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Évi\Munka\Rendeletek\Költségvetés\2019\"/>
    </mc:Choice>
  </mc:AlternateContent>
  <bookViews>
    <workbookView xWindow="0" yWindow="0" windowWidth="20490" windowHeight="7755" tabRatio="840" activeTab="11"/>
  </bookViews>
  <sheets>
    <sheet name="1.sz.m" sheetId="18" r:id="rId1"/>
    <sheet name="2.sz.m" sheetId="4" r:id="rId2"/>
    <sheet name="3.sz.m." sheetId="8" r:id="rId3"/>
    <sheet name="4.sz.m." sheetId="9" r:id="rId4"/>
    <sheet name="5.sz.m." sheetId="11" r:id="rId5"/>
    <sheet name="6.sz.m." sheetId="19" r:id="rId6"/>
    <sheet name="7sz.m." sheetId="5" r:id="rId7"/>
    <sheet name="8.sz.m." sheetId="14" r:id="rId8"/>
    <sheet name="9.sz.m" sheetId="15" r:id="rId9"/>
    <sheet name="11.sz.m." sheetId="13" r:id="rId10"/>
    <sheet name="12.sz.m." sheetId="12" r:id="rId11"/>
    <sheet name="13.sz.m." sheetId="20" r:id="rId12"/>
  </sheets>
  <definedNames>
    <definedName name="_xlnm._FilterDatabase" localSheetId="1" hidden="1">'2.sz.m'!#REF!</definedName>
    <definedName name="_xlnm.Print_Area" localSheetId="11">'13.sz.m.'!$A$1:$E$32</definedName>
    <definedName name="_xlnm.Print_Area" localSheetId="1">'2.sz.m'!$A$1:$G$198</definedName>
    <definedName name="_xlnm.Print_Area" localSheetId="2">'3.sz.m.'!$A$1:$N$44</definedName>
    <definedName name="_xlnm.Print_Area" localSheetId="3">'4.sz.m.'!$A$1:$C$44</definedName>
    <definedName name="_xlnm.Print_Area" localSheetId="4">'5.sz.m.'!$A$1:$J$31</definedName>
    <definedName name="_xlnm.Print_Area" localSheetId="7">'8.sz.m.'!$A$1:$Q$29</definedName>
  </definedNames>
  <calcPr calcId="152511"/>
</workbook>
</file>

<file path=xl/calcChain.xml><?xml version="1.0" encoding="utf-8"?>
<calcChain xmlns="http://schemas.openxmlformats.org/spreadsheetml/2006/main">
  <c r="B21" i="19" l="1"/>
  <c r="F159" i="4" l="1"/>
  <c r="E160" i="4" s="1"/>
  <c r="E119" i="4"/>
  <c r="E142" i="4" l="1"/>
  <c r="Q24" i="14" l="1"/>
  <c r="E40" i="8"/>
  <c r="E185" i="4"/>
  <c r="E171" i="4"/>
  <c r="E163" i="4"/>
  <c r="F164" i="4" s="1"/>
  <c r="E150" i="4"/>
  <c r="E149" i="4" s="1"/>
  <c r="E146" i="4"/>
  <c r="E140" i="4"/>
  <c r="E138" i="4" s="1"/>
  <c r="F135" i="4"/>
  <c r="E135" i="4" s="1"/>
  <c r="E132" i="4" s="1"/>
  <c r="D135" i="4"/>
  <c r="C135" i="4"/>
  <c r="D128" i="4"/>
  <c r="E124" i="4"/>
  <c r="E130" i="4" s="1"/>
  <c r="E129" i="4" s="1"/>
  <c r="E117" i="4"/>
  <c r="C119" i="4"/>
  <c r="E114" i="4"/>
  <c r="E111" i="4"/>
  <c r="D110" i="4"/>
  <c r="F109" i="4"/>
  <c r="E109" i="4" s="1"/>
  <c r="D109" i="4"/>
  <c r="C109" i="4"/>
  <c r="E99" i="4"/>
  <c r="E98" i="4" s="1"/>
  <c r="E93" i="4"/>
  <c r="E86" i="4"/>
  <c r="F84" i="4"/>
  <c r="E84" i="4" s="1"/>
  <c r="E75" i="4" s="1"/>
  <c r="D84" i="4"/>
  <c r="E73" i="4"/>
  <c r="E72" i="4" s="1"/>
  <c r="D72" i="4"/>
  <c r="E65" i="4"/>
  <c r="E53" i="4"/>
  <c r="E47" i="4"/>
  <c r="E43" i="4"/>
  <c r="E39" i="4"/>
  <c r="E34" i="4"/>
  <c r="E26" i="4"/>
  <c r="E24" i="4" s="1"/>
  <c r="D24" i="4"/>
  <c r="D57" i="4" s="1"/>
  <c r="E16" i="4"/>
  <c r="E10" i="4"/>
  <c r="E7" i="4" s="1"/>
  <c r="E152" i="4" l="1"/>
  <c r="E144" i="4" s="1"/>
  <c r="E101" i="4"/>
  <c r="E91" i="4" s="1"/>
  <c r="E123" i="4"/>
  <c r="E121" i="4" s="1"/>
  <c r="E57" i="4"/>
  <c r="E63" i="4"/>
  <c r="C15" i="5"/>
  <c r="D15" i="5" s="1"/>
  <c r="M7" i="8"/>
  <c r="M8" i="8"/>
  <c r="M9" i="8"/>
  <c r="M10" i="8"/>
  <c r="M11" i="8"/>
  <c r="M12" i="8"/>
  <c r="M13" i="8"/>
  <c r="B13" i="9"/>
  <c r="L40" i="8"/>
  <c r="K40" i="8"/>
  <c r="K43" i="8" s="1"/>
  <c r="J40" i="8"/>
  <c r="I40" i="8"/>
  <c r="H40" i="8"/>
  <c r="G40" i="8"/>
  <c r="F40" i="8"/>
  <c r="D40" i="8"/>
  <c r="C40" i="8"/>
  <c r="B40" i="8"/>
  <c r="M39" i="8"/>
  <c r="M38" i="8"/>
  <c r="M37" i="8"/>
  <c r="L34" i="8"/>
  <c r="L43" i="8" s="1"/>
  <c r="K34" i="8"/>
  <c r="J34" i="8"/>
  <c r="I34" i="8"/>
  <c r="H34" i="8"/>
  <c r="G34" i="8"/>
  <c r="G43" i="8" s="1"/>
  <c r="F34" i="8"/>
  <c r="F43" i="8" s="1"/>
  <c r="E34" i="8"/>
  <c r="E43" i="8" s="1"/>
  <c r="D34" i="8"/>
  <c r="C34" i="8"/>
  <c r="B34" i="8"/>
  <c r="M33" i="8"/>
  <c r="M32" i="8"/>
  <c r="M31" i="8"/>
  <c r="M30" i="8"/>
  <c r="M29" i="8"/>
  <c r="M28" i="8"/>
  <c r="N22" i="8"/>
  <c r="L21" i="8"/>
  <c r="K21" i="8"/>
  <c r="J21" i="8"/>
  <c r="I21" i="8"/>
  <c r="H21" i="8"/>
  <c r="G21" i="8"/>
  <c r="F21" i="8"/>
  <c r="E21" i="8"/>
  <c r="D21" i="8"/>
  <c r="C21" i="8"/>
  <c r="B21" i="8"/>
  <c r="M20" i="8"/>
  <c r="M19" i="8"/>
  <c r="M18" i="8"/>
  <c r="M17" i="8"/>
  <c r="N15" i="8"/>
  <c r="N23" i="8"/>
  <c r="L14" i="8"/>
  <c r="K14" i="8"/>
  <c r="J14" i="8"/>
  <c r="J24" i="8" s="1"/>
  <c r="I14" i="8"/>
  <c r="I24" i="8" s="1"/>
  <c r="H14" i="8"/>
  <c r="G14" i="8"/>
  <c r="F14" i="8"/>
  <c r="F24" i="8" s="1"/>
  <c r="E14" i="8"/>
  <c r="E24" i="8" s="1"/>
  <c r="D14" i="8"/>
  <c r="C14" i="8"/>
  <c r="B14" i="8"/>
  <c r="B24" i="8" s="1"/>
  <c r="M6" i="8"/>
  <c r="J43" i="8"/>
  <c r="B31" i="5"/>
  <c r="B41" i="9"/>
  <c r="B20" i="9"/>
  <c r="D13" i="20"/>
  <c r="E13" i="20" s="1"/>
  <c r="E14" i="20"/>
  <c r="D15" i="20"/>
  <c r="E15" i="20" s="1"/>
  <c r="D16" i="20"/>
  <c r="E16" i="20" s="1"/>
  <c r="D17" i="20"/>
  <c r="E17" i="20" s="1"/>
  <c r="D12" i="20"/>
  <c r="E12" i="20" s="1"/>
  <c r="F11" i="12"/>
  <c r="F10" i="12" s="1"/>
  <c r="C22" i="5"/>
  <c r="D22" i="5" s="1"/>
  <c r="C23" i="5"/>
  <c r="D23" i="5" s="1"/>
  <c r="C24" i="5"/>
  <c r="D24" i="5" s="1"/>
  <c r="C27" i="5"/>
  <c r="D27" i="5" s="1"/>
  <c r="C25" i="5"/>
  <c r="D25" i="5" s="1"/>
  <c r="C28" i="5"/>
  <c r="D28" i="5" s="1"/>
  <c r="C26" i="5"/>
  <c r="D26" i="5" s="1"/>
  <c r="C29" i="5"/>
  <c r="D29" i="5" s="1"/>
  <c r="C10" i="5"/>
  <c r="D10" i="5" s="1"/>
  <c r="C11" i="5"/>
  <c r="D11" i="5" s="1"/>
  <c r="C12" i="5"/>
  <c r="D12" i="5" s="1"/>
  <c r="C13" i="5"/>
  <c r="D13" i="5" s="1"/>
  <c r="C14" i="5"/>
  <c r="D14" i="5" s="1"/>
  <c r="C16" i="5"/>
  <c r="D16" i="5" s="1"/>
  <c r="B18" i="5"/>
  <c r="B34" i="9"/>
  <c r="H14" i="14"/>
  <c r="H15" i="11"/>
  <c r="H19" i="11" s="1"/>
  <c r="H22" i="11" s="1"/>
  <c r="H24" i="11" s="1"/>
  <c r="H27" i="11" s="1"/>
  <c r="E8" i="14"/>
  <c r="F8" i="14"/>
  <c r="G8" i="14"/>
  <c r="H8" i="14"/>
  <c r="I8" i="14"/>
  <c r="J8" i="14"/>
  <c r="K8" i="14"/>
  <c r="L8" i="14"/>
  <c r="M8" i="14"/>
  <c r="N8" i="14"/>
  <c r="O8" i="14"/>
  <c r="P8" i="14"/>
  <c r="E9" i="14"/>
  <c r="F9" i="14"/>
  <c r="G9" i="14"/>
  <c r="H9" i="14"/>
  <c r="I9" i="14"/>
  <c r="J9" i="14"/>
  <c r="K9" i="14"/>
  <c r="L9" i="14"/>
  <c r="M9" i="14"/>
  <c r="N9" i="14"/>
  <c r="O9" i="14"/>
  <c r="P9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E11" i="14"/>
  <c r="F11" i="14"/>
  <c r="G11" i="14"/>
  <c r="H11" i="14"/>
  <c r="I11" i="14"/>
  <c r="J11" i="14"/>
  <c r="K11" i="14"/>
  <c r="L11" i="14"/>
  <c r="M11" i="14"/>
  <c r="N11" i="14"/>
  <c r="O11" i="14"/>
  <c r="P11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E14" i="14"/>
  <c r="F14" i="14"/>
  <c r="G14" i="14"/>
  <c r="G15" i="14" s="1"/>
  <c r="I14" i="14"/>
  <c r="J14" i="14"/>
  <c r="K14" i="14"/>
  <c r="L14" i="14"/>
  <c r="M14" i="14"/>
  <c r="N14" i="14"/>
  <c r="O14" i="14"/>
  <c r="P14" i="14"/>
  <c r="C18" i="20"/>
  <c r="F21" i="12"/>
  <c r="D23" i="13"/>
  <c r="H23" i="13"/>
  <c r="F23" i="14"/>
  <c r="G23" i="14"/>
  <c r="H23" i="14"/>
  <c r="I23" i="14"/>
  <c r="J23" i="14"/>
  <c r="K23" i="14"/>
  <c r="L23" i="14"/>
  <c r="M23" i="14"/>
  <c r="N23" i="14"/>
  <c r="O23" i="14"/>
  <c r="P23" i="14"/>
  <c r="F22" i="14"/>
  <c r="G22" i="14"/>
  <c r="H22" i="14"/>
  <c r="I22" i="14"/>
  <c r="J22" i="14"/>
  <c r="K22" i="14"/>
  <c r="L22" i="14"/>
  <c r="M22" i="14"/>
  <c r="N22" i="14"/>
  <c r="O22" i="14"/>
  <c r="P22" i="14"/>
  <c r="F21" i="14"/>
  <c r="G21" i="14"/>
  <c r="H21" i="14"/>
  <c r="I21" i="14"/>
  <c r="J21" i="14"/>
  <c r="K21" i="14"/>
  <c r="L21" i="14"/>
  <c r="M21" i="14"/>
  <c r="N21" i="14"/>
  <c r="O21" i="14"/>
  <c r="P21" i="14"/>
  <c r="F20" i="14"/>
  <c r="G20" i="14"/>
  <c r="H20" i="14"/>
  <c r="I20" i="14"/>
  <c r="J20" i="14"/>
  <c r="K20" i="14"/>
  <c r="L20" i="14"/>
  <c r="M20" i="14"/>
  <c r="N20" i="14"/>
  <c r="O20" i="14"/>
  <c r="P20" i="14"/>
  <c r="F19" i="14"/>
  <c r="G19" i="14"/>
  <c r="H19" i="14"/>
  <c r="I19" i="14"/>
  <c r="J19" i="14"/>
  <c r="K19" i="14"/>
  <c r="L19" i="14"/>
  <c r="M19" i="14"/>
  <c r="N19" i="14"/>
  <c r="O19" i="14"/>
  <c r="P19" i="14"/>
  <c r="E23" i="14"/>
  <c r="E22" i="14"/>
  <c r="E21" i="14"/>
  <c r="E20" i="14"/>
  <c r="E19" i="14"/>
  <c r="F18" i="14"/>
  <c r="G18" i="14"/>
  <c r="H18" i="14"/>
  <c r="I18" i="14"/>
  <c r="J18" i="14"/>
  <c r="K18" i="14"/>
  <c r="L18" i="14"/>
  <c r="M18" i="14"/>
  <c r="N18" i="14"/>
  <c r="O18" i="14"/>
  <c r="P18" i="14"/>
  <c r="E18" i="14"/>
  <c r="L21" i="12"/>
  <c r="L10" i="12"/>
  <c r="L29" i="12"/>
  <c r="L42" i="12"/>
  <c r="L37" i="12"/>
  <c r="F48" i="12"/>
  <c r="F45" i="12"/>
  <c r="L34" i="12"/>
  <c r="G23" i="13"/>
  <c r="Q15" i="14"/>
  <c r="E7" i="15"/>
  <c r="E8" i="15"/>
  <c r="E9" i="15"/>
  <c r="E10" i="15"/>
  <c r="D11" i="15"/>
  <c r="C11" i="15"/>
  <c r="O15" i="14" l="1"/>
  <c r="D43" i="8"/>
  <c r="B23" i="9"/>
  <c r="D24" i="8"/>
  <c r="H24" i="8"/>
  <c r="L24" i="8"/>
  <c r="I43" i="8"/>
  <c r="C43" i="8"/>
  <c r="D18" i="20"/>
  <c r="H24" i="14"/>
  <c r="K24" i="14"/>
  <c r="K15" i="14"/>
  <c r="H15" i="14"/>
  <c r="M15" i="14"/>
  <c r="L15" i="14"/>
  <c r="E15" i="14"/>
  <c r="N15" i="14"/>
  <c r="C31" i="5"/>
  <c r="L40" i="12"/>
  <c r="L51" i="12" s="1"/>
  <c r="F40" i="12"/>
  <c r="G24" i="14"/>
  <c r="G26" i="14" s="1"/>
  <c r="O24" i="14"/>
  <c r="O26" i="14" s="1"/>
  <c r="N24" i="14"/>
  <c r="J24" i="14"/>
  <c r="M24" i="14"/>
  <c r="I24" i="14"/>
  <c r="E24" i="14"/>
  <c r="F24" i="14"/>
  <c r="I15" i="14"/>
  <c r="P15" i="14"/>
  <c r="J15" i="14"/>
  <c r="F15" i="14"/>
  <c r="F26" i="14" s="1"/>
  <c r="B43" i="9"/>
  <c r="H43" i="8"/>
  <c r="M34" i="8"/>
  <c r="M21" i="8"/>
  <c r="E183" i="4"/>
  <c r="E197" i="4" s="1"/>
  <c r="M40" i="8"/>
  <c r="B43" i="8"/>
  <c r="C18" i="5"/>
  <c r="E11" i="15"/>
  <c r="P24" i="14"/>
  <c r="L24" i="14"/>
  <c r="M14" i="8"/>
  <c r="G24" i="8"/>
  <c r="K24" i="8"/>
  <c r="E18" i="20"/>
  <c r="Q26" i="14"/>
  <c r="D31" i="5"/>
  <c r="D18" i="5"/>
  <c r="C24" i="8"/>
  <c r="B44" i="9" l="1"/>
  <c r="E59" i="4"/>
  <c r="E58" i="4" s="1"/>
  <c r="M43" i="8"/>
  <c r="H26" i="14"/>
  <c r="N26" i="14"/>
  <c r="E26" i="14"/>
  <c r="K26" i="14"/>
  <c r="M26" i="14"/>
  <c r="J26" i="14"/>
  <c r="L26" i="14"/>
  <c r="L41" i="12"/>
  <c r="F51" i="12"/>
  <c r="I26" i="14"/>
  <c r="P26" i="14"/>
  <c r="M24" i="8"/>
</calcChain>
</file>

<file path=xl/sharedStrings.xml><?xml version="1.0" encoding="utf-8"?>
<sst xmlns="http://schemas.openxmlformats.org/spreadsheetml/2006/main" count="633" uniqueCount="437">
  <si>
    <t>KIADÁSOK ÖSSZESEN:</t>
  </si>
  <si>
    <t xml:space="preserve">     </t>
  </si>
  <si>
    <t>BEVÉTEL ÖSSZESEN:</t>
  </si>
  <si>
    <t>Pamuk  Községi Önkormányzat bevételei</t>
  </si>
  <si>
    <t>Egyéb Államházt. kívülről szárm kamatbev.</t>
  </si>
  <si>
    <t>Pamuk  Községi Önkormányzat kiadásai</t>
  </si>
  <si>
    <t>I.</t>
  </si>
  <si>
    <t>1.1</t>
  </si>
  <si>
    <t>1.</t>
  </si>
  <si>
    <t>1.2</t>
  </si>
  <si>
    <t>2.</t>
  </si>
  <si>
    <t>3.</t>
  </si>
  <si>
    <t>II.</t>
  </si>
  <si>
    <t>1.2.</t>
  </si>
  <si>
    <t>1.3.</t>
  </si>
  <si>
    <t>III.</t>
  </si>
  <si>
    <t>IV.</t>
  </si>
  <si>
    <t>V.</t>
  </si>
  <si>
    <t>VII.</t>
  </si>
  <si>
    <t>VIII.</t>
  </si>
  <si>
    <t>Működési bevételek:</t>
  </si>
  <si>
    <t>Intézményi működési bevételek</t>
  </si>
  <si>
    <t>Alaptevékenység bevételei</t>
  </si>
  <si>
    <t>Intézmények egyéb sajátos bevételei</t>
  </si>
  <si>
    <t>Önkormányzatok sajátos működési bevételei</t>
  </si>
  <si>
    <t>Helyi adók</t>
  </si>
  <si>
    <t>Átengedett központi adók</t>
  </si>
  <si>
    <t>Önkormányzatok költségvetési támogatása</t>
  </si>
  <si>
    <t>1.1.</t>
  </si>
  <si>
    <t>Véglegesen átvett pénzeszközök</t>
  </si>
  <si>
    <t>VI.</t>
  </si>
  <si>
    <t>4.</t>
  </si>
  <si>
    <t>Működési célú kiadások</t>
  </si>
  <si>
    <t>A)</t>
  </si>
  <si>
    <t>Személyi juttatások</t>
  </si>
  <si>
    <t>Járulékok</t>
  </si>
  <si>
    <t>Dologi kiadások</t>
  </si>
  <si>
    <t>Egyéb folyó kiadások</t>
  </si>
  <si>
    <t xml:space="preserve">Dologi kiadások </t>
  </si>
  <si>
    <t>Közgyógyellátás</t>
  </si>
  <si>
    <t>Temetési segély</t>
  </si>
  <si>
    <t>TÖOSZ tagdíj</t>
  </si>
  <si>
    <t>B)</t>
  </si>
  <si>
    <t>Fejlesztési kiadások</t>
  </si>
  <si>
    <t>Működési bevételek</t>
  </si>
  <si>
    <t>Közvilágítás</t>
  </si>
  <si>
    <t>Összesen</t>
  </si>
  <si>
    <t>Intézményi működési bevétel</t>
  </si>
  <si>
    <t>Működési célú pénzeszk. átadás, egyéb tám.</t>
  </si>
  <si>
    <t>Rövid lejáratú hitel</t>
  </si>
  <si>
    <t>Működési célú bevételek összesen</t>
  </si>
  <si>
    <t>Felhalmozási bevételek</t>
  </si>
  <si>
    <t>felhalmozás célú bevételek összesen</t>
  </si>
  <si>
    <t>BEVÉTELEK MINDÖSSZESEN:</t>
  </si>
  <si>
    <t>Működési kiadások</t>
  </si>
  <si>
    <t>Családsegítés</t>
  </si>
  <si>
    <t>Személyi juttatás</t>
  </si>
  <si>
    <t>Munkaadót terhelő járulék</t>
  </si>
  <si>
    <t>Dologi kiadások, egyéb folyó kiadások</t>
  </si>
  <si>
    <t>Működési célú kiadások összesen</t>
  </si>
  <si>
    <t>Felhalmozási kiadások</t>
  </si>
  <si>
    <t>felújítási kiadások</t>
  </si>
  <si>
    <t>felhalmozási célú kiadások összesen</t>
  </si>
  <si>
    <t>KIADÁSOK MINDÖSSZESEN:</t>
  </si>
  <si>
    <t>Működési célú pe. átadás, egyéb tám.</t>
  </si>
  <si>
    <t>Működési célú pénzeszköz átvétel</t>
  </si>
  <si>
    <t>Bevételek</t>
  </si>
  <si>
    <t>Kiadások</t>
  </si>
  <si>
    <t xml:space="preserve">Az önkormányzat működési és fejlesztési célú bevételeinek és kiadásainak </t>
  </si>
  <si>
    <t>(gördülő tervezés) (E Ft)</t>
  </si>
  <si>
    <t>Fejlesztési bevételek</t>
  </si>
  <si>
    <t>Bevételek összesen</t>
  </si>
  <si>
    <t>Finanszírozási kiadások</t>
  </si>
  <si>
    <t>Kiadások összesen</t>
  </si>
  <si>
    <t>Köztemetés</t>
  </si>
  <si>
    <t>Kölcsönök</t>
  </si>
  <si>
    <t>Kölcsönök visszatérülése,értékp.értékesítés</t>
  </si>
  <si>
    <t>Működési célú pénzeszk. átvétel, egyéb tám.</t>
  </si>
  <si>
    <t>Értékpapírok értékesítése</t>
  </si>
  <si>
    <t>IX.</t>
  </si>
  <si>
    <t xml:space="preserve">       Fejlesztési célú bevételek összesen</t>
  </si>
  <si>
    <t>+</t>
  </si>
  <si>
    <t xml:space="preserve">       Fejlesztési célú hitel törlesztő részlete</t>
  </si>
  <si>
    <t>-</t>
  </si>
  <si>
    <t xml:space="preserve">    </t>
  </si>
  <si>
    <t xml:space="preserve"> Az Önkormányzat adósságot keletkeztető éves kötelezettségvállalásának ( hitelfelvételének)</t>
  </si>
  <si>
    <t>felső határa:</t>
  </si>
  <si>
    <t xml:space="preserve">Hivatali igazgatás </t>
  </si>
  <si>
    <t xml:space="preserve">Községgazdálkodás  </t>
  </si>
  <si>
    <t xml:space="preserve">Közvilágítás    </t>
  </si>
  <si>
    <t xml:space="preserve">Családsegítés   </t>
  </si>
  <si>
    <t xml:space="preserve">Pénzeszközátadások </t>
  </si>
  <si>
    <t>Felh. és tőke jell.bev.</t>
  </si>
  <si>
    <t>S.sz.</t>
  </si>
  <si>
    <t>Megnevezés</t>
  </si>
  <si>
    <t>Uniós támogatás</t>
  </si>
  <si>
    <t>Saját erő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</si>
  <si>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</si>
  <si>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</si>
  <si>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</si>
  <si>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</si>
  <si>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</si>
  <si>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</si>
  <si>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</si>
  <si>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</si>
  <si>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</si>
  <si>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</si>
  <si>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</si>
  <si>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</si>
  <si>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Beruházási kiadások</t>
  </si>
  <si>
    <t>Tartalékok</t>
  </si>
  <si>
    <t>Egyenleg</t>
  </si>
  <si>
    <t xml:space="preserve">             A támogatás </t>
  </si>
  <si>
    <t xml:space="preserve">        kedvezményezettje</t>
  </si>
  <si>
    <t>Jogcíme</t>
  </si>
  <si>
    <t>Mértéke</t>
  </si>
  <si>
    <t>Összege</t>
  </si>
  <si>
    <t>(jellege)</t>
  </si>
  <si>
    <t>%</t>
  </si>
  <si>
    <t>a.)  ellátottak térítési díja</t>
  </si>
  <si>
    <t>b.) lakásépítéshez, lakásfelújításhoz nyújtott kölcsönök elengedésének összege</t>
  </si>
  <si>
    <t>c.) helyi adónál kedvezmény, mentesség</t>
  </si>
  <si>
    <t xml:space="preserve"> - Termőföld bérbeadásából szárm.jöv.adó</t>
  </si>
  <si>
    <t xml:space="preserve"> - Kommunális adó (mgsz.)</t>
  </si>
  <si>
    <t xml:space="preserve"> - Bírság</t>
  </si>
  <si>
    <t xml:space="preserve"> - Pótlék</t>
  </si>
  <si>
    <t xml:space="preserve"> - Gépjárműadó</t>
  </si>
  <si>
    <t>d.) helyiségek, eszközök hasznosításából származó bevételből nyújtott kedvezmény, mentesség</t>
  </si>
  <si>
    <t>e.) egyéb nyújtott kedvezmények, mentességek</t>
  </si>
  <si>
    <t xml:space="preserve"> - </t>
  </si>
  <si>
    <t>KÖLTSÉGVETÉSI MÉRLEG</t>
  </si>
  <si>
    <t>BEVÉTELEK</t>
  </si>
  <si>
    <t>KIADÁSOK</t>
  </si>
  <si>
    <t>/e Ft</t>
  </si>
  <si>
    <t>KÖLTSÉGVETÉSI BEVÉTELEK</t>
  </si>
  <si>
    <t>KÖLTSÉGVETÉSI KIADÁSOK</t>
  </si>
  <si>
    <t>Pénzforgalmi bevételek</t>
  </si>
  <si>
    <t>Pénzforgalmi kiadások</t>
  </si>
  <si>
    <t>Működési célú</t>
  </si>
  <si>
    <t>Személyi jellegű kiadások</t>
  </si>
  <si>
    <t>- Intézményi Működési bevételek</t>
  </si>
  <si>
    <t>Munkaadó terhelő járulékok</t>
  </si>
  <si>
    <t>- Egyéb saját bevétel</t>
  </si>
  <si>
    <t>Dologi és egyéb folyó kiadások</t>
  </si>
  <si>
    <t>Kamatkiadások</t>
  </si>
  <si>
    <t>Előző évi maradvány átvétel</t>
  </si>
  <si>
    <t>Szociálpolitikai ellátások és egyéb juttatások</t>
  </si>
  <si>
    <t>Ellátottak pénzbeli juttatásai</t>
  </si>
  <si>
    <t>Előző évi maradvány átadás</t>
  </si>
  <si>
    <t>Működési célú pénzeszközátvétel</t>
  </si>
  <si>
    <t>Támogatásértékű működési kiadás</t>
  </si>
  <si>
    <t>Működési célú pénzeszközátadás</t>
  </si>
  <si>
    <t>Támogatási kölcsön igénybevétele, visszatérülése</t>
  </si>
  <si>
    <t>Működési célú kölcsön nyújtása, visszafizetése</t>
  </si>
  <si>
    <t>Felhalmozási célú</t>
  </si>
  <si>
    <t>Felhalmozási és tőke jellegű bevételek</t>
  </si>
  <si>
    <t>Támogatásértékű felhalmozási bevételek</t>
  </si>
  <si>
    <t>Felújítások</t>
  </si>
  <si>
    <t>Támogatásértékű felhalmozási kiadás</t>
  </si>
  <si>
    <t>Felhalmozási célú pénzeszközátadás</t>
  </si>
  <si>
    <t>Támogatási kölcsönök igénybevétele, visszatérülése</t>
  </si>
  <si>
    <t>Felhalmozási célú kölcsön</t>
  </si>
  <si>
    <t>Pénzforgalom nélküli kiadások</t>
  </si>
  <si>
    <t>Működési célú tartalékok</t>
  </si>
  <si>
    <t>Általános tartalék</t>
  </si>
  <si>
    <t>Céltartalék</t>
  </si>
  <si>
    <t>Felhalmozási célú tartalékok</t>
  </si>
  <si>
    <t>Fejlesztési céltartalék</t>
  </si>
  <si>
    <t>KÖLTSÉGVETÉSI HIÁNY</t>
  </si>
  <si>
    <t>Működési hiány</t>
  </si>
  <si>
    <t>Felhalmozási hiány</t>
  </si>
  <si>
    <t>FINANSZÍROZÁSI CÉLÚ KIADÁSOK</t>
  </si>
  <si>
    <t>Működési célú hiteltörlesztés</t>
  </si>
  <si>
    <t>Felhalmozási célú hiteltörlesztés</t>
  </si>
  <si>
    <t xml:space="preserve">BEVÉTELEK ÖSSZESEN 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</si>
  <si>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</si>
  <si>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</si>
  <si>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</si>
  <si>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</si>
  <si>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</si>
  <si>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</si>
  <si>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</si>
  <si>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</si>
  <si>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</si>
  <si>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</si>
  <si>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</si>
  <si>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Felhalmozási célú bevételek összesen</t>
  </si>
  <si>
    <t>Felhalmozási célú kiadások összesen</t>
  </si>
  <si>
    <t>Az önkormányzat több éves kihatással járó feladatai éves bontásban (e Ft)</t>
  </si>
  <si>
    <t>Beruházás megnevezése</t>
  </si>
  <si>
    <t xml:space="preserve"> - szemétszállítási díj </t>
  </si>
  <si>
    <t>mentesség</t>
  </si>
  <si>
    <t>kedvezmény</t>
  </si>
  <si>
    <t>Polgármesteri Hivatal kezelésében lévő feladatok</t>
  </si>
  <si>
    <t>Óvodai intézményi étkeztetés</t>
  </si>
  <si>
    <t>Iskolai intézményi étkeztetés</t>
  </si>
  <si>
    <t>Munkahelyi étkeztetés</t>
  </si>
  <si>
    <t>Lakó ingatlan bérbeadása,üzemeltetése</t>
  </si>
  <si>
    <t>Országgyűlési képviselő választás</t>
  </si>
  <si>
    <t>Önkormányzati képviselő választás</t>
  </si>
  <si>
    <t>Európai Parlamenti képv.vál.kapcs.tev.</t>
  </si>
  <si>
    <t>Országos és helyi népszavazáshoz kapcsolódó tev.</t>
  </si>
  <si>
    <t>Területi ált.végrahajtó igazgatási tev.</t>
  </si>
  <si>
    <t>Önkormányzat igazgatási tevékenysége</t>
  </si>
  <si>
    <t>Önkormányzatok és többc. kistérségi társulások ig.tevékenysége</t>
  </si>
  <si>
    <t>Helyi Cigány Kissebségi Önkormányzat</t>
  </si>
  <si>
    <t>Adó illeték kiszabása,beszedése adóellenőrzés</t>
  </si>
  <si>
    <t>Turizmus-fejlesztési támogatások és tevékenységek</t>
  </si>
  <si>
    <t>Közvilágítási feladatok</t>
  </si>
  <si>
    <t>Város és községgazdálkodás</t>
  </si>
  <si>
    <t>Önkormányzat többcélú kist.társ. elsz.</t>
  </si>
  <si>
    <t>Közterület rendjének fenntartása</t>
  </si>
  <si>
    <t>Szociális ösztöndíjak</t>
  </si>
  <si>
    <t xml:space="preserve">Egyéb pénzbeli hallgatói </t>
  </si>
  <si>
    <t>Háziorvosi alapellátás</t>
  </si>
  <si>
    <t>Fogorvosi alapellátás</t>
  </si>
  <si>
    <t>Rendszeres szociális pénzbeni ellátások</t>
  </si>
  <si>
    <t>Időskorúak járadéka</t>
  </si>
  <si>
    <t>Lakásfenntartási támogatás normatív alapon.</t>
  </si>
  <si>
    <t>Helyi rendszeres lakásfenntartási támogatás</t>
  </si>
  <si>
    <t>Ápolási díj alanyi jogon</t>
  </si>
  <si>
    <t>Ápolási díj méltányossági alapon</t>
  </si>
  <si>
    <t>Rendszeres gyermekvédelmi pénzbeli ellátások</t>
  </si>
  <si>
    <t xml:space="preserve"> Eseti gyermekvédelmi pénzbeli ellátások</t>
  </si>
  <si>
    <t>Óvodáztatási támogatás</t>
  </si>
  <si>
    <t>Helyi eseti lakásfenntartási tám.</t>
  </si>
  <si>
    <t xml:space="preserve"> Eseti pénzbeli ellátások</t>
  </si>
  <si>
    <t>Mozgáskorlátozottak közl.tám.</t>
  </si>
  <si>
    <t>Egyéb önkormányzati eseti pénzbeli ellátások</t>
  </si>
  <si>
    <t>Falugondnoki tanyagondnoki szolgáltatás</t>
  </si>
  <si>
    <t>Civil szervezetek működési támogatása</t>
  </si>
  <si>
    <t>Közcélú foglalkoztatás</t>
  </si>
  <si>
    <t>Közhasznú foglalkoztatás</t>
  </si>
  <si>
    <t xml:space="preserve">Közmunka </t>
  </si>
  <si>
    <t>Könyvtári állomány gyarapítása,nyilvántartása</t>
  </si>
  <si>
    <t>Történelmi hely,építmény,egyéb látványosság működtetése</t>
  </si>
  <si>
    <t>Köművelődési tevékenységek és támogatásuk</t>
  </si>
  <si>
    <t>Sportint., sportlétesítmények működtetése</t>
  </si>
  <si>
    <t>Köztemető fenntartási feladatok</t>
  </si>
  <si>
    <t>Köztemető fenntartása,működtetése</t>
  </si>
  <si>
    <t>Építményüzemeltetés</t>
  </si>
  <si>
    <t xml:space="preserve">        Az önkormányzat  saját folyó bevétele</t>
  </si>
  <si>
    <t>Vagyon,vagyon értékű jog értékesítése,hasznosítása</t>
  </si>
  <si>
    <t xml:space="preserve">Osztalék ,koncessziós díj </t>
  </si>
  <si>
    <t>Tárgyi eszköz,immat jav,értékesítése</t>
  </si>
  <si>
    <t>Bírság,pótlék,díjbevétel</t>
  </si>
  <si>
    <t>Kezességvállalásal kapcsolatos megtérülés</t>
  </si>
  <si>
    <t>Saját bevételek összesen</t>
  </si>
  <si>
    <t>Adosságot keletkeztető ügyletek és az azokból eredő fizetési kötelezettségek</t>
  </si>
  <si>
    <t>Hitel,kölcsön</t>
  </si>
  <si>
    <t>Értékpapír</t>
  </si>
  <si>
    <t>Váltó</t>
  </si>
  <si>
    <t>Pénzügyi lízing</t>
  </si>
  <si>
    <t>Adásvételi szerződésmegkötése a visszavásárlási kötelezettség kikötésével</t>
  </si>
  <si>
    <t>Legalább 365 nap időtartamú halasztott fizetés,részletfizetés,és a még ki nem fizetett ellenérték</t>
  </si>
  <si>
    <t>Külföldi hitelintézet által elhelyezett fedezeti betét és azok összege</t>
  </si>
  <si>
    <t>Kötelezettségek összesen</t>
  </si>
  <si>
    <t>Tanyagondnoki támogatás</t>
  </si>
  <si>
    <t>Szociális és gyermekjóléti feladatok támogatása</t>
  </si>
  <si>
    <t>Közút fenntartása</t>
  </si>
  <si>
    <t>Köztemető fenntartása</t>
  </si>
  <si>
    <t>Közvilágítás fenntartása</t>
  </si>
  <si>
    <t>Zöldterület fenntartása</t>
  </si>
  <si>
    <t>Település-üzemeltetéshez kapcsolódó feladatellátás</t>
  </si>
  <si>
    <t>Helyi Önkormányzatok müködésének általános támogatása</t>
  </si>
  <si>
    <t xml:space="preserve">Gépjárműadó </t>
  </si>
  <si>
    <t xml:space="preserve">START-munkaprogram bér  támogatása   (100%) </t>
  </si>
  <si>
    <t xml:space="preserve">START-munkaprogram  dologi kiadások támogatása   (100%) </t>
  </si>
  <si>
    <t xml:space="preserve">Falugondnoki szolgálat </t>
  </si>
  <si>
    <t>2.1</t>
  </si>
  <si>
    <t xml:space="preserve">I. Az Önkormányzat adósságot keletkeztető éves kötelezettségvállalásának </t>
  </si>
  <si>
    <t>( hitelfelvételének) vizsgálata</t>
  </si>
  <si>
    <t xml:space="preserve">       Fejlesztési célú hitel felvétel előirányzata</t>
  </si>
  <si>
    <t>Közmüvelődési tevékenység</t>
  </si>
  <si>
    <t>Önk.müködésének ált.támogatása</t>
  </si>
  <si>
    <t xml:space="preserve">  1. Privatizációs és koncessziós bevétel</t>
  </si>
  <si>
    <t xml:space="preserve">  2. Helyi adók</t>
  </si>
  <si>
    <t xml:space="preserve">  3. Értékpapírok értékesítése</t>
  </si>
  <si>
    <t xml:space="preserve">START-munkaprogram  járulékok támogatása   (100%) </t>
  </si>
  <si>
    <t>Szakmai anyag</t>
  </si>
  <si>
    <t>Termöföld bérbeadásából sz.jövedelem</t>
  </si>
  <si>
    <t>Magánszemélyek kom adója</t>
  </si>
  <si>
    <t>Pótlék,bírság</t>
  </si>
  <si>
    <t>Polgármester alapillet.</t>
  </si>
  <si>
    <t>Alpolgármet.tiszt.díja</t>
  </si>
  <si>
    <t>Telefondíjak</t>
  </si>
  <si>
    <t>Tisztítószer</t>
  </si>
  <si>
    <t xml:space="preserve">Áfa </t>
  </si>
  <si>
    <t>Hajtó és kenőanyag</t>
  </si>
  <si>
    <t>Egyéb üzembentartási, fenntartási szolg.</t>
  </si>
  <si>
    <t>Vízdíjak</t>
  </si>
  <si>
    <t>Áramdíj</t>
  </si>
  <si>
    <t>Alapilletmény (PL)</t>
  </si>
  <si>
    <t>Jármű karbantartás (szerviz)</t>
  </si>
  <si>
    <t>Igazgatás</t>
  </si>
  <si>
    <t>Önkormányzati feladatra nem tervezett</t>
  </si>
  <si>
    <t>Város és közs.gazd.</t>
  </si>
  <si>
    <t>Rendszeres pénzb. ellátás</t>
  </si>
  <si>
    <t>Pénzeszköz átadások</t>
  </si>
  <si>
    <t>Közhatalmi bevételek</t>
  </si>
  <si>
    <t>Önkormányzatok müködésének ált.támogatása</t>
  </si>
  <si>
    <t>Önkormányzat</t>
  </si>
  <si>
    <t>Önk közhatalmi bevétele</t>
  </si>
  <si>
    <t>Felhalmozási célú pénzeszköz átvétel</t>
  </si>
  <si>
    <t>ÁFA - kiadások</t>
  </si>
  <si>
    <t>Saját bevételek</t>
  </si>
  <si>
    <t xml:space="preserve">Állami támogatás és átengedett bevétel </t>
  </si>
  <si>
    <t>Átvett pénzeszközök</t>
  </si>
  <si>
    <t>Dologi kiadások ebből:</t>
  </si>
  <si>
    <t xml:space="preserve">                               - Szociális támogatások</t>
  </si>
  <si>
    <t>Működési célú támogatások</t>
  </si>
  <si>
    <t>Egyéb befizetési kötelezettségek</t>
  </si>
  <si>
    <t>Cégautó adó</t>
  </si>
  <si>
    <t>Bérleti díjak (Telenor,Telekom)</t>
  </si>
  <si>
    <t>Koncessziós bevétel (DRV)</t>
  </si>
  <si>
    <t>Irodaszer, nyomtatvány</t>
  </si>
  <si>
    <t>Felhalmozási célú hitel</t>
  </si>
  <si>
    <t>beruházási kiadások</t>
  </si>
  <si>
    <t>Felhalmozási célú pénzmaradvány</t>
  </si>
  <si>
    <t>Közutak,hídak,alagutak üzemeltetése,fenntartása</t>
  </si>
  <si>
    <t>Rászoruló gyermekek szünidei étkeztetése</t>
  </si>
  <si>
    <t>Könyvtári és közm.feladatok támogatása</t>
  </si>
  <si>
    <t xml:space="preserve">Fénymásoló karbantartás,bérlrti díj </t>
  </si>
  <si>
    <t xml:space="preserve">Közös önkormányzati hivatal működésének támogatása </t>
  </si>
  <si>
    <t>Adók,díjak, káresemények egyéb kifizetések</t>
  </si>
  <si>
    <t>START munkaprogramok kiadásai</t>
  </si>
  <si>
    <t>Előző évi pénzmaradvány igénybevétele</t>
  </si>
  <si>
    <t>Működési célú pénzmaradvány</t>
  </si>
  <si>
    <t xml:space="preserve">Képviselők tiszteletdíja </t>
  </si>
  <si>
    <t>2.2</t>
  </si>
  <si>
    <t>3.1</t>
  </si>
  <si>
    <t>Gyermekétkeztetés feladatok</t>
  </si>
  <si>
    <t>START-munkaprogramok</t>
  </si>
  <si>
    <t>Eseti pénzb. ellátás</t>
  </si>
  <si>
    <t>Köznevelési és Gyermekétkeztetési feladatok támogatása</t>
  </si>
  <si>
    <t>Beruházási célú pénzeszköz átvátel</t>
  </si>
  <si>
    <t>Rövid lejáratú felhalmozási célú hitel</t>
  </si>
  <si>
    <t>Felújítási kiadások</t>
  </si>
  <si>
    <t xml:space="preserve"> Gyermekétkeztetési feladatok</t>
  </si>
  <si>
    <t xml:space="preserve">Dologi kiadások                  </t>
  </si>
  <si>
    <t>Élelmiszer beszerzés,vásárolt élelmezés  (rezsi+nyersanyag)</t>
  </si>
  <si>
    <t>Áfa</t>
  </si>
  <si>
    <t>2018.</t>
  </si>
  <si>
    <t>Pénzmaradvány igénybevétele</t>
  </si>
  <si>
    <t>Közétkeztetési feladatok támogatása</t>
  </si>
  <si>
    <t>- Önkormányzatok közhatalmi bevételei</t>
  </si>
  <si>
    <t>Háziorvosi ügyelet</t>
  </si>
  <si>
    <t>Ruházati költségtérítés</t>
  </si>
  <si>
    <t>2017, 2017. évre ÖSSZESEN</t>
  </si>
  <si>
    <t>2019.</t>
  </si>
  <si>
    <t>Egyéb önkormányzati feladatok támogatása</t>
  </si>
  <si>
    <t>Polgármesteri illetmény támogatása</t>
  </si>
  <si>
    <t>A települési önkormányzatok szociális feladatainak egyéb támogatása</t>
  </si>
  <si>
    <t>Települési önkormányzatok kulturális feladatainak támogatása</t>
  </si>
  <si>
    <t>Mezőgazdasági projekt 10 hó(13fő)</t>
  </si>
  <si>
    <t>Szociális hozzájárulási adó (9,75 %)</t>
  </si>
  <si>
    <t>Szociális hozzájárulási adó (19,5 %)</t>
  </si>
  <si>
    <t>Könyvtári és közművelődési feladataok</t>
  </si>
  <si>
    <t>Élelmiszer vásárlás rendezvényre</t>
  </si>
  <si>
    <t>Személyi kiadások</t>
  </si>
  <si>
    <t>Megbízási díj</t>
  </si>
  <si>
    <t>1.3</t>
  </si>
  <si>
    <t>Gyereknapra szolgáltatás bérlés (Vattacukor, ugrálóvár)</t>
  </si>
  <si>
    <t>Vásárolt élelmezés (Éttermi étkezés)</t>
  </si>
  <si>
    <t>Egyéb üzemeltetési anyagok</t>
  </si>
  <si>
    <t>Könyvtár áramdíj</t>
  </si>
  <si>
    <t>Internet díj</t>
  </si>
  <si>
    <t>ÁFA 27%</t>
  </si>
  <si>
    <t>Tanévkezdési támogatás</t>
  </si>
  <si>
    <t>Település szociális feladatainak kiadásai</t>
  </si>
  <si>
    <t>Ügyvédi díj</t>
  </si>
  <si>
    <t>Informatikai szolgáltatások (webhely, softwer)</t>
  </si>
  <si>
    <t>START munkaprogramok kiadásai ÁFA</t>
  </si>
  <si>
    <t>Karbantartási kiadás (gépek, épületek)</t>
  </si>
  <si>
    <t>Szemétszállítási díj</t>
  </si>
  <si>
    <t>Biztosítási díjak</t>
  </si>
  <si>
    <t>Alapszolgáltatás ÖNHIKI felhasználás (családsegítő)</t>
  </si>
  <si>
    <t>Alapszolgáltatás ÖNHIKI felhasználás (egészségügyi)</t>
  </si>
  <si>
    <t>Járdafelújítás (Önkormányzati fejlesztések)</t>
  </si>
  <si>
    <t>Szociális tüzifa (pénzmaradványból)</t>
  </si>
  <si>
    <t>Szociális tüzifa szállítási ktsg.</t>
  </si>
  <si>
    <t>Bankköltség</t>
  </si>
  <si>
    <t>Földterület,telek bérbeadása</t>
  </si>
  <si>
    <t>ELMIB részvények értékesítése (céltartalék)</t>
  </si>
  <si>
    <t>Önkormányzati fejlesztések (Művelődési Ház felújítása)</t>
  </si>
  <si>
    <t>Áramdíj (önkormányzat, kultúrház ,iskola épület, játszótér,temető, bérlakás)</t>
  </si>
  <si>
    <t>Gépjármű Biztosítás (Peugeot)</t>
  </si>
  <si>
    <t>Települési támogatás (pénzbeni)</t>
  </si>
  <si>
    <t>Települési támogatás (természetbeni)</t>
  </si>
  <si>
    <t>Művelődési Ház felújítása</t>
  </si>
  <si>
    <t>Hídfelújítás</t>
  </si>
  <si>
    <t>Ravatalozó felújítás, kerítés kapu kialakítása</t>
  </si>
  <si>
    <t>Kamerarendszer kiépítése</t>
  </si>
  <si>
    <t>Kerítás készítés( önkormányzat,játszótér,Kossth L 2.alatti földterület)</t>
  </si>
  <si>
    <t>Játszótér kialakítása</t>
  </si>
  <si>
    <t>Orvosi rendelő felújítás</t>
  </si>
  <si>
    <t>Utak,hidak karbantartása,gépi földmunka</t>
  </si>
  <si>
    <t>adatok Ft-ban</t>
  </si>
  <si>
    <t>adatok e.Ft-ban</t>
  </si>
  <si>
    <t>2020.</t>
  </si>
  <si>
    <t>ű</t>
  </si>
  <si>
    <t>Helyi sajátosságok projeckt 10 hó  (10fő)</t>
  </si>
  <si>
    <t>Közös önkormányzati hivatal működésének támogatása  (Előző évek)</t>
  </si>
  <si>
    <t>2019 évi eredeti előirányzat</t>
  </si>
  <si>
    <t xml:space="preserve">Jutalom </t>
  </si>
  <si>
    <t>Megáll.alapj. Költségtérítés</t>
  </si>
  <si>
    <t>Munkáltatói döntés alapján</t>
  </si>
  <si>
    <t>Egyéb üzemeltetés kiadások (szék,asztal,függöny,karnis)</t>
  </si>
  <si>
    <t>Falunap</t>
  </si>
  <si>
    <t>Civil szervezetek támogatása (dologi)</t>
  </si>
  <si>
    <t>Mentő alapítvány támogatása</t>
  </si>
  <si>
    <t>Tündérkert óvoda támogatása</t>
  </si>
  <si>
    <t>Emergency Service</t>
  </si>
  <si>
    <t>Makai gyepmester2008 kft szolgáltatás</t>
  </si>
  <si>
    <t>Garázs és feljáró átalakítása</t>
  </si>
  <si>
    <t>Pamuk  2019. évi önkormányzati költségvetése
 címrendje</t>
  </si>
  <si>
    <t xml:space="preserve">        Az önkormányzat 2019.évi saját folyó bevétele</t>
  </si>
  <si>
    <t xml:space="preserve">        Az önkormányzat 2019.évi korigált saját folyó bevétele</t>
  </si>
  <si>
    <t xml:space="preserve">   2019. évi költségvetési bevételének és kiadásának részletezése</t>
  </si>
  <si>
    <t xml:space="preserve">2019-2020-2012.. évi alakulását bemutató mérleg </t>
  </si>
  <si>
    <t>Pamuk Községi Önkormányzat 2019. évi előirányzat-felhasználási ütemterve</t>
  </si>
  <si>
    <t>Pamuk Község Önkormányzat 2019. évi Európai Uniós támogatással megvalósuló fejlesztései</t>
  </si>
  <si>
    <t>Pamuk Község Önkormányzat 2019. évi közvetett támogatásai</t>
  </si>
  <si>
    <t>Pamuk Község Önkormányzat 2019. évi összevont költségvetési mérlege</t>
  </si>
  <si>
    <t>Pamuk Község Képviselőtestülete az államháztartásról szóló 2011. évi CXCV. törvény 29. § (3) bekezdése alapján a saját bevételek, valamint az adósságot keletkeztető ügyeletekből eredő fizetési kötelezettségek 2019-2020-2021. évekre várható összegét az alábbiak szerint határozza meg:</t>
  </si>
  <si>
    <t xml:space="preserve"> 1. sz. melléklet az1/2019. (II. 15.)   rendelethez</t>
  </si>
  <si>
    <t xml:space="preserve"> 2. sz. melléklet az 1/2019. (II. 15.)   rendelethez</t>
  </si>
  <si>
    <t xml:space="preserve"> 3. sz. melléklet az 1/2019. (II. 15.)   rendelethez</t>
  </si>
  <si>
    <t xml:space="preserve"> 4. sz. melléklet az 1/2019. (II. 15.)   rendelethez</t>
  </si>
  <si>
    <t xml:space="preserve"> 5. sz. melléklet az 1/2019. (II. 15.)   rendelethez</t>
  </si>
  <si>
    <t xml:space="preserve"> 6. sz. melléklet az 1/2019. (II. 15.)   rendelethez</t>
  </si>
  <si>
    <t xml:space="preserve"> 6. sz. melléklet az 1/2019. (II. 15.)  rendelethez</t>
  </si>
  <si>
    <t xml:space="preserve"> 8. sz. melléklet az 1/2019. (II. 15.)   rendelethez</t>
  </si>
  <si>
    <t xml:space="preserve"> 9. sz. melléklet az 1/2019. (II. 15.)   rendelethez</t>
  </si>
  <si>
    <t>11. sz. melléklet az 1/2019. (II. 15.)   rendelethez</t>
  </si>
  <si>
    <t>12. sz. melléklet az1/2019. (II. 15.)   rendelethez</t>
  </si>
  <si>
    <t>13. sz. melléklet az 1/2019. (II. 15.)  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</si>
</sst>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0" x14ac:knownFonts="1">
    <font>
      <sz val="10"/>
      <name val="Arial CE"/>
      <charset val="238"/>
    </font>
    <font>
      <sz val="10"/>
      <name val="Arial CE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u/>
      <sz val="10"/>
      <name val="Arial CE"/>
      <charset val="238"/>
    </font>
    <font>
      <sz val="10"/>
      <color indexed="10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10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1"/>
      <color theme="0"/>
      <name val="Times New Roman"/>
      <family val="1"/>
      <charset val="238"/>
    </font>
    <font>
      <sz val="10"/>
      <color theme="0"/>
      <name val="Arial CE"/>
      <charset val="238"/>
    </font>
    <font>
      <sz val="11"/>
      <color theme="0"/>
      <name val="Times New Roman"/>
      <family val="1"/>
      <charset val="238"/>
    </font>
    <font>
      <sz val="10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i/>
      <sz val="11"/>
      <color theme="0"/>
      <name val="Times New Roman"/>
      <family val="1"/>
      <charset val="238"/>
    </font>
    <font>
      <b/>
      <i/>
      <sz val="11"/>
      <color theme="0"/>
      <name val="Times New Roman"/>
      <family val="1"/>
      <charset val="238"/>
    </font>
    <font>
      <b/>
      <u/>
      <sz val="10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1"/>
      <color rgb="FF000000"/>
      <name val="Calibri"/>
      <family val="2"/>
      <scheme val="minor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13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ck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8" fillId="0" borderId="0"/>
  </cellStyleXfs>
  <cellXfs count="52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0" fillId="0" borderId="12" xfId="0" applyBorder="1"/>
    <xf numFmtId="0" fontId="9" fillId="0" borderId="13" xfId="0" applyFont="1" applyBorder="1"/>
    <xf numFmtId="0" fontId="8" fillId="0" borderId="0" xfId="0" applyFont="1"/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4" xfId="0" applyBorder="1"/>
    <xf numFmtId="0" fontId="9" fillId="0" borderId="14" xfId="0" applyFont="1" applyBorder="1"/>
    <xf numFmtId="0" fontId="0" fillId="0" borderId="15" xfId="0" applyBorder="1"/>
    <xf numFmtId="0" fontId="0" fillId="0" borderId="16" xfId="0" applyBorder="1"/>
    <xf numFmtId="0" fontId="9" fillId="0" borderId="15" xfId="0" applyFont="1" applyBorder="1"/>
    <xf numFmtId="0" fontId="0" fillId="0" borderId="17" xfId="0" applyBorder="1"/>
    <xf numFmtId="0" fontId="0" fillId="0" borderId="18" xfId="0" applyBorder="1"/>
    <xf numFmtId="0" fontId="9" fillId="0" borderId="6" xfId="0" applyFont="1" applyBorder="1"/>
    <xf numFmtId="0" fontId="0" fillId="0" borderId="0" xfId="0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13" xfId="0" applyFont="1" applyBorder="1"/>
    <xf numFmtId="0" fontId="8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0" fillId="0" borderId="19" xfId="0" applyBorder="1"/>
    <xf numFmtId="0" fontId="0" fillId="0" borderId="0" xfId="0" applyFill="1" applyBorder="1"/>
    <xf numFmtId="0" fontId="0" fillId="0" borderId="26" xfId="0" applyBorder="1"/>
    <xf numFmtId="0" fontId="0" fillId="0" borderId="27" xfId="0" applyBorder="1"/>
    <xf numFmtId="0" fontId="8" fillId="0" borderId="28" xfId="0" applyFont="1" applyBorder="1"/>
    <xf numFmtId="0" fontId="8" fillId="0" borderId="11" xfId="0" applyFont="1" applyBorder="1"/>
    <xf numFmtId="0" fontId="10" fillId="0" borderId="22" xfId="0" applyFont="1" applyBorder="1" applyAlignment="1">
      <alignment horizontal="right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8" fillId="0" borderId="27" xfId="0" applyFont="1" applyBorder="1"/>
    <xf numFmtId="0" fontId="9" fillId="0" borderId="19" xfId="0" applyFont="1" applyBorder="1"/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Fill="1" applyBorder="1" applyAlignment="1">
      <alignment vertical="center" wrapText="1" shrinkToFit="1"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15" xfId="0" applyFont="1" applyFill="1" applyBorder="1"/>
    <xf numFmtId="0" fontId="11" fillId="0" borderId="43" xfId="0" applyFont="1" applyBorder="1"/>
    <xf numFmtId="0" fontId="11" fillId="0" borderId="44" xfId="0" applyFont="1" applyBorder="1"/>
    <xf numFmtId="0" fontId="11" fillId="0" borderId="48" xfId="0" applyFont="1" applyBorder="1"/>
    <xf numFmtId="0" fontId="9" fillId="0" borderId="25" xfId="0" applyFont="1" applyBorder="1" applyAlignment="1">
      <alignment horizontal="right"/>
    </xf>
    <xf numFmtId="0" fontId="9" fillId="0" borderId="49" xfId="0" applyFont="1" applyFill="1" applyBorder="1"/>
    <xf numFmtId="0" fontId="9" fillId="0" borderId="50" xfId="0" applyFont="1" applyFill="1" applyBorder="1"/>
    <xf numFmtId="0" fontId="11" fillId="0" borderId="33" xfId="0" applyFont="1" applyBorder="1"/>
    <xf numFmtId="0" fontId="11" fillId="0" borderId="34" xfId="0" applyFont="1" applyBorder="1" applyAlignment="1">
      <alignment horizontal="right"/>
    </xf>
    <xf numFmtId="0" fontId="11" fillId="0" borderId="32" xfId="0" applyFont="1" applyBorder="1"/>
    <xf numFmtId="0" fontId="9" fillId="0" borderId="14" xfId="0" applyFont="1" applyBorder="1" applyAlignment="1">
      <alignment wrapText="1"/>
    </xf>
    <xf numFmtId="0" fontId="9" fillId="0" borderId="51" xfId="0" applyFont="1" applyFill="1" applyBorder="1"/>
    <xf numFmtId="0" fontId="11" fillId="0" borderId="41" xfId="0" applyFont="1" applyBorder="1"/>
    <xf numFmtId="0" fontId="11" fillId="0" borderId="41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9" fillId="0" borderId="43" xfId="0" applyFont="1" applyFill="1" applyBorder="1"/>
    <xf numFmtId="0" fontId="11" fillId="0" borderId="44" xfId="0" applyFont="1" applyBorder="1" applyAlignment="1">
      <alignment horizontal="right"/>
    </xf>
    <xf numFmtId="0" fontId="9" fillId="0" borderId="53" xfId="0" applyFont="1" applyBorder="1"/>
    <xf numFmtId="0" fontId="9" fillId="0" borderId="54" xfId="0" applyFont="1" applyBorder="1"/>
    <xf numFmtId="0" fontId="9" fillId="0" borderId="55" xfId="0" applyFont="1" applyBorder="1"/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6" xfId="0" applyFont="1" applyBorder="1" applyAlignment="1">
      <alignment horizontal="left" vertical="center"/>
    </xf>
    <xf numFmtId="0" fontId="11" fillId="0" borderId="48" xfId="0" applyFont="1" applyBorder="1" applyAlignment="1">
      <alignment wrapText="1"/>
    </xf>
    <xf numFmtId="0" fontId="9" fillId="0" borderId="45" xfId="0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/>
    <xf numFmtId="0" fontId="21" fillId="0" borderId="23" xfId="0" applyFont="1" applyBorder="1"/>
    <xf numFmtId="0" fontId="22" fillId="0" borderId="6" xfId="0" applyFont="1" applyBorder="1"/>
    <xf numFmtId="0" fontId="22" fillId="0" borderId="0" xfId="0" applyFont="1" applyBorder="1"/>
    <xf numFmtId="0" fontId="21" fillId="0" borderId="19" xfId="0" applyFont="1" applyBorder="1" applyAlignment="1">
      <alignment horizontal="right"/>
    </xf>
    <xf numFmtId="0" fontId="22" fillId="0" borderId="23" xfId="0" applyFont="1" applyBorder="1"/>
    <xf numFmtId="0" fontId="22" fillId="0" borderId="24" xfId="0" applyFont="1" applyBorder="1"/>
    <xf numFmtId="0" fontId="10" fillId="0" borderId="29" xfId="0" applyFont="1" applyBorder="1"/>
    <xf numFmtId="0" fontId="0" fillId="0" borderId="58" xfId="0" applyBorder="1"/>
    <xf numFmtId="0" fontId="24" fillId="0" borderId="0" xfId="0" applyFont="1"/>
    <xf numFmtId="0" fontId="0" fillId="0" borderId="59" xfId="0" applyBorder="1"/>
    <xf numFmtId="3" fontId="0" fillId="0" borderId="59" xfId="0" applyNumberFormat="1" applyBorder="1"/>
    <xf numFmtId="0" fontId="10" fillId="0" borderId="31" xfId="0" applyFont="1" applyBorder="1"/>
    <xf numFmtId="0" fontId="10" fillId="0" borderId="60" xfId="0" applyFont="1" applyBorder="1"/>
    <xf numFmtId="3" fontId="10" fillId="0" borderId="31" xfId="0" applyNumberFormat="1" applyFont="1" applyBorder="1"/>
    <xf numFmtId="3" fontId="10" fillId="0" borderId="61" xfId="0" applyNumberFormat="1" applyFont="1" applyBorder="1"/>
    <xf numFmtId="0" fontId="1" fillId="0" borderId="0" xfId="0" applyFont="1" applyFill="1"/>
    <xf numFmtId="0" fontId="25" fillId="0" borderId="0" xfId="0" applyFont="1" applyFill="1" applyBorder="1"/>
    <xf numFmtId="3" fontId="25" fillId="0" borderId="0" xfId="0" applyNumberFormat="1" applyFont="1" applyFill="1" applyBorder="1"/>
    <xf numFmtId="0" fontId="0" fillId="0" borderId="0" xfId="0" applyFill="1"/>
    <xf numFmtId="3" fontId="1" fillId="0" borderId="0" xfId="0" applyNumberFormat="1" applyFont="1" applyFill="1"/>
    <xf numFmtId="0" fontId="10" fillId="0" borderId="0" xfId="0" applyFont="1" applyFill="1"/>
    <xf numFmtId="0" fontId="1" fillId="0" borderId="0" xfId="0" applyFont="1" applyFill="1" applyBorder="1"/>
    <xf numFmtId="0" fontId="10" fillId="0" borderId="31" xfId="0" applyFont="1" applyFill="1" applyBorder="1"/>
    <xf numFmtId="3" fontId="10" fillId="0" borderId="31" xfId="0" applyNumberFormat="1" applyFont="1" applyFill="1" applyBorder="1"/>
    <xf numFmtId="0" fontId="26" fillId="0" borderId="0" xfId="0" applyFont="1" applyFill="1"/>
    <xf numFmtId="0" fontId="27" fillId="0" borderId="0" xfId="0" applyFont="1" applyFill="1"/>
    <xf numFmtId="3" fontId="10" fillId="0" borderId="0" xfId="0" applyNumberFormat="1" applyFont="1" applyFill="1"/>
    <xf numFmtId="9" fontId="10" fillId="0" borderId="0" xfId="0" applyNumberFormat="1" applyFont="1" applyFill="1"/>
    <xf numFmtId="0" fontId="1" fillId="0" borderId="31" xfId="0" applyFont="1" applyFill="1" applyBorder="1"/>
    <xf numFmtId="0" fontId="2" fillId="0" borderId="62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62" xfId="0" applyNumberFormat="1" applyFont="1" applyBorder="1" applyAlignment="1">
      <alignment vertical="center"/>
    </xf>
    <xf numFmtId="3" fontId="0" fillId="0" borderId="15" xfId="0" applyNumberFormat="1" applyBorder="1"/>
    <xf numFmtId="3" fontId="8" fillId="0" borderId="13" xfId="0" applyNumberFormat="1" applyFont="1" applyBorder="1"/>
    <xf numFmtId="3" fontId="8" fillId="0" borderId="6" xfId="0" applyNumberFormat="1" applyFont="1" applyBorder="1"/>
    <xf numFmtId="3" fontId="8" fillId="0" borderId="23" xfId="0" applyNumberFormat="1" applyFont="1" applyBorder="1"/>
    <xf numFmtId="3" fontId="8" fillId="0" borderId="0" xfId="0" applyNumberFormat="1" applyFont="1" applyBorder="1"/>
    <xf numFmtId="3" fontId="8" fillId="0" borderId="26" xfId="0" applyNumberFormat="1" applyFont="1" applyBorder="1"/>
    <xf numFmtId="3" fontId="8" fillId="0" borderId="11" xfId="0" applyNumberFormat="1" applyFont="1" applyBorder="1"/>
    <xf numFmtId="3" fontId="0" fillId="0" borderId="19" xfId="0" applyNumberFormat="1" applyBorder="1"/>
    <xf numFmtId="3" fontId="0" fillId="0" borderId="25" xfId="0" applyNumberFormat="1" applyBorder="1"/>
    <xf numFmtId="3" fontId="0" fillId="0" borderId="48" xfId="0" applyNumberFormat="1" applyBorder="1"/>
    <xf numFmtId="3" fontId="8" fillId="0" borderId="29" xfId="0" applyNumberFormat="1" applyFont="1" applyBorder="1"/>
    <xf numFmtId="3" fontId="8" fillId="0" borderId="27" xfId="0" applyNumberFormat="1" applyFont="1" applyBorder="1"/>
    <xf numFmtId="3" fontId="8" fillId="0" borderId="28" xfId="0" applyNumberFormat="1" applyFont="1" applyBorder="1"/>
    <xf numFmtId="3" fontId="0" fillId="0" borderId="29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0" fontId="4" fillId="0" borderId="6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64" xfId="0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66" xfId="0" applyFont="1" applyFill="1" applyBorder="1" applyAlignment="1">
      <alignment vertical="center"/>
    </xf>
    <xf numFmtId="3" fontId="4" fillId="0" borderId="6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/>
    </xf>
    <xf numFmtId="3" fontId="2" fillId="0" borderId="68" xfId="0" applyNumberFormat="1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3" fontId="4" fillId="0" borderId="70" xfId="0" applyNumberFormat="1" applyFont="1" applyFill="1" applyBorder="1" applyAlignment="1">
      <alignment vertical="center"/>
    </xf>
    <xf numFmtId="3" fontId="4" fillId="0" borderId="71" xfId="0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3" fontId="2" fillId="0" borderId="65" xfId="0" applyNumberFormat="1" applyFont="1" applyFill="1" applyBorder="1" applyAlignment="1">
      <alignment horizontal="right" vertical="center"/>
    </xf>
    <xf numFmtId="0" fontId="28" fillId="0" borderId="63" xfId="0" applyFont="1" applyBorder="1" applyAlignment="1">
      <alignment vertical="center" shrinkToFit="1"/>
    </xf>
    <xf numFmtId="0" fontId="28" fillId="0" borderId="72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0" fillId="0" borderId="64" xfId="0" applyFont="1" applyBorder="1" applyAlignment="1">
      <alignment vertical="center" shrinkToFit="1"/>
    </xf>
    <xf numFmtId="3" fontId="20" fillId="0" borderId="2" xfId="0" applyNumberFormat="1" applyFont="1" applyFill="1" applyBorder="1" applyAlignment="1">
      <alignment vertical="center" shrinkToFit="1"/>
    </xf>
    <xf numFmtId="0" fontId="28" fillId="0" borderId="73" xfId="0" applyFont="1" applyBorder="1" applyAlignment="1">
      <alignment vertical="center" shrinkToFit="1"/>
    </xf>
    <xf numFmtId="3" fontId="28" fillId="0" borderId="74" xfId="0" applyNumberFormat="1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3" fontId="28" fillId="0" borderId="0" xfId="0" applyNumberFormat="1" applyFont="1" applyBorder="1" applyAlignment="1">
      <alignment vertical="center" shrinkToFit="1"/>
    </xf>
    <xf numFmtId="0" fontId="28" fillId="0" borderId="63" xfId="0" applyFont="1" applyBorder="1" applyAlignment="1">
      <alignment horizontal="left" vertical="center" shrinkToFit="1"/>
    </xf>
    <xf numFmtId="0" fontId="20" fillId="0" borderId="75" xfId="0" applyFont="1" applyBorder="1" applyAlignment="1">
      <alignment vertical="center" shrinkToFit="1"/>
    </xf>
    <xf numFmtId="3" fontId="20" fillId="0" borderId="76" xfId="0" applyNumberFormat="1" applyFont="1" applyFill="1" applyBorder="1" applyAlignment="1">
      <alignment vertical="center" shrinkToFit="1"/>
    </xf>
    <xf numFmtId="0" fontId="28" fillId="0" borderId="66" xfId="0" applyFont="1" applyBorder="1" applyAlignment="1">
      <alignment vertical="center" shrinkToFit="1"/>
    </xf>
    <xf numFmtId="3" fontId="28" fillId="0" borderId="67" xfId="0" applyNumberFormat="1" applyFont="1" applyBorder="1" applyAlignment="1">
      <alignment vertical="center" shrinkToFit="1"/>
    </xf>
    <xf numFmtId="0" fontId="28" fillId="0" borderId="69" xfId="0" applyFont="1" applyBorder="1" applyAlignment="1">
      <alignment vertical="center" shrinkToFit="1"/>
    </xf>
    <xf numFmtId="3" fontId="28" fillId="0" borderId="71" xfId="0" applyNumberFormat="1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3" fontId="20" fillId="0" borderId="0" xfId="0" applyNumberFormat="1" applyFont="1" applyBorder="1" applyAlignment="1">
      <alignment vertical="center" shrinkToFit="1"/>
    </xf>
    <xf numFmtId="0" fontId="20" fillId="0" borderId="64" xfId="0" applyFont="1" applyBorder="1" applyAlignment="1">
      <alignment horizontal="left" vertical="center" shrinkToFit="1"/>
    </xf>
    <xf numFmtId="3" fontId="20" fillId="0" borderId="2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0" fontId="4" fillId="0" borderId="77" xfId="0" applyFont="1" applyBorder="1" applyAlignment="1">
      <alignment horizontal="left" vertical="center"/>
    </xf>
    <xf numFmtId="3" fontId="4" fillId="0" borderId="78" xfId="0" applyNumberFormat="1" applyFont="1" applyBorder="1" applyAlignment="1">
      <alignment horizontal="center" vertical="center"/>
    </xf>
    <xf numFmtId="3" fontId="4" fillId="0" borderId="73" xfId="0" applyNumberFormat="1" applyFont="1" applyBorder="1" applyAlignment="1">
      <alignment horizontal="right" vertical="center"/>
    </xf>
    <xf numFmtId="3" fontId="4" fillId="0" borderId="79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left" vertical="center"/>
    </xf>
    <xf numFmtId="3" fontId="2" fillId="0" borderId="80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22" fillId="0" borderId="6" xfId="0" applyFont="1" applyFill="1" applyBorder="1"/>
    <xf numFmtId="3" fontId="8" fillId="0" borderId="14" xfId="0" applyNumberFormat="1" applyFont="1" applyFill="1" applyBorder="1"/>
    <xf numFmtId="3" fontId="8" fillId="0" borderId="15" xfId="0" applyNumberFormat="1" applyFont="1" applyFill="1" applyBorder="1"/>
    <xf numFmtId="3" fontId="8" fillId="0" borderId="6" xfId="0" applyNumberFormat="1" applyFont="1" applyFill="1" applyBorder="1"/>
    <xf numFmtId="3" fontId="8" fillId="0" borderId="26" xfId="0" applyNumberFormat="1" applyFont="1" applyFill="1" applyBorder="1"/>
    <xf numFmtId="3" fontId="8" fillId="0" borderId="25" xfId="0" applyNumberFormat="1" applyFont="1" applyFill="1" applyBorder="1"/>
    <xf numFmtId="3" fontId="8" fillId="0" borderId="27" xfId="0" applyNumberFormat="1" applyFont="1" applyFill="1" applyBorder="1"/>
    <xf numFmtId="3" fontId="0" fillId="0" borderId="27" xfId="0" applyNumberFormat="1" applyFill="1" applyBorder="1"/>
    <xf numFmtId="3" fontId="0" fillId="0" borderId="0" xfId="0" applyNumberFormat="1" applyFill="1"/>
    <xf numFmtId="3" fontId="8" fillId="0" borderId="0" xfId="0" applyNumberFormat="1" applyFont="1" applyFill="1"/>
    <xf numFmtId="3" fontId="9" fillId="0" borderId="11" xfId="0" applyNumberFormat="1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0" borderId="6" xfId="0" applyNumberFormat="1" applyFont="1" applyFill="1" applyBorder="1"/>
    <xf numFmtId="3" fontId="9" fillId="0" borderId="19" xfId="0" applyNumberFormat="1" applyFont="1" applyFill="1" applyBorder="1" applyAlignment="1">
      <alignment horizontal="center"/>
    </xf>
    <xf numFmtId="3" fontId="9" fillId="0" borderId="19" xfId="0" applyNumberFormat="1" applyFont="1" applyFill="1" applyBorder="1"/>
    <xf numFmtId="3" fontId="16" fillId="0" borderId="6" xfId="0" applyNumberFormat="1" applyFont="1" applyFill="1" applyBorder="1"/>
    <xf numFmtId="3" fontId="11" fillId="0" borderId="14" xfId="0" applyNumberFormat="1" applyFont="1" applyFill="1" applyBorder="1"/>
    <xf numFmtId="3" fontId="11" fillId="0" borderId="15" xfId="0" applyNumberFormat="1" applyFont="1" applyFill="1" applyBorder="1"/>
    <xf numFmtId="3" fontId="0" fillId="0" borderId="11" xfId="0" quotePrefix="1" applyNumberFormat="1" applyFill="1" applyBorder="1"/>
    <xf numFmtId="3" fontId="0" fillId="0" borderId="0" xfId="0" applyNumberFormat="1" applyFill="1" applyBorder="1"/>
    <xf numFmtId="3" fontId="0" fillId="0" borderId="81" xfId="0" applyNumberFormat="1" applyFill="1" applyBorder="1"/>
    <xf numFmtId="3" fontId="11" fillId="0" borderId="17" xfId="0" applyNumberFormat="1" applyFont="1" applyFill="1" applyBorder="1"/>
    <xf numFmtId="3" fontId="11" fillId="0" borderId="25" xfId="0" applyNumberFormat="1" applyFont="1" applyFill="1" applyBorder="1"/>
    <xf numFmtId="3" fontId="11" fillId="0" borderId="49" xfId="0" applyNumberFormat="1" applyFont="1" applyFill="1" applyBorder="1"/>
    <xf numFmtId="3" fontId="11" fillId="0" borderId="26" xfId="0" applyNumberFormat="1" applyFont="1" applyFill="1" applyBorder="1"/>
    <xf numFmtId="3" fontId="14" fillId="0" borderId="6" xfId="0" applyNumberFormat="1" applyFont="1" applyFill="1" applyBorder="1"/>
    <xf numFmtId="3" fontId="9" fillId="0" borderId="26" xfId="0" applyNumberFormat="1" applyFont="1" applyFill="1" applyBorder="1"/>
    <xf numFmtId="3" fontId="11" fillId="0" borderId="27" xfId="0" applyNumberFormat="1" applyFont="1" applyFill="1" applyBorder="1"/>
    <xf numFmtId="3" fontId="14" fillId="0" borderId="26" xfId="0" applyNumberFormat="1" applyFont="1" applyFill="1" applyBorder="1"/>
    <xf numFmtId="3" fontId="11" fillId="0" borderId="19" xfId="0" applyNumberFormat="1" applyFont="1" applyFill="1" applyBorder="1"/>
    <xf numFmtId="3" fontId="14" fillId="0" borderId="28" xfId="0" applyNumberFormat="1" applyFont="1" applyFill="1" applyBorder="1"/>
    <xf numFmtId="3" fontId="16" fillId="0" borderId="23" xfId="0" applyNumberFormat="1" applyFont="1" applyFill="1" applyBorder="1"/>
    <xf numFmtId="3" fontId="11" fillId="0" borderId="82" xfId="0" applyNumberFormat="1" applyFont="1" applyFill="1" applyBorder="1"/>
    <xf numFmtId="3" fontId="11" fillId="0" borderId="83" xfId="0" applyNumberFormat="1" applyFont="1" applyFill="1" applyBorder="1"/>
    <xf numFmtId="3" fontId="12" fillId="0" borderId="6" xfId="0" applyNumberFormat="1" applyFont="1" applyFill="1" applyBorder="1"/>
    <xf numFmtId="3" fontId="12" fillId="0" borderId="27" xfId="0" applyNumberFormat="1" applyFont="1" applyFill="1" applyBorder="1"/>
    <xf numFmtId="3" fontId="17" fillId="0" borderId="0" xfId="0" applyNumberFormat="1" applyFont="1" applyFill="1"/>
    <xf numFmtId="0" fontId="2" fillId="0" borderId="75" xfId="0" applyFont="1" applyFill="1" applyBorder="1" applyAlignment="1">
      <alignment vertical="center"/>
    </xf>
    <xf numFmtId="3" fontId="40" fillId="0" borderId="0" xfId="0" applyNumberFormat="1" applyFont="1" applyBorder="1" applyAlignment="1">
      <alignment vertical="center" shrinkToFit="1"/>
    </xf>
    <xf numFmtId="0" fontId="18" fillId="0" borderId="98" xfId="0" applyFont="1" applyFill="1" applyBorder="1" applyAlignment="1">
      <alignment horizontal="left" vertical="center"/>
    </xf>
    <xf numFmtId="3" fontId="2" fillId="0" borderId="81" xfId="0" applyNumberFormat="1" applyFont="1" applyBorder="1" applyAlignment="1">
      <alignment horizontal="right" vertical="center"/>
    </xf>
    <xf numFmtId="3" fontId="4" fillId="0" borderId="74" xfId="0" applyNumberFormat="1" applyFont="1" applyBorder="1" applyAlignment="1">
      <alignment horizontal="right" vertical="center"/>
    </xf>
    <xf numFmtId="0" fontId="20" fillId="0" borderId="88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3" fontId="4" fillId="0" borderId="99" xfId="0" applyNumberFormat="1" applyFont="1" applyFill="1" applyBorder="1" applyAlignment="1">
      <alignment horizontal="left" vertical="center" textRotation="90" wrapText="1"/>
    </xf>
    <xf numFmtId="3" fontId="2" fillId="0" borderId="81" xfId="0" applyNumberFormat="1" applyFont="1" applyFill="1" applyBorder="1" applyAlignment="1">
      <alignment vertical="center"/>
    </xf>
    <xf numFmtId="3" fontId="4" fillId="0" borderId="99" xfId="0" applyNumberFormat="1" applyFont="1" applyFill="1" applyBorder="1" applyAlignment="1">
      <alignment horizontal="left" vertical="center" textRotation="90"/>
    </xf>
    <xf numFmtId="3" fontId="4" fillId="0" borderId="99" xfId="0" applyNumberFormat="1" applyFont="1" applyFill="1" applyBorder="1" applyAlignment="1">
      <alignment horizontal="left" vertical="center" textRotation="90" wrapText="1" shrinkToFit="1"/>
    </xf>
    <xf numFmtId="3" fontId="4" fillId="0" borderId="100" xfId="0" applyNumberFormat="1" applyFont="1" applyFill="1" applyBorder="1" applyAlignment="1">
      <alignment horizontal="left" vertical="center" textRotation="90" wrapText="1"/>
    </xf>
    <xf numFmtId="3" fontId="2" fillId="0" borderId="72" xfId="0" applyNumberFormat="1" applyFont="1" applyFill="1" applyBorder="1" applyAlignment="1">
      <alignment horizontal="left" vertical="center" textRotation="90"/>
    </xf>
    <xf numFmtId="0" fontId="3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5" fillId="0" borderId="101" xfId="0" applyNumberFormat="1" applyFont="1" applyFill="1" applyBorder="1" applyAlignment="1">
      <alignment horizontal="center" vertical="center"/>
    </xf>
    <xf numFmtId="3" fontId="44" fillId="0" borderId="102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2" fontId="45" fillId="0" borderId="88" xfId="0" applyNumberFormat="1" applyFont="1" applyFill="1" applyBorder="1" applyAlignment="1">
      <alignment vertical="center"/>
    </xf>
    <xf numFmtId="14" fontId="45" fillId="0" borderId="88" xfId="0" applyNumberFormat="1" applyFont="1" applyFill="1" applyBorder="1" applyAlignment="1">
      <alignment vertical="center"/>
    </xf>
    <xf numFmtId="0" fontId="35" fillId="0" borderId="36" xfId="0" applyNumberFormat="1" applyFont="1" applyFill="1" applyBorder="1" applyAlignment="1">
      <alignment horizontal="center" vertical="center"/>
    </xf>
    <xf numFmtId="1" fontId="45" fillId="0" borderId="88" xfId="0" applyNumberFormat="1" applyFont="1" applyFill="1" applyBorder="1" applyAlignment="1">
      <alignment vertical="center"/>
    </xf>
    <xf numFmtId="3" fontId="20" fillId="0" borderId="46" xfId="0" applyNumberFormat="1" applyFont="1" applyFill="1" applyBorder="1" applyAlignment="1">
      <alignment vertical="center"/>
    </xf>
    <xf numFmtId="0" fontId="35" fillId="0" borderId="103" xfId="0" applyNumberFormat="1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vertical="center"/>
    </xf>
    <xf numFmtId="14" fontId="4" fillId="0" borderId="88" xfId="0" applyNumberFormat="1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6" fillId="0" borderId="23" xfId="0" applyFont="1" applyBorder="1"/>
    <xf numFmtId="0" fontId="46" fillId="0" borderId="13" xfId="0" applyFont="1" applyBorder="1"/>
    <xf numFmtId="0" fontId="46" fillId="0" borderId="24" xfId="0" applyFont="1" applyBorder="1"/>
    <xf numFmtId="0" fontId="46" fillId="0" borderId="6" xfId="0" applyFont="1" applyBorder="1"/>
    <xf numFmtId="0" fontId="47" fillId="0" borderId="6" xfId="0" applyFont="1" applyFill="1" applyBorder="1"/>
    <xf numFmtId="0" fontId="47" fillId="0" borderId="0" xfId="0" applyFont="1" applyBorder="1"/>
    <xf numFmtId="0" fontId="38" fillId="0" borderId="0" xfId="0" applyFont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8" fillId="0" borderId="0" xfId="0" applyFont="1" applyFill="1"/>
    <xf numFmtId="0" fontId="38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49" fontId="29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30" fillId="0" borderId="0" xfId="0" applyNumberFormat="1" applyFont="1" applyFill="1" applyBorder="1" applyAlignment="1">
      <alignment horizontal="center" vertical="center" shrinkToFit="1"/>
    </xf>
    <xf numFmtId="0" fontId="39" fillId="0" borderId="0" xfId="0" applyFont="1" applyFill="1" applyBorder="1" applyAlignment="1">
      <alignment vertical="center" shrinkToFit="1"/>
    </xf>
    <xf numFmtId="0" fontId="40" fillId="0" borderId="21" xfId="0" applyFont="1" applyFill="1" applyBorder="1"/>
    <xf numFmtId="0" fontId="0" fillId="0" borderId="19" xfId="0" applyFont="1" applyFill="1" applyBorder="1"/>
    <xf numFmtId="49" fontId="30" fillId="0" borderId="28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vertical="center" shrinkToFit="1"/>
    </xf>
    <xf numFmtId="0" fontId="41" fillId="0" borderId="30" xfId="0" applyFont="1" applyFill="1" applyBorder="1" applyAlignment="1">
      <alignment vertical="center" shrinkToFit="1"/>
    </xf>
    <xf numFmtId="0" fontId="29" fillId="0" borderId="27" xfId="0" applyFont="1" applyFill="1" applyBorder="1" applyAlignment="1">
      <alignment horizontal="center" vertical="center" wrapText="1" shrinkToFit="1"/>
    </xf>
    <xf numFmtId="49" fontId="30" fillId="0" borderId="84" xfId="0" applyNumberFormat="1" applyFont="1" applyFill="1" applyBorder="1" applyAlignment="1">
      <alignment horizontal="center" vertical="center" shrinkToFit="1"/>
    </xf>
    <xf numFmtId="0" fontId="29" fillId="0" borderId="85" xfId="0" applyFont="1" applyFill="1" applyBorder="1" applyAlignment="1">
      <alignment vertical="center" shrinkToFit="1"/>
    </xf>
    <xf numFmtId="0" fontId="37" fillId="0" borderId="85" xfId="0" applyFont="1" applyFill="1" applyBorder="1" applyAlignment="1">
      <alignment vertical="center" shrinkToFit="1"/>
    </xf>
    <xf numFmtId="3" fontId="2" fillId="0" borderId="86" xfId="0" applyNumberFormat="1" applyFont="1" applyFill="1" applyBorder="1" applyAlignment="1">
      <alignment vertical="center" shrinkToFit="1"/>
    </xf>
    <xf numFmtId="49" fontId="30" fillId="0" borderId="87" xfId="0" applyNumberFormat="1" applyFont="1" applyFill="1" applyBorder="1" applyAlignment="1">
      <alignment horizontal="center" vertical="center" shrinkToFit="1"/>
    </xf>
    <xf numFmtId="0" fontId="4" fillId="0" borderId="88" xfId="0" applyFont="1" applyFill="1" applyBorder="1" applyAlignment="1">
      <alignment vertical="center" shrinkToFit="1"/>
    </xf>
    <xf numFmtId="0" fontId="41" fillId="0" borderId="88" xfId="0" applyFont="1" applyFill="1" applyBorder="1" applyAlignment="1">
      <alignment vertical="center" shrinkToFit="1"/>
    </xf>
    <xf numFmtId="3" fontId="29" fillId="0" borderId="46" xfId="0" applyNumberFormat="1" applyFont="1" applyFill="1" applyBorder="1" applyAlignment="1">
      <alignment vertical="center" shrinkToFit="1"/>
    </xf>
    <xf numFmtId="49" fontId="3" fillId="0" borderId="87" xfId="0" applyNumberFormat="1" applyFont="1" applyFill="1" applyBorder="1" applyAlignment="1">
      <alignment horizontal="center" vertical="center" shrinkToFit="1"/>
    </xf>
    <xf numFmtId="0" fontId="3" fillId="0" borderId="88" xfId="0" applyFont="1" applyFill="1" applyBorder="1" applyAlignment="1">
      <alignment vertical="center" shrinkToFit="1"/>
    </xf>
    <xf numFmtId="0" fontId="42" fillId="0" borderId="88" xfId="0" applyFont="1" applyFill="1" applyBorder="1" applyAlignment="1">
      <alignment vertical="center" shrinkToFit="1"/>
    </xf>
    <xf numFmtId="3" fontId="2" fillId="0" borderId="46" xfId="0" applyNumberFormat="1" applyFont="1" applyFill="1" applyBorder="1" applyAlignment="1">
      <alignment vertical="center" shrinkToFit="1"/>
    </xf>
    <xf numFmtId="0" fontId="2" fillId="0" borderId="88" xfId="0" applyFont="1" applyFill="1" applyBorder="1" applyAlignment="1">
      <alignment vertical="center" shrinkToFit="1"/>
    </xf>
    <xf numFmtId="0" fontId="39" fillId="0" borderId="88" xfId="0" applyFont="1" applyFill="1" applyBorder="1" applyAlignment="1">
      <alignment vertical="center" shrinkToFit="1"/>
    </xf>
    <xf numFmtId="16" fontId="3" fillId="0" borderId="88" xfId="0" applyNumberFormat="1" applyFont="1" applyFill="1" applyBorder="1" applyAlignment="1">
      <alignment vertical="center" shrinkToFit="1"/>
    </xf>
    <xf numFmtId="16" fontId="42" fillId="0" borderId="88" xfId="0" applyNumberFormat="1" applyFont="1" applyFill="1" applyBorder="1" applyAlignment="1">
      <alignment vertical="center" shrinkToFit="1"/>
    </xf>
    <xf numFmtId="3" fontId="4" fillId="0" borderId="46" xfId="0" applyNumberFormat="1" applyFont="1" applyFill="1" applyBorder="1" applyAlignment="1">
      <alignment vertical="center" shrinkToFit="1"/>
    </xf>
    <xf numFmtId="3" fontId="30" fillId="0" borderId="46" xfId="0" applyNumberFormat="1" applyFont="1" applyFill="1" applyBorder="1" applyAlignment="1">
      <alignment vertical="center" shrinkToFit="1"/>
    </xf>
    <xf numFmtId="0" fontId="3" fillId="0" borderId="88" xfId="0" applyFont="1" applyFill="1" applyBorder="1" applyAlignment="1">
      <alignment horizontal="center" vertical="center" shrinkToFit="1"/>
    </xf>
    <xf numFmtId="0" fontId="42" fillId="0" borderId="88" xfId="0" applyFont="1" applyFill="1" applyBorder="1" applyAlignment="1">
      <alignment horizontal="center" vertical="center" shrinkToFit="1"/>
    </xf>
    <xf numFmtId="49" fontId="30" fillId="0" borderId="87" xfId="0" applyNumberFormat="1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vertical="center"/>
    </xf>
    <xf numFmtId="0" fontId="41" fillId="0" borderId="85" xfId="0" applyFont="1" applyFill="1" applyBorder="1" applyAlignment="1">
      <alignment vertical="center"/>
    </xf>
    <xf numFmtId="3" fontId="29" fillId="0" borderId="46" xfId="0" applyNumberFormat="1" applyFont="1" applyFill="1" applyBorder="1" applyAlignment="1">
      <alignment vertical="center"/>
    </xf>
    <xf numFmtId="49" fontId="2" fillId="0" borderId="87" xfId="0" applyNumberFormat="1" applyFont="1" applyFill="1" applyBorder="1" applyAlignment="1">
      <alignment horizontal="center" vertical="center"/>
    </xf>
    <xf numFmtId="0" fontId="39" fillId="0" borderId="88" xfId="0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39" fillId="0" borderId="85" xfId="0" applyFont="1" applyFill="1" applyBorder="1" applyAlignment="1">
      <alignment vertical="center"/>
    </xf>
    <xf numFmtId="49" fontId="4" fillId="0" borderId="87" xfId="0" applyNumberFormat="1" applyFont="1" applyFill="1" applyBorder="1" applyAlignment="1">
      <alignment horizontal="center" vertical="center"/>
    </xf>
    <xf numFmtId="14" fontId="41" fillId="0" borderId="88" xfId="0" applyNumberFormat="1" applyFont="1" applyFill="1" applyBorder="1" applyAlignment="1">
      <alignment vertical="center"/>
    </xf>
    <xf numFmtId="14" fontId="2" fillId="0" borderId="88" xfId="0" applyNumberFormat="1" applyFont="1" applyFill="1" applyBorder="1" applyAlignment="1">
      <alignment vertical="center"/>
    </xf>
    <xf numFmtId="49" fontId="3" fillId="0" borderId="87" xfId="0" applyNumberFormat="1" applyFont="1" applyFill="1" applyBorder="1" applyAlignment="1">
      <alignment horizontal="center" vertical="center"/>
    </xf>
    <xf numFmtId="14" fontId="39" fillId="0" borderId="88" xfId="0" applyNumberFormat="1" applyFont="1" applyFill="1" applyBorder="1" applyAlignment="1">
      <alignment vertical="center"/>
    </xf>
    <xf numFmtId="0" fontId="41" fillId="0" borderId="88" xfId="0" applyFont="1" applyFill="1" applyBorder="1" applyAlignment="1">
      <alignment vertical="center"/>
    </xf>
    <xf numFmtId="0" fontId="29" fillId="0" borderId="88" xfId="0" applyFont="1" applyFill="1" applyBorder="1" applyAlignment="1">
      <alignment vertical="center" shrinkToFit="1"/>
    </xf>
    <xf numFmtId="0" fontId="37" fillId="0" borderId="88" xfId="0" applyFont="1" applyFill="1" applyBorder="1" applyAlignment="1">
      <alignment vertical="center" shrinkToFit="1"/>
    </xf>
    <xf numFmtId="49" fontId="2" fillId="0" borderId="87" xfId="0" applyNumberFormat="1" applyFont="1" applyFill="1" applyBorder="1" applyAlignment="1">
      <alignment horizontal="center" vertical="center" shrinkToFit="1"/>
    </xf>
    <xf numFmtId="3" fontId="3" fillId="0" borderId="46" xfId="0" applyNumberFormat="1" applyFont="1" applyFill="1" applyBorder="1" applyAlignment="1">
      <alignment vertical="center" shrinkToFit="1"/>
    </xf>
    <xf numFmtId="0" fontId="37" fillId="0" borderId="88" xfId="0" applyFont="1" applyFill="1" applyBorder="1" applyAlignment="1">
      <alignment vertical="center"/>
    </xf>
    <xf numFmtId="0" fontId="42" fillId="0" borderId="88" xfId="0" applyFont="1" applyFill="1" applyBorder="1" applyAlignment="1">
      <alignment vertical="center"/>
    </xf>
    <xf numFmtId="49" fontId="30" fillId="0" borderId="92" xfId="0" applyNumberFormat="1" applyFont="1" applyFill="1" applyBorder="1" applyAlignment="1">
      <alignment horizontal="center" vertical="center" shrinkToFit="1"/>
    </xf>
    <xf numFmtId="0" fontId="42" fillId="0" borderId="90" xfId="0" applyFont="1" applyFill="1" applyBorder="1" applyAlignment="1">
      <alignment vertical="center"/>
    </xf>
    <xf numFmtId="3" fontId="2" fillId="0" borderId="93" xfId="0" applyNumberFormat="1" applyFont="1" applyFill="1" applyBorder="1" applyAlignment="1">
      <alignment vertical="center" shrinkToFit="1"/>
    </xf>
    <xf numFmtId="49" fontId="30" fillId="0" borderId="104" xfId="0" applyNumberFormat="1" applyFont="1" applyFill="1" applyBorder="1" applyAlignment="1">
      <alignment horizontal="center" vertical="center" shrinkToFit="1"/>
    </xf>
    <xf numFmtId="49" fontId="30" fillId="0" borderId="94" xfId="0" applyNumberFormat="1" applyFont="1" applyFill="1" applyBorder="1" applyAlignment="1">
      <alignment horizontal="center" vertical="center" shrinkToFit="1"/>
    </xf>
    <xf numFmtId="0" fontId="4" fillId="0" borderId="95" xfId="0" applyFont="1" applyFill="1" applyBorder="1" applyAlignment="1">
      <alignment vertical="center" shrinkToFit="1"/>
    </xf>
    <xf numFmtId="0" fontId="41" fillId="0" borderId="95" xfId="0" applyFont="1" applyFill="1" applyBorder="1" applyAlignment="1">
      <alignment vertical="center" shrinkToFit="1"/>
    </xf>
    <xf numFmtId="3" fontId="4" fillId="0" borderId="96" xfId="0" applyNumberFormat="1" applyFont="1" applyFill="1" applyBorder="1" applyAlignment="1">
      <alignment vertical="center" shrinkToFit="1"/>
    </xf>
    <xf numFmtId="3" fontId="49" fillId="0" borderId="6" xfId="0" applyNumberFormat="1" applyFont="1" applyFill="1" applyBorder="1"/>
    <xf numFmtId="3" fontId="39" fillId="0" borderId="0" xfId="0" applyNumberFormat="1" applyFont="1" applyFill="1" applyBorder="1" applyAlignment="1">
      <alignment horizontal="center" vertical="center" shrinkToFit="1"/>
    </xf>
    <xf numFmtId="3" fontId="41" fillId="0" borderId="0" xfId="0" applyNumberFormat="1" applyFont="1" applyFill="1" applyBorder="1" applyAlignment="1">
      <alignment vertical="center" shrinkToFit="1"/>
    </xf>
    <xf numFmtId="49" fontId="30" fillId="0" borderId="89" xfId="0" applyNumberFormat="1" applyFont="1" applyFill="1" applyBorder="1" applyAlignment="1">
      <alignment horizontal="center" vertical="center" shrinkToFit="1"/>
    </xf>
    <xf numFmtId="0" fontId="4" fillId="0" borderId="85" xfId="0" applyFont="1" applyFill="1" applyBorder="1" applyAlignment="1">
      <alignment vertical="center" shrinkToFit="1"/>
    </xf>
    <xf numFmtId="0" fontId="41" fillId="0" borderId="85" xfId="0" applyFont="1" applyFill="1" applyBorder="1" applyAlignment="1">
      <alignment vertical="center" shrinkToFit="1"/>
    </xf>
    <xf numFmtId="0" fontId="4" fillId="0" borderId="86" xfId="0" applyFont="1" applyFill="1" applyBorder="1" applyAlignment="1">
      <alignment vertical="center" shrinkToFit="1"/>
    </xf>
    <xf numFmtId="3" fontId="32" fillId="0" borderId="46" xfId="0" applyNumberFormat="1" applyFont="1" applyFill="1" applyBorder="1" applyAlignment="1">
      <alignment vertical="center" shrinkToFit="1"/>
    </xf>
    <xf numFmtId="3" fontId="38" fillId="0" borderId="0" xfId="0" applyNumberFormat="1" applyFont="1" applyFill="1"/>
    <xf numFmtId="4" fontId="38" fillId="0" borderId="97" xfId="0" applyNumberFormat="1" applyFont="1" applyFill="1" applyBorder="1"/>
    <xf numFmtId="3" fontId="2" fillId="0" borderId="125" xfId="0" applyNumberFormat="1" applyFont="1" applyFill="1" applyBorder="1" applyAlignment="1">
      <alignment vertical="center" shrinkToFit="1"/>
    </xf>
    <xf numFmtId="3" fontId="2" fillId="0" borderId="124" xfId="0" applyNumberFormat="1" applyFont="1" applyFill="1" applyBorder="1" applyAlignment="1">
      <alignment vertical="center" shrinkToFit="1"/>
    </xf>
    <xf numFmtId="3" fontId="31" fillId="0" borderId="46" xfId="0" applyNumberFormat="1" applyFont="1" applyFill="1" applyBorder="1" applyAlignment="1">
      <alignment vertical="center" shrinkToFit="1"/>
    </xf>
    <xf numFmtId="0" fontId="2" fillId="0" borderId="88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vertical="center" wrapText="1"/>
    </xf>
    <xf numFmtId="0" fontId="20" fillId="0" borderId="90" xfId="0" applyFont="1" applyFill="1" applyBorder="1" applyAlignment="1">
      <alignment vertical="center" wrapText="1"/>
    </xf>
    <xf numFmtId="164" fontId="38" fillId="0" borderId="97" xfId="0" applyNumberFormat="1" applyFont="1" applyFill="1" applyBorder="1"/>
    <xf numFmtId="0" fontId="30" fillId="0" borderId="88" xfId="0" applyFont="1" applyFill="1" applyBorder="1" applyAlignment="1">
      <alignment vertical="center" shrinkToFit="1"/>
    </xf>
    <xf numFmtId="0" fontId="43" fillId="0" borderId="88" xfId="0" applyFont="1" applyFill="1" applyBorder="1" applyAlignment="1">
      <alignment vertical="center" shrinkToFit="1"/>
    </xf>
    <xf numFmtId="3" fontId="33" fillId="0" borderId="46" xfId="0" applyNumberFormat="1" applyFont="1" applyFill="1" applyBorder="1" applyAlignment="1">
      <alignment vertical="center" shrinkToFit="1"/>
    </xf>
    <xf numFmtId="3" fontId="36" fillId="0" borderId="46" xfId="0" applyNumberFormat="1" applyFont="1" applyFill="1" applyBorder="1" applyAlignment="1">
      <alignment vertical="center"/>
    </xf>
    <xf numFmtId="0" fontId="30" fillId="0" borderId="87" xfId="0" applyFont="1" applyFill="1" applyBorder="1" applyAlignment="1">
      <alignment horizontal="center" vertical="center" shrinkToFit="1"/>
    </xf>
    <xf numFmtId="49" fontId="30" fillId="0" borderId="91" xfId="0" applyNumberFormat="1" applyFont="1" applyFill="1" applyBorder="1" applyAlignment="1">
      <alignment horizontal="center" vertical="center" shrinkToFit="1"/>
    </xf>
    <xf numFmtId="3" fontId="2" fillId="0" borderId="26" xfId="0" applyNumberFormat="1" applyFont="1" applyFill="1" applyBorder="1" applyAlignment="1">
      <alignment vertical="center" shrinkToFit="1"/>
    </xf>
    <xf numFmtId="3" fontId="2" fillId="0" borderId="81" xfId="0" applyNumberFormat="1" applyFont="1" applyFill="1" applyBorder="1" applyAlignment="1">
      <alignment vertical="center" shrinkToFit="1"/>
    </xf>
    <xf numFmtId="0" fontId="2" fillId="0" borderId="81" xfId="0" applyFont="1" applyFill="1" applyBorder="1" applyAlignment="1">
      <alignment vertical="center" shrinkToFit="1"/>
    </xf>
    <xf numFmtId="49" fontId="30" fillId="0" borderId="11" xfId="0" applyNumberFormat="1" applyFont="1" applyFill="1" applyBorder="1" applyAlignment="1">
      <alignment horizontal="center" vertical="center" shrinkToFit="1"/>
    </xf>
    <xf numFmtId="0" fontId="28" fillId="0" borderId="77" xfId="0" applyFont="1" applyBorder="1" applyAlignment="1">
      <alignment vertical="center" shrinkToFit="1"/>
    </xf>
    <xf numFmtId="0" fontId="28" fillId="0" borderId="126" xfId="0" applyFont="1" applyBorder="1" applyAlignment="1">
      <alignment horizontal="center" vertical="center" shrinkToFit="1"/>
    </xf>
    <xf numFmtId="0" fontId="20" fillId="0" borderId="4" xfId="0" applyFont="1" applyFill="1" applyBorder="1" applyAlignment="1">
      <alignment vertical="center"/>
    </xf>
    <xf numFmtId="3" fontId="20" fillId="0" borderId="5" xfId="0" applyNumberFormat="1" applyFont="1" applyFill="1" applyBorder="1" applyAlignment="1">
      <alignment vertical="center"/>
    </xf>
    <xf numFmtId="0" fontId="20" fillId="0" borderId="127" xfId="0" applyFont="1" applyFill="1" applyBorder="1" applyAlignment="1">
      <alignment vertical="center"/>
    </xf>
    <xf numFmtId="3" fontId="20" fillId="0" borderId="128" xfId="0" applyNumberFormat="1" applyFont="1" applyFill="1" applyBorder="1" applyAlignment="1">
      <alignment vertical="center"/>
    </xf>
    <xf numFmtId="0" fontId="20" fillId="0" borderId="11" xfId="0" applyFont="1" applyBorder="1" applyAlignment="1">
      <alignment vertical="center" shrinkToFit="1"/>
    </xf>
    <xf numFmtId="0" fontId="28" fillId="0" borderId="129" xfId="0" applyFont="1" applyBorder="1" applyAlignment="1">
      <alignment vertical="center" shrinkToFit="1"/>
    </xf>
    <xf numFmtId="3" fontId="28" fillId="0" borderId="8" xfId="0" applyNumberFormat="1" applyFont="1" applyBorder="1" applyAlignment="1">
      <alignment vertical="center" shrinkToFit="1"/>
    </xf>
    <xf numFmtId="0" fontId="20" fillId="0" borderId="4" xfId="0" applyFont="1" applyBorder="1" applyAlignment="1">
      <alignment vertical="center" shrinkToFit="1"/>
    </xf>
    <xf numFmtId="3" fontId="20" fillId="0" borderId="5" xfId="0" applyNumberFormat="1" applyFont="1" applyFill="1" applyBorder="1" applyAlignment="1">
      <alignment vertical="center" shrinkToFit="1"/>
    </xf>
    <xf numFmtId="0" fontId="20" fillId="0" borderId="56" xfId="0" applyFont="1" applyBorder="1" applyAlignment="1">
      <alignment vertical="center" shrinkToFit="1"/>
    </xf>
    <xf numFmtId="3" fontId="20" fillId="0" borderId="5" xfId="0" applyNumberFormat="1" applyFont="1" applyBorder="1" applyAlignment="1">
      <alignment vertical="center" shrinkToFit="1"/>
    </xf>
    <xf numFmtId="3" fontId="20" fillId="0" borderId="130" xfId="0" applyNumberFormat="1" applyFont="1" applyBorder="1" applyAlignment="1">
      <alignment vertical="center" shrinkToFit="1"/>
    </xf>
    <xf numFmtId="0" fontId="20" fillId="0" borderId="131" xfId="0" applyFont="1" applyFill="1" applyBorder="1" applyAlignment="1">
      <alignment vertical="center"/>
    </xf>
    <xf numFmtId="3" fontId="20" fillId="0" borderId="132" xfId="0" applyNumberFormat="1" applyFont="1" applyBorder="1" applyAlignment="1">
      <alignment vertical="center" shrinkToFit="1"/>
    </xf>
    <xf numFmtId="0" fontId="18" fillId="0" borderId="60" xfId="0" applyFont="1" applyFill="1" applyBorder="1" applyAlignment="1">
      <alignment horizontal="left" vertical="center"/>
    </xf>
    <xf numFmtId="0" fontId="18" fillId="0" borderId="133" xfId="0" applyFont="1" applyFill="1" applyBorder="1" applyAlignment="1">
      <alignment horizontal="center" vertical="center"/>
    </xf>
    <xf numFmtId="0" fontId="18" fillId="0" borderId="134" xfId="0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vertical="center" shrinkToFit="1"/>
    </xf>
    <xf numFmtId="0" fontId="18" fillId="0" borderId="59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 shrinkToFit="1"/>
    </xf>
    <xf numFmtId="164" fontId="38" fillId="0" borderId="0" xfId="0" applyNumberFormat="1" applyFont="1" applyFill="1"/>
    <xf numFmtId="3" fontId="41" fillId="0" borderId="11" xfId="0" applyNumberFormat="1" applyFont="1" applyFill="1" applyBorder="1" applyAlignment="1">
      <alignment vertical="center"/>
    </xf>
    <xf numFmtId="164" fontId="41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/>
    <xf numFmtId="3" fontId="40" fillId="0" borderId="0" xfId="0" applyNumberFormat="1" applyFont="1" applyFill="1" applyBorder="1" applyAlignment="1">
      <alignment vertical="center"/>
    </xf>
    <xf numFmtId="164" fontId="40" fillId="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29" fillId="0" borderId="0" xfId="0" applyNumberFormat="1" applyFont="1" applyFill="1" applyBorder="1" applyAlignment="1">
      <alignment horizontal="center" vertical="center" shrinkToFit="1"/>
    </xf>
    <xf numFmtId="49" fontId="37" fillId="0" borderId="0" xfId="0" applyNumberFormat="1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Border="1" applyAlignment="1"/>
    <xf numFmtId="0" fontId="0" fillId="0" borderId="13" xfId="0" applyBorder="1" applyAlignment="1"/>
    <xf numFmtId="0" fontId="0" fillId="0" borderId="24" xfId="0" applyBorder="1" applyAlignment="1"/>
    <xf numFmtId="0" fontId="0" fillId="0" borderId="23" xfId="0" applyBorder="1" applyAlignment="1"/>
    <xf numFmtId="0" fontId="2" fillId="0" borderId="56" xfId="0" applyFont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106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9" fillId="0" borderId="107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9" fillId="0" borderId="109" xfId="0" applyFont="1" applyBorder="1" applyAlignment="1">
      <alignment horizontal="center"/>
    </xf>
    <xf numFmtId="0" fontId="9" fillId="0" borderId="108" xfId="0" applyFont="1" applyBorder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ill="1" applyAlignment="1">
      <alignment horizontal="right"/>
    </xf>
    <xf numFmtId="3" fontId="12" fillId="0" borderId="23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/>
    <xf numFmtId="3" fontId="13" fillId="0" borderId="24" xfId="0" applyNumberFormat="1" applyFont="1" applyFill="1" applyBorder="1" applyAlignment="1"/>
    <xf numFmtId="3" fontId="14" fillId="0" borderId="22" xfId="0" applyNumberFormat="1" applyFont="1" applyFill="1" applyBorder="1" applyAlignment="1">
      <alignment horizontal="left"/>
    </xf>
    <xf numFmtId="3" fontId="15" fillId="0" borderId="20" xfId="0" applyNumberFormat="1" applyFont="1" applyFill="1" applyBorder="1" applyAlignment="1">
      <alignment horizontal="left"/>
    </xf>
    <xf numFmtId="3" fontId="15" fillId="0" borderId="21" xfId="0" applyNumberFormat="1" applyFont="1" applyFill="1" applyBorder="1" applyAlignment="1">
      <alignment horizontal="left"/>
    </xf>
    <xf numFmtId="3" fontId="14" fillId="0" borderId="114" xfId="0" applyNumberFormat="1" applyFont="1" applyFill="1" applyBorder="1" applyAlignment="1"/>
    <xf numFmtId="3" fontId="14" fillId="0" borderId="115" xfId="0" applyNumberFormat="1" applyFont="1" applyFill="1" applyBorder="1" applyAlignment="1"/>
    <xf numFmtId="3" fontId="14" fillId="0" borderId="116" xfId="0" applyNumberFormat="1" applyFont="1" applyFill="1" applyBorder="1" applyAlignment="1"/>
    <xf numFmtId="3" fontId="9" fillId="0" borderId="22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3" fontId="13" fillId="0" borderId="55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3" fontId="11" fillId="0" borderId="48" xfId="0" quotePrefix="1" applyNumberFormat="1" applyFont="1" applyFill="1" applyBorder="1" applyAlignment="1"/>
    <xf numFmtId="3" fontId="11" fillId="0" borderId="44" xfId="0" applyNumberFormat="1" applyFont="1" applyFill="1" applyBorder="1" applyAlignment="1"/>
    <xf numFmtId="3" fontId="11" fillId="0" borderId="47" xfId="0" applyNumberFormat="1" applyFont="1" applyFill="1" applyBorder="1" applyAlignment="1"/>
    <xf numFmtId="3" fontId="11" fillId="0" borderId="48" xfId="0" applyNumberFormat="1" applyFont="1" applyFill="1" applyBorder="1" applyAlignment="1"/>
    <xf numFmtId="3" fontId="16" fillId="0" borderId="53" xfId="0" applyNumberFormat="1" applyFont="1" applyFill="1" applyBorder="1" applyAlignment="1"/>
    <xf numFmtId="3" fontId="16" fillId="0" borderId="54" xfId="0" applyNumberFormat="1" applyFont="1" applyFill="1" applyBorder="1" applyAlignment="1"/>
    <xf numFmtId="3" fontId="16" fillId="0" borderId="55" xfId="0" applyNumberFormat="1" applyFont="1" applyFill="1" applyBorder="1" applyAlignment="1"/>
    <xf numFmtId="3" fontId="11" fillId="0" borderId="110" xfId="0" quotePrefix="1" applyNumberFormat="1" applyFont="1" applyFill="1" applyBorder="1" applyAlignment="1"/>
    <xf numFmtId="3" fontId="11" fillId="0" borderId="41" xfId="0" applyNumberFormat="1" applyFont="1" applyFill="1" applyBorder="1" applyAlignment="1"/>
    <xf numFmtId="3" fontId="11" fillId="0" borderId="52" xfId="0" applyNumberFormat="1" applyFont="1" applyFill="1" applyBorder="1" applyAlignment="1"/>
    <xf numFmtId="3" fontId="11" fillId="0" borderId="111" xfId="0" applyNumberFormat="1" applyFont="1" applyFill="1" applyBorder="1" applyAlignment="1"/>
    <xf numFmtId="3" fontId="11" fillId="0" borderId="112" xfId="0" applyNumberFormat="1" applyFont="1" applyFill="1" applyBorder="1" applyAlignment="1"/>
    <xf numFmtId="3" fontId="11" fillId="0" borderId="113" xfId="0" applyNumberFormat="1" applyFont="1" applyFill="1" applyBorder="1" applyAlignment="1"/>
    <xf numFmtId="3" fontId="11" fillId="0" borderId="51" xfId="0" applyNumberFormat="1" applyFont="1" applyFill="1" applyBorder="1" applyAlignment="1"/>
    <xf numFmtId="3" fontId="11" fillId="0" borderId="43" xfId="0" applyNumberFormat="1" applyFont="1" applyFill="1" applyBorder="1" applyAlignment="1"/>
    <xf numFmtId="3" fontId="11" fillId="0" borderId="50" xfId="0" quotePrefix="1" applyNumberFormat="1" applyFont="1" applyFill="1" applyBorder="1" applyAlignment="1"/>
    <xf numFmtId="3" fontId="11" fillId="0" borderId="117" xfId="0" applyNumberFormat="1" applyFont="1" applyFill="1" applyBorder="1" applyAlignment="1"/>
    <xf numFmtId="3" fontId="11" fillId="0" borderId="118" xfId="0" applyNumberFormat="1" applyFont="1" applyFill="1" applyBorder="1" applyAlignment="1"/>
    <xf numFmtId="3" fontId="11" fillId="0" borderId="32" xfId="0" applyNumberFormat="1" applyFont="1" applyFill="1" applyBorder="1" applyAlignment="1"/>
    <xf numFmtId="3" fontId="11" fillId="0" borderId="33" xfId="0" applyNumberFormat="1" applyFont="1" applyFill="1" applyBorder="1" applyAlignment="1"/>
    <xf numFmtId="3" fontId="11" fillId="0" borderId="34" xfId="0" applyNumberFormat="1" applyFont="1" applyFill="1" applyBorder="1" applyAlignment="1"/>
    <xf numFmtId="3" fontId="16" fillId="0" borderId="53" xfId="0" quotePrefix="1" applyNumberFormat="1" applyFont="1" applyFill="1" applyBorder="1" applyAlignment="1"/>
    <xf numFmtId="3" fontId="11" fillId="0" borderId="50" xfId="0" applyNumberFormat="1" applyFont="1" applyFill="1" applyBorder="1" applyAlignment="1"/>
    <xf numFmtId="3" fontId="11" fillId="0" borderId="119" xfId="0" applyNumberFormat="1" applyFont="1" applyFill="1" applyBorder="1" applyAlignment="1"/>
    <xf numFmtId="3" fontId="11" fillId="0" borderId="11" xfId="0" quotePrefix="1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81" xfId="0" applyNumberFormat="1" applyFont="1" applyFill="1" applyBorder="1" applyAlignment="1"/>
    <xf numFmtId="3" fontId="14" fillId="0" borderId="120" xfId="0" applyNumberFormat="1" applyFont="1" applyFill="1" applyBorder="1" applyAlignment="1"/>
    <xf numFmtId="3" fontId="14" fillId="0" borderId="54" xfId="0" applyNumberFormat="1" applyFont="1" applyFill="1" applyBorder="1" applyAlignment="1"/>
    <xf numFmtId="3" fontId="14" fillId="0" borderId="55" xfId="0" applyNumberFormat="1" applyFont="1" applyFill="1" applyBorder="1" applyAlignment="1"/>
    <xf numFmtId="3" fontId="16" fillId="0" borderId="120" xfId="0" applyNumberFormat="1" applyFont="1" applyFill="1" applyBorder="1" applyAlignment="1"/>
    <xf numFmtId="3" fontId="11" fillId="0" borderId="103" xfId="0" applyNumberFormat="1" applyFont="1" applyFill="1" applyBorder="1" applyAlignment="1"/>
    <xf numFmtId="3" fontId="11" fillId="0" borderId="37" xfId="0" applyNumberFormat="1" applyFont="1" applyFill="1" applyBorder="1" applyAlignment="1"/>
    <xf numFmtId="3" fontId="11" fillId="0" borderId="38" xfId="0" applyNumberFormat="1" applyFont="1" applyFill="1" applyBorder="1" applyAlignment="1"/>
    <xf numFmtId="3" fontId="11" fillId="0" borderId="28" xfId="0" quotePrefix="1" applyNumberFormat="1" applyFont="1" applyFill="1" applyBorder="1" applyAlignment="1"/>
    <xf numFmtId="3" fontId="11" fillId="0" borderId="29" xfId="0" applyNumberFormat="1" applyFont="1" applyFill="1" applyBorder="1" applyAlignment="1"/>
    <xf numFmtId="3" fontId="11" fillId="0" borderId="30" xfId="0" applyNumberFormat="1" applyFont="1" applyFill="1" applyBorder="1" applyAlignment="1"/>
    <xf numFmtId="3" fontId="14" fillId="0" borderId="36" xfId="0" quotePrefix="1" applyNumberFormat="1" applyFont="1" applyFill="1" applyBorder="1" applyAlignment="1"/>
    <xf numFmtId="3" fontId="14" fillId="0" borderId="37" xfId="0" applyNumberFormat="1" applyFont="1" applyFill="1" applyBorder="1" applyAlignment="1"/>
    <xf numFmtId="3" fontId="14" fillId="0" borderId="38" xfId="0" applyNumberFormat="1" applyFont="1" applyFill="1" applyBorder="1" applyAlignment="1"/>
    <xf numFmtId="3" fontId="14" fillId="0" borderId="53" xfId="0" applyNumberFormat="1" applyFont="1" applyFill="1" applyBorder="1" applyAlignment="1"/>
    <xf numFmtId="3" fontId="11" fillId="0" borderId="22" xfId="0" quotePrefix="1" applyNumberFormat="1" applyFont="1" applyFill="1" applyBorder="1" applyAlignment="1"/>
    <xf numFmtId="3" fontId="11" fillId="0" borderId="20" xfId="0" applyNumberFormat="1" applyFont="1" applyFill="1" applyBorder="1" applyAlignment="1"/>
    <xf numFmtId="3" fontId="11" fillId="0" borderId="32" xfId="0" quotePrefix="1" applyNumberFormat="1" applyFont="1" applyFill="1" applyBorder="1" applyAlignment="1"/>
    <xf numFmtId="3" fontId="11" fillId="0" borderId="11" xfId="0" applyNumberFormat="1" applyFont="1" applyFill="1" applyBorder="1" applyAlignment="1"/>
    <xf numFmtId="3" fontId="14" fillId="0" borderId="121" xfId="0" quotePrefix="1" applyNumberFormat="1" applyFont="1" applyFill="1" applyBorder="1" applyAlignment="1"/>
    <xf numFmtId="3" fontId="14" fillId="0" borderId="122" xfId="0" applyNumberFormat="1" applyFont="1" applyFill="1" applyBorder="1" applyAlignment="1"/>
    <xf numFmtId="3" fontId="14" fillId="0" borderId="123" xfId="0" applyNumberFormat="1" applyFont="1" applyFill="1" applyBorder="1" applyAlignment="1"/>
    <xf numFmtId="3" fontId="11" fillId="0" borderId="22" xfId="0" applyNumberFormat="1" applyFont="1" applyFill="1" applyBorder="1" applyAlignment="1"/>
    <xf numFmtId="3" fontId="11" fillId="0" borderId="28" xfId="0" applyNumberFormat="1" applyFont="1" applyFill="1" applyBorder="1" applyAlignment="1"/>
    <xf numFmtId="3" fontId="12" fillId="0" borderId="53" xfId="0" quotePrefix="1" applyNumberFormat="1" applyFont="1" applyFill="1" applyBorder="1" applyAlignment="1"/>
    <xf numFmtId="3" fontId="12" fillId="0" borderId="54" xfId="0" applyNumberFormat="1" applyFont="1" applyFill="1" applyBorder="1" applyAlignment="1"/>
    <xf numFmtId="3" fontId="12" fillId="0" borderId="55" xfId="0" applyNumberFormat="1" applyFont="1" applyFill="1" applyBorder="1" applyAlignment="1"/>
    <xf numFmtId="3" fontId="12" fillId="0" borderId="121" xfId="0" applyNumberFormat="1" applyFont="1" applyFill="1" applyBorder="1" applyAlignment="1"/>
    <xf numFmtId="3" fontId="12" fillId="0" borderId="122" xfId="0" applyNumberFormat="1" applyFont="1" applyFill="1" applyBorder="1" applyAlignment="1"/>
    <xf numFmtId="3" fontId="12" fillId="0" borderId="123" xfId="0" applyNumberFormat="1" applyFont="1" applyFill="1" applyBorder="1" applyAlignment="1"/>
    <xf numFmtId="3" fontId="11" fillId="0" borderId="111" xfId="0" quotePrefix="1" applyNumberFormat="1" applyFont="1" applyFill="1" applyBorder="1" applyAlignment="1"/>
    <xf numFmtId="3" fontId="17" fillId="0" borderId="0" xfId="0" quotePrefix="1" applyNumberFormat="1" applyFont="1" applyFill="1" applyBorder="1" applyAlignment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/>
    <xf numFmtId="0" fontId="0" fillId="0" borderId="0" xfId="0" applyNumberFormat="1" applyAlignment="1">
      <alignment horizontal="left" wrapText="1"/>
    </xf>
    <xf numFmtId="0" fontId="4" fillId="0" borderId="0" xfId="0" applyFont="1" applyBorder="1" applyAlignment="1">
      <alignment horizontal="left" vertical="center"/>
    </xf>
  </cellXfs>
  <cellStyles count="2">
    <cellStyle name="Normal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view="pageBreakPreview" zoomScaleNormal="100" zoomScaleSheetLayoutView="100" workbookViewId="0">
      <selection activeCell="C2" sqref="C2:D2"/>
    </sheetView>
  </sheetViews>
  <sheetFormatPr defaultRowHeight="12.75" x14ac:dyDescent="0.2"/>
  <cols>
    <col min="1" max="1" width="4.5703125" customWidth="1"/>
    <col min="2" max="2" width="9.140625" hidden="1" customWidth="1"/>
    <col min="4" max="4" width="47.28515625" customWidth="1"/>
  </cols>
  <sheetData>
    <row r="2" spans="1:6" ht="14.25" x14ac:dyDescent="0.2">
      <c r="C2" s="410" t="s">
        <v>425</v>
      </c>
      <c r="D2" s="410"/>
      <c r="E2" s="115"/>
      <c r="F2" s="115"/>
    </row>
    <row r="4" spans="1:6" ht="38.25" customHeight="1" x14ac:dyDescent="0.2">
      <c r="A4" s="409" t="s">
        <v>415</v>
      </c>
      <c r="B4" s="409"/>
      <c r="C4" s="409"/>
      <c r="D4" s="409"/>
    </row>
    <row r="6" spans="1:6" s="115" customFormat="1" x14ac:dyDescent="0.2">
      <c r="A6" s="124" t="s">
        <v>193</v>
      </c>
      <c r="B6" s="124"/>
      <c r="C6" s="124"/>
      <c r="D6" s="124"/>
    </row>
    <row r="8" spans="1:6" x14ac:dyDescent="0.2">
      <c r="C8" t="s">
        <v>319</v>
      </c>
    </row>
    <row r="9" spans="1:6" x14ac:dyDescent="0.2">
      <c r="C9" t="s">
        <v>194</v>
      </c>
    </row>
    <row r="10" spans="1:6" x14ac:dyDescent="0.2">
      <c r="C10" t="s">
        <v>195</v>
      </c>
    </row>
    <row r="11" spans="1:6" x14ac:dyDescent="0.2">
      <c r="C11" t="s">
        <v>196</v>
      </c>
    </row>
    <row r="12" spans="1:6" x14ac:dyDescent="0.2">
      <c r="C12" t="s">
        <v>197</v>
      </c>
    </row>
    <row r="13" spans="1:6" x14ac:dyDescent="0.2">
      <c r="C13" t="s">
        <v>198</v>
      </c>
    </row>
    <row r="14" spans="1:6" x14ac:dyDescent="0.2">
      <c r="C14" t="s">
        <v>199</v>
      </c>
    </row>
    <row r="15" spans="1:6" x14ac:dyDescent="0.2">
      <c r="C15" t="s">
        <v>200</v>
      </c>
    </row>
    <row r="16" spans="1:6" x14ac:dyDescent="0.2">
      <c r="C16" t="s">
        <v>201</v>
      </c>
    </row>
    <row r="17" spans="3:3" x14ac:dyDescent="0.2">
      <c r="C17" t="s">
        <v>202</v>
      </c>
    </row>
    <row r="18" spans="3:3" x14ac:dyDescent="0.2">
      <c r="C18" t="s">
        <v>203</v>
      </c>
    </row>
    <row r="19" spans="3:3" x14ac:dyDescent="0.2">
      <c r="C19" t="s">
        <v>204</v>
      </c>
    </row>
    <row r="20" spans="3:3" x14ac:dyDescent="0.2">
      <c r="C20" t="s">
        <v>205</v>
      </c>
    </row>
    <row r="21" spans="3:3" x14ac:dyDescent="0.2">
      <c r="C21" t="s">
        <v>206</v>
      </c>
    </row>
    <row r="22" spans="3:3" x14ac:dyDescent="0.2">
      <c r="C22" t="s">
        <v>207</v>
      </c>
    </row>
    <row r="23" spans="3:3" x14ac:dyDescent="0.2">
      <c r="C23" t="s">
        <v>208</v>
      </c>
    </row>
    <row r="24" spans="3:3" x14ac:dyDescent="0.2">
      <c r="C24" t="s">
        <v>209</v>
      </c>
    </row>
    <row r="25" spans="3:3" x14ac:dyDescent="0.2">
      <c r="C25" t="s">
        <v>210</v>
      </c>
    </row>
    <row r="26" spans="3:3" x14ac:dyDescent="0.2">
      <c r="C26" t="s">
        <v>211</v>
      </c>
    </row>
    <row r="27" spans="3:3" x14ac:dyDescent="0.2">
      <c r="C27" t="s">
        <v>212</v>
      </c>
    </row>
    <row r="28" spans="3:3" x14ac:dyDescent="0.2">
      <c r="C28" t="s">
        <v>213</v>
      </c>
    </row>
    <row r="29" spans="3:3" x14ac:dyDescent="0.2">
      <c r="C29" t="s">
        <v>214</v>
      </c>
    </row>
    <row r="30" spans="3:3" x14ac:dyDescent="0.2">
      <c r="C30" t="s">
        <v>215</v>
      </c>
    </row>
    <row r="31" spans="3:3" x14ac:dyDescent="0.2">
      <c r="C31" t="s">
        <v>216</v>
      </c>
    </row>
    <row r="32" spans="3:3" x14ac:dyDescent="0.2">
      <c r="C32" t="s">
        <v>217</v>
      </c>
    </row>
    <row r="33" spans="3:3" x14ac:dyDescent="0.2">
      <c r="C33" t="s">
        <v>218</v>
      </c>
    </row>
    <row r="34" spans="3:3" x14ac:dyDescent="0.2">
      <c r="C34" t="s">
        <v>219</v>
      </c>
    </row>
    <row r="35" spans="3:3" x14ac:dyDescent="0.2">
      <c r="C35" t="s">
        <v>220</v>
      </c>
    </row>
    <row r="36" spans="3:3" x14ac:dyDescent="0.2">
      <c r="C36" t="s">
        <v>221</v>
      </c>
    </row>
    <row r="37" spans="3:3" x14ac:dyDescent="0.2">
      <c r="C37" t="s">
        <v>222</v>
      </c>
    </row>
    <row r="38" spans="3:3" x14ac:dyDescent="0.2">
      <c r="C38" t="s">
        <v>223</v>
      </c>
    </row>
    <row r="39" spans="3:3" x14ac:dyDescent="0.2">
      <c r="C39" t="s">
        <v>224</v>
      </c>
    </row>
    <row r="40" spans="3:3" x14ac:dyDescent="0.2">
      <c r="C40" t="s">
        <v>225</v>
      </c>
    </row>
    <row r="41" spans="3:3" x14ac:dyDescent="0.2">
      <c r="C41" t="s">
        <v>226</v>
      </c>
    </row>
    <row r="42" spans="3:3" x14ac:dyDescent="0.2">
      <c r="C42" t="s">
        <v>40</v>
      </c>
    </row>
    <row r="43" spans="3:3" x14ac:dyDescent="0.2">
      <c r="C43" t="s">
        <v>227</v>
      </c>
    </row>
    <row r="44" spans="3:3" x14ac:dyDescent="0.2">
      <c r="C44" t="s">
        <v>228</v>
      </c>
    </row>
    <row r="45" spans="3:3" x14ac:dyDescent="0.2">
      <c r="C45" t="s">
        <v>39</v>
      </c>
    </row>
    <row r="46" spans="3:3" x14ac:dyDescent="0.2">
      <c r="C46" t="s">
        <v>74</v>
      </c>
    </row>
    <row r="47" spans="3:3" x14ac:dyDescent="0.2">
      <c r="C47" t="s">
        <v>229</v>
      </c>
    </row>
    <row r="48" spans="3:3" x14ac:dyDescent="0.2">
      <c r="C48" t="s">
        <v>230</v>
      </c>
    </row>
    <row r="49" spans="3:3" x14ac:dyDescent="0.2">
      <c r="C49" t="s">
        <v>231</v>
      </c>
    </row>
    <row r="50" spans="3:3" x14ac:dyDescent="0.2">
      <c r="C50" t="s">
        <v>232</v>
      </c>
    </row>
    <row r="51" spans="3:3" x14ac:dyDescent="0.2">
      <c r="C51" t="s">
        <v>233</v>
      </c>
    </row>
    <row r="52" spans="3:3" x14ac:dyDescent="0.2">
      <c r="C52" t="s">
        <v>234</v>
      </c>
    </row>
    <row r="53" spans="3:3" x14ac:dyDescent="0.2">
      <c r="C53" t="s">
        <v>235</v>
      </c>
    </row>
    <row r="54" spans="3:3" x14ac:dyDescent="0.2">
      <c r="C54" t="s">
        <v>236</v>
      </c>
    </row>
    <row r="55" spans="3:3" x14ac:dyDescent="0.2">
      <c r="C55" t="s">
        <v>237</v>
      </c>
    </row>
    <row r="56" spans="3:3" x14ac:dyDescent="0.2">
      <c r="C56" t="s">
        <v>238</v>
      </c>
    </row>
    <row r="57" spans="3:3" x14ac:dyDescent="0.2">
      <c r="C57" t="s">
        <v>239</v>
      </c>
    </row>
    <row r="58" spans="3:3" x14ac:dyDescent="0.2">
      <c r="C58" t="s">
        <v>240</v>
      </c>
    </row>
  </sheetData>
  <mergeCells count="2">
    <mergeCell ref="A4:D4"/>
    <mergeCell ref="C2:D2"/>
  </mergeCells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zoomScaleNormal="100" zoomScaleSheetLayoutView="100" workbookViewId="0">
      <selection activeCell="A3" sqref="A3:H3"/>
    </sheetView>
  </sheetViews>
  <sheetFormatPr defaultRowHeight="12.75" x14ac:dyDescent="0.2"/>
  <cols>
    <col min="1" max="1" width="29" customWidth="1"/>
    <col min="2" max="2" width="15.42578125" customWidth="1"/>
    <col min="3" max="3" width="9.28515625" customWidth="1"/>
    <col min="4" max="4" width="12.42578125" customWidth="1"/>
    <col min="5" max="5" width="17.28515625" customWidth="1"/>
    <col min="7" max="7" width="11.85546875" customWidth="1"/>
    <col min="8" max="8" width="13.140625" customWidth="1"/>
  </cols>
  <sheetData>
    <row r="1" spans="1:9" x14ac:dyDescent="0.2">
      <c r="H1" s="431"/>
      <c r="I1" s="431"/>
    </row>
    <row r="2" spans="1:9" ht="14.25" x14ac:dyDescent="0.2">
      <c r="A2" s="422" t="s">
        <v>434</v>
      </c>
      <c r="B2" s="422"/>
      <c r="C2" s="422"/>
      <c r="D2" s="422"/>
      <c r="E2" s="422"/>
      <c r="F2" s="422"/>
      <c r="G2" s="422"/>
      <c r="H2" s="422"/>
    </row>
    <row r="3" spans="1:9" x14ac:dyDescent="0.2">
      <c r="A3" s="436" t="s">
        <v>422</v>
      </c>
      <c r="B3" s="436"/>
      <c r="C3" s="436"/>
      <c r="D3" s="436"/>
      <c r="E3" s="436"/>
      <c r="F3" s="436"/>
      <c r="G3" s="436"/>
      <c r="H3" s="436"/>
    </row>
    <row r="4" spans="1:9" x14ac:dyDescent="0.2">
      <c r="C4" s="30"/>
      <c r="D4" s="30"/>
      <c r="E4" s="30"/>
    </row>
    <row r="5" spans="1:9" ht="15.75" thickBot="1" x14ac:dyDescent="0.25">
      <c r="A5" s="41"/>
      <c r="B5" s="41"/>
      <c r="C5" s="41"/>
      <c r="D5" s="41"/>
      <c r="E5" s="41"/>
      <c r="F5" s="41"/>
      <c r="G5" s="41"/>
      <c r="H5" s="295" t="s">
        <v>398</v>
      </c>
    </row>
    <row r="6" spans="1:9" x14ac:dyDescent="0.2">
      <c r="A6" s="64" t="s">
        <v>112</v>
      </c>
      <c r="B6" s="432" t="s">
        <v>191</v>
      </c>
      <c r="C6" s="433"/>
      <c r="D6" s="434"/>
      <c r="E6" s="432" t="s">
        <v>192</v>
      </c>
      <c r="F6" s="433"/>
      <c r="G6" s="435"/>
      <c r="H6" s="51"/>
    </row>
    <row r="7" spans="1:9" x14ac:dyDescent="0.2">
      <c r="A7" s="52" t="s">
        <v>113</v>
      </c>
      <c r="B7" s="65" t="s">
        <v>114</v>
      </c>
      <c r="C7" s="66" t="s">
        <v>115</v>
      </c>
      <c r="D7" s="67" t="s">
        <v>116</v>
      </c>
      <c r="E7" s="65" t="s">
        <v>114</v>
      </c>
      <c r="F7" s="66" t="s">
        <v>115</v>
      </c>
      <c r="G7" s="68" t="s">
        <v>116</v>
      </c>
      <c r="H7" s="69" t="s">
        <v>46</v>
      </c>
    </row>
    <row r="8" spans="1:9" ht="13.5" thickBot="1" x14ac:dyDescent="0.25">
      <c r="A8" s="52"/>
      <c r="B8" s="70" t="s">
        <v>117</v>
      </c>
      <c r="C8" s="71" t="s">
        <v>118</v>
      </c>
      <c r="D8" s="72"/>
      <c r="E8" s="70" t="s">
        <v>117</v>
      </c>
      <c r="F8" s="71" t="s">
        <v>118</v>
      </c>
      <c r="G8" s="73"/>
      <c r="H8" s="52"/>
    </row>
    <row r="9" spans="1:9" ht="13.5" thickBot="1" x14ac:dyDescent="0.25">
      <c r="A9" s="51" t="s">
        <v>119</v>
      </c>
      <c r="B9" s="74"/>
      <c r="C9" s="75"/>
      <c r="D9" s="75"/>
      <c r="E9" s="75"/>
      <c r="F9" s="75"/>
      <c r="G9" s="76"/>
      <c r="H9" s="40"/>
    </row>
    <row r="10" spans="1:9" ht="51.75" thickBot="1" x14ac:dyDescent="0.25">
      <c r="A10" s="77" t="s">
        <v>120</v>
      </c>
      <c r="B10" s="78"/>
      <c r="C10" s="79"/>
      <c r="D10" s="79"/>
      <c r="E10" s="79"/>
      <c r="F10" s="79"/>
      <c r="G10" s="80"/>
      <c r="H10" s="52"/>
    </row>
    <row r="11" spans="1:9" ht="26.25" thickBot="1" x14ac:dyDescent="0.25">
      <c r="A11" s="77" t="s">
        <v>121</v>
      </c>
      <c r="B11" s="78"/>
      <c r="C11" s="79"/>
      <c r="D11" s="79"/>
      <c r="E11" s="79"/>
      <c r="F11" s="79"/>
      <c r="G11" s="112"/>
      <c r="H11" s="40"/>
    </row>
    <row r="12" spans="1:9" ht="26.25" thickBot="1" x14ac:dyDescent="0.25">
      <c r="A12" s="81" t="s">
        <v>122</v>
      </c>
      <c r="B12" s="78"/>
      <c r="C12" s="79"/>
      <c r="D12" s="82"/>
      <c r="E12" s="83"/>
      <c r="F12" s="84"/>
      <c r="G12" s="85"/>
      <c r="H12" s="86"/>
    </row>
    <row r="13" spans="1:9" ht="13.5" thickBot="1" x14ac:dyDescent="0.25">
      <c r="A13" s="87" t="s">
        <v>123</v>
      </c>
      <c r="B13" s="88"/>
      <c r="C13" s="89"/>
      <c r="D13" s="82"/>
      <c r="E13" s="111"/>
      <c r="F13" s="89"/>
      <c r="G13" s="82"/>
      <c r="H13" s="91"/>
    </row>
    <row r="14" spans="1:9" ht="13.5" thickBot="1" x14ac:dyDescent="0.25">
      <c r="A14" s="87" t="s">
        <v>124</v>
      </c>
      <c r="B14" s="88"/>
      <c r="C14" s="89"/>
      <c r="D14" s="82"/>
      <c r="E14" s="90"/>
      <c r="F14" s="89"/>
      <c r="G14" s="82"/>
      <c r="H14" s="91"/>
    </row>
    <row r="15" spans="1:9" ht="13.5" thickBot="1" x14ac:dyDescent="0.25">
      <c r="A15" s="87" t="s">
        <v>125</v>
      </c>
      <c r="B15" s="88"/>
      <c r="C15" s="89"/>
      <c r="D15" s="82"/>
      <c r="E15" s="90"/>
      <c r="F15" s="89"/>
      <c r="G15" s="82"/>
      <c r="H15" s="91"/>
    </row>
    <row r="16" spans="1:9" ht="13.5" thickBot="1" x14ac:dyDescent="0.25">
      <c r="A16" s="92" t="s">
        <v>126</v>
      </c>
      <c r="B16" s="93"/>
      <c r="C16" s="94"/>
      <c r="D16" s="95"/>
      <c r="E16" s="96"/>
      <c r="F16" s="94"/>
      <c r="G16" s="95"/>
      <c r="H16" s="91"/>
    </row>
    <row r="17" spans="1:8" ht="51.75" thickBot="1" x14ac:dyDescent="0.25">
      <c r="A17" s="97" t="s">
        <v>127</v>
      </c>
      <c r="B17" s="98"/>
      <c r="C17" s="99"/>
      <c r="D17" s="100"/>
      <c r="E17" s="99"/>
      <c r="F17" s="99"/>
      <c r="G17" s="101"/>
      <c r="H17" s="102"/>
    </row>
    <row r="18" spans="1:8" ht="26.25" thickBot="1" x14ac:dyDescent="0.25">
      <c r="A18" s="77" t="s">
        <v>128</v>
      </c>
      <c r="B18" s="103"/>
      <c r="C18" s="89"/>
      <c r="D18" s="104"/>
      <c r="E18" s="89"/>
      <c r="F18" s="89"/>
      <c r="G18" s="82"/>
      <c r="H18" s="102"/>
    </row>
    <row r="19" spans="1:8" ht="13.5" thickBot="1" x14ac:dyDescent="0.25">
      <c r="A19" s="35" t="s">
        <v>190</v>
      </c>
      <c r="B19" s="103" t="s">
        <v>191</v>
      </c>
      <c r="C19" s="89"/>
      <c r="D19" s="104"/>
      <c r="E19" s="89"/>
      <c r="F19" s="89"/>
      <c r="G19" s="82"/>
      <c r="H19" s="102"/>
    </row>
    <row r="20" spans="1:8" ht="13.5" thickBot="1" x14ac:dyDescent="0.25">
      <c r="A20" s="35" t="s">
        <v>129</v>
      </c>
      <c r="B20" s="103"/>
      <c r="C20" s="89"/>
      <c r="D20" s="104"/>
      <c r="E20" s="89"/>
      <c r="F20" s="89"/>
      <c r="G20" s="82"/>
      <c r="H20" s="102"/>
    </row>
    <row r="21" spans="1:8" ht="13.5" thickBot="1" x14ac:dyDescent="0.25">
      <c r="A21" s="35" t="s">
        <v>129</v>
      </c>
      <c r="B21" s="103"/>
      <c r="C21" s="89"/>
      <c r="D21" s="104"/>
      <c r="E21" s="89"/>
      <c r="F21" s="89"/>
      <c r="G21" s="82"/>
      <c r="H21" s="102"/>
    </row>
    <row r="22" spans="1:8" ht="13.5" thickBot="1" x14ac:dyDescent="0.25">
      <c r="A22" s="38" t="s">
        <v>129</v>
      </c>
      <c r="B22" s="103"/>
      <c r="C22" s="89"/>
      <c r="D22" s="104"/>
      <c r="E22" s="89"/>
      <c r="F22" s="89"/>
      <c r="G22" s="82"/>
      <c r="H22" s="102"/>
    </row>
    <row r="23" spans="1:8" ht="13.5" thickBot="1" x14ac:dyDescent="0.25">
      <c r="A23" s="40" t="s">
        <v>46</v>
      </c>
      <c r="B23" s="105"/>
      <c r="C23" s="106"/>
      <c r="D23" s="107">
        <f>SUM(D12:D18)</f>
        <v>0</v>
      </c>
      <c r="E23" s="105"/>
      <c r="F23" s="106"/>
      <c r="G23" s="107">
        <f>SUM(G12:G16)</f>
        <v>0</v>
      </c>
      <c r="H23" s="40">
        <f>SUM(H12:H18)</f>
        <v>0</v>
      </c>
    </row>
    <row r="24" spans="1:8" x14ac:dyDescent="0.2">
      <c r="A24" s="41"/>
      <c r="B24" s="41"/>
      <c r="C24" s="41"/>
      <c r="D24" s="41"/>
      <c r="E24" s="41"/>
      <c r="F24" s="41"/>
      <c r="G24" s="41"/>
      <c r="H24" s="41"/>
    </row>
    <row r="25" spans="1:8" x14ac:dyDescent="0.2">
      <c r="A25" s="41"/>
      <c r="B25" s="41"/>
      <c r="C25" s="41"/>
      <c r="D25" s="41"/>
      <c r="E25" s="41"/>
      <c r="F25" s="41"/>
      <c r="G25" s="41"/>
      <c r="H25" s="41"/>
    </row>
    <row r="26" spans="1:8" x14ac:dyDescent="0.2">
      <c r="A26" s="41"/>
      <c r="B26" s="41"/>
      <c r="C26" s="41"/>
      <c r="D26" s="41"/>
      <c r="E26" s="41"/>
      <c r="F26" s="41"/>
      <c r="G26" s="41"/>
      <c r="H26" s="41"/>
    </row>
  </sheetData>
  <mergeCells count="5">
    <mergeCell ref="H1:I1"/>
    <mergeCell ref="B6:D6"/>
    <mergeCell ref="E6:G6"/>
    <mergeCell ref="A3:H3"/>
    <mergeCell ref="A2:H2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4" width="9.140625" style="217"/>
    <col min="5" max="5" width="8.7109375" style="217" customWidth="1"/>
    <col min="6" max="6" width="11.140625" style="217" customWidth="1"/>
    <col min="7" max="10" width="9.140625" style="217"/>
    <col min="11" max="12" width="11.140625" style="217" customWidth="1"/>
    <col min="13" max="16384" width="9.140625" style="217"/>
  </cols>
  <sheetData>
    <row r="1" spans="1:12" x14ac:dyDescent="0.2">
      <c r="K1" s="437"/>
      <c r="L1" s="437"/>
    </row>
    <row r="2" spans="1:12" ht="15" x14ac:dyDescent="0.2">
      <c r="A2" s="422" t="s">
        <v>435</v>
      </c>
      <c r="B2" s="422"/>
      <c r="C2" s="422"/>
      <c r="D2" s="422"/>
      <c r="E2" s="422"/>
      <c r="F2" s="422"/>
      <c r="G2" s="422"/>
      <c r="H2" s="422"/>
      <c r="J2" s="295" t="s">
        <v>398</v>
      </c>
    </row>
    <row r="3" spans="1:12" x14ac:dyDescent="0.2">
      <c r="A3" s="218" t="s">
        <v>423</v>
      </c>
      <c r="C3" s="218"/>
      <c r="D3" s="218"/>
      <c r="E3" s="218"/>
      <c r="F3" s="218"/>
      <c r="G3" s="218"/>
    </row>
    <row r="4" spans="1:12" ht="13.5" thickBot="1" x14ac:dyDescent="0.25"/>
    <row r="5" spans="1:12" ht="18.75" thickBot="1" x14ac:dyDescent="0.3">
      <c r="A5" s="438" t="s">
        <v>130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40"/>
    </row>
    <row r="6" spans="1:12" ht="18.75" thickBot="1" x14ac:dyDescent="0.3">
      <c r="A6" s="438" t="s">
        <v>131</v>
      </c>
      <c r="B6" s="441"/>
      <c r="C6" s="441"/>
      <c r="D6" s="441"/>
      <c r="E6" s="441"/>
      <c r="F6" s="442"/>
      <c r="G6" s="438" t="s">
        <v>132</v>
      </c>
      <c r="H6" s="441"/>
      <c r="I6" s="441"/>
      <c r="J6" s="441"/>
      <c r="K6" s="441"/>
      <c r="L6" s="443"/>
    </row>
    <row r="7" spans="1:12" ht="13.5" thickBot="1" x14ac:dyDescent="0.25">
      <c r="A7" s="450" t="s">
        <v>94</v>
      </c>
      <c r="B7" s="451"/>
      <c r="C7" s="451"/>
      <c r="D7" s="451"/>
      <c r="E7" s="452"/>
      <c r="F7" s="219" t="s">
        <v>133</v>
      </c>
      <c r="G7" s="453" t="s">
        <v>94</v>
      </c>
      <c r="H7" s="454"/>
      <c r="I7" s="454"/>
      <c r="J7" s="454"/>
      <c r="K7" s="455"/>
      <c r="L7" s="220" t="s">
        <v>133</v>
      </c>
    </row>
    <row r="8" spans="1:12" ht="18.75" thickBot="1" x14ac:dyDescent="0.3">
      <c r="A8" s="456" t="s">
        <v>134</v>
      </c>
      <c r="B8" s="457"/>
      <c r="C8" s="457"/>
      <c r="D8" s="457"/>
      <c r="E8" s="458"/>
      <c r="F8" s="220"/>
      <c r="G8" s="438" t="s">
        <v>135</v>
      </c>
      <c r="H8" s="441"/>
      <c r="I8" s="441"/>
      <c r="J8" s="441"/>
      <c r="K8" s="459"/>
      <c r="L8" s="221"/>
    </row>
    <row r="9" spans="1:12" ht="16.5" thickBot="1" x14ac:dyDescent="0.3">
      <c r="A9" s="444" t="s">
        <v>136</v>
      </c>
      <c r="B9" s="445"/>
      <c r="C9" s="445"/>
      <c r="D9" s="445"/>
      <c r="E9" s="446"/>
      <c r="F9" s="222"/>
      <c r="G9" s="447" t="s">
        <v>137</v>
      </c>
      <c r="H9" s="448"/>
      <c r="I9" s="448"/>
      <c r="J9" s="448"/>
      <c r="K9" s="449"/>
      <c r="L9" s="223"/>
    </row>
    <row r="10" spans="1:12" ht="15.75" thickBot="1" x14ac:dyDescent="0.3">
      <c r="A10" s="464" t="s">
        <v>138</v>
      </c>
      <c r="B10" s="465"/>
      <c r="C10" s="465"/>
      <c r="D10" s="465"/>
      <c r="E10" s="466"/>
      <c r="F10" s="224">
        <f>SUM(F11,F15,F16,F17,F18,F19,F20)</f>
        <v>68664</v>
      </c>
      <c r="G10" s="464" t="s">
        <v>138</v>
      </c>
      <c r="H10" s="465"/>
      <c r="I10" s="465"/>
      <c r="J10" s="465"/>
      <c r="K10" s="466"/>
      <c r="L10" s="224">
        <f>SUM(L11:L20)</f>
        <v>56889</v>
      </c>
    </row>
    <row r="11" spans="1:12" x14ac:dyDescent="0.2">
      <c r="A11" s="467" t="s">
        <v>44</v>
      </c>
      <c r="B11" s="468"/>
      <c r="C11" s="468"/>
      <c r="D11" s="468"/>
      <c r="E11" s="469"/>
      <c r="F11" s="225">
        <f>SUM(F12:F14)</f>
        <v>10200</v>
      </c>
      <c r="G11" s="470" t="s">
        <v>139</v>
      </c>
      <c r="H11" s="471"/>
      <c r="I11" s="471"/>
      <c r="J11" s="471"/>
      <c r="K11" s="472"/>
      <c r="L11" s="225">
        <v>25401</v>
      </c>
    </row>
    <row r="12" spans="1:12" x14ac:dyDescent="0.2">
      <c r="A12" s="460" t="s">
        <v>140</v>
      </c>
      <c r="B12" s="461"/>
      <c r="C12" s="461"/>
      <c r="D12" s="461"/>
      <c r="E12" s="462"/>
      <c r="F12" s="226">
        <v>5450</v>
      </c>
      <c r="G12" s="463" t="s">
        <v>141</v>
      </c>
      <c r="H12" s="461"/>
      <c r="I12" s="461"/>
      <c r="J12" s="461"/>
      <c r="K12" s="462"/>
      <c r="L12" s="226">
        <v>3126</v>
      </c>
    </row>
    <row r="13" spans="1:12" x14ac:dyDescent="0.2">
      <c r="A13" s="227" t="s">
        <v>142</v>
      </c>
      <c r="B13" s="228"/>
      <c r="C13" s="228"/>
      <c r="D13" s="228"/>
      <c r="E13" s="229"/>
      <c r="F13" s="226"/>
      <c r="G13" s="463" t="s">
        <v>143</v>
      </c>
      <c r="H13" s="461"/>
      <c r="I13" s="461"/>
      <c r="J13" s="461"/>
      <c r="K13" s="462"/>
      <c r="L13" s="226">
        <v>19373</v>
      </c>
    </row>
    <row r="14" spans="1:12" x14ac:dyDescent="0.2">
      <c r="A14" s="460" t="s">
        <v>345</v>
      </c>
      <c r="B14" s="461"/>
      <c r="C14" s="461"/>
      <c r="D14" s="461"/>
      <c r="E14" s="462"/>
      <c r="F14" s="226">
        <v>4750</v>
      </c>
      <c r="G14" s="463" t="s">
        <v>144</v>
      </c>
      <c r="H14" s="461"/>
      <c r="I14" s="461"/>
      <c r="J14" s="461"/>
      <c r="K14" s="462"/>
      <c r="L14" s="226"/>
    </row>
    <row r="15" spans="1:12" x14ac:dyDescent="0.2">
      <c r="A15" s="463" t="s">
        <v>145</v>
      </c>
      <c r="B15" s="461"/>
      <c r="C15" s="461"/>
      <c r="D15" s="461"/>
      <c r="E15" s="462"/>
      <c r="F15" s="226">
        <v>11855</v>
      </c>
      <c r="G15" s="463" t="s">
        <v>146</v>
      </c>
      <c r="H15" s="461"/>
      <c r="I15" s="461"/>
      <c r="J15" s="461"/>
      <c r="K15" s="462"/>
      <c r="L15" s="226">
        <v>4119</v>
      </c>
    </row>
    <row r="16" spans="1:12" x14ac:dyDescent="0.2">
      <c r="A16" s="463" t="s">
        <v>49</v>
      </c>
      <c r="B16" s="461"/>
      <c r="C16" s="461"/>
      <c r="D16" s="461"/>
      <c r="E16" s="462"/>
      <c r="F16" s="226"/>
      <c r="G16" s="463" t="s">
        <v>147</v>
      </c>
      <c r="H16" s="461"/>
      <c r="I16" s="461"/>
      <c r="J16" s="461"/>
      <c r="K16" s="462"/>
      <c r="L16" s="226"/>
    </row>
    <row r="17" spans="1:12" x14ac:dyDescent="0.2">
      <c r="A17" s="463" t="s">
        <v>78</v>
      </c>
      <c r="B17" s="461"/>
      <c r="C17" s="461"/>
      <c r="D17" s="461"/>
      <c r="E17" s="462"/>
      <c r="F17" s="226"/>
      <c r="G17" s="463" t="s">
        <v>148</v>
      </c>
      <c r="H17" s="461"/>
      <c r="I17" s="461"/>
      <c r="J17" s="461"/>
      <c r="K17" s="462"/>
      <c r="L17" s="226"/>
    </row>
    <row r="18" spans="1:12" x14ac:dyDescent="0.2">
      <c r="A18" s="460" t="s">
        <v>149</v>
      </c>
      <c r="B18" s="461"/>
      <c r="C18" s="461"/>
      <c r="D18" s="461"/>
      <c r="E18" s="462"/>
      <c r="F18" s="226">
        <v>25610</v>
      </c>
      <c r="G18" s="463" t="s">
        <v>150</v>
      </c>
      <c r="H18" s="461"/>
      <c r="I18" s="461"/>
      <c r="J18" s="461"/>
      <c r="K18" s="462"/>
      <c r="L18" s="226">
        <v>4870</v>
      </c>
    </row>
    <row r="19" spans="1:12" x14ac:dyDescent="0.2">
      <c r="A19" s="460" t="s">
        <v>27</v>
      </c>
      <c r="B19" s="461"/>
      <c r="C19" s="461"/>
      <c r="D19" s="461"/>
      <c r="E19" s="462"/>
      <c r="F19" s="226">
        <v>20999</v>
      </c>
      <c r="G19" s="463" t="s">
        <v>151</v>
      </c>
      <c r="H19" s="461"/>
      <c r="I19" s="461"/>
      <c r="J19" s="461"/>
      <c r="K19" s="462"/>
      <c r="L19" s="226"/>
    </row>
    <row r="20" spans="1:12" ht="13.5" thickBot="1" x14ac:dyDescent="0.25">
      <c r="A20" s="475" t="s">
        <v>152</v>
      </c>
      <c r="B20" s="476"/>
      <c r="C20" s="476"/>
      <c r="D20" s="476"/>
      <c r="E20" s="477"/>
      <c r="F20" s="230"/>
      <c r="G20" s="478" t="s">
        <v>153</v>
      </c>
      <c r="H20" s="479"/>
      <c r="I20" s="479"/>
      <c r="J20" s="479"/>
      <c r="K20" s="480"/>
      <c r="L20" s="230"/>
    </row>
    <row r="21" spans="1:12" ht="15.75" thickBot="1" x14ac:dyDescent="0.3">
      <c r="A21" s="481" t="s">
        <v>154</v>
      </c>
      <c r="B21" s="465"/>
      <c r="C21" s="465"/>
      <c r="D21" s="465"/>
      <c r="E21" s="466"/>
      <c r="F21" s="224">
        <f>SUM(F22:F27)</f>
        <v>20175</v>
      </c>
      <c r="G21" s="464" t="s">
        <v>154</v>
      </c>
      <c r="H21" s="465"/>
      <c r="I21" s="465"/>
      <c r="J21" s="465"/>
      <c r="K21" s="466"/>
      <c r="L21" s="224">
        <f>SUM(L22:L27)</f>
        <v>31950</v>
      </c>
    </row>
    <row r="22" spans="1:12" x14ac:dyDescent="0.2">
      <c r="A22" s="467" t="s">
        <v>155</v>
      </c>
      <c r="B22" s="468"/>
      <c r="C22" s="468"/>
      <c r="D22" s="468"/>
      <c r="E22" s="469"/>
      <c r="F22" s="231">
        <v>4300</v>
      </c>
      <c r="G22" s="473" t="s">
        <v>109</v>
      </c>
      <c r="H22" s="471"/>
      <c r="I22" s="471"/>
      <c r="J22" s="471"/>
      <c r="K22" s="472"/>
      <c r="L22" s="225"/>
    </row>
    <row r="23" spans="1:12" x14ac:dyDescent="0.2">
      <c r="A23" s="460" t="s">
        <v>156</v>
      </c>
      <c r="B23" s="461"/>
      <c r="C23" s="461"/>
      <c r="D23" s="461"/>
      <c r="E23" s="462"/>
      <c r="F23" s="226"/>
      <c r="G23" s="474" t="s">
        <v>157</v>
      </c>
      <c r="H23" s="461"/>
      <c r="I23" s="461"/>
      <c r="J23" s="461"/>
      <c r="K23" s="462"/>
      <c r="L23" s="226">
        <v>31950</v>
      </c>
    </row>
    <row r="24" spans="1:12" x14ac:dyDescent="0.2">
      <c r="A24" s="463" t="s">
        <v>78</v>
      </c>
      <c r="B24" s="461"/>
      <c r="C24" s="461"/>
      <c r="D24" s="461"/>
      <c r="E24" s="462"/>
      <c r="F24" s="226">
        <v>2810</v>
      </c>
      <c r="G24" s="474" t="s">
        <v>158</v>
      </c>
      <c r="H24" s="461"/>
      <c r="I24" s="461"/>
      <c r="J24" s="461"/>
      <c r="K24" s="462"/>
      <c r="L24" s="226"/>
    </row>
    <row r="25" spans="1:12" x14ac:dyDescent="0.2">
      <c r="A25" s="460" t="s">
        <v>27</v>
      </c>
      <c r="B25" s="461"/>
      <c r="C25" s="461"/>
      <c r="D25" s="461"/>
      <c r="E25" s="462"/>
      <c r="F25" s="226"/>
      <c r="G25" s="474" t="s">
        <v>159</v>
      </c>
      <c r="H25" s="461"/>
      <c r="I25" s="461"/>
      <c r="J25" s="461"/>
      <c r="K25" s="462"/>
      <c r="L25" s="226"/>
    </row>
    <row r="26" spans="1:12" x14ac:dyDescent="0.2">
      <c r="A26" s="460" t="s">
        <v>160</v>
      </c>
      <c r="B26" s="461"/>
      <c r="C26" s="461"/>
      <c r="D26" s="461"/>
      <c r="E26" s="462"/>
      <c r="F26" s="226"/>
      <c r="G26" s="474" t="s">
        <v>161</v>
      </c>
      <c r="H26" s="461"/>
      <c r="I26" s="461"/>
      <c r="J26" s="461"/>
      <c r="K26" s="462"/>
      <c r="L26" s="226"/>
    </row>
    <row r="27" spans="1:12" ht="13.5" thickBot="1" x14ac:dyDescent="0.25">
      <c r="A27" s="482" t="s">
        <v>145</v>
      </c>
      <c r="B27" s="476"/>
      <c r="C27" s="476"/>
      <c r="D27" s="476"/>
      <c r="E27" s="477"/>
      <c r="F27" s="232">
        <v>13065</v>
      </c>
      <c r="G27" s="483" t="s">
        <v>72</v>
      </c>
      <c r="H27" s="479"/>
      <c r="I27" s="479"/>
      <c r="J27" s="479"/>
      <c r="K27" s="480"/>
      <c r="L27" s="230">
        <v>0</v>
      </c>
    </row>
    <row r="28" spans="1:12" ht="16.5" thickBot="1" x14ac:dyDescent="0.3">
      <c r="A28" s="484"/>
      <c r="B28" s="485"/>
      <c r="C28" s="485"/>
      <c r="D28" s="485"/>
      <c r="E28" s="486"/>
      <c r="F28" s="233"/>
      <c r="G28" s="487" t="s">
        <v>162</v>
      </c>
      <c r="H28" s="488"/>
      <c r="I28" s="488"/>
      <c r="J28" s="488"/>
      <c r="K28" s="489"/>
      <c r="L28" s="234"/>
    </row>
    <row r="29" spans="1:12" ht="15.75" thickBot="1" x14ac:dyDescent="0.3">
      <c r="A29" s="484"/>
      <c r="B29" s="485"/>
      <c r="C29" s="485"/>
      <c r="D29" s="485"/>
      <c r="E29" s="486"/>
      <c r="F29" s="233"/>
      <c r="G29" s="490" t="s">
        <v>163</v>
      </c>
      <c r="H29" s="465"/>
      <c r="I29" s="465"/>
      <c r="J29" s="465"/>
      <c r="K29" s="466"/>
      <c r="L29" s="224">
        <f>SUM(L30:L31)</f>
        <v>0</v>
      </c>
    </row>
    <row r="30" spans="1:12" x14ac:dyDescent="0.2">
      <c r="A30" s="484"/>
      <c r="B30" s="485"/>
      <c r="C30" s="485"/>
      <c r="D30" s="485"/>
      <c r="E30" s="486"/>
      <c r="F30" s="233"/>
      <c r="G30" s="473" t="s">
        <v>164</v>
      </c>
      <c r="H30" s="471"/>
      <c r="I30" s="471"/>
      <c r="J30" s="471"/>
      <c r="K30" s="472"/>
      <c r="L30" s="225"/>
    </row>
    <row r="31" spans="1:12" ht="13.5" thickBot="1" x14ac:dyDescent="0.25">
      <c r="A31" s="484"/>
      <c r="B31" s="485"/>
      <c r="C31" s="485"/>
      <c r="D31" s="485"/>
      <c r="E31" s="486"/>
      <c r="F31" s="233"/>
      <c r="G31" s="483" t="s">
        <v>165</v>
      </c>
      <c r="H31" s="479"/>
      <c r="I31" s="479"/>
      <c r="J31" s="479"/>
      <c r="K31" s="480"/>
      <c r="L31" s="230"/>
    </row>
    <row r="32" spans="1:12" ht="15.75" thickBot="1" x14ac:dyDescent="0.3">
      <c r="A32" s="484"/>
      <c r="B32" s="485"/>
      <c r="C32" s="485"/>
      <c r="D32" s="485"/>
      <c r="E32" s="486"/>
      <c r="F32" s="233"/>
      <c r="G32" s="490" t="s">
        <v>166</v>
      </c>
      <c r="H32" s="465"/>
      <c r="I32" s="465"/>
      <c r="J32" s="465"/>
      <c r="K32" s="466"/>
      <c r="L32" s="224"/>
    </row>
    <row r="33" spans="1:12" ht="13.5" thickBot="1" x14ac:dyDescent="0.25">
      <c r="A33" s="484"/>
      <c r="B33" s="485"/>
      <c r="C33" s="485"/>
      <c r="D33" s="485"/>
      <c r="E33" s="486"/>
      <c r="F33" s="235"/>
      <c r="G33" s="491" t="s">
        <v>167</v>
      </c>
      <c r="H33" s="492"/>
      <c r="I33" s="492"/>
      <c r="J33" s="492"/>
      <c r="K33" s="493"/>
      <c r="L33" s="233"/>
    </row>
    <row r="34" spans="1:12" ht="16.5" thickBot="1" x14ac:dyDescent="0.3">
      <c r="A34" s="484"/>
      <c r="B34" s="485"/>
      <c r="C34" s="485"/>
      <c r="D34" s="485"/>
      <c r="E34" s="486"/>
      <c r="F34" s="233"/>
      <c r="G34" s="487" t="s">
        <v>168</v>
      </c>
      <c r="H34" s="488"/>
      <c r="I34" s="488"/>
      <c r="J34" s="488"/>
      <c r="K34" s="489"/>
      <c r="L34" s="234">
        <f>SUM(L35:L36)</f>
        <v>0</v>
      </c>
    </row>
    <row r="35" spans="1:12" x14ac:dyDescent="0.2">
      <c r="A35" s="484"/>
      <c r="B35" s="485"/>
      <c r="C35" s="485"/>
      <c r="D35" s="485"/>
      <c r="E35" s="486"/>
      <c r="F35" s="233"/>
      <c r="G35" s="473" t="s">
        <v>169</v>
      </c>
      <c r="H35" s="471"/>
      <c r="I35" s="471"/>
      <c r="J35" s="471"/>
      <c r="K35" s="472"/>
      <c r="L35" s="225"/>
    </row>
    <row r="36" spans="1:12" ht="13.5" thickBot="1" x14ac:dyDescent="0.25">
      <c r="A36" s="484"/>
      <c r="B36" s="485"/>
      <c r="C36" s="485"/>
      <c r="D36" s="485"/>
      <c r="E36" s="486"/>
      <c r="F36" s="233"/>
      <c r="G36" s="483" t="s">
        <v>170</v>
      </c>
      <c r="H36" s="479"/>
      <c r="I36" s="479"/>
      <c r="J36" s="479"/>
      <c r="K36" s="480"/>
      <c r="L36" s="230"/>
    </row>
    <row r="37" spans="1:12" ht="16.5" thickBot="1" x14ac:dyDescent="0.3">
      <c r="A37" s="484"/>
      <c r="B37" s="485"/>
      <c r="C37" s="485"/>
      <c r="D37" s="485"/>
      <c r="E37" s="486"/>
      <c r="F37" s="233"/>
      <c r="G37" s="487" t="s">
        <v>171</v>
      </c>
      <c r="H37" s="488"/>
      <c r="I37" s="488"/>
      <c r="J37" s="488"/>
      <c r="K37" s="489"/>
      <c r="L37" s="234">
        <f>SUM(L38:L39)</f>
        <v>0</v>
      </c>
    </row>
    <row r="38" spans="1:12" x14ac:dyDescent="0.2">
      <c r="A38" s="484"/>
      <c r="B38" s="485"/>
      <c r="C38" s="485"/>
      <c r="D38" s="485"/>
      <c r="E38" s="486"/>
      <c r="F38" s="233"/>
      <c r="G38" s="473" t="s">
        <v>172</v>
      </c>
      <c r="H38" s="471"/>
      <c r="I38" s="471"/>
      <c r="J38" s="471"/>
      <c r="K38" s="472"/>
      <c r="L38" s="225"/>
    </row>
    <row r="39" spans="1:12" ht="13.5" thickBot="1" x14ac:dyDescent="0.25">
      <c r="A39" s="494"/>
      <c r="B39" s="495"/>
      <c r="C39" s="495"/>
      <c r="D39" s="495"/>
      <c r="E39" s="496"/>
      <c r="F39" s="236"/>
      <c r="G39" s="483" t="s">
        <v>173</v>
      </c>
      <c r="H39" s="479"/>
      <c r="I39" s="479"/>
      <c r="J39" s="479"/>
      <c r="K39" s="480"/>
      <c r="L39" s="230"/>
    </row>
    <row r="40" spans="1:12" ht="16.5" thickBot="1" x14ac:dyDescent="0.3">
      <c r="A40" s="497" t="s">
        <v>174</v>
      </c>
      <c r="B40" s="498"/>
      <c r="C40" s="498"/>
      <c r="D40" s="498"/>
      <c r="E40" s="499"/>
      <c r="F40" s="237">
        <f>SUM(F10,F21)</f>
        <v>88839</v>
      </c>
      <c r="G40" s="500" t="s">
        <v>175</v>
      </c>
      <c r="H40" s="488"/>
      <c r="I40" s="488"/>
      <c r="J40" s="488"/>
      <c r="K40" s="489"/>
      <c r="L40" s="234">
        <f>SUM(L10,L21,L29,L32,L37)</f>
        <v>88839</v>
      </c>
    </row>
    <row r="41" spans="1:12" ht="16.5" thickBot="1" x14ac:dyDescent="0.3">
      <c r="A41" s="501"/>
      <c r="B41" s="502"/>
      <c r="C41" s="502"/>
      <c r="D41" s="502"/>
      <c r="E41" s="502"/>
      <c r="F41" s="238"/>
      <c r="G41" s="487" t="s">
        <v>176</v>
      </c>
      <c r="H41" s="488"/>
      <c r="I41" s="488"/>
      <c r="J41" s="488"/>
      <c r="K41" s="489"/>
      <c r="L41" s="234">
        <f>SUM(L40-F40)</f>
        <v>0</v>
      </c>
    </row>
    <row r="42" spans="1:12" x14ac:dyDescent="0.2">
      <c r="A42" s="484"/>
      <c r="B42" s="485"/>
      <c r="C42" s="485"/>
      <c r="D42" s="485"/>
      <c r="E42" s="485"/>
      <c r="F42" s="233"/>
      <c r="G42" s="473" t="s">
        <v>169</v>
      </c>
      <c r="H42" s="471"/>
      <c r="I42" s="471"/>
      <c r="J42" s="471"/>
      <c r="K42" s="472"/>
      <c r="L42" s="225">
        <f>SUM(L35)</f>
        <v>0</v>
      </c>
    </row>
    <row r="43" spans="1:12" ht="13.5" thickBot="1" x14ac:dyDescent="0.25">
      <c r="A43" s="494"/>
      <c r="B43" s="495"/>
      <c r="C43" s="495"/>
      <c r="D43" s="495"/>
      <c r="E43" s="495"/>
      <c r="F43" s="236"/>
      <c r="G43" s="483" t="s">
        <v>170</v>
      </c>
      <c r="H43" s="479"/>
      <c r="I43" s="479"/>
      <c r="J43" s="479"/>
      <c r="K43" s="480"/>
      <c r="L43" s="230"/>
    </row>
    <row r="44" spans="1:12" ht="16.5" thickBot="1" x14ac:dyDescent="0.3">
      <c r="A44" s="505" t="s">
        <v>177</v>
      </c>
      <c r="B44" s="506"/>
      <c r="C44" s="506"/>
      <c r="D44" s="506"/>
      <c r="E44" s="507"/>
      <c r="F44" s="239"/>
      <c r="G44" s="508"/>
      <c r="H44" s="502"/>
      <c r="I44" s="502"/>
      <c r="J44" s="502"/>
      <c r="K44" s="502"/>
      <c r="L44" s="238"/>
    </row>
    <row r="45" spans="1:12" ht="15.75" thickBot="1" x14ac:dyDescent="0.3">
      <c r="A45" s="481" t="s">
        <v>178</v>
      </c>
      <c r="B45" s="465"/>
      <c r="C45" s="465"/>
      <c r="D45" s="465"/>
      <c r="E45" s="466"/>
      <c r="F45" s="240">
        <f>SUM(F46:F47)</f>
        <v>0</v>
      </c>
      <c r="G45" s="504"/>
      <c r="H45" s="485"/>
      <c r="I45" s="485"/>
      <c r="J45" s="485"/>
      <c r="K45" s="485"/>
      <c r="L45" s="233"/>
    </row>
    <row r="46" spans="1:12" x14ac:dyDescent="0.2">
      <c r="A46" s="503" t="s">
        <v>179</v>
      </c>
      <c r="B46" s="479"/>
      <c r="C46" s="479"/>
      <c r="D46" s="479"/>
      <c r="E46" s="480"/>
      <c r="F46" s="241"/>
      <c r="G46" s="504"/>
      <c r="H46" s="485"/>
      <c r="I46" s="485"/>
      <c r="J46" s="485"/>
      <c r="K46" s="485"/>
      <c r="L46" s="233"/>
    </row>
    <row r="47" spans="1:12" ht="13.5" thickBot="1" x14ac:dyDescent="0.25">
      <c r="A47" s="503" t="s">
        <v>180</v>
      </c>
      <c r="B47" s="479"/>
      <c r="C47" s="479"/>
      <c r="D47" s="479"/>
      <c r="E47" s="480"/>
      <c r="F47" s="242"/>
      <c r="G47" s="504"/>
      <c r="H47" s="485"/>
      <c r="I47" s="485"/>
      <c r="J47" s="485"/>
      <c r="K47" s="485"/>
      <c r="L47" s="233"/>
    </row>
    <row r="48" spans="1:12" ht="15.75" thickBot="1" x14ac:dyDescent="0.3">
      <c r="A48" s="481" t="s">
        <v>181</v>
      </c>
      <c r="B48" s="465"/>
      <c r="C48" s="465"/>
      <c r="D48" s="465"/>
      <c r="E48" s="466"/>
      <c r="F48" s="240">
        <f>SUM(F49:F50)</f>
        <v>0</v>
      </c>
      <c r="G48" s="504"/>
      <c r="H48" s="485"/>
      <c r="I48" s="485"/>
      <c r="J48" s="485"/>
      <c r="K48" s="485"/>
      <c r="L48" s="233"/>
    </row>
    <row r="49" spans="1:12" x14ac:dyDescent="0.2">
      <c r="A49" s="516" t="s">
        <v>182</v>
      </c>
      <c r="B49" s="471"/>
      <c r="C49" s="471"/>
      <c r="D49" s="471"/>
      <c r="E49" s="472"/>
      <c r="F49" s="241"/>
      <c r="G49" s="504"/>
      <c r="H49" s="485"/>
      <c r="I49" s="485"/>
      <c r="J49" s="485"/>
      <c r="K49" s="485"/>
      <c r="L49" s="233"/>
    </row>
    <row r="50" spans="1:12" ht="13.5" thickBot="1" x14ac:dyDescent="0.25">
      <c r="A50" s="503" t="s">
        <v>183</v>
      </c>
      <c r="B50" s="479"/>
      <c r="C50" s="479"/>
      <c r="D50" s="479"/>
      <c r="E50" s="480"/>
      <c r="F50" s="242"/>
      <c r="G50" s="509"/>
      <c r="H50" s="495"/>
      <c r="I50" s="495"/>
      <c r="J50" s="495"/>
      <c r="K50" s="495"/>
      <c r="L50" s="236"/>
    </row>
    <row r="51" spans="1:12" ht="18.75" thickBot="1" x14ac:dyDescent="0.3">
      <c r="A51" s="510" t="s">
        <v>184</v>
      </c>
      <c r="B51" s="511"/>
      <c r="C51" s="511"/>
      <c r="D51" s="511"/>
      <c r="E51" s="512"/>
      <c r="F51" s="243">
        <f>SUM(F40,F48+F45)</f>
        <v>88839</v>
      </c>
      <c r="G51" s="513" t="s">
        <v>185</v>
      </c>
      <c r="H51" s="514"/>
      <c r="I51" s="514"/>
      <c r="J51" s="514"/>
      <c r="K51" s="515"/>
      <c r="L51" s="244">
        <f>SUM(L40)</f>
        <v>88839</v>
      </c>
    </row>
    <row r="52" spans="1:12" x14ac:dyDescent="0.2">
      <c r="A52" s="516" t="s">
        <v>50</v>
      </c>
      <c r="B52" s="471"/>
      <c r="C52" s="471"/>
      <c r="D52" s="471"/>
      <c r="E52" s="472"/>
      <c r="F52" s="225"/>
      <c r="G52" s="470" t="s">
        <v>59</v>
      </c>
      <c r="H52" s="471"/>
      <c r="I52" s="471"/>
      <c r="J52" s="471"/>
      <c r="K52" s="472"/>
      <c r="L52" s="225"/>
    </row>
    <row r="53" spans="1:12" ht="13.5" thickBot="1" x14ac:dyDescent="0.25">
      <c r="A53" s="475" t="s">
        <v>186</v>
      </c>
      <c r="B53" s="476"/>
      <c r="C53" s="476"/>
      <c r="D53" s="476"/>
      <c r="E53" s="477"/>
      <c r="F53" s="232"/>
      <c r="G53" s="482" t="s">
        <v>187</v>
      </c>
      <c r="H53" s="476"/>
      <c r="I53" s="476"/>
      <c r="J53" s="476"/>
      <c r="K53" s="477"/>
      <c r="L53" s="232"/>
    </row>
    <row r="54" spans="1:12" ht="14.25" x14ac:dyDescent="0.2">
      <c r="A54" s="517"/>
      <c r="B54" s="518"/>
      <c r="C54" s="518"/>
      <c r="D54" s="518"/>
      <c r="E54" s="518"/>
      <c r="F54" s="245"/>
      <c r="G54" s="519"/>
      <c r="H54" s="519"/>
      <c r="I54" s="519"/>
      <c r="J54" s="519"/>
      <c r="K54" s="519"/>
      <c r="L54" s="245"/>
    </row>
  </sheetData>
  <mergeCells count="100">
    <mergeCell ref="A54:E54"/>
    <mergeCell ref="G54:K54"/>
    <mergeCell ref="A52:E52"/>
    <mergeCell ref="G52:K52"/>
    <mergeCell ref="A53:E53"/>
    <mergeCell ref="G53:K53"/>
    <mergeCell ref="A50:E50"/>
    <mergeCell ref="G50:K50"/>
    <mergeCell ref="A51:E51"/>
    <mergeCell ref="G51:K51"/>
    <mergeCell ref="A48:E48"/>
    <mergeCell ref="G48:K48"/>
    <mergeCell ref="A49:E49"/>
    <mergeCell ref="G49:K49"/>
    <mergeCell ref="A46:E46"/>
    <mergeCell ref="G46:K46"/>
    <mergeCell ref="A47:E47"/>
    <mergeCell ref="G47:K47"/>
    <mergeCell ref="A44:E44"/>
    <mergeCell ref="G44:K44"/>
    <mergeCell ref="A45:E45"/>
    <mergeCell ref="G45:K45"/>
    <mergeCell ref="A42:E42"/>
    <mergeCell ref="G42:K42"/>
    <mergeCell ref="A43:E43"/>
    <mergeCell ref="G43:K43"/>
    <mergeCell ref="A40:E40"/>
    <mergeCell ref="G40:K40"/>
    <mergeCell ref="A41:E41"/>
    <mergeCell ref="G41:K41"/>
    <mergeCell ref="A38:E38"/>
    <mergeCell ref="G38:K38"/>
    <mergeCell ref="A39:E39"/>
    <mergeCell ref="G39:K39"/>
    <mergeCell ref="A36:E36"/>
    <mergeCell ref="G36:K36"/>
    <mergeCell ref="A37:E37"/>
    <mergeCell ref="G37:K37"/>
    <mergeCell ref="A34:E34"/>
    <mergeCell ref="G34:K34"/>
    <mergeCell ref="A35:E35"/>
    <mergeCell ref="G35:K35"/>
    <mergeCell ref="A32:E32"/>
    <mergeCell ref="G32:K32"/>
    <mergeCell ref="A33:E33"/>
    <mergeCell ref="G33:K33"/>
    <mergeCell ref="A30:E30"/>
    <mergeCell ref="G30:K30"/>
    <mergeCell ref="A31:E31"/>
    <mergeCell ref="G31:K31"/>
    <mergeCell ref="A28:E28"/>
    <mergeCell ref="G28:K28"/>
    <mergeCell ref="A29:E29"/>
    <mergeCell ref="G29:K29"/>
    <mergeCell ref="A26:E26"/>
    <mergeCell ref="G26:K26"/>
    <mergeCell ref="A27:E27"/>
    <mergeCell ref="G27:K27"/>
    <mergeCell ref="A24:E24"/>
    <mergeCell ref="G24:K24"/>
    <mergeCell ref="A25:E25"/>
    <mergeCell ref="G25:K25"/>
    <mergeCell ref="A22:E22"/>
    <mergeCell ref="G22:K22"/>
    <mergeCell ref="A23:E23"/>
    <mergeCell ref="G23:K23"/>
    <mergeCell ref="A20:E20"/>
    <mergeCell ref="G20:K20"/>
    <mergeCell ref="A21:E21"/>
    <mergeCell ref="G21:K21"/>
    <mergeCell ref="A19:E19"/>
    <mergeCell ref="G19:K19"/>
    <mergeCell ref="A16:E16"/>
    <mergeCell ref="G16:K16"/>
    <mergeCell ref="A17:E17"/>
    <mergeCell ref="G17:K17"/>
    <mergeCell ref="A14:E14"/>
    <mergeCell ref="G14:K14"/>
    <mergeCell ref="A15:E15"/>
    <mergeCell ref="G15:K15"/>
    <mergeCell ref="A18:E18"/>
    <mergeCell ref="G18:K18"/>
    <mergeCell ref="A12:E12"/>
    <mergeCell ref="G12:K12"/>
    <mergeCell ref="A10:E10"/>
    <mergeCell ref="G10:K10"/>
    <mergeCell ref="G13:K13"/>
    <mergeCell ref="A11:E11"/>
    <mergeCell ref="G11:K11"/>
    <mergeCell ref="A9:E9"/>
    <mergeCell ref="G9:K9"/>
    <mergeCell ref="A7:E7"/>
    <mergeCell ref="G7:K7"/>
    <mergeCell ref="A8:E8"/>
    <mergeCell ref="G8:K8"/>
    <mergeCell ref="A2:H2"/>
    <mergeCell ref="K1:L1"/>
    <mergeCell ref="A5:L5"/>
    <mergeCell ref="A6:F6"/>
    <mergeCell ref="G6:L6"/>
  </mergeCells>
  <phoneticPr fontId="0" type="noConversion"/>
  <pageMargins left="0.75" right="0.75" top="1" bottom="1" header="0.5" footer="0.5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2"/>
  <sheetViews>
    <sheetView tabSelected="1" view="pageBreakPreview" workbookViewId="0">
      <selection activeCell="B14" sqref="B14"/>
    </sheetView>
  </sheetViews>
  <sheetFormatPr defaultRowHeight="12.75" x14ac:dyDescent="0.2"/>
  <cols>
    <col min="1" max="1" width="5.5703125" customWidth="1"/>
    <col min="2" max="2" width="80.28515625" customWidth="1"/>
  </cols>
  <sheetData>
    <row r="5" spans="1:6" s="115" customFormat="1" ht="14.25" x14ac:dyDescent="0.2">
      <c r="B5" s="521" t="s">
        <v>436</v>
      </c>
      <c r="C5" s="521"/>
      <c r="D5" s="521"/>
      <c r="E5" s="521"/>
      <c r="F5" s="521"/>
    </row>
    <row r="6" spans="1:6" ht="15" x14ac:dyDescent="0.2">
      <c r="E6" s="295" t="s">
        <v>398</v>
      </c>
    </row>
    <row r="7" spans="1:6" ht="48.75" customHeight="1" x14ac:dyDescent="0.2">
      <c r="B7" s="520" t="s">
        <v>424</v>
      </c>
      <c r="C7" s="520"/>
      <c r="D7" s="520"/>
      <c r="E7" s="520"/>
    </row>
    <row r="9" spans="1:6" x14ac:dyDescent="0.2">
      <c r="D9" s="287">
        <v>1.08</v>
      </c>
      <c r="E9" s="287">
        <v>1.1399999999999999</v>
      </c>
    </row>
    <row r="10" spans="1:6" ht="13.5" thickBot="1" x14ac:dyDescent="0.25">
      <c r="A10" s="62"/>
      <c r="B10" s="127" t="s">
        <v>241</v>
      </c>
      <c r="C10" s="62">
        <v>2109</v>
      </c>
      <c r="D10" s="62">
        <v>2020</v>
      </c>
      <c r="E10" s="62">
        <v>2021</v>
      </c>
    </row>
    <row r="12" spans="1:6" x14ac:dyDescent="0.2">
      <c r="A12" s="125">
        <v>1</v>
      </c>
      <c r="B12" s="125" t="s">
        <v>25</v>
      </c>
      <c r="C12" s="126">
        <v>2100</v>
      </c>
      <c r="D12" s="126">
        <f t="shared" ref="D12:D17" si="0">+C12*$D$9</f>
        <v>2268</v>
      </c>
      <c r="E12" s="126">
        <f t="shared" ref="E12:E17" si="1">+$E$9*D12</f>
        <v>2585.52</v>
      </c>
    </row>
    <row r="13" spans="1:6" x14ac:dyDescent="0.2">
      <c r="A13" s="125">
        <v>2</v>
      </c>
      <c r="B13" s="125" t="s">
        <v>242</v>
      </c>
      <c r="C13" s="125">
        <v>1500</v>
      </c>
      <c r="D13" s="126">
        <f t="shared" si="0"/>
        <v>1620</v>
      </c>
      <c r="E13" s="126">
        <f t="shared" si="1"/>
        <v>1846.8</v>
      </c>
    </row>
    <row r="14" spans="1:6" x14ac:dyDescent="0.2">
      <c r="A14" s="125">
        <v>3</v>
      </c>
      <c r="B14" s="125" t="s">
        <v>243</v>
      </c>
      <c r="C14" s="126">
        <v>0</v>
      </c>
      <c r="D14" s="126">
        <v>0</v>
      </c>
      <c r="E14" s="126">
        <f t="shared" si="1"/>
        <v>0</v>
      </c>
    </row>
    <row r="15" spans="1:6" x14ac:dyDescent="0.2">
      <c r="A15" s="125">
        <v>4</v>
      </c>
      <c r="B15" s="125" t="s">
        <v>244</v>
      </c>
      <c r="C15" s="125">
        <v>2800</v>
      </c>
      <c r="D15" s="126">
        <f t="shared" si="0"/>
        <v>3024</v>
      </c>
      <c r="E15" s="126">
        <f t="shared" si="1"/>
        <v>3447.3599999999997</v>
      </c>
    </row>
    <row r="16" spans="1:6" x14ac:dyDescent="0.2">
      <c r="A16" s="125">
        <v>5</v>
      </c>
      <c r="B16" s="125" t="s">
        <v>245</v>
      </c>
      <c r="C16" s="125">
        <v>0</v>
      </c>
      <c r="D16" s="126">
        <f t="shared" si="0"/>
        <v>0</v>
      </c>
      <c r="E16" s="126">
        <f t="shared" si="1"/>
        <v>0</v>
      </c>
    </row>
    <row r="17" spans="1:5" x14ac:dyDescent="0.2">
      <c r="A17" s="123">
        <v>6</v>
      </c>
      <c r="B17" s="123" t="s">
        <v>246</v>
      </c>
      <c r="C17" s="123">
        <v>0</v>
      </c>
      <c r="D17" s="126">
        <f t="shared" si="0"/>
        <v>0</v>
      </c>
      <c r="E17" s="126">
        <f t="shared" si="1"/>
        <v>0</v>
      </c>
    </row>
    <row r="18" spans="1:5" ht="13.5" thickBot="1" x14ac:dyDescent="0.25">
      <c r="A18" s="62"/>
      <c r="B18" s="128" t="s">
        <v>247</v>
      </c>
      <c r="C18" s="129">
        <f>SUM(C12:C17)</f>
        <v>6400</v>
      </c>
      <c r="D18" s="129">
        <f>SUM(D12:D17)</f>
        <v>6912</v>
      </c>
      <c r="E18" s="130">
        <f>SUM(E12:E17)</f>
        <v>7879.6799999999994</v>
      </c>
    </row>
    <row r="23" spans="1:5" ht="13.5" thickBot="1" x14ac:dyDescent="0.25">
      <c r="A23" s="62"/>
      <c r="B23" s="127" t="s">
        <v>248</v>
      </c>
      <c r="C23" s="62">
        <v>2019</v>
      </c>
      <c r="D23" s="62">
        <v>2020</v>
      </c>
      <c r="E23" s="62">
        <v>2021</v>
      </c>
    </row>
    <row r="25" spans="1:5" x14ac:dyDescent="0.2">
      <c r="A25" s="125">
        <v>1</v>
      </c>
      <c r="B25" s="125" t="s">
        <v>249</v>
      </c>
      <c r="C25" s="125">
        <v>0</v>
      </c>
      <c r="D25" s="125">
        <v>0</v>
      </c>
      <c r="E25" s="125">
        <v>0</v>
      </c>
    </row>
    <row r="26" spans="1:5" x14ac:dyDescent="0.2">
      <c r="A26" s="125">
        <v>2</v>
      </c>
      <c r="B26" s="125" t="s">
        <v>250</v>
      </c>
      <c r="C26" s="125">
        <v>0</v>
      </c>
      <c r="D26" s="125">
        <v>0</v>
      </c>
      <c r="E26" s="125">
        <v>0</v>
      </c>
    </row>
    <row r="27" spans="1:5" x14ac:dyDescent="0.2">
      <c r="A27" s="125">
        <v>3</v>
      </c>
      <c r="B27" s="125" t="s">
        <v>251</v>
      </c>
      <c r="C27" s="125">
        <v>0</v>
      </c>
      <c r="D27" s="125">
        <v>0</v>
      </c>
      <c r="E27" s="125">
        <v>0</v>
      </c>
    </row>
    <row r="28" spans="1:5" x14ac:dyDescent="0.2">
      <c r="A28" s="125">
        <v>4</v>
      </c>
      <c r="B28" s="125" t="s">
        <v>252</v>
      </c>
      <c r="C28" s="125">
        <v>0</v>
      </c>
      <c r="D28" s="125">
        <v>0</v>
      </c>
      <c r="E28" s="125">
        <v>0</v>
      </c>
    </row>
    <row r="29" spans="1:5" x14ac:dyDescent="0.2">
      <c r="A29" s="125">
        <v>5</v>
      </c>
      <c r="B29" s="125" t="s">
        <v>253</v>
      </c>
      <c r="C29" s="125">
        <v>0</v>
      </c>
      <c r="D29" s="125">
        <v>0</v>
      </c>
      <c r="E29" s="125">
        <v>0</v>
      </c>
    </row>
    <row r="30" spans="1:5" x14ac:dyDescent="0.2">
      <c r="A30" s="125">
        <v>6</v>
      </c>
      <c r="B30" s="125" t="s">
        <v>254</v>
      </c>
      <c r="C30" s="125">
        <v>0</v>
      </c>
      <c r="D30" s="125">
        <v>0</v>
      </c>
      <c r="E30" s="125">
        <v>0</v>
      </c>
    </row>
    <row r="31" spans="1:5" x14ac:dyDescent="0.2">
      <c r="A31" s="125">
        <v>7</v>
      </c>
      <c r="B31" s="125" t="s">
        <v>255</v>
      </c>
      <c r="C31" s="125">
        <v>0</v>
      </c>
      <c r="D31" s="125">
        <v>0</v>
      </c>
      <c r="E31" s="125">
        <v>0</v>
      </c>
    </row>
    <row r="32" spans="1:5" s="41" customFormat="1" ht="13.5" thickBot="1" x14ac:dyDescent="0.25">
      <c r="A32" s="60"/>
      <c r="B32" s="122" t="s">
        <v>256</v>
      </c>
      <c r="C32" s="122">
        <v>0</v>
      </c>
      <c r="D32" s="122">
        <v>0</v>
      </c>
      <c r="E32" s="122">
        <v>0</v>
      </c>
    </row>
  </sheetData>
  <mergeCells count="2">
    <mergeCell ref="B7:E7"/>
    <mergeCell ref="B5:F5"/>
  </mergeCells>
  <phoneticPr fontId="19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4"/>
  <sheetViews>
    <sheetView view="pageBreakPreview" zoomScaleNormal="75" zoomScaleSheetLayoutView="75" workbookViewId="0">
      <selection activeCell="A2" sqref="A2"/>
    </sheetView>
  </sheetViews>
  <sheetFormatPr defaultRowHeight="15" x14ac:dyDescent="0.2"/>
  <cols>
    <col min="1" max="1" width="7.5703125" style="380" bestFit="1" customWidth="1"/>
    <col min="2" max="2" width="63.140625" style="295" bestFit="1" customWidth="1"/>
    <col min="3" max="3" width="4.28515625" style="297" customWidth="1"/>
    <col min="4" max="4" width="5.5703125" style="290" hidden="1" customWidth="1"/>
    <col min="5" max="5" width="17" style="379" bestFit="1" customWidth="1"/>
    <col min="6" max="6" width="1.28515625" style="290" customWidth="1"/>
    <col min="7" max="7" width="3.42578125" style="403" customWidth="1"/>
    <col min="8" max="16384" width="9.140625" style="134"/>
  </cols>
  <sheetData>
    <row r="1" spans="1:5" x14ac:dyDescent="0.2">
      <c r="A1" s="172" t="s">
        <v>426</v>
      </c>
      <c r="B1" s="293"/>
      <c r="C1" s="294"/>
      <c r="E1" s="295" t="s">
        <v>397</v>
      </c>
    </row>
    <row r="2" spans="1:5" x14ac:dyDescent="0.2">
      <c r="A2" s="296"/>
      <c r="E2" s="295"/>
    </row>
    <row r="3" spans="1:5" ht="15.75" thickBot="1" x14ac:dyDescent="0.25">
      <c r="A3" s="413"/>
      <c r="B3" s="413"/>
      <c r="C3" s="402"/>
      <c r="E3" s="295"/>
    </row>
    <row r="4" spans="1:5" ht="14.25" x14ac:dyDescent="0.2">
      <c r="A4" s="411" t="s">
        <v>3</v>
      </c>
      <c r="B4" s="412"/>
      <c r="C4" s="298"/>
      <c r="E4" s="299"/>
    </row>
    <row r="5" spans="1:5" ht="29.25" thickBot="1" x14ac:dyDescent="0.25">
      <c r="A5" s="300"/>
      <c r="B5" s="301"/>
      <c r="C5" s="302"/>
      <c r="E5" s="303" t="s">
        <v>403</v>
      </c>
    </row>
    <row r="6" spans="1:5" ht="15.75" thickTop="1" x14ac:dyDescent="0.2">
      <c r="A6" s="304"/>
      <c r="B6" s="305" t="s">
        <v>20</v>
      </c>
      <c r="C6" s="306"/>
      <c r="E6" s="307"/>
    </row>
    <row r="7" spans="1:5" x14ac:dyDescent="0.2">
      <c r="A7" s="308" t="s">
        <v>6</v>
      </c>
      <c r="B7" s="309" t="s">
        <v>21</v>
      </c>
      <c r="C7" s="310"/>
      <c r="E7" s="311">
        <f>+E8+E10+E14</f>
        <v>5450</v>
      </c>
    </row>
    <row r="8" spans="1:5" x14ac:dyDescent="0.2">
      <c r="A8" s="312" t="s">
        <v>7</v>
      </c>
      <c r="B8" s="313" t="s">
        <v>22</v>
      </c>
      <c r="C8" s="314"/>
      <c r="E8" s="315">
        <v>10</v>
      </c>
    </row>
    <row r="9" spans="1:5" x14ac:dyDescent="0.2">
      <c r="A9" s="308"/>
      <c r="B9" s="316"/>
      <c r="C9" s="317"/>
      <c r="E9" s="315"/>
    </row>
    <row r="10" spans="1:5" x14ac:dyDescent="0.2">
      <c r="A10" s="308" t="s">
        <v>9</v>
      </c>
      <c r="B10" s="318" t="s">
        <v>23</v>
      </c>
      <c r="C10" s="319"/>
      <c r="E10" s="320">
        <f>SUM(E11:E12)</f>
        <v>5400</v>
      </c>
    </row>
    <row r="11" spans="1:5" x14ac:dyDescent="0.2">
      <c r="A11" s="308"/>
      <c r="B11" s="316" t="s">
        <v>313</v>
      </c>
      <c r="C11" s="317"/>
      <c r="E11" s="315">
        <v>500</v>
      </c>
    </row>
    <row r="12" spans="1:5" x14ac:dyDescent="0.2">
      <c r="A12" s="308"/>
      <c r="B12" s="316" t="s">
        <v>382</v>
      </c>
      <c r="C12" s="317"/>
      <c r="E12" s="315">
        <v>4900</v>
      </c>
    </row>
    <row r="13" spans="1:5" x14ac:dyDescent="0.2">
      <c r="A13" s="308"/>
      <c r="B13" s="316"/>
      <c r="C13" s="317"/>
      <c r="E13" s="315"/>
    </row>
    <row r="14" spans="1:5" x14ac:dyDescent="0.2">
      <c r="A14" s="308" t="s">
        <v>14</v>
      </c>
      <c r="B14" s="316" t="s">
        <v>4</v>
      </c>
      <c r="C14" s="317"/>
      <c r="E14" s="315">
        <v>40</v>
      </c>
    </row>
    <row r="15" spans="1:5" x14ac:dyDescent="0.2">
      <c r="A15" s="308"/>
      <c r="B15" s="309"/>
      <c r="C15" s="310"/>
      <c r="E15" s="321"/>
    </row>
    <row r="16" spans="1:5" x14ac:dyDescent="0.2">
      <c r="A16" s="308" t="s">
        <v>12</v>
      </c>
      <c r="B16" s="309" t="s">
        <v>24</v>
      </c>
      <c r="C16" s="310"/>
      <c r="E16" s="311">
        <f>SUM(E18:E22)</f>
        <v>4750</v>
      </c>
    </row>
    <row r="17" spans="1:7" x14ac:dyDescent="0.2">
      <c r="A17" s="308"/>
      <c r="B17" s="322" t="s">
        <v>25</v>
      </c>
      <c r="C17" s="323"/>
      <c r="E17" s="315"/>
    </row>
    <row r="18" spans="1:7" x14ac:dyDescent="0.2">
      <c r="A18" s="308" t="s">
        <v>269</v>
      </c>
      <c r="B18" s="316" t="s">
        <v>281</v>
      </c>
      <c r="C18" s="317"/>
      <c r="E18" s="315">
        <v>2000</v>
      </c>
    </row>
    <row r="19" spans="1:7" x14ac:dyDescent="0.2">
      <c r="A19" s="308"/>
      <c r="B19" s="316" t="s">
        <v>282</v>
      </c>
      <c r="C19" s="317"/>
      <c r="E19" s="315">
        <v>100</v>
      </c>
    </row>
    <row r="20" spans="1:7" x14ac:dyDescent="0.2">
      <c r="A20" s="308"/>
      <c r="B20" s="322" t="s">
        <v>26</v>
      </c>
      <c r="C20" s="323"/>
      <c r="E20" s="315"/>
    </row>
    <row r="21" spans="1:7" x14ac:dyDescent="0.2">
      <c r="A21" s="308" t="s">
        <v>329</v>
      </c>
      <c r="B21" s="316" t="s">
        <v>265</v>
      </c>
      <c r="C21" s="317"/>
      <c r="E21" s="315">
        <v>2500</v>
      </c>
    </row>
    <row r="22" spans="1:7" x14ac:dyDescent="0.2">
      <c r="A22" s="308"/>
      <c r="B22" s="316" t="s">
        <v>280</v>
      </c>
      <c r="C22" s="317"/>
      <c r="E22" s="315">
        <v>150</v>
      </c>
    </row>
    <row r="23" spans="1:7" x14ac:dyDescent="0.2">
      <c r="A23" s="308"/>
      <c r="B23" s="313"/>
      <c r="C23" s="314"/>
      <c r="E23" s="315"/>
    </row>
    <row r="24" spans="1:7" x14ac:dyDescent="0.2">
      <c r="A24" s="324" t="s">
        <v>15</v>
      </c>
      <c r="B24" s="325" t="s">
        <v>264</v>
      </c>
      <c r="C24" s="326"/>
      <c r="D24" s="327" t="e">
        <f>+D26+#REF!+#REF!</f>
        <v>#REF!</v>
      </c>
      <c r="E24" s="327">
        <f>+E26</f>
        <v>11354</v>
      </c>
    </row>
    <row r="25" spans="1:7" x14ac:dyDescent="0.2">
      <c r="A25" s="324"/>
      <c r="B25" s="325"/>
      <c r="C25" s="326"/>
      <c r="E25" s="327"/>
    </row>
    <row r="26" spans="1:7" x14ac:dyDescent="0.2">
      <c r="A26" s="328" t="s">
        <v>330</v>
      </c>
      <c r="B26" s="253" t="s">
        <v>263</v>
      </c>
      <c r="C26" s="329"/>
      <c r="E26" s="330">
        <f>SUM(E27:E32)</f>
        <v>11354</v>
      </c>
      <c r="F26" s="404"/>
      <c r="G26" s="405"/>
    </row>
    <row r="27" spans="1:7" x14ac:dyDescent="0.2">
      <c r="A27" s="328"/>
      <c r="B27" s="253" t="s">
        <v>262</v>
      </c>
      <c r="C27" s="329"/>
      <c r="E27" s="331">
        <v>1454</v>
      </c>
    </row>
    <row r="28" spans="1:7" x14ac:dyDescent="0.2">
      <c r="A28" s="328"/>
      <c r="B28" s="253" t="s">
        <v>261</v>
      </c>
      <c r="C28" s="329"/>
      <c r="E28" s="331">
        <v>2080</v>
      </c>
    </row>
    <row r="29" spans="1:7" x14ac:dyDescent="0.2">
      <c r="A29" s="328"/>
      <c r="B29" s="253" t="s">
        <v>260</v>
      </c>
      <c r="C29" s="329"/>
      <c r="E29" s="331">
        <v>631</v>
      </c>
    </row>
    <row r="30" spans="1:7" x14ac:dyDescent="0.2">
      <c r="A30" s="328"/>
      <c r="B30" s="253" t="s">
        <v>259</v>
      </c>
      <c r="C30" s="329"/>
      <c r="E30" s="331">
        <v>1198</v>
      </c>
    </row>
    <row r="31" spans="1:7" x14ac:dyDescent="0.2">
      <c r="A31" s="328"/>
      <c r="B31" s="332" t="s">
        <v>350</v>
      </c>
      <c r="C31" s="333"/>
      <c r="E31" s="331">
        <v>5000</v>
      </c>
    </row>
    <row r="32" spans="1:7" x14ac:dyDescent="0.2">
      <c r="A32" s="328"/>
      <c r="B32" s="332" t="s">
        <v>351</v>
      </c>
      <c r="C32" s="333"/>
      <c r="E32" s="331">
        <v>991</v>
      </c>
    </row>
    <row r="33" spans="1:5" x14ac:dyDescent="0.2">
      <c r="A33" s="324"/>
      <c r="B33" s="325"/>
      <c r="C33" s="326"/>
      <c r="E33" s="327"/>
    </row>
    <row r="34" spans="1:5" ht="14.25" x14ac:dyDescent="0.2">
      <c r="A34" s="334" t="s">
        <v>16</v>
      </c>
      <c r="B34" s="277" t="s">
        <v>258</v>
      </c>
      <c r="C34" s="335"/>
      <c r="E34" s="327">
        <f>SUM(E35:E37)</f>
        <v>7845</v>
      </c>
    </row>
    <row r="35" spans="1:5" x14ac:dyDescent="0.2">
      <c r="A35" s="334"/>
      <c r="B35" s="336" t="s">
        <v>352</v>
      </c>
      <c r="C35" s="335"/>
      <c r="E35" s="331">
        <v>3772</v>
      </c>
    </row>
    <row r="36" spans="1:5" x14ac:dyDescent="0.2">
      <c r="A36" s="337"/>
      <c r="B36" s="336" t="s">
        <v>257</v>
      </c>
      <c r="C36" s="338"/>
      <c r="E36" s="331">
        <v>3100</v>
      </c>
    </row>
    <row r="37" spans="1:5" x14ac:dyDescent="0.2">
      <c r="A37" s="334"/>
      <c r="B37" s="336" t="s">
        <v>320</v>
      </c>
      <c r="C37" s="339"/>
      <c r="E37" s="331">
        <v>973</v>
      </c>
    </row>
    <row r="38" spans="1:5" ht="14.25" x14ac:dyDescent="0.2">
      <c r="A38" s="334"/>
      <c r="B38" s="251"/>
      <c r="C38" s="339"/>
      <c r="E38" s="327"/>
    </row>
    <row r="39" spans="1:5" x14ac:dyDescent="0.2">
      <c r="A39" s="308" t="s">
        <v>30</v>
      </c>
      <c r="B39" s="252" t="s">
        <v>353</v>
      </c>
      <c r="C39" s="339"/>
      <c r="E39" s="311">
        <f>SUM(E41:E41)</f>
        <v>1800</v>
      </c>
    </row>
    <row r="40" spans="1:5" x14ac:dyDescent="0.2">
      <c r="A40" s="308"/>
      <c r="B40" s="316"/>
      <c r="C40" s="317"/>
      <c r="E40" s="315"/>
    </row>
    <row r="41" spans="1:5" x14ac:dyDescent="0.2">
      <c r="A41" s="308"/>
      <c r="B41" s="336" t="s">
        <v>321</v>
      </c>
      <c r="C41" s="317"/>
      <c r="E41" s="315">
        <v>1800</v>
      </c>
    </row>
    <row r="42" spans="1:5" x14ac:dyDescent="0.2">
      <c r="A42" s="308"/>
      <c r="B42" s="316"/>
      <c r="C42" s="317"/>
      <c r="E42" s="315"/>
    </row>
    <row r="43" spans="1:5" x14ac:dyDescent="0.2">
      <c r="A43" s="308" t="s">
        <v>18</v>
      </c>
      <c r="B43" s="340" t="s">
        <v>155</v>
      </c>
      <c r="C43" s="341"/>
      <c r="E43" s="311">
        <f>SUM(E44:E45)</f>
        <v>4300</v>
      </c>
    </row>
    <row r="44" spans="1:5" x14ac:dyDescent="0.2">
      <c r="A44" s="308"/>
      <c r="B44" s="316" t="s">
        <v>314</v>
      </c>
      <c r="C44" s="314"/>
      <c r="E44" s="315">
        <v>1500</v>
      </c>
    </row>
    <row r="45" spans="1:5" x14ac:dyDescent="0.2">
      <c r="A45" s="342"/>
      <c r="B45" s="316" t="s">
        <v>383</v>
      </c>
      <c r="C45" s="317"/>
      <c r="E45" s="315">
        <v>2800</v>
      </c>
    </row>
    <row r="46" spans="1:5" x14ac:dyDescent="0.2">
      <c r="A46" s="308"/>
      <c r="B46" s="316"/>
      <c r="C46" s="317"/>
      <c r="E46" s="343"/>
    </row>
    <row r="47" spans="1:5" x14ac:dyDescent="0.2">
      <c r="A47" s="308" t="s">
        <v>19</v>
      </c>
      <c r="B47" s="340" t="s">
        <v>29</v>
      </c>
      <c r="C47" s="341"/>
      <c r="E47" s="311">
        <f>SUM(E48:E51)</f>
        <v>28420</v>
      </c>
    </row>
    <row r="48" spans="1:5" x14ac:dyDescent="0.2">
      <c r="A48" s="308"/>
      <c r="B48" s="253" t="s">
        <v>266</v>
      </c>
      <c r="C48" s="329"/>
      <c r="E48" s="315">
        <v>12272</v>
      </c>
    </row>
    <row r="49" spans="1:7" x14ac:dyDescent="0.2">
      <c r="A49" s="308"/>
      <c r="B49" s="253" t="s">
        <v>278</v>
      </c>
      <c r="C49" s="329"/>
      <c r="E49" s="315">
        <v>1197</v>
      </c>
    </row>
    <row r="50" spans="1:7" x14ac:dyDescent="0.2">
      <c r="A50" s="308"/>
      <c r="B50" s="253" t="s">
        <v>267</v>
      </c>
      <c r="C50" s="329"/>
      <c r="E50" s="315">
        <v>7433</v>
      </c>
    </row>
    <row r="51" spans="1:7" x14ac:dyDescent="0.2">
      <c r="A51" s="308"/>
      <c r="B51" s="253" t="s">
        <v>384</v>
      </c>
      <c r="C51" s="329"/>
      <c r="E51" s="315">
        <v>7518</v>
      </c>
    </row>
    <row r="52" spans="1:7" x14ac:dyDescent="0.2">
      <c r="A52" s="308"/>
      <c r="B52" s="316"/>
      <c r="C52" s="329"/>
      <c r="E52" s="315"/>
    </row>
    <row r="53" spans="1:7" x14ac:dyDescent="0.2">
      <c r="A53" s="308" t="s">
        <v>79</v>
      </c>
      <c r="B53" s="252" t="s">
        <v>326</v>
      </c>
      <c r="C53" s="344"/>
      <c r="E53" s="311">
        <f>SUM(E54:E55)</f>
        <v>24920</v>
      </c>
    </row>
    <row r="54" spans="1:7" x14ac:dyDescent="0.2">
      <c r="A54" s="308"/>
      <c r="B54" s="253" t="s">
        <v>318</v>
      </c>
      <c r="C54" s="345"/>
      <c r="E54" s="315">
        <v>13065</v>
      </c>
    </row>
    <row r="55" spans="1:7" x14ac:dyDescent="0.2">
      <c r="A55" s="346"/>
      <c r="B55" s="253" t="s">
        <v>327</v>
      </c>
      <c r="C55" s="347"/>
      <c r="E55" s="348">
        <v>11855</v>
      </c>
    </row>
    <row r="56" spans="1:7" ht="15.75" thickBot="1" x14ac:dyDescent="0.25">
      <c r="A56" s="349"/>
      <c r="B56" s="279"/>
      <c r="C56" s="347"/>
      <c r="E56" s="348"/>
    </row>
    <row r="57" spans="1:7" ht="18.75" thickBot="1" x14ac:dyDescent="0.3">
      <c r="A57" s="350"/>
      <c r="B57" s="351" t="s">
        <v>2</v>
      </c>
      <c r="C57" s="352"/>
      <c r="D57" s="353" t="e">
        <f>+#REF!+D47+D43+D7+D24+D16+D53+D34+D39+#REF!</f>
        <v>#REF!</v>
      </c>
      <c r="E57" s="354">
        <f>E53+E47+E43+E39+E34+E26+E16+E7</f>
        <v>88839</v>
      </c>
    </row>
    <row r="58" spans="1:7" ht="15.75" thickTop="1" x14ac:dyDescent="0.2">
      <c r="A58" s="414"/>
      <c r="B58" s="414"/>
      <c r="C58" s="402"/>
      <c r="E58" s="355">
        <f>+E59-E57</f>
        <v>0.24499999999534339</v>
      </c>
    </row>
    <row r="59" spans="1:7" thickBot="1" x14ac:dyDescent="0.25">
      <c r="A59" s="402"/>
      <c r="B59" s="402"/>
      <c r="C59" s="402"/>
      <c r="D59" s="291"/>
      <c r="E59" s="356">
        <f>+E197</f>
        <v>88839.244999999995</v>
      </c>
      <c r="F59" s="291"/>
      <c r="G59" s="406"/>
    </row>
    <row r="60" spans="1:7" ht="14.25" x14ac:dyDescent="0.2">
      <c r="A60" s="411" t="s">
        <v>5</v>
      </c>
      <c r="B60" s="412"/>
      <c r="C60" s="298"/>
      <c r="E60" s="299"/>
    </row>
    <row r="61" spans="1:7" ht="29.25" thickBot="1" x14ac:dyDescent="0.25">
      <c r="A61" s="300"/>
      <c r="B61" s="301"/>
      <c r="C61" s="302"/>
      <c r="E61" s="303" t="s">
        <v>403</v>
      </c>
    </row>
    <row r="62" spans="1:7" x14ac:dyDescent="0.2">
      <c r="A62" s="357"/>
      <c r="B62" s="358"/>
      <c r="C62" s="359"/>
      <c r="E62" s="360"/>
    </row>
    <row r="63" spans="1:7" x14ac:dyDescent="0.2">
      <c r="A63" s="308" t="s">
        <v>6</v>
      </c>
      <c r="B63" s="309" t="s">
        <v>87</v>
      </c>
      <c r="C63" s="310"/>
      <c r="E63" s="311">
        <f>E65+E72+E75+E86</f>
        <v>8114.0249999999996</v>
      </c>
    </row>
    <row r="64" spans="1:7" x14ac:dyDescent="0.2">
      <c r="A64" s="308"/>
      <c r="B64" s="309"/>
      <c r="C64" s="310"/>
      <c r="E64" s="311"/>
    </row>
    <row r="65" spans="1:7" x14ac:dyDescent="0.2">
      <c r="A65" s="308" t="s">
        <v>8</v>
      </c>
      <c r="B65" s="313" t="s">
        <v>34</v>
      </c>
      <c r="C65" s="314"/>
      <c r="E65" s="361">
        <f>SUM(E66:E70)</f>
        <v>4583</v>
      </c>
    </row>
    <row r="66" spans="1:7" x14ac:dyDescent="0.2">
      <c r="A66" s="308"/>
      <c r="B66" s="316" t="s">
        <v>283</v>
      </c>
      <c r="C66" s="317"/>
      <c r="E66" s="315">
        <v>1795</v>
      </c>
    </row>
    <row r="67" spans="1:7" x14ac:dyDescent="0.2">
      <c r="A67" s="308"/>
      <c r="B67" s="316" t="s">
        <v>284</v>
      </c>
      <c r="C67" s="317"/>
      <c r="E67" s="315">
        <v>900</v>
      </c>
    </row>
    <row r="68" spans="1:7" x14ac:dyDescent="0.2">
      <c r="A68" s="308"/>
      <c r="B68" s="316" t="s">
        <v>404</v>
      </c>
      <c r="C68" s="317"/>
      <c r="E68" s="315">
        <v>900</v>
      </c>
    </row>
    <row r="69" spans="1:7" x14ac:dyDescent="0.2">
      <c r="A69" s="308"/>
      <c r="B69" s="316" t="s">
        <v>328</v>
      </c>
      <c r="C69" s="317"/>
      <c r="E69" s="315">
        <v>720</v>
      </c>
    </row>
    <row r="70" spans="1:7" x14ac:dyDescent="0.2">
      <c r="A70" s="308"/>
      <c r="B70" s="316" t="s">
        <v>405</v>
      </c>
      <c r="C70" s="317"/>
      <c r="E70" s="315">
        <v>268</v>
      </c>
    </row>
    <row r="71" spans="1:7" x14ac:dyDescent="0.2">
      <c r="A71" s="308"/>
      <c r="B71" s="316"/>
      <c r="C71" s="317"/>
      <c r="E71" s="320"/>
    </row>
    <row r="72" spans="1:7" x14ac:dyDescent="0.2">
      <c r="A72" s="308" t="s">
        <v>10</v>
      </c>
      <c r="B72" s="313" t="s">
        <v>35</v>
      </c>
      <c r="C72" s="314"/>
      <c r="D72" s="362">
        <f>SUM(D66:D69)</f>
        <v>0</v>
      </c>
      <c r="E72" s="361">
        <f>SUM(E73:E73)</f>
        <v>841.42500000000007</v>
      </c>
    </row>
    <row r="73" spans="1:7" x14ac:dyDescent="0.2">
      <c r="A73" s="308"/>
      <c r="B73" s="316" t="s">
        <v>356</v>
      </c>
      <c r="C73" s="317"/>
      <c r="D73" s="363">
        <v>0.27</v>
      </c>
      <c r="E73" s="315">
        <f>SUM(E66:E69)*0.195</f>
        <v>841.42500000000007</v>
      </c>
      <c r="G73" s="403">
        <v>0.19500000000000001</v>
      </c>
    </row>
    <row r="74" spans="1:7" x14ac:dyDescent="0.2">
      <c r="A74" s="308"/>
      <c r="B74" s="316"/>
      <c r="C74" s="317"/>
      <c r="E74" s="320"/>
    </row>
    <row r="75" spans="1:7" x14ac:dyDescent="0.2">
      <c r="A75" s="308" t="s">
        <v>11</v>
      </c>
      <c r="B75" s="313" t="s">
        <v>36</v>
      </c>
      <c r="C75" s="314"/>
      <c r="E75" s="361">
        <f>SUM(E76:E84)</f>
        <v>1825.6</v>
      </c>
    </row>
    <row r="76" spans="1:7" x14ac:dyDescent="0.2">
      <c r="A76" s="308"/>
      <c r="B76" s="316" t="s">
        <v>315</v>
      </c>
      <c r="C76" s="317"/>
      <c r="E76" s="315">
        <v>150</v>
      </c>
    </row>
    <row r="77" spans="1:7" x14ac:dyDescent="0.2">
      <c r="A77" s="308"/>
      <c r="B77" s="316" t="s">
        <v>279</v>
      </c>
      <c r="C77" s="317"/>
      <c r="E77" s="315">
        <v>30</v>
      </c>
    </row>
    <row r="78" spans="1:7" x14ac:dyDescent="0.2">
      <c r="A78" s="308"/>
      <c r="B78" s="316" t="s">
        <v>364</v>
      </c>
      <c r="C78" s="317"/>
      <c r="E78" s="315">
        <v>100</v>
      </c>
    </row>
    <row r="79" spans="1:7" x14ac:dyDescent="0.2">
      <c r="A79" s="308"/>
      <c r="B79" s="316" t="s">
        <v>322</v>
      </c>
      <c r="C79" s="317"/>
      <c r="E79" s="315">
        <v>100</v>
      </c>
    </row>
    <row r="80" spans="1:7" x14ac:dyDescent="0.2">
      <c r="A80" s="308"/>
      <c r="B80" s="316" t="s">
        <v>371</v>
      </c>
      <c r="C80" s="317"/>
      <c r="E80" s="315">
        <v>200</v>
      </c>
    </row>
    <row r="81" spans="1:7" x14ac:dyDescent="0.2">
      <c r="A81" s="308"/>
      <c r="B81" s="316" t="s">
        <v>285</v>
      </c>
      <c r="C81" s="317"/>
      <c r="E81" s="315">
        <v>500</v>
      </c>
    </row>
    <row r="82" spans="1:7" x14ac:dyDescent="0.2">
      <c r="A82" s="308"/>
      <c r="B82" s="316" t="s">
        <v>286</v>
      </c>
      <c r="C82" s="317"/>
      <c r="E82" s="348">
        <v>200</v>
      </c>
    </row>
    <row r="83" spans="1:7" x14ac:dyDescent="0.2">
      <c r="A83" s="308"/>
      <c r="B83" s="316" t="s">
        <v>370</v>
      </c>
      <c r="C83" s="317"/>
      <c r="E83" s="364">
        <v>200</v>
      </c>
    </row>
    <row r="84" spans="1:7" x14ac:dyDescent="0.2">
      <c r="A84" s="308"/>
      <c r="B84" s="316" t="s">
        <v>287</v>
      </c>
      <c r="C84" s="317"/>
      <c r="D84" s="362">
        <f>SUM(D76:D83)</f>
        <v>0</v>
      </c>
      <c r="E84" s="365">
        <f>+G84*F84</f>
        <v>345.6</v>
      </c>
      <c r="F84" s="362">
        <f>SUM(E76:F82)</f>
        <v>1280</v>
      </c>
      <c r="G84" s="403">
        <v>0.27</v>
      </c>
    </row>
    <row r="85" spans="1:7" x14ac:dyDescent="0.2">
      <c r="A85" s="308"/>
      <c r="B85" s="316"/>
      <c r="C85" s="317"/>
      <c r="E85" s="315"/>
    </row>
    <row r="86" spans="1:7" x14ac:dyDescent="0.2">
      <c r="A86" s="308" t="s">
        <v>31</v>
      </c>
      <c r="B86" s="253" t="s">
        <v>311</v>
      </c>
      <c r="C86" s="317"/>
      <c r="E86" s="366">
        <f>SUM(E87:E89)</f>
        <v>864</v>
      </c>
    </row>
    <row r="87" spans="1:7" x14ac:dyDescent="0.2">
      <c r="A87" s="308"/>
      <c r="B87" s="253" t="s">
        <v>381</v>
      </c>
      <c r="C87" s="317"/>
      <c r="E87" s="315">
        <v>500</v>
      </c>
    </row>
    <row r="88" spans="1:7" x14ac:dyDescent="0.2">
      <c r="A88" s="308"/>
      <c r="B88" s="367" t="s">
        <v>312</v>
      </c>
      <c r="C88" s="317"/>
      <c r="E88" s="315">
        <v>264</v>
      </c>
    </row>
    <row r="89" spans="1:7" x14ac:dyDescent="0.2">
      <c r="A89" s="308"/>
      <c r="B89" s="368" t="s">
        <v>324</v>
      </c>
      <c r="C89" s="314"/>
      <c r="E89" s="343">
        <v>100</v>
      </c>
    </row>
    <row r="90" spans="1:7" x14ac:dyDescent="0.2">
      <c r="A90" s="308"/>
      <c r="B90" s="369"/>
      <c r="C90" s="314"/>
      <c r="E90" s="343"/>
    </row>
    <row r="91" spans="1:7" x14ac:dyDescent="0.2">
      <c r="A91" s="308" t="s">
        <v>12</v>
      </c>
      <c r="B91" s="309" t="s">
        <v>88</v>
      </c>
      <c r="C91" s="310"/>
      <c r="E91" s="311">
        <f>E93+E98+E101+E114</f>
        <v>30131.51</v>
      </c>
    </row>
    <row r="92" spans="1:7" x14ac:dyDescent="0.2">
      <c r="A92" s="308"/>
      <c r="B92" s="309"/>
      <c r="C92" s="310"/>
      <c r="E92" s="311"/>
    </row>
    <row r="93" spans="1:7" x14ac:dyDescent="0.2">
      <c r="A93" s="308" t="s">
        <v>8</v>
      </c>
      <c r="B93" s="313" t="s">
        <v>34</v>
      </c>
      <c r="C93" s="314"/>
      <c r="E93" s="361">
        <f>SUM(E94:E96)</f>
        <v>17480</v>
      </c>
    </row>
    <row r="94" spans="1:7" x14ac:dyDescent="0.2">
      <c r="A94" s="308"/>
      <c r="B94" s="253" t="s">
        <v>354</v>
      </c>
      <c r="C94" s="329"/>
      <c r="D94" s="269"/>
      <c r="E94" s="315">
        <v>9880</v>
      </c>
      <c r="F94" s="407"/>
      <c r="G94" s="408"/>
    </row>
    <row r="95" spans="1:7" x14ac:dyDescent="0.2">
      <c r="A95" s="308"/>
      <c r="B95" s="253" t="s">
        <v>401</v>
      </c>
      <c r="C95" s="329"/>
      <c r="D95" s="269"/>
      <c r="E95" s="315">
        <v>7600</v>
      </c>
      <c r="F95" s="407"/>
      <c r="G95" s="408"/>
    </row>
    <row r="96" spans="1:7" x14ac:dyDescent="0.2">
      <c r="A96" s="308"/>
      <c r="B96" s="253"/>
      <c r="C96" s="329"/>
      <c r="D96" s="269"/>
      <c r="E96" s="315"/>
      <c r="F96" s="407"/>
      <c r="G96" s="408"/>
    </row>
    <row r="97" spans="1:7" x14ac:dyDescent="0.2">
      <c r="A97" s="308"/>
      <c r="B97" s="316"/>
      <c r="C97" s="317"/>
      <c r="D97" s="269"/>
      <c r="E97" s="320"/>
      <c r="F97" s="407"/>
      <c r="G97" s="408"/>
    </row>
    <row r="98" spans="1:7" x14ac:dyDescent="0.2">
      <c r="A98" s="308" t="s">
        <v>10</v>
      </c>
      <c r="B98" s="313" t="s">
        <v>35</v>
      </c>
      <c r="C98" s="314"/>
      <c r="D98" s="291"/>
      <c r="E98" s="361">
        <f>SUM(E99:E99)</f>
        <v>1704.3</v>
      </c>
      <c r="F98" s="291"/>
      <c r="G98" s="406"/>
    </row>
    <row r="99" spans="1:7" x14ac:dyDescent="0.2">
      <c r="A99" s="308"/>
      <c r="B99" s="316" t="s">
        <v>355</v>
      </c>
      <c r="C99" s="317"/>
      <c r="D99" s="370">
        <v>0.13500000000000001</v>
      </c>
      <c r="E99" s="315">
        <f>SUM(E94:E96)*0.0975</f>
        <v>1704.3</v>
      </c>
      <c r="F99" s="290">
        <v>9.7000000000000003E-2</v>
      </c>
    </row>
    <row r="100" spans="1:7" x14ac:dyDescent="0.2">
      <c r="A100" s="308"/>
      <c r="B100" s="316"/>
      <c r="C100" s="317"/>
      <c r="E100" s="320"/>
    </row>
    <row r="101" spans="1:7" x14ac:dyDescent="0.2">
      <c r="A101" s="308" t="s">
        <v>11</v>
      </c>
      <c r="B101" s="313" t="s">
        <v>36</v>
      </c>
      <c r="C101" s="314"/>
      <c r="E101" s="361">
        <f>SUM(E102:E113)</f>
        <v>10697.21</v>
      </c>
    </row>
    <row r="102" spans="1:7" x14ac:dyDescent="0.2">
      <c r="A102" s="308"/>
      <c r="B102" s="316" t="s">
        <v>364</v>
      </c>
      <c r="C102" s="317"/>
      <c r="E102" s="315">
        <v>300</v>
      </c>
    </row>
    <row r="103" spans="1:7" x14ac:dyDescent="0.2">
      <c r="A103" s="308"/>
      <c r="B103" s="316" t="s">
        <v>288</v>
      </c>
      <c r="C103" s="317"/>
      <c r="E103" s="315">
        <v>700</v>
      </c>
    </row>
    <row r="104" spans="1:7" x14ac:dyDescent="0.2">
      <c r="A104" s="308"/>
      <c r="B104" s="316" t="s">
        <v>385</v>
      </c>
      <c r="C104" s="317"/>
      <c r="E104" s="315">
        <v>350</v>
      </c>
    </row>
    <row r="105" spans="1:7" x14ac:dyDescent="0.2">
      <c r="A105" s="308"/>
      <c r="B105" s="316" t="s">
        <v>289</v>
      </c>
      <c r="C105" s="317"/>
      <c r="E105" s="315">
        <v>500</v>
      </c>
    </row>
    <row r="106" spans="1:7" x14ac:dyDescent="0.2">
      <c r="A106" s="308"/>
      <c r="B106" s="316" t="s">
        <v>374</v>
      </c>
      <c r="C106" s="317"/>
      <c r="E106" s="315">
        <v>40</v>
      </c>
    </row>
    <row r="107" spans="1:7" x14ac:dyDescent="0.2">
      <c r="A107" s="308"/>
      <c r="B107" s="316" t="s">
        <v>290</v>
      </c>
      <c r="C107" s="317"/>
      <c r="E107" s="315">
        <v>80</v>
      </c>
    </row>
    <row r="108" spans="1:7" x14ac:dyDescent="0.2">
      <c r="A108" s="308"/>
      <c r="B108" s="316" t="s">
        <v>373</v>
      </c>
      <c r="C108" s="317"/>
      <c r="E108" s="315">
        <v>600</v>
      </c>
    </row>
    <row r="109" spans="1:7" x14ac:dyDescent="0.2">
      <c r="A109" s="308"/>
      <c r="B109" s="316" t="s">
        <v>287</v>
      </c>
      <c r="C109" s="317">
        <f>SUM(C102:C108)</f>
        <v>0</v>
      </c>
      <c r="D109" s="362">
        <f>SUM(D102:D108)</f>
        <v>0</v>
      </c>
      <c r="E109" s="315">
        <f>F109*G109</f>
        <v>693.90000000000009</v>
      </c>
      <c r="F109" s="362">
        <f>SUM(E102:F108)</f>
        <v>2570</v>
      </c>
      <c r="G109" s="403">
        <v>0.27</v>
      </c>
    </row>
    <row r="110" spans="1:7" x14ac:dyDescent="0.2">
      <c r="A110" s="308"/>
      <c r="B110" s="253" t="s">
        <v>325</v>
      </c>
      <c r="C110" s="329"/>
      <c r="D110" s="362" t="e">
        <f>+#REF!+#REF!</f>
        <v>#REF!</v>
      </c>
      <c r="E110" s="315">
        <v>5853</v>
      </c>
    </row>
    <row r="111" spans="1:7" x14ac:dyDescent="0.2">
      <c r="A111" s="308"/>
      <c r="B111" s="253" t="s">
        <v>372</v>
      </c>
      <c r="C111" s="329"/>
      <c r="D111" s="362"/>
      <c r="E111" s="315">
        <f>E110*0.27</f>
        <v>1580.3100000000002</v>
      </c>
    </row>
    <row r="112" spans="1:7" x14ac:dyDescent="0.2">
      <c r="A112" s="308"/>
      <c r="B112" s="253" t="s">
        <v>346</v>
      </c>
      <c r="C112" s="329"/>
      <c r="D112" s="362"/>
      <c r="E112" s="315"/>
    </row>
    <row r="113" spans="1:7" x14ac:dyDescent="0.2">
      <c r="A113" s="308"/>
      <c r="B113" s="316"/>
      <c r="C113" s="317"/>
      <c r="E113" s="320"/>
    </row>
    <row r="114" spans="1:7" x14ac:dyDescent="0.2">
      <c r="A114" s="308" t="s">
        <v>31</v>
      </c>
      <c r="B114" s="313" t="s">
        <v>37</v>
      </c>
      <c r="C114" s="314"/>
      <c r="E114" s="361">
        <f>SUM(E115:E115)</f>
        <v>250</v>
      </c>
    </row>
    <row r="115" spans="1:7" x14ac:dyDescent="0.2">
      <c r="A115" s="308"/>
      <c r="B115" s="316" t="s">
        <v>375</v>
      </c>
      <c r="C115" s="317"/>
      <c r="E115" s="315">
        <v>250</v>
      </c>
    </row>
    <row r="116" spans="1:7" x14ac:dyDescent="0.2">
      <c r="A116" s="308"/>
      <c r="B116" s="316" t="s">
        <v>1</v>
      </c>
      <c r="C116" s="317"/>
      <c r="E116" s="320"/>
    </row>
    <row r="117" spans="1:7" x14ac:dyDescent="0.2">
      <c r="A117" s="308" t="s">
        <v>15</v>
      </c>
      <c r="B117" s="309" t="s">
        <v>89</v>
      </c>
      <c r="C117" s="310"/>
      <c r="E117" s="311">
        <f>SUM(E118:E119)</f>
        <v>1524</v>
      </c>
    </row>
    <row r="118" spans="1:7" x14ac:dyDescent="0.2">
      <c r="A118" s="308"/>
      <c r="B118" s="316" t="s">
        <v>291</v>
      </c>
      <c r="C118" s="317"/>
      <c r="E118" s="315">
        <v>1200</v>
      </c>
    </row>
    <row r="119" spans="1:7" x14ac:dyDescent="0.2">
      <c r="A119" s="308"/>
      <c r="B119" s="316" t="s">
        <v>287</v>
      </c>
      <c r="C119" s="317">
        <f>SUM(C118:C118)</f>
        <v>0</v>
      </c>
      <c r="D119" s="363">
        <v>0.27</v>
      </c>
      <c r="E119" s="315">
        <f>+E118*G119</f>
        <v>324</v>
      </c>
      <c r="G119" s="403">
        <v>0.27</v>
      </c>
    </row>
    <row r="120" spans="1:7" x14ac:dyDescent="0.2">
      <c r="A120" s="308"/>
      <c r="B120" s="316"/>
      <c r="C120" s="317"/>
      <c r="E120" s="320"/>
    </row>
    <row r="121" spans="1:7" x14ac:dyDescent="0.2">
      <c r="A121" s="308" t="s">
        <v>16</v>
      </c>
      <c r="B121" s="309" t="s">
        <v>90</v>
      </c>
      <c r="C121" s="310"/>
      <c r="E121" s="311">
        <f>E123</f>
        <v>4148.96</v>
      </c>
    </row>
    <row r="122" spans="1:7" x14ac:dyDescent="0.2">
      <c r="A122" s="308"/>
      <c r="B122" s="309"/>
      <c r="C122" s="310"/>
      <c r="E122" s="311"/>
    </row>
    <row r="123" spans="1:7" x14ac:dyDescent="0.2">
      <c r="A123" s="308" t="s">
        <v>8</v>
      </c>
      <c r="B123" s="371" t="s">
        <v>268</v>
      </c>
      <c r="C123" s="372"/>
      <c r="E123" s="373">
        <f>E124+E129+E132</f>
        <v>4148.96</v>
      </c>
    </row>
    <row r="124" spans="1:7" x14ac:dyDescent="0.2">
      <c r="A124" s="308" t="s">
        <v>28</v>
      </c>
      <c r="B124" s="313" t="s">
        <v>34</v>
      </c>
      <c r="C124" s="314"/>
      <c r="E124" s="311">
        <f>SUM(E125:E128)</f>
        <v>2728</v>
      </c>
    </row>
    <row r="125" spans="1:7" x14ac:dyDescent="0.2">
      <c r="A125" s="308"/>
      <c r="B125" s="316" t="s">
        <v>292</v>
      </c>
      <c r="C125" s="317"/>
      <c r="E125" s="315">
        <v>2340</v>
      </c>
    </row>
    <row r="126" spans="1:7" x14ac:dyDescent="0.2">
      <c r="A126" s="308"/>
      <c r="B126" s="316" t="s">
        <v>406</v>
      </c>
      <c r="C126" s="317"/>
      <c r="E126" s="315">
        <v>338</v>
      </c>
    </row>
    <row r="127" spans="1:7" x14ac:dyDescent="0.2">
      <c r="A127" s="308"/>
      <c r="B127" s="316" t="s">
        <v>347</v>
      </c>
      <c r="C127" s="317"/>
      <c r="E127" s="315">
        <v>50</v>
      </c>
    </row>
    <row r="128" spans="1:7" x14ac:dyDescent="0.2">
      <c r="A128" s="308"/>
      <c r="B128" s="316"/>
      <c r="C128" s="317"/>
      <c r="D128" s="362">
        <f>SUM(D125:D125)</f>
        <v>0</v>
      </c>
      <c r="E128" s="315"/>
    </row>
    <row r="129" spans="1:7" x14ac:dyDescent="0.2">
      <c r="A129" s="308" t="s">
        <v>13</v>
      </c>
      <c r="B129" s="313" t="s">
        <v>35</v>
      </c>
      <c r="C129" s="314"/>
      <c r="E129" s="311">
        <f>SUM(E130:E130)</f>
        <v>531.96</v>
      </c>
    </row>
    <row r="130" spans="1:7" x14ac:dyDescent="0.2">
      <c r="A130" s="308"/>
      <c r="B130" s="316" t="s">
        <v>356</v>
      </c>
      <c r="C130" s="317"/>
      <c r="D130" s="363">
        <v>0.27</v>
      </c>
      <c r="E130" s="315">
        <f>+G130*E124</f>
        <v>531.96</v>
      </c>
      <c r="G130" s="403">
        <v>0.19500000000000001</v>
      </c>
    </row>
    <row r="131" spans="1:7" x14ac:dyDescent="0.2">
      <c r="A131" s="308"/>
      <c r="B131" s="316"/>
      <c r="C131" s="317"/>
      <c r="E131" s="320"/>
    </row>
    <row r="132" spans="1:7" x14ac:dyDescent="0.2">
      <c r="A132" s="308" t="s">
        <v>14</v>
      </c>
      <c r="B132" s="313" t="s">
        <v>38</v>
      </c>
      <c r="C132" s="314"/>
      <c r="E132" s="311">
        <f>SUM(E133:E136)</f>
        <v>889</v>
      </c>
    </row>
    <row r="133" spans="1:7" x14ac:dyDescent="0.2">
      <c r="A133" s="308"/>
      <c r="B133" s="316" t="s">
        <v>288</v>
      </c>
      <c r="C133" s="317"/>
      <c r="E133" s="315">
        <v>400</v>
      </c>
    </row>
    <row r="134" spans="1:7" x14ac:dyDescent="0.2">
      <c r="A134" s="308"/>
      <c r="B134" s="316" t="s">
        <v>293</v>
      </c>
      <c r="C134" s="317"/>
      <c r="E134" s="315">
        <v>300</v>
      </c>
    </row>
    <row r="135" spans="1:7" x14ac:dyDescent="0.2">
      <c r="A135" s="308"/>
      <c r="B135" s="316" t="s">
        <v>287</v>
      </c>
      <c r="C135" s="317">
        <f>SUM(C133:C134)</f>
        <v>0</v>
      </c>
      <c r="D135" s="362">
        <f>SUM(D133:D134)</f>
        <v>0</v>
      </c>
      <c r="E135" s="315">
        <f>+F135*G135</f>
        <v>189</v>
      </c>
      <c r="F135" s="362">
        <f>SUM(E133:E134)</f>
        <v>700</v>
      </c>
      <c r="G135" s="403">
        <v>0.27</v>
      </c>
    </row>
    <row r="136" spans="1:7" x14ac:dyDescent="0.2">
      <c r="A136" s="308"/>
      <c r="B136" s="316" t="s">
        <v>386</v>
      </c>
      <c r="C136" s="317"/>
      <c r="D136" s="363">
        <v>0.27</v>
      </c>
      <c r="E136" s="315"/>
    </row>
    <row r="137" spans="1:7" x14ac:dyDescent="0.2">
      <c r="A137" s="308"/>
      <c r="B137" s="316"/>
      <c r="C137" s="317"/>
      <c r="E137" s="315"/>
    </row>
    <row r="138" spans="1:7" ht="14.25" x14ac:dyDescent="0.2">
      <c r="A138" s="267" t="s">
        <v>17</v>
      </c>
      <c r="B138" s="277" t="s">
        <v>338</v>
      </c>
      <c r="C138" s="268"/>
      <c r="D138" s="268"/>
      <c r="E138" s="374">
        <f>+E140</f>
        <v>977.9</v>
      </c>
      <c r="F138" s="269"/>
      <c r="G138" s="408"/>
    </row>
    <row r="139" spans="1:7" ht="14.25" x14ac:dyDescent="0.2">
      <c r="A139" s="267"/>
      <c r="B139" s="277"/>
      <c r="C139" s="270"/>
      <c r="D139" s="271"/>
      <c r="E139" s="374"/>
      <c r="F139" s="269"/>
      <c r="G139" s="408"/>
    </row>
    <row r="140" spans="1:7" x14ac:dyDescent="0.2">
      <c r="A140" s="267"/>
      <c r="B140" s="278" t="s">
        <v>339</v>
      </c>
      <c r="C140" s="270"/>
      <c r="D140" s="271"/>
      <c r="E140" s="374">
        <f>SUM(E141:E142)</f>
        <v>977.9</v>
      </c>
      <c r="F140" s="269"/>
      <c r="G140" s="408"/>
    </row>
    <row r="141" spans="1:7" x14ac:dyDescent="0.2">
      <c r="A141" s="272"/>
      <c r="B141" s="253" t="s">
        <v>340</v>
      </c>
      <c r="C141" s="270"/>
      <c r="D141" s="273"/>
      <c r="E141" s="274">
        <v>770</v>
      </c>
      <c r="F141" s="269"/>
      <c r="G141" s="408"/>
    </row>
    <row r="142" spans="1:7" x14ac:dyDescent="0.2">
      <c r="A142" s="275"/>
      <c r="B142" s="253" t="s">
        <v>341</v>
      </c>
      <c r="C142" s="270"/>
      <c r="D142" s="276"/>
      <c r="E142" s="274">
        <f>E141*0.27</f>
        <v>207.9</v>
      </c>
      <c r="F142" s="269"/>
      <c r="G142" s="408"/>
    </row>
    <row r="143" spans="1:7" x14ac:dyDescent="0.2">
      <c r="A143" s="275"/>
      <c r="B143" s="253"/>
      <c r="C143" s="270"/>
      <c r="D143" s="276"/>
      <c r="E143" s="274"/>
      <c r="F143" s="269"/>
      <c r="G143" s="408"/>
    </row>
    <row r="144" spans="1:7" x14ac:dyDescent="0.2">
      <c r="A144" s="375" t="s">
        <v>30</v>
      </c>
      <c r="B144" s="309" t="s">
        <v>357</v>
      </c>
      <c r="C144" s="310"/>
      <c r="E144" s="311">
        <f>SUM(E146,E149,E152,)</f>
        <v>3003.85</v>
      </c>
      <c r="F144" s="290">
        <v>3000</v>
      </c>
    </row>
    <row r="145" spans="1:7" x14ac:dyDescent="0.2">
      <c r="A145" s="308"/>
      <c r="B145" s="309"/>
      <c r="C145" s="310"/>
      <c r="E145" s="311"/>
    </row>
    <row r="146" spans="1:7" x14ac:dyDescent="0.2">
      <c r="A146" s="308" t="s">
        <v>7</v>
      </c>
      <c r="B146" s="309" t="s">
        <v>359</v>
      </c>
      <c r="C146" s="310"/>
      <c r="E146" s="311">
        <f>E147</f>
        <v>250</v>
      </c>
    </row>
    <row r="147" spans="1:7" x14ac:dyDescent="0.2">
      <c r="A147" s="308"/>
      <c r="B147" s="316" t="s">
        <v>360</v>
      </c>
      <c r="C147" s="310"/>
      <c r="E147" s="315">
        <v>250</v>
      </c>
    </row>
    <row r="148" spans="1:7" x14ac:dyDescent="0.2">
      <c r="A148" s="308"/>
      <c r="B148" s="309"/>
      <c r="C148" s="310"/>
      <c r="E148" s="311"/>
    </row>
    <row r="149" spans="1:7" x14ac:dyDescent="0.2">
      <c r="A149" s="308" t="s">
        <v>9</v>
      </c>
      <c r="B149" s="309" t="s">
        <v>35</v>
      </c>
      <c r="C149" s="310"/>
      <c r="E149" s="311">
        <f>E150</f>
        <v>48.75</v>
      </c>
    </row>
    <row r="150" spans="1:7" x14ac:dyDescent="0.2">
      <c r="A150" s="308"/>
      <c r="B150" s="316" t="s">
        <v>356</v>
      </c>
      <c r="C150" s="310"/>
      <c r="E150" s="315">
        <f>E147*0.195</f>
        <v>48.75</v>
      </c>
      <c r="G150" s="403">
        <v>0.19500000000000001</v>
      </c>
    </row>
    <row r="151" spans="1:7" x14ac:dyDescent="0.2">
      <c r="A151" s="308"/>
      <c r="B151" s="309"/>
      <c r="C151" s="310"/>
      <c r="E151" s="311"/>
    </row>
    <row r="152" spans="1:7" x14ac:dyDescent="0.2">
      <c r="A152" s="308" t="s">
        <v>361</v>
      </c>
      <c r="B152" s="309" t="s">
        <v>36</v>
      </c>
      <c r="C152" s="310"/>
      <c r="E152" s="311">
        <f>SUM(E153:E160)</f>
        <v>2705.1</v>
      </c>
    </row>
    <row r="153" spans="1:7" x14ac:dyDescent="0.2">
      <c r="A153" s="308"/>
      <c r="B153" s="316" t="s">
        <v>363</v>
      </c>
      <c r="C153" s="310"/>
      <c r="E153" s="315">
        <v>100</v>
      </c>
    </row>
    <row r="154" spans="1:7" x14ac:dyDescent="0.2">
      <c r="A154" s="308"/>
      <c r="B154" s="316" t="s">
        <v>358</v>
      </c>
      <c r="C154" s="317"/>
      <c r="E154" s="315">
        <v>150</v>
      </c>
    </row>
    <row r="155" spans="1:7" x14ac:dyDescent="0.2">
      <c r="A155" s="308"/>
      <c r="B155" s="316" t="s">
        <v>408</v>
      </c>
      <c r="C155" s="317"/>
      <c r="E155" s="315">
        <v>950</v>
      </c>
    </row>
    <row r="156" spans="1:7" x14ac:dyDescent="0.2">
      <c r="A156" s="308"/>
      <c r="B156" s="316" t="s">
        <v>362</v>
      </c>
      <c r="C156" s="310"/>
      <c r="E156" s="315">
        <v>250</v>
      </c>
    </row>
    <row r="157" spans="1:7" x14ac:dyDescent="0.2">
      <c r="A157" s="308"/>
      <c r="B157" s="316" t="s">
        <v>407</v>
      </c>
      <c r="C157" s="310"/>
      <c r="E157" s="315">
        <v>550</v>
      </c>
    </row>
    <row r="158" spans="1:7" x14ac:dyDescent="0.2">
      <c r="A158" s="308"/>
      <c r="B158" s="316" t="s">
        <v>365</v>
      </c>
      <c r="C158" s="317"/>
      <c r="E158" s="315">
        <v>50</v>
      </c>
    </row>
    <row r="159" spans="1:7" x14ac:dyDescent="0.2">
      <c r="A159" s="308"/>
      <c r="B159" s="316" t="s">
        <v>366</v>
      </c>
      <c r="C159" s="317"/>
      <c r="E159" s="315">
        <v>80</v>
      </c>
      <c r="F159" s="362">
        <f>SUM(E153:E159)</f>
        <v>2130</v>
      </c>
    </row>
    <row r="160" spans="1:7" x14ac:dyDescent="0.2">
      <c r="A160" s="308"/>
      <c r="B160" s="316" t="s">
        <v>367</v>
      </c>
      <c r="C160" s="317"/>
      <c r="E160" s="315">
        <f>+F159*G160</f>
        <v>575.1</v>
      </c>
      <c r="G160" s="403">
        <v>0.27</v>
      </c>
    </row>
    <row r="161" spans="1:7" x14ac:dyDescent="0.2">
      <c r="A161" s="308"/>
      <c r="B161" s="316"/>
      <c r="C161" s="317"/>
      <c r="E161" s="315"/>
    </row>
    <row r="162" spans="1:7" x14ac:dyDescent="0.2">
      <c r="A162" s="308"/>
      <c r="B162" s="316"/>
      <c r="C162" s="317"/>
      <c r="E162" s="315"/>
    </row>
    <row r="163" spans="1:7" x14ac:dyDescent="0.2">
      <c r="A163" s="308" t="s">
        <v>18</v>
      </c>
      <c r="B163" s="309" t="s">
        <v>369</v>
      </c>
      <c r="C163" s="310"/>
      <c r="E163" s="311">
        <f>SUM(E164:E169)</f>
        <v>5192</v>
      </c>
      <c r="F163" s="290">
        <v>3772</v>
      </c>
      <c r="G163" s="403">
        <v>5192</v>
      </c>
    </row>
    <row r="164" spans="1:7" x14ac:dyDescent="0.2">
      <c r="A164" s="308"/>
      <c r="B164" s="316" t="s">
        <v>387</v>
      </c>
      <c r="C164" s="317"/>
      <c r="E164" s="315">
        <v>400</v>
      </c>
      <c r="F164" s="403">
        <f>+E163-G163</f>
        <v>0</v>
      </c>
    </row>
    <row r="165" spans="1:7" x14ac:dyDescent="0.2">
      <c r="A165" s="308"/>
      <c r="B165" s="316" t="s">
        <v>40</v>
      </c>
      <c r="C165" s="317"/>
      <c r="E165" s="315">
        <v>100</v>
      </c>
    </row>
    <row r="166" spans="1:7" x14ac:dyDescent="0.2">
      <c r="A166" s="308"/>
      <c r="B166" s="316" t="s">
        <v>368</v>
      </c>
      <c r="C166" s="317"/>
      <c r="E166" s="315">
        <v>200</v>
      </c>
    </row>
    <row r="167" spans="1:7" x14ac:dyDescent="0.2">
      <c r="A167" s="308"/>
      <c r="B167" s="316" t="s">
        <v>388</v>
      </c>
      <c r="C167" s="317"/>
      <c r="E167" s="315">
        <v>3072</v>
      </c>
    </row>
    <row r="168" spans="1:7" x14ac:dyDescent="0.2">
      <c r="A168" s="308"/>
      <c r="B168" s="316" t="s">
        <v>379</v>
      </c>
      <c r="C168" s="317"/>
      <c r="E168" s="315">
        <v>1136</v>
      </c>
    </row>
    <row r="169" spans="1:7" x14ac:dyDescent="0.2">
      <c r="A169" s="308"/>
      <c r="B169" s="316" t="s">
        <v>380</v>
      </c>
      <c r="C169" s="317"/>
      <c r="E169" s="315">
        <v>284</v>
      </c>
    </row>
    <row r="170" spans="1:7" x14ac:dyDescent="0.2">
      <c r="A170" s="308"/>
      <c r="B170" s="316"/>
      <c r="C170" s="317"/>
      <c r="E170" s="315"/>
    </row>
    <row r="171" spans="1:7" x14ac:dyDescent="0.2">
      <c r="A171" s="308" t="s">
        <v>19</v>
      </c>
      <c r="B171" s="309" t="s">
        <v>91</v>
      </c>
      <c r="C171" s="310"/>
      <c r="E171" s="311">
        <f>SUM(E172:E181)</f>
        <v>3797</v>
      </c>
    </row>
    <row r="172" spans="1:7" x14ac:dyDescent="0.2">
      <c r="A172" s="308"/>
      <c r="B172" s="316" t="s">
        <v>41</v>
      </c>
      <c r="C172" s="317"/>
      <c r="E172" s="315">
        <v>10</v>
      </c>
    </row>
    <row r="173" spans="1:7" x14ac:dyDescent="0.2">
      <c r="A173" s="308"/>
      <c r="B173" s="316" t="s">
        <v>376</v>
      </c>
      <c r="C173" s="317"/>
      <c r="E173" s="315">
        <v>350</v>
      </c>
    </row>
    <row r="174" spans="1:7" x14ac:dyDescent="0.2">
      <c r="A174" s="308"/>
      <c r="B174" s="316" t="s">
        <v>377</v>
      </c>
      <c r="C174" s="317"/>
      <c r="E174" s="315">
        <v>30</v>
      </c>
    </row>
    <row r="175" spans="1:7" x14ac:dyDescent="0.2">
      <c r="A175" s="308"/>
      <c r="B175" s="316" t="s">
        <v>412</v>
      </c>
      <c r="C175" s="317"/>
      <c r="E175" s="315">
        <v>882</v>
      </c>
    </row>
    <row r="176" spans="1:7" x14ac:dyDescent="0.2">
      <c r="A176" s="308"/>
      <c r="B176" s="316" t="s">
        <v>402</v>
      </c>
      <c r="C176" s="317"/>
      <c r="E176" s="315">
        <v>1434</v>
      </c>
    </row>
    <row r="177" spans="1:5" x14ac:dyDescent="0.2">
      <c r="A177" s="308"/>
      <c r="B177" s="253" t="s">
        <v>323</v>
      </c>
      <c r="C177" s="329"/>
      <c r="E177" s="315">
        <v>691</v>
      </c>
    </row>
    <row r="178" spans="1:5" x14ac:dyDescent="0.2">
      <c r="A178" s="308"/>
      <c r="B178" s="253" t="s">
        <v>413</v>
      </c>
      <c r="C178" s="329"/>
      <c r="E178" s="315">
        <v>240</v>
      </c>
    </row>
    <row r="179" spans="1:5" x14ac:dyDescent="0.2">
      <c r="A179" s="308"/>
      <c r="B179" s="253" t="s">
        <v>411</v>
      </c>
      <c r="C179" s="329"/>
      <c r="E179" s="315">
        <v>30</v>
      </c>
    </row>
    <row r="180" spans="1:5" x14ac:dyDescent="0.2">
      <c r="A180" s="308"/>
      <c r="B180" s="253" t="s">
        <v>410</v>
      </c>
      <c r="C180" s="329"/>
      <c r="E180" s="315">
        <v>30</v>
      </c>
    </row>
    <row r="181" spans="1:5" x14ac:dyDescent="0.2">
      <c r="A181" s="308"/>
      <c r="B181" s="316" t="s">
        <v>409</v>
      </c>
      <c r="C181" s="317"/>
      <c r="E181" s="315">
        <v>100</v>
      </c>
    </row>
    <row r="182" spans="1:5" x14ac:dyDescent="0.2">
      <c r="A182" s="308"/>
      <c r="B182" s="316"/>
      <c r="C182" s="317"/>
      <c r="E182" s="315"/>
    </row>
    <row r="183" spans="1:5" x14ac:dyDescent="0.2">
      <c r="A183" s="308" t="s">
        <v>33</v>
      </c>
      <c r="B183" s="309" t="s">
        <v>32</v>
      </c>
      <c r="C183" s="310"/>
      <c r="E183" s="311">
        <f>+E63+E91+E117+E121+E144+E163+E171+E138</f>
        <v>56889.244999999995</v>
      </c>
    </row>
    <row r="184" spans="1:5" x14ac:dyDescent="0.2">
      <c r="A184" s="308"/>
      <c r="B184" s="309"/>
      <c r="C184" s="310"/>
      <c r="E184" s="320"/>
    </row>
    <row r="185" spans="1:5" x14ac:dyDescent="0.2">
      <c r="A185" s="308" t="s">
        <v>42</v>
      </c>
      <c r="B185" s="340" t="s">
        <v>43</v>
      </c>
      <c r="C185" s="341"/>
      <c r="E185" s="311">
        <f>SUM(E186:E195)</f>
        <v>31950</v>
      </c>
    </row>
    <row r="186" spans="1:5" x14ac:dyDescent="0.2">
      <c r="A186" s="376"/>
      <c r="B186" s="295" t="s">
        <v>378</v>
      </c>
      <c r="E186" s="377">
        <v>12700</v>
      </c>
    </row>
    <row r="187" spans="1:5" x14ac:dyDescent="0.2">
      <c r="A187" s="308"/>
      <c r="B187" s="253" t="s">
        <v>389</v>
      </c>
      <c r="C187" s="329"/>
      <c r="E187" s="315">
        <v>13347</v>
      </c>
    </row>
    <row r="188" spans="1:5" x14ac:dyDescent="0.2">
      <c r="A188" s="308"/>
      <c r="B188" s="253" t="s">
        <v>390</v>
      </c>
      <c r="C188" s="329"/>
      <c r="E188" s="315">
        <v>100</v>
      </c>
    </row>
    <row r="189" spans="1:5" x14ac:dyDescent="0.2">
      <c r="A189" s="308"/>
      <c r="B189" s="253" t="s">
        <v>391</v>
      </c>
      <c r="C189" s="329"/>
      <c r="E189" s="315">
        <v>900</v>
      </c>
    </row>
    <row r="190" spans="1:5" x14ac:dyDescent="0.2">
      <c r="A190" s="308"/>
      <c r="B190" s="253" t="s">
        <v>392</v>
      </c>
      <c r="C190" s="329"/>
      <c r="E190" s="315">
        <v>250</v>
      </c>
    </row>
    <row r="191" spans="1:5" x14ac:dyDescent="0.2">
      <c r="A191" s="308"/>
      <c r="B191" s="253" t="s">
        <v>393</v>
      </c>
      <c r="C191" s="329"/>
      <c r="E191" s="315">
        <v>500</v>
      </c>
    </row>
    <row r="192" spans="1:5" x14ac:dyDescent="0.2">
      <c r="A192" s="308"/>
      <c r="B192" s="253" t="s">
        <v>394</v>
      </c>
      <c r="C192" s="329"/>
      <c r="E192" s="315">
        <v>1000</v>
      </c>
    </row>
    <row r="193" spans="1:5" x14ac:dyDescent="0.2">
      <c r="A193" s="308"/>
      <c r="B193" s="316" t="s">
        <v>395</v>
      </c>
      <c r="C193" s="329"/>
      <c r="E193" s="315">
        <v>1000</v>
      </c>
    </row>
    <row r="194" spans="1:5" x14ac:dyDescent="0.2">
      <c r="A194" s="308"/>
      <c r="B194" s="316" t="s">
        <v>414</v>
      </c>
      <c r="C194" s="329"/>
      <c r="E194" s="315">
        <v>1253</v>
      </c>
    </row>
    <row r="195" spans="1:5" x14ac:dyDescent="0.2">
      <c r="A195" s="308"/>
      <c r="B195" s="316" t="s">
        <v>396</v>
      </c>
      <c r="C195" s="329"/>
      <c r="E195" s="315">
        <v>900</v>
      </c>
    </row>
    <row r="196" spans="1:5" x14ac:dyDescent="0.2">
      <c r="A196" s="308"/>
      <c r="B196" s="253"/>
      <c r="C196" s="329"/>
      <c r="E196" s="315"/>
    </row>
    <row r="197" spans="1:5" ht="15.75" thickBot="1" x14ac:dyDescent="0.25">
      <c r="A197" s="350"/>
      <c r="B197" s="351" t="s">
        <v>0</v>
      </c>
      <c r="C197" s="352"/>
      <c r="E197" s="353">
        <f>+E183+E185</f>
        <v>88839.244999999995</v>
      </c>
    </row>
    <row r="198" spans="1:5" ht="15.75" thickTop="1" x14ac:dyDescent="0.2">
      <c r="A198" s="296"/>
      <c r="E198" s="378"/>
    </row>
    <row r="199" spans="1:5" x14ac:dyDescent="0.2">
      <c r="A199" s="296"/>
      <c r="E199" s="378"/>
    </row>
    <row r="200" spans="1:5" x14ac:dyDescent="0.2">
      <c r="A200" s="296"/>
    </row>
    <row r="201" spans="1:5" x14ac:dyDescent="0.2">
      <c r="A201" s="296"/>
    </row>
    <row r="202" spans="1:5" x14ac:dyDescent="0.2">
      <c r="A202" s="296"/>
    </row>
    <row r="203" spans="1:5" x14ac:dyDescent="0.2">
      <c r="A203" s="296"/>
    </row>
    <row r="204" spans="1:5" x14ac:dyDescent="0.2">
      <c r="A204" s="296"/>
    </row>
    <row r="205" spans="1:5" x14ac:dyDescent="0.2">
      <c r="A205" s="296"/>
    </row>
    <row r="206" spans="1:5" x14ac:dyDescent="0.2">
      <c r="A206" s="296"/>
    </row>
    <row r="207" spans="1:5" x14ac:dyDescent="0.2">
      <c r="A207" s="296"/>
    </row>
    <row r="208" spans="1:5" x14ac:dyDescent="0.2">
      <c r="A208" s="296"/>
    </row>
    <row r="209" spans="1:1" x14ac:dyDescent="0.2">
      <c r="A209" s="296"/>
    </row>
    <row r="210" spans="1:1" x14ac:dyDescent="0.2">
      <c r="A210" s="296"/>
    </row>
    <row r="211" spans="1:1" x14ac:dyDescent="0.2">
      <c r="A211" s="296"/>
    </row>
    <row r="212" spans="1:1" x14ac:dyDescent="0.2">
      <c r="A212" s="296"/>
    </row>
    <row r="213" spans="1:1" x14ac:dyDescent="0.2">
      <c r="A213" s="296"/>
    </row>
    <row r="214" spans="1:1" x14ac:dyDescent="0.2">
      <c r="A214" s="296"/>
    </row>
    <row r="215" spans="1:1" x14ac:dyDescent="0.2">
      <c r="A215" s="296"/>
    </row>
    <row r="216" spans="1:1" x14ac:dyDescent="0.2">
      <c r="A216" s="296"/>
    </row>
    <row r="217" spans="1:1" x14ac:dyDescent="0.2">
      <c r="A217" s="296"/>
    </row>
    <row r="218" spans="1:1" x14ac:dyDescent="0.2">
      <c r="A218" s="296"/>
    </row>
    <row r="219" spans="1:1" x14ac:dyDescent="0.2">
      <c r="A219" s="296"/>
    </row>
    <row r="220" spans="1:1" x14ac:dyDescent="0.2">
      <c r="A220" s="296"/>
    </row>
    <row r="221" spans="1:1" x14ac:dyDescent="0.2">
      <c r="A221" s="296"/>
    </row>
    <row r="222" spans="1:1" x14ac:dyDescent="0.2">
      <c r="A222" s="296"/>
    </row>
    <row r="223" spans="1:1" x14ac:dyDescent="0.2">
      <c r="A223" s="296"/>
    </row>
    <row r="224" spans="1:1" x14ac:dyDescent="0.2">
      <c r="A224" s="296"/>
    </row>
    <row r="225" spans="1:1" x14ac:dyDescent="0.2">
      <c r="A225" s="296"/>
    </row>
    <row r="226" spans="1:1" x14ac:dyDescent="0.2">
      <c r="A226" s="296"/>
    </row>
    <row r="227" spans="1:1" x14ac:dyDescent="0.2">
      <c r="A227" s="296"/>
    </row>
    <row r="228" spans="1:1" x14ac:dyDescent="0.2">
      <c r="A228" s="296"/>
    </row>
    <row r="229" spans="1:1" x14ac:dyDescent="0.2">
      <c r="A229" s="296"/>
    </row>
    <row r="230" spans="1:1" x14ac:dyDescent="0.2">
      <c r="A230" s="296"/>
    </row>
    <row r="231" spans="1:1" x14ac:dyDescent="0.2">
      <c r="A231" s="296"/>
    </row>
    <row r="232" spans="1:1" x14ac:dyDescent="0.2">
      <c r="A232" s="296"/>
    </row>
    <row r="233" spans="1:1" x14ac:dyDescent="0.2">
      <c r="A233" s="296"/>
    </row>
    <row r="234" spans="1:1" x14ac:dyDescent="0.2">
      <c r="A234" s="296"/>
    </row>
    <row r="235" spans="1:1" x14ac:dyDescent="0.2">
      <c r="A235" s="296"/>
    </row>
    <row r="236" spans="1:1" x14ac:dyDescent="0.2">
      <c r="A236" s="296"/>
    </row>
    <row r="237" spans="1:1" x14ac:dyDescent="0.2">
      <c r="A237" s="296"/>
    </row>
    <row r="238" spans="1:1" x14ac:dyDescent="0.2">
      <c r="A238" s="296"/>
    </row>
    <row r="239" spans="1:1" x14ac:dyDescent="0.2">
      <c r="A239" s="296"/>
    </row>
    <row r="240" spans="1:1" x14ac:dyDescent="0.2">
      <c r="A240" s="296"/>
    </row>
    <row r="241" spans="1:1" x14ac:dyDescent="0.2">
      <c r="A241" s="296"/>
    </row>
    <row r="242" spans="1:1" x14ac:dyDescent="0.2">
      <c r="A242" s="296"/>
    </row>
    <row r="243" spans="1:1" x14ac:dyDescent="0.2">
      <c r="A243" s="296"/>
    </row>
    <row r="244" spans="1:1" x14ac:dyDescent="0.2">
      <c r="A244" s="296"/>
    </row>
    <row r="245" spans="1:1" x14ac:dyDescent="0.2">
      <c r="A245" s="296"/>
    </row>
    <row r="246" spans="1:1" x14ac:dyDescent="0.2">
      <c r="A246" s="296"/>
    </row>
    <row r="247" spans="1:1" x14ac:dyDescent="0.2">
      <c r="A247" s="296"/>
    </row>
    <row r="248" spans="1:1" x14ac:dyDescent="0.2">
      <c r="A248" s="296"/>
    </row>
    <row r="249" spans="1:1" x14ac:dyDescent="0.2">
      <c r="A249" s="296"/>
    </row>
    <row r="250" spans="1:1" x14ac:dyDescent="0.2">
      <c r="A250" s="296"/>
    </row>
    <row r="251" spans="1:1" x14ac:dyDescent="0.2">
      <c r="A251" s="296"/>
    </row>
    <row r="252" spans="1:1" x14ac:dyDescent="0.2">
      <c r="A252" s="296"/>
    </row>
    <row r="253" spans="1:1" x14ac:dyDescent="0.2">
      <c r="A253" s="296"/>
    </row>
    <row r="254" spans="1:1" x14ac:dyDescent="0.2">
      <c r="A254" s="296"/>
    </row>
    <row r="255" spans="1:1" x14ac:dyDescent="0.2">
      <c r="A255" s="296"/>
    </row>
    <row r="256" spans="1:1" x14ac:dyDescent="0.2">
      <c r="A256" s="296"/>
    </row>
    <row r="257" spans="1:1" x14ac:dyDescent="0.2">
      <c r="A257" s="296"/>
    </row>
    <row r="258" spans="1:1" x14ac:dyDescent="0.2">
      <c r="A258" s="296"/>
    </row>
    <row r="259" spans="1:1" x14ac:dyDescent="0.2">
      <c r="A259" s="296"/>
    </row>
    <row r="260" spans="1:1" x14ac:dyDescent="0.2">
      <c r="A260" s="296"/>
    </row>
    <row r="261" spans="1:1" x14ac:dyDescent="0.2">
      <c r="A261" s="296"/>
    </row>
    <row r="262" spans="1:1" x14ac:dyDescent="0.2">
      <c r="A262" s="296"/>
    </row>
    <row r="263" spans="1:1" x14ac:dyDescent="0.2">
      <c r="A263" s="296"/>
    </row>
    <row r="264" spans="1:1" x14ac:dyDescent="0.2">
      <c r="A264" s="296"/>
    </row>
    <row r="265" spans="1:1" x14ac:dyDescent="0.2">
      <c r="A265" s="296"/>
    </row>
    <row r="266" spans="1:1" x14ac:dyDescent="0.2">
      <c r="A266" s="296"/>
    </row>
    <row r="267" spans="1:1" x14ac:dyDescent="0.2">
      <c r="A267" s="296"/>
    </row>
    <row r="268" spans="1:1" x14ac:dyDescent="0.2">
      <c r="A268" s="296"/>
    </row>
    <row r="269" spans="1:1" x14ac:dyDescent="0.2">
      <c r="A269" s="296"/>
    </row>
    <row r="270" spans="1:1" x14ac:dyDescent="0.2">
      <c r="A270" s="296"/>
    </row>
    <row r="271" spans="1:1" x14ac:dyDescent="0.2">
      <c r="A271" s="296"/>
    </row>
    <row r="272" spans="1:1" x14ac:dyDescent="0.2">
      <c r="A272" s="296"/>
    </row>
    <row r="273" spans="1:1" x14ac:dyDescent="0.2">
      <c r="A273" s="296"/>
    </row>
    <row r="274" spans="1:1" x14ac:dyDescent="0.2">
      <c r="A274" s="296"/>
    </row>
    <row r="275" spans="1:1" x14ac:dyDescent="0.2">
      <c r="A275" s="296"/>
    </row>
    <row r="276" spans="1:1" x14ac:dyDescent="0.2">
      <c r="A276" s="296"/>
    </row>
    <row r="277" spans="1:1" x14ac:dyDescent="0.2">
      <c r="A277" s="296"/>
    </row>
    <row r="278" spans="1:1" x14ac:dyDescent="0.2">
      <c r="A278" s="296"/>
    </row>
    <row r="279" spans="1:1" x14ac:dyDescent="0.2">
      <c r="A279" s="296"/>
    </row>
    <row r="280" spans="1:1" x14ac:dyDescent="0.2">
      <c r="A280" s="296"/>
    </row>
    <row r="281" spans="1:1" x14ac:dyDescent="0.2">
      <c r="A281" s="296"/>
    </row>
    <row r="282" spans="1:1" x14ac:dyDescent="0.2">
      <c r="A282" s="296"/>
    </row>
    <row r="283" spans="1:1" x14ac:dyDescent="0.2">
      <c r="A283" s="296"/>
    </row>
    <row r="284" spans="1:1" x14ac:dyDescent="0.2">
      <c r="A284" s="296"/>
    </row>
  </sheetData>
  <mergeCells count="4">
    <mergeCell ref="A60:B60"/>
    <mergeCell ref="A3:B3"/>
    <mergeCell ref="A4:B4"/>
    <mergeCell ref="A58:B58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8" orientation="portrait" r:id="rId1"/>
  <headerFooter alignWithMargins="0"/>
  <rowBreaks count="2" manualBreakCount="2">
    <brk id="58" max="16383" man="1"/>
    <brk id="1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0"/>
  <sheetViews>
    <sheetView view="pageBreakPreview" zoomScale="96" zoomScaleNormal="75" zoomScaleSheetLayoutView="96" workbookViewId="0">
      <selection activeCell="A3" sqref="A3:M3"/>
    </sheetView>
  </sheetViews>
  <sheetFormatPr defaultRowHeight="15" x14ac:dyDescent="0.2"/>
  <cols>
    <col min="1" max="1" width="50.5703125" style="165" bestFit="1" customWidth="1"/>
    <col min="2" max="2" width="7.7109375" style="266" bestFit="1" customWidth="1"/>
    <col min="3" max="3" width="9.5703125" style="266" customWidth="1"/>
    <col min="4" max="4" width="7.7109375" style="266" bestFit="1" customWidth="1"/>
    <col min="5" max="5" width="9.140625" style="266" bestFit="1" customWidth="1"/>
    <col min="6" max="6" width="7.42578125" style="266" bestFit="1" customWidth="1"/>
    <col min="7" max="7" width="6.85546875" style="266" customWidth="1"/>
    <col min="8" max="8" width="6.140625" style="266" bestFit="1" customWidth="1"/>
    <col min="9" max="9" width="9.140625" style="266" bestFit="1" customWidth="1"/>
    <col min="10" max="11" width="7.42578125" style="266" bestFit="1" customWidth="1"/>
    <col min="12" max="12" width="6.85546875" style="266" customWidth="1"/>
    <col min="13" max="13" width="9" style="266" bestFit="1" customWidth="1"/>
    <col min="14" max="14" width="7" style="165" hidden="1" customWidth="1"/>
    <col min="15" max="16384" width="9.140625" style="165"/>
  </cols>
  <sheetData>
    <row r="1" spans="1:14" x14ac:dyDescent="0.2">
      <c r="A1" s="41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7"/>
      <c r="N1" s="168"/>
    </row>
    <row r="2" spans="1:14" x14ac:dyDescent="0.2">
      <c r="A2" s="410" t="s">
        <v>427</v>
      </c>
      <c r="B2" s="410"/>
      <c r="C2" s="288"/>
      <c r="D2" s="172"/>
      <c r="E2" s="172"/>
      <c r="F2" s="171"/>
      <c r="G2" s="6"/>
      <c r="H2" s="6"/>
      <c r="I2" s="6"/>
      <c r="J2" s="421" t="s">
        <v>398</v>
      </c>
      <c r="K2" s="421"/>
      <c r="L2" s="421"/>
      <c r="M2" s="255"/>
      <c r="N2" s="168"/>
    </row>
    <row r="3" spans="1:14" ht="15.75" thickBot="1" x14ac:dyDescent="0.25">
      <c r="A3" s="418"/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20"/>
      <c r="N3" s="168"/>
    </row>
    <row r="4" spans="1:14" ht="15.75" thickBot="1" x14ac:dyDescent="0.25">
      <c r="A4" s="168"/>
      <c r="B4" s="172"/>
      <c r="C4" s="172"/>
      <c r="D4" s="172"/>
      <c r="E4" s="172"/>
      <c r="F4" s="6"/>
      <c r="G4" s="6"/>
      <c r="H4" s="6"/>
      <c r="I4" s="6"/>
      <c r="J4" s="6"/>
      <c r="K4" s="6"/>
      <c r="L4" s="6"/>
      <c r="M4" s="6"/>
      <c r="N4" s="168"/>
    </row>
    <row r="5" spans="1:14" ht="101.25" customHeight="1" x14ac:dyDescent="0.2">
      <c r="A5" s="164" t="s">
        <v>44</v>
      </c>
      <c r="B5" s="256" t="s">
        <v>294</v>
      </c>
      <c r="C5" s="254" t="s">
        <v>295</v>
      </c>
      <c r="D5" s="254" t="s">
        <v>296</v>
      </c>
      <c r="E5" s="254" t="s">
        <v>332</v>
      </c>
      <c r="F5" s="257" t="s">
        <v>55</v>
      </c>
      <c r="G5" s="254" t="s">
        <v>273</v>
      </c>
      <c r="H5" s="256" t="s">
        <v>45</v>
      </c>
      <c r="I5" s="254" t="s">
        <v>331</v>
      </c>
      <c r="J5" s="254" t="s">
        <v>297</v>
      </c>
      <c r="K5" s="254" t="s">
        <v>333</v>
      </c>
      <c r="L5" s="258" t="s">
        <v>298</v>
      </c>
      <c r="M5" s="259" t="s">
        <v>46</v>
      </c>
      <c r="N5" s="288"/>
    </row>
    <row r="6" spans="1:14" x14ac:dyDescent="0.2">
      <c r="A6" s="166" t="s">
        <v>47</v>
      </c>
      <c r="B6" s="23">
        <v>50</v>
      </c>
      <c r="C6" s="23"/>
      <c r="D6" s="23">
        <v>5400</v>
      </c>
      <c r="E6" s="23"/>
      <c r="F6" s="23"/>
      <c r="G6" s="23"/>
      <c r="H6" s="23"/>
      <c r="I6" s="23"/>
      <c r="J6" s="23"/>
      <c r="K6" s="23"/>
      <c r="L6" s="167"/>
      <c r="M6" s="8">
        <f t="shared" ref="M6:M13" si="0">SUM(B6:L6)</f>
        <v>5450</v>
      </c>
      <c r="N6" s="168">
        <v>1665</v>
      </c>
    </row>
    <row r="7" spans="1:14" x14ac:dyDescent="0.2">
      <c r="A7" s="166" t="s">
        <v>299</v>
      </c>
      <c r="B7" s="23"/>
      <c r="C7" s="23">
        <v>4750</v>
      </c>
      <c r="D7" s="23"/>
      <c r="E7" s="23"/>
      <c r="F7" s="23"/>
      <c r="G7" s="23"/>
      <c r="H7" s="23"/>
      <c r="I7" s="23"/>
      <c r="J7" s="23"/>
      <c r="K7" s="23"/>
      <c r="L7" s="167"/>
      <c r="M7" s="8">
        <f t="shared" si="0"/>
        <v>4750</v>
      </c>
      <c r="N7" s="168">
        <v>22795</v>
      </c>
    </row>
    <row r="8" spans="1:14" x14ac:dyDescent="0.2">
      <c r="A8" s="166" t="s">
        <v>300</v>
      </c>
      <c r="B8" s="23"/>
      <c r="C8" s="23">
        <v>11354</v>
      </c>
      <c r="D8" s="23"/>
      <c r="E8" s="23"/>
      <c r="F8" s="23"/>
      <c r="G8" s="23">
        <v>1800</v>
      </c>
      <c r="H8" s="23"/>
      <c r="I8" s="23"/>
      <c r="J8" s="23"/>
      <c r="K8" s="23"/>
      <c r="L8" s="167"/>
      <c r="M8" s="8">
        <f t="shared" si="0"/>
        <v>13154</v>
      </c>
      <c r="N8" s="168">
        <v>10397</v>
      </c>
    </row>
    <row r="9" spans="1:14" x14ac:dyDescent="0.2">
      <c r="A9" s="166" t="s">
        <v>334</v>
      </c>
      <c r="B9" s="23"/>
      <c r="C9" s="23"/>
      <c r="D9" s="23"/>
      <c r="E9" s="23"/>
      <c r="F9" s="23"/>
      <c r="G9" s="23"/>
      <c r="H9" s="23"/>
      <c r="I9" s="23">
        <v>973</v>
      </c>
      <c r="J9" s="23"/>
      <c r="K9" s="23"/>
      <c r="L9" s="167"/>
      <c r="M9" s="8">
        <f t="shared" si="0"/>
        <v>973</v>
      </c>
      <c r="N9" s="168"/>
    </row>
    <row r="10" spans="1:14" x14ac:dyDescent="0.2">
      <c r="A10" s="166" t="s">
        <v>258</v>
      </c>
      <c r="B10" s="23"/>
      <c r="C10" s="23"/>
      <c r="D10" s="23"/>
      <c r="E10" s="23"/>
      <c r="F10" s="23">
        <v>3100</v>
      </c>
      <c r="G10" s="23"/>
      <c r="H10" s="23"/>
      <c r="I10" s="23"/>
      <c r="J10" s="23"/>
      <c r="K10" s="23">
        <v>3772</v>
      </c>
      <c r="L10" s="167"/>
      <c r="M10" s="8">
        <f t="shared" si="0"/>
        <v>6872</v>
      </c>
      <c r="N10" s="168"/>
    </row>
    <row r="11" spans="1:14" x14ac:dyDescent="0.2">
      <c r="A11" s="166" t="s">
        <v>77</v>
      </c>
      <c r="B11" s="23"/>
      <c r="C11" s="23"/>
      <c r="D11" s="23">
        <v>7518</v>
      </c>
      <c r="E11" s="23">
        <v>20902</v>
      </c>
      <c r="F11" s="23"/>
      <c r="G11" s="23"/>
      <c r="H11" s="23"/>
      <c r="I11" s="23"/>
      <c r="J11" s="23"/>
      <c r="K11" s="23"/>
      <c r="L11" s="167"/>
      <c r="M11" s="8">
        <f t="shared" si="0"/>
        <v>28420</v>
      </c>
      <c r="N11" s="168">
        <v>4000</v>
      </c>
    </row>
    <row r="12" spans="1:14" x14ac:dyDescent="0.2">
      <c r="A12" s="166" t="s">
        <v>76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167"/>
      <c r="M12" s="8">
        <f t="shared" si="0"/>
        <v>0</v>
      </c>
      <c r="N12" s="168"/>
    </row>
    <row r="13" spans="1:14" x14ac:dyDescent="0.2">
      <c r="A13" s="253" t="s">
        <v>327</v>
      </c>
      <c r="B13" s="25"/>
      <c r="C13" s="25">
        <v>11855</v>
      </c>
      <c r="D13" s="25"/>
      <c r="E13" s="25"/>
      <c r="F13" s="25"/>
      <c r="G13" s="25"/>
      <c r="H13" s="25"/>
      <c r="I13" s="25"/>
      <c r="J13" s="25"/>
      <c r="K13" s="25"/>
      <c r="L13" s="174"/>
      <c r="M13" s="8">
        <f t="shared" si="0"/>
        <v>11855</v>
      </c>
      <c r="N13" s="168"/>
    </row>
    <row r="14" spans="1:14" ht="15.75" thickBot="1" x14ac:dyDescent="0.25">
      <c r="A14" s="169" t="s">
        <v>50</v>
      </c>
      <c r="B14" s="24">
        <f t="shared" ref="B14:M14" si="1">SUM(B6:B13)</f>
        <v>50</v>
      </c>
      <c r="C14" s="24">
        <f t="shared" si="1"/>
        <v>27959</v>
      </c>
      <c r="D14" s="24">
        <f t="shared" si="1"/>
        <v>12918</v>
      </c>
      <c r="E14" s="24">
        <f t="shared" si="1"/>
        <v>20902</v>
      </c>
      <c r="F14" s="24">
        <f t="shared" si="1"/>
        <v>3100</v>
      </c>
      <c r="G14" s="24">
        <f t="shared" si="1"/>
        <v>1800</v>
      </c>
      <c r="H14" s="24">
        <f t="shared" si="1"/>
        <v>0</v>
      </c>
      <c r="I14" s="24">
        <f t="shared" si="1"/>
        <v>973</v>
      </c>
      <c r="J14" s="24">
        <f t="shared" si="1"/>
        <v>0</v>
      </c>
      <c r="K14" s="24">
        <f t="shared" si="1"/>
        <v>3772</v>
      </c>
      <c r="L14" s="24">
        <f t="shared" si="1"/>
        <v>0</v>
      </c>
      <c r="M14" s="170">
        <f t="shared" si="1"/>
        <v>71474</v>
      </c>
      <c r="N14" s="168"/>
    </row>
    <row r="15" spans="1:14" ht="10.5" customHeight="1" thickTop="1" thickBot="1" x14ac:dyDescent="0.25">
      <c r="A15" s="171"/>
      <c r="B15" s="172"/>
      <c r="C15" s="172"/>
      <c r="D15" s="172"/>
      <c r="E15" s="172"/>
      <c r="F15" s="6"/>
      <c r="G15" s="6"/>
      <c r="H15" s="6"/>
      <c r="I15" s="6"/>
      <c r="J15" s="6"/>
      <c r="K15" s="6"/>
      <c r="L15" s="6"/>
      <c r="M15" s="6"/>
      <c r="N15" s="168">
        <f>SUM(N6:N12)</f>
        <v>38857</v>
      </c>
    </row>
    <row r="16" spans="1:14" ht="107.25" customHeight="1" x14ac:dyDescent="0.2">
      <c r="A16" s="173" t="s">
        <v>51</v>
      </c>
      <c r="B16" s="256" t="s">
        <v>294</v>
      </c>
      <c r="C16" s="254" t="s">
        <v>295</v>
      </c>
      <c r="D16" s="254" t="s">
        <v>296</v>
      </c>
      <c r="E16" s="254" t="s">
        <v>332</v>
      </c>
      <c r="F16" s="257" t="s">
        <v>55</v>
      </c>
      <c r="G16" s="254" t="s">
        <v>273</v>
      </c>
      <c r="H16" s="256" t="s">
        <v>45</v>
      </c>
      <c r="I16" s="254" t="s">
        <v>331</v>
      </c>
      <c r="J16" s="254" t="s">
        <v>297</v>
      </c>
      <c r="K16" s="254" t="s">
        <v>333</v>
      </c>
      <c r="L16" s="258" t="s">
        <v>298</v>
      </c>
      <c r="M16" s="259" t="s">
        <v>46</v>
      </c>
      <c r="N16" s="168"/>
    </row>
    <row r="17" spans="1:14" x14ac:dyDescent="0.2">
      <c r="A17" s="166" t="s">
        <v>92</v>
      </c>
      <c r="B17" s="23"/>
      <c r="C17" s="23">
        <v>4300</v>
      </c>
      <c r="D17" s="23"/>
      <c r="E17" s="23"/>
      <c r="F17" s="23"/>
      <c r="G17" s="23"/>
      <c r="H17" s="23"/>
      <c r="I17" s="23"/>
      <c r="J17" s="23"/>
      <c r="K17" s="23"/>
      <c r="L17" s="167"/>
      <c r="M17" s="8">
        <f>SUM(B17:L17)</f>
        <v>4300</v>
      </c>
      <c r="N17" s="168">
        <v>1841</v>
      </c>
    </row>
    <row r="18" spans="1:14" x14ac:dyDescent="0.2">
      <c r="A18" s="166" t="s">
        <v>335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174"/>
      <c r="M18" s="8">
        <f>SUM(B18:L18)</f>
        <v>0</v>
      </c>
      <c r="N18" s="168"/>
    </row>
    <row r="19" spans="1:14" x14ac:dyDescent="0.2">
      <c r="A19" s="166" t="s">
        <v>336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174"/>
      <c r="M19" s="8">
        <f>SUM(B19:L19)</f>
        <v>0</v>
      </c>
      <c r="N19" s="168"/>
    </row>
    <row r="20" spans="1:14" x14ac:dyDescent="0.2">
      <c r="A20" s="253" t="s">
        <v>318</v>
      </c>
      <c r="B20" s="25"/>
      <c r="C20" s="25">
        <v>13065</v>
      </c>
      <c r="D20" s="25"/>
      <c r="E20" s="25"/>
      <c r="F20" s="25"/>
      <c r="G20" s="25"/>
      <c r="H20" s="25"/>
      <c r="I20" s="25"/>
      <c r="J20" s="25"/>
      <c r="K20" s="25"/>
      <c r="L20" s="174"/>
      <c r="M20" s="8">
        <f>SUM(B20:L20)</f>
        <v>13065</v>
      </c>
      <c r="N20" s="168"/>
    </row>
    <row r="21" spans="1:14" ht="15.75" thickBot="1" x14ac:dyDescent="0.25">
      <c r="A21" s="169" t="s">
        <v>52</v>
      </c>
      <c r="B21" s="24">
        <f>SUM(B17:B20)</f>
        <v>0</v>
      </c>
      <c r="C21" s="24">
        <f t="shared" ref="C21:L21" si="2">SUM(C17:C20)</f>
        <v>17365</v>
      </c>
      <c r="D21" s="24">
        <f t="shared" si="2"/>
        <v>0</v>
      </c>
      <c r="E21" s="24">
        <f t="shared" si="2"/>
        <v>0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0</v>
      </c>
      <c r="L21" s="24">
        <f t="shared" si="2"/>
        <v>0</v>
      </c>
      <c r="M21" s="24">
        <f>SUM(M17:M20)</f>
        <v>17365</v>
      </c>
      <c r="N21" s="168">
        <v>40859</v>
      </c>
    </row>
    <row r="22" spans="1:14" ht="15.75" thickTop="1" x14ac:dyDescent="0.2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6"/>
      <c r="N22" s="171">
        <f>SUM(N17:N21)</f>
        <v>42700</v>
      </c>
    </row>
    <row r="23" spans="1:14" ht="15.75" thickBot="1" x14ac:dyDescent="0.25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6"/>
      <c r="N23" s="171">
        <f>+N15+N22</f>
        <v>81557</v>
      </c>
    </row>
    <row r="24" spans="1:14" ht="15.75" thickBot="1" x14ac:dyDescent="0.25">
      <c r="A24" s="175" t="s">
        <v>53</v>
      </c>
      <c r="B24" s="176">
        <f>B14+B21</f>
        <v>50</v>
      </c>
      <c r="C24" s="176">
        <f t="shared" ref="C24:K24" si="3">C14+C21</f>
        <v>45324</v>
      </c>
      <c r="D24" s="176">
        <f t="shared" si="3"/>
        <v>12918</v>
      </c>
      <c r="E24" s="176">
        <f t="shared" si="3"/>
        <v>20902</v>
      </c>
      <c r="F24" s="176">
        <f t="shared" si="3"/>
        <v>3100</v>
      </c>
      <c r="G24" s="176">
        <f t="shared" si="3"/>
        <v>1800</v>
      </c>
      <c r="H24" s="176">
        <f t="shared" si="3"/>
        <v>0</v>
      </c>
      <c r="I24" s="176">
        <f t="shared" si="3"/>
        <v>973</v>
      </c>
      <c r="J24" s="176">
        <f t="shared" si="3"/>
        <v>0</v>
      </c>
      <c r="K24" s="176">
        <f t="shared" si="3"/>
        <v>3772</v>
      </c>
      <c r="L24" s="176">
        <f>L14+L21</f>
        <v>0</v>
      </c>
      <c r="M24" s="177">
        <f>M14+M21</f>
        <v>88839</v>
      </c>
      <c r="N24" s="171"/>
    </row>
    <row r="25" spans="1:14" ht="15.75" thickTop="1" x14ac:dyDescent="0.2">
      <c r="A25" s="16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71"/>
    </row>
    <row r="26" spans="1:14" ht="15.75" thickBot="1" x14ac:dyDescent="0.25">
      <c r="A26" s="16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60"/>
    </row>
    <row r="27" spans="1:14" ht="102" customHeight="1" x14ac:dyDescent="0.2">
      <c r="A27" s="164" t="s">
        <v>54</v>
      </c>
      <c r="B27" s="256" t="s">
        <v>294</v>
      </c>
      <c r="C27" s="254" t="s">
        <v>295</v>
      </c>
      <c r="D27" s="254" t="s">
        <v>296</v>
      </c>
      <c r="E27" s="254" t="s">
        <v>332</v>
      </c>
      <c r="F27" s="257" t="s">
        <v>55</v>
      </c>
      <c r="G27" s="254" t="s">
        <v>273</v>
      </c>
      <c r="H27" s="256" t="s">
        <v>45</v>
      </c>
      <c r="I27" s="254" t="s">
        <v>331</v>
      </c>
      <c r="J27" s="254" t="s">
        <v>297</v>
      </c>
      <c r="K27" s="254" t="s">
        <v>333</v>
      </c>
      <c r="L27" s="258" t="s">
        <v>298</v>
      </c>
      <c r="M27" s="259" t="s">
        <v>46</v>
      </c>
      <c r="N27" s="260"/>
    </row>
    <row r="28" spans="1:14" x14ac:dyDescent="0.2">
      <c r="A28" s="178" t="s">
        <v>56</v>
      </c>
      <c r="B28" s="11">
        <v>4583</v>
      </c>
      <c r="C28" s="11"/>
      <c r="D28" s="11"/>
      <c r="E28" s="11">
        <v>17840</v>
      </c>
      <c r="F28" s="11">
        <v>2728</v>
      </c>
      <c r="G28" s="11">
        <v>250</v>
      </c>
      <c r="H28" s="11"/>
      <c r="I28" s="11"/>
      <c r="J28" s="11"/>
      <c r="K28" s="11"/>
      <c r="L28" s="179"/>
      <c r="M28" s="8">
        <f>SUM(B28:L28)</f>
        <v>25401</v>
      </c>
      <c r="N28" s="261"/>
    </row>
    <row r="29" spans="1:14" x14ac:dyDescent="0.2">
      <c r="A29" s="166" t="s">
        <v>57</v>
      </c>
      <c r="B29" s="23">
        <v>841</v>
      </c>
      <c r="C29" s="23"/>
      <c r="D29" s="23"/>
      <c r="E29" s="23">
        <v>1704</v>
      </c>
      <c r="F29" s="23">
        <v>532</v>
      </c>
      <c r="G29" s="23">
        <v>49</v>
      </c>
      <c r="H29" s="23"/>
      <c r="I29" s="23"/>
      <c r="J29" s="23"/>
      <c r="K29" s="23"/>
      <c r="L29" s="167"/>
      <c r="M29" s="8">
        <f t="shared" ref="M29:M33" si="4">SUM(B29:L29)</f>
        <v>3126</v>
      </c>
      <c r="N29" s="262"/>
    </row>
    <row r="30" spans="1:14" x14ac:dyDescent="0.2">
      <c r="A30" s="166" t="s">
        <v>58</v>
      </c>
      <c r="B30" s="23">
        <v>2690</v>
      </c>
      <c r="C30" s="23"/>
      <c r="D30" s="23">
        <v>3154</v>
      </c>
      <c r="E30" s="23">
        <v>7433</v>
      </c>
      <c r="F30" s="23">
        <v>889</v>
      </c>
      <c r="G30" s="23">
        <v>2705</v>
      </c>
      <c r="H30" s="23">
        <v>1524</v>
      </c>
      <c r="I30" s="23">
        <v>978</v>
      </c>
      <c r="J30" s="23"/>
      <c r="K30" s="23"/>
      <c r="L30" s="167"/>
      <c r="M30" s="8">
        <f t="shared" si="4"/>
        <v>19373</v>
      </c>
      <c r="N30" s="168"/>
    </row>
    <row r="31" spans="1:14" x14ac:dyDescent="0.2">
      <c r="A31" s="166" t="s">
        <v>110</v>
      </c>
      <c r="B31" s="23"/>
      <c r="C31" s="23"/>
      <c r="D31" s="23"/>
      <c r="E31" s="23"/>
      <c r="F31" s="23"/>
      <c r="G31" s="23"/>
      <c r="H31" s="23"/>
      <c r="I31" s="23"/>
      <c r="J31" s="23"/>
      <c r="K31" s="23">
        <v>0</v>
      </c>
      <c r="L31" s="167"/>
      <c r="M31" s="8">
        <f t="shared" si="4"/>
        <v>0</v>
      </c>
      <c r="N31" s="168"/>
    </row>
    <row r="32" spans="1:14" x14ac:dyDescent="0.2">
      <c r="A32" s="166" t="s">
        <v>48</v>
      </c>
      <c r="B32" s="23"/>
      <c r="C32" s="23"/>
      <c r="D32" s="23"/>
      <c r="E32" s="23"/>
      <c r="F32" s="23"/>
      <c r="G32" s="23"/>
      <c r="H32" s="23"/>
      <c r="I32" s="23"/>
      <c r="J32" s="23"/>
      <c r="K32" s="23">
        <v>5192</v>
      </c>
      <c r="L32" s="167">
        <v>3797</v>
      </c>
      <c r="M32" s="8">
        <f t="shared" si="4"/>
        <v>8989</v>
      </c>
      <c r="N32" s="168"/>
    </row>
    <row r="33" spans="1:14" x14ac:dyDescent="0.2">
      <c r="A33" s="246" t="s">
        <v>75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74"/>
      <c r="M33" s="8">
        <f t="shared" si="4"/>
        <v>0</v>
      </c>
      <c r="N33" s="168"/>
    </row>
    <row r="34" spans="1:14" ht="15.75" thickBot="1" x14ac:dyDescent="0.25">
      <c r="A34" s="169" t="s">
        <v>59</v>
      </c>
      <c r="B34" s="24">
        <f>SUM(B28:B33)</f>
        <v>8114</v>
      </c>
      <c r="C34" s="24">
        <f t="shared" ref="C34:L34" si="5">SUM(C28:C33)</f>
        <v>0</v>
      </c>
      <c r="D34" s="24">
        <f t="shared" si="5"/>
        <v>3154</v>
      </c>
      <c r="E34" s="24">
        <f t="shared" si="5"/>
        <v>26977</v>
      </c>
      <c r="F34" s="24">
        <f t="shared" si="5"/>
        <v>4149</v>
      </c>
      <c r="G34" s="24">
        <f t="shared" si="5"/>
        <v>3004</v>
      </c>
      <c r="H34" s="24">
        <f t="shared" si="5"/>
        <v>1524</v>
      </c>
      <c r="I34" s="24">
        <f t="shared" si="5"/>
        <v>978</v>
      </c>
      <c r="J34" s="24">
        <f t="shared" si="5"/>
        <v>0</v>
      </c>
      <c r="K34" s="24">
        <f t="shared" si="5"/>
        <v>5192</v>
      </c>
      <c r="L34" s="24">
        <f t="shared" si="5"/>
        <v>3797</v>
      </c>
      <c r="M34" s="170">
        <f>SUM(M28:M33)</f>
        <v>56889</v>
      </c>
      <c r="N34" s="168"/>
    </row>
    <row r="35" spans="1:14" ht="16.5" thickTop="1" thickBot="1" x14ac:dyDescent="0.25">
      <c r="A35" s="168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71"/>
    </row>
    <row r="36" spans="1:14" ht="96" customHeight="1" x14ac:dyDescent="0.2">
      <c r="A36" s="164" t="s">
        <v>60</v>
      </c>
      <c r="B36" s="256" t="s">
        <v>294</v>
      </c>
      <c r="C36" s="254" t="s">
        <v>295</v>
      </c>
      <c r="D36" s="254" t="s">
        <v>296</v>
      </c>
      <c r="E36" s="254" t="s">
        <v>332</v>
      </c>
      <c r="F36" s="257" t="s">
        <v>55</v>
      </c>
      <c r="G36" s="254" t="s">
        <v>273</v>
      </c>
      <c r="H36" s="256" t="s">
        <v>45</v>
      </c>
      <c r="I36" s="254" t="s">
        <v>331</v>
      </c>
      <c r="J36" s="254" t="s">
        <v>297</v>
      </c>
      <c r="K36" s="254" t="s">
        <v>333</v>
      </c>
      <c r="L36" s="258" t="s">
        <v>298</v>
      </c>
      <c r="M36" s="259" t="s">
        <v>46</v>
      </c>
      <c r="N36" s="168"/>
    </row>
    <row r="37" spans="1:14" x14ac:dyDescent="0.2">
      <c r="A37" s="166" t="s">
        <v>337</v>
      </c>
      <c r="B37" s="23"/>
      <c r="C37" s="23">
        <v>31950</v>
      </c>
      <c r="D37" s="23"/>
      <c r="E37" s="23"/>
      <c r="F37" s="23"/>
      <c r="G37" s="23"/>
      <c r="H37" s="23"/>
      <c r="I37" s="23"/>
      <c r="J37" s="23"/>
      <c r="K37" s="23"/>
      <c r="L37" s="167"/>
      <c r="M37" s="8">
        <f>SUM(B37:K37)</f>
        <v>31950</v>
      </c>
      <c r="N37" s="168"/>
    </row>
    <row r="38" spans="1:14" x14ac:dyDescent="0.2">
      <c r="A38" s="166" t="s">
        <v>109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67"/>
      <c r="M38" s="8">
        <f>SUM(B38:K38)</f>
        <v>0</v>
      </c>
      <c r="N38" s="168"/>
    </row>
    <row r="39" spans="1:14" x14ac:dyDescent="0.2">
      <c r="A39" s="166" t="s">
        <v>72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67"/>
      <c r="M39" s="8">
        <f>SUM(B39:K39)</f>
        <v>0</v>
      </c>
      <c r="N39" s="168"/>
    </row>
    <row r="40" spans="1:14" ht="15.75" thickBot="1" x14ac:dyDescent="0.25">
      <c r="A40" s="169" t="s">
        <v>62</v>
      </c>
      <c r="B40" s="24">
        <f t="shared" ref="B40:M40" si="6">SUM(B37:B39)</f>
        <v>0</v>
      </c>
      <c r="C40" s="24">
        <f t="shared" si="6"/>
        <v>31950</v>
      </c>
      <c r="D40" s="24">
        <f t="shared" si="6"/>
        <v>0</v>
      </c>
      <c r="E40" s="24">
        <f t="shared" si="6"/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170">
        <f t="shared" si="6"/>
        <v>31950</v>
      </c>
      <c r="N40" s="168"/>
    </row>
    <row r="41" spans="1:14" ht="15.75" thickTop="1" x14ac:dyDescent="0.2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6"/>
      <c r="N41" s="171"/>
    </row>
    <row r="42" spans="1:14" ht="15.75" thickBot="1" x14ac:dyDescent="0.25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6"/>
      <c r="N42" s="171"/>
    </row>
    <row r="43" spans="1:14" ht="15.75" thickBot="1" x14ac:dyDescent="0.25">
      <c r="A43" s="175" t="s">
        <v>63</v>
      </c>
      <c r="B43" s="176">
        <f>B40+B34</f>
        <v>8114</v>
      </c>
      <c r="C43" s="176">
        <f t="shared" ref="C43:M43" si="7">C40+C34</f>
        <v>31950</v>
      </c>
      <c r="D43" s="176">
        <f t="shared" si="7"/>
        <v>3154</v>
      </c>
      <c r="E43" s="176">
        <f t="shared" si="7"/>
        <v>26977</v>
      </c>
      <c r="F43" s="176">
        <f t="shared" si="7"/>
        <v>4149</v>
      </c>
      <c r="G43" s="176">
        <f t="shared" si="7"/>
        <v>3004</v>
      </c>
      <c r="H43" s="176">
        <f t="shared" si="7"/>
        <v>1524</v>
      </c>
      <c r="I43" s="176">
        <f t="shared" si="7"/>
        <v>978</v>
      </c>
      <c r="J43" s="176">
        <f t="shared" si="7"/>
        <v>0</v>
      </c>
      <c r="K43" s="176">
        <f t="shared" si="7"/>
        <v>5192</v>
      </c>
      <c r="L43" s="176">
        <f t="shared" si="7"/>
        <v>3797</v>
      </c>
      <c r="M43" s="176">
        <f t="shared" si="7"/>
        <v>88839</v>
      </c>
      <c r="N43" s="171"/>
    </row>
    <row r="44" spans="1:14" ht="15.75" thickTop="1" x14ac:dyDescent="0.2">
      <c r="A44" s="263"/>
      <c r="B44" s="263"/>
      <c r="C44" s="263"/>
      <c r="D44" s="263"/>
      <c r="E44" s="263"/>
      <c r="F44" s="263"/>
      <c r="G44" s="6"/>
      <c r="H44" s="6"/>
      <c r="I44" s="6"/>
      <c r="J44" s="6"/>
      <c r="K44" s="6"/>
      <c r="L44" s="6"/>
      <c r="M44" s="6"/>
      <c r="N44" s="168"/>
    </row>
    <row r="45" spans="1:14" x14ac:dyDescent="0.2">
      <c r="A45" s="264"/>
      <c r="B45" s="264"/>
      <c r="C45" s="264"/>
      <c r="D45" s="264"/>
      <c r="E45" s="264"/>
      <c r="F45" s="264"/>
      <c r="G45" s="6"/>
      <c r="H45" s="6"/>
      <c r="I45" s="6"/>
      <c r="J45" s="6"/>
      <c r="K45" s="6"/>
      <c r="L45" s="6"/>
      <c r="M45" s="6"/>
      <c r="N45" s="168"/>
    </row>
    <row r="46" spans="1:14" x14ac:dyDescent="0.2">
      <c r="A46" s="264"/>
      <c r="B46" s="264"/>
      <c r="C46" s="264"/>
      <c r="D46" s="264"/>
      <c r="E46" s="264"/>
      <c r="F46" s="264"/>
      <c r="G46" s="6"/>
      <c r="H46" s="6"/>
      <c r="I46" s="6"/>
      <c r="J46" s="6"/>
      <c r="K46" s="6"/>
      <c r="L46" s="6"/>
      <c r="M46" s="6"/>
      <c r="N46" s="168"/>
    </row>
    <row r="47" spans="1:14" x14ac:dyDescent="0.2">
      <c r="A47" s="265"/>
      <c r="B47" s="265"/>
      <c r="C47" s="265"/>
      <c r="D47" s="265"/>
      <c r="E47" s="265"/>
      <c r="F47" s="265"/>
      <c r="G47" s="6"/>
      <c r="H47" s="6"/>
      <c r="I47" s="6"/>
      <c r="J47" s="6"/>
      <c r="K47" s="6"/>
      <c r="L47" s="6"/>
      <c r="M47" s="6"/>
      <c r="N47" s="168"/>
    </row>
    <row r="48" spans="1:14" x14ac:dyDescent="0.2">
      <c r="A48" s="264"/>
      <c r="B48" s="264"/>
      <c r="C48" s="264"/>
      <c r="D48" s="264"/>
      <c r="E48" s="264"/>
      <c r="F48" s="264"/>
      <c r="G48" s="6"/>
      <c r="H48" s="6"/>
      <c r="I48" s="6"/>
      <c r="J48" s="6"/>
      <c r="K48" s="6"/>
      <c r="L48" s="6"/>
      <c r="M48" s="6"/>
      <c r="N48" s="168"/>
    </row>
    <row r="49" spans="1:14" x14ac:dyDescent="0.2">
      <c r="A49" s="264"/>
      <c r="B49" s="264"/>
      <c r="C49" s="264"/>
      <c r="D49" s="264"/>
      <c r="E49" s="264"/>
      <c r="F49" s="264"/>
      <c r="G49" s="6"/>
      <c r="H49" s="6"/>
      <c r="I49" s="6"/>
      <c r="J49" s="6"/>
      <c r="K49" s="6"/>
      <c r="L49" s="6"/>
      <c r="M49" s="6"/>
      <c r="N49" s="168"/>
    </row>
    <row r="50" spans="1:14" x14ac:dyDescent="0.2">
      <c r="A50" s="264"/>
      <c r="B50" s="264"/>
      <c r="C50" s="264"/>
      <c r="D50" s="264"/>
      <c r="E50" s="264"/>
      <c r="F50" s="264"/>
      <c r="G50" s="6"/>
      <c r="H50" s="6"/>
      <c r="I50" s="6"/>
      <c r="J50" s="6"/>
      <c r="K50" s="6"/>
      <c r="L50" s="6"/>
      <c r="M50" s="6"/>
      <c r="N50" s="168"/>
    </row>
    <row r="51" spans="1:14" x14ac:dyDescent="0.2">
      <c r="A51" s="264"/>
      <c r="B51" s="264"/>
      <c r="C51" s="264"/>
      <c r="D51" s="264"/>
      <c r="E51" s="264"/>
      <c r="F51" s="264"/>
      <c r="G51" s="6"/>
      <c r="H51" s="6"/>
      <c r="I51" s="6"/>
      <c r="J51" s="6"/>
      <c r="K51" s="6"/>
      <c r="L51" s="6"/>
      <c r="M51" s="6"/>
      <c r="N51" s="168"/>
    </row>
    <row r="52" spans="1:14" x14ac:dyDescent="0.2">
      <c r="A52" s="264"/>
      <c r="B52" s="264"/>
      <c r="C52" s="264"/>
      <c r="D52" s="264"/>
      <c r="E52" s="264"/>
      <c r="F52" s="264"/>
      <c r="G52" s="6"/>
      <c r="H52" s="6"/>
      <c r="I52" s="6"/>
      <c r="J52" s="6"/>
      <c r="K52" s="6"/>
      <c r="L52" s="6"/>
      <c r="M52" s="6"/>
      <c r="N52" s="168"/>
    </row>
    <row r="53" spans="1:14" x14ac:dyDescent="0.2">
      <c r="A53" s="264"/>
      <c r="B53" s="264"/>
      <c r="C53" s="264"/>
      <c r="D53" s="264"/>
      <c r="E53" s="264"/>
      <c r="F53" s="264"/>
      <c r="G53" s="6"/>
      <c r="H53" s="6"/>
      <c r="I53" s="6"/>
      <c r="J53" s="6"/>
      <c r="K53" s="6"/>
      <c r="L53" s="6"/>
      <c r="M53" s="6"/>
      <c r="N53" s="168"/>
    </row>
    <row r="54" spans="1:14" x14ac:dyDescent="0.2">
      <c r="A54" s="264"/>
      <c r="B54" s="264"/>
      <c r="C54" s="264"/>
      <c r="D54" s="264"/>
      <c r="E54" s="264"/>
      <c r="F54" s="264"/>
      <c r="G54" s="6"/>
      <c r="H54" s="6"/>
      <c r="I54" s="6"/>
      <c r="J54" s="6"/>
      <c r="K54" s="6"/>
      <c r="L54" s="6"/>
      <c r="M54" s="6"/>
      <c r="N54" s="168"/>
    </row>
    <row r="55" spans="1:14" x14ac:dyDescent="0.2">
      <c r="A55" s="264"/>
      <c r="B55" s="264"/>
      <c r="C55" s="264"/>
      <c r="D55" s="264"/>
      <c r="E55" s="264"/>
      <c r="F55" s="264"/>
      <c r="G55" s="6"/>
      <c r="H55" s="6"/>
      <c r="I55" s="6"/>
      <c r="J55" s="6"/>
      <c r="K55" s="6"/>
      <c r="L55" s="6"/>
      <c r="M55" s="6"/>
      <c r="N55" s="168"/>
    </row>
    <row r="56" spans="1:14" x14ac:dyDescent="0.2">
      <c r="A56" s="264"/>
      <c r="B56" s="264"/>
      <c r="C56" s="264"/>
      <c r="D56" s="264"/>
      <c r="E56" s="264"/>
      <c r="F56" s="264"/>
      <c r="G56" s="6"/>
      <c r="H56" s="6"/>
      <c r="I56" s="6"/>
      <c r="J56" s="6"/>
      <c r="K56" s="6"/>
      <c r="L56" s="6"/>
      <c r="M56" s="6"/>
      <c r="N56" s="168"/>
    </row>
    <row r="57" spans="1:14" x14ac:dyDescent="0.2">
      <c r="A57" s="264"/>
      <c r="B57" s="264"/>
      <c r="C57" s="264"/>
      <c r="D57" s="264"/>
      <c r="E57" s="264"/>
      <c r="F57" s="264"/>
      <c r="G57" s="6"/>
      <c r="H57" s="6"/>
      <c r="I57" s="6"/>
      <c r="J57" s="6"/>
      <c r="K57" s="6"/>
      <c r="L57" s="6"/>
      <c r="M57" s="6"/>
      <c r="N57" s="168"/>
    </row>
    <row r="58" spans="1:14" x14ac:dyDescent="0.2">
      <c r="A58" s="264"/>
      <c r="B58" s="264"/>
      <c r="C58" s="264"/>
      <c r="D58" s="264"/>
      <c r="E58" s="264"/>
      <c r="F58" s="264"/>
      <c r="G58" s="6"/>
      <c r="H58" s="6"/>
      <c r="I58" s="6"/>
      <c r="J58" s="6"/>
      <c r="K58" s="6"/>
      <c r="L58" s="6"/>
      <c r="M58" s="6"/>
      <c r="N58" s="168"/>
    </row>
    <row r="59" spans="1:14" x14ac:dyDescent="0.2">
      <c r="A59" s="264"/>
      <c r="B59" s="264"/>
      <c r="C59" s="264"/>
      <c r="D59" s="264"/>
      <c r="E59" s="264"/>
      <c r="F59" s="264"/>
      <c r="G59" s="6"/>
      <c r="H59" s="6"/>
      <c r="I59" s="6"/>
      <c r="J59" s="6"/>
      <c r="K59" s="6"/>
      <c r="L59" s="6"/>
      <c r="M59" s="6"/>
      <c r="N59" s="168"/>
    </row>
    <row r="60" spans="1:14" x14ac:dyDescent="0.2">
      <c r="A60" s="264"/>
      <c r="B60" s="264"/>
      <c r="C60" s="264"/>
      <c r="D60" s="264"/>
      <c r="E60" s="264"/>
      <c r="F60" s="264"/>
      <c r="G60" s="6"/>
      <c r="H60" s="6"/>
      <c r="I60" s="6"/>
      <c r="J60" s="6"/>
      <c r="K60" s="6"/>
      <c r="L60" s="6"/>
      <c r="M60" s="6"/>
      <c r="N60" s="168"/>
    </row>
    <row r="61" spans="1:14" x14ac:dyDescent="0.2">
      <c r="A61" s="264"/>
      <c r="B61" s="264"/>
      <c r="C61" s="264"/>
      <c r="D61" s="264"/>
      <c r="E61" s="264"/>
      <c r="F61" s="264"/>
      <c r="G61" s="6"/>
      <c r="H61" s="6"/>
      <c r="I61" s="6"/>
      <c r="J61" s="6"/>
      <c r="K61" s="6"/>
      <c r="L61" s="6"/>
      <c r="M61" s="6"/>
      <c r="N61" s="168"/>
    </row>
    <row r="62" spans="1:14" x14ac:dyDescent="0.2">
      <c r="A62" s="264"/>
      <c r="B62" s="264"/>
      <c r="C62" s="264"/>
      <c r="D62" s="264"/>
      <c r="E62" s="264"/>
      <c r="F62" s="264"/>
      <c r="G62" s="6"/>
      <c r="H62" s="6"/>
      <c r="I62" s="6"/>
      <c r="J62" s="6"/>
      <c r="K62" s="6"/>
      <c r="L62" s="6"/>
      <c r="M62" s="6"/>
      <c r="N62" s="168"/>
    </row>
    <row r="63" spans="1:14" x14ac:dyDescent="0.2">
      <c r="A63" s="264"/>
      <c r="B63" s="264"/>
      <c r="C63" s="264"/>
      <c r="D63" s="264"/>
      <c r="E63" s="264"/>
      <c r="F63" s="264"/>
      <c r="G63" s="6"/>
      <c r="H63" s="6"/>
      <c r="I63" s="6"/>
      <c r="J63" s="6"/>
      <c r="K63" s="6"/>
      <c r="L63" s="6"/>
      <c r="M63" s="6"/>
      <c r="N63" s="168"/>
    </row>
    <row r="64" spans="1:14" x14ac:dyDescent="0.2">
      <c r="A64" s="264"/>
      <c r="B64" s="264"/>
      <c r="C64" s="264"/>
      <c r="D64" s="264"/>
      <c r="E64" s="264"/>
      <c r="F64" s="264"/>
      <c r="G64" s="6"/>
      <c r="H64" s="6"/>
      <c r="I64" s="6"/>
      <c r="J64" s="6"/>
      <c r="K64" s="6"/>
      <c r="L64" s="6"/>
      <c r="M64" s="6"/>
      <c r="N64" s="168"/>
    </row>
    <row r="65" spans="1:14" x14ac:dyDescent="0.2">
      <c r="A65" s="264"/>
      <c r="B65" s="264"/>
      <c r="C65" s="264"/>
      <c r="D65" s="264"/>
      <c r="E65" s="264"/>
      <c r="F65" s="264"/>
      <c r="N65" s="168"/>
    </row>
    <row r="66" spans="1:14" x14ac:dyDescent="0.2">
      <c r="A66" s="264"/>
      <c r="B66" s="264"/>
      <c r="C66" s="264"/>
      <c r="D66" s="264"/>
      <c r="E66" s="264"/>
      <c r="F66" s="264"/>
    </row>
    <row r="190" spans="4:4" x14ac:dyDescent="0.2">
      <c r="D190" s="266">
        <v>163</v>
      </c>
    </row>
  </sheetData>
  <mergeCells count="4">
    <mergeCell ref="A2:B2"/>
    <mergeCell ref="A1:M1"/>
    <mergeCell ref="A3:M3"/>
    <mergeCell ref="J2:L2"/>
  </mergeCells>
  <phoneticPr fontId="0" type="noConversion"/>
  <printOptions horizontalCentered="1" verticalCentered="1"/>
  <pageMargins left="0.29527559055118113" right="0.29527559055118113" top="0.3" bottom="0.25" header="0.24" footer="0.37"/>
  <pageSetup paperSize="9" scale="77" orientation="landscape" r:id="rId1"/>
  <headerFooter alignWithMargins="0"/>
  <rowBreaks count="1" manualBreakCount="1">
    <brk id="25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BreakPreview" zoomScaleNormal="75" zoomScaleSheetLayoutView="100" workbookViewId="0">
      <selection activeCell="A2" sqref="A2:B2"/>
    </sheetView>
  </sheetViews>
  <sheetFormatPr defaultRowHeight="15" x14ac:dyDescent="0.2"/>
  <cols>
    <col min="1" max="1" width="44.28515625" style="7" bestFit="1" customWidth="1"/>
    <col min="2" max="2" width="21.140625" style="7" customWidth="1"/>
    <col min="3" max="16384" width="9.140625" style="7"/>
  </cols>
  <sheetData>
    <row r="1" spans="1:3" x14ac:dyDescent="0.2">
      <c r="A1" s="422" t="s">
        <v>428</v>
      </c>
      <c r="B1" s="422"/>
      <c r="C1" s="295" t="s">
        <v>398</v>
      </c>
    </row>
    <row r="2" spans="1:3" x14ac:dyDescent="0.2">
      <c r="A2" s="422" t="s">
        <v>418</v>
      </c>
      <c r="B2" s="422"/>
    </row>
    <row r="3" spans="1:3" ht="15.75" thickBot="1" x14ac:dyDescent="0.25">
      <c r="A3" s="1"/>
      <c r="B3" s="2"/>
    </row>
    <row r="4" spans="1:3" s="182" customFormat="1" ht="12.75" x14ac:dyDescent="0.2">
      <c r="A4" s="381" t="s">
        <v>44</v>
      </c>
      <c r="B4" s="382" t="s">
        <v>301</v>
      </c>
    </row>
    <row r="5" spans="1:3" s="182" customFormat="1" ht="12.75" x14ac:dyDescent="0.2">
      <c r="A5" s="390" t="s">
        <v>47</v>
      </c>
      <c r="B5" s="391">
        <v>5450</v>
      </c>
    </row>
    <row r="6" spans="1:3" s="182" customFormat="1" ht="12.75" x14ac:dyDescent="0.2">
      <c r="A6" s="390" t="s">
        <v>302</v>
      </c>
      <c r="B6" s="391">
        <v>4750</v>
      </c>
    </row>
    <row r="7" spans="1:3" s="182" customFormat="1" ht="12.75" x14ac:dyDescent="0.2">
      <c r="A7" s="390" t="s">
        <v>300</v>
      </c>
      <c r="B7" s="391">
        <v>13154</v>
      </c>
    </row>
    <row r="8" spans="1:3" s="182" customFormat="1" ht="12.75" x14ac:dyDescent="0.2">
      <c r="A8" s="390" t="s">
        <v>258</v>
      </c>
      <c r="B8" s="391">
        <v>6872</v>
      </c>
    </row>
    <row r="9" spans="1:3" s="182" customFormat="1" ht="12.75" x14ac:dyDescent="0.2">
      <c r="A9" s="392" t="s">
        <v>344</v>
      </c>
      <c r="B9" s="391">
        <v>973</v>
      </c>
    </row>
    <row r="10" spans="1:3" s="182" customFormat="1" ht="12.75" x14ac:dyDescent="0.2">
      <c r="A10" s="390" t="s">
        <v>65</v>
      </c>
      <c r="B10" s="393">
        <v>28420</v>
      </c>
    </row>
    <row r="11" spans="1:3" s="182" customFormat="1" ht="12.75" x14ac:dyDescent="0.2">
      <c r="A11" s="387" t="s">
        <v>76</v>
      </c>
      <c r="B11" s="394">
        <v>0</v>
      </c>
    </row>
    <row r="12" spans="1:3" s="182" customFormat="1" ht="13.5" thickBot="1" x14ac:dyDescent="0.25">
      <c r="A12" s="395" t="s">
        <v>327</v>
      </c>
      <c r="B12" s="396">
        <v>11855</v>
      </c>
    </row>
    <row r="13" spans="1:3" s="182" customFormat="1" ht="13.5" thickBot="1" x14ac:dyDescent="0.25">
      <c r="A13" s="185" t="s">
        <v>50</v>
      </c>
      <c r="B13" s="186">
        <f>SUM(B5:B12)</f>
        <v>71474</v>
      </c>
    </row>
    <row r="14" spans="1:3" s="182" customFormat="1" ht="13.5" thickBot="1" x14ac:dyDescent="0.25">
      <c r="A14" s="187"/>
      <c r="B14" s="188"/>
    </row>
    <row r="15" spans="1:3" s="182" customFormat="1" ht="12.75" x14ac:dyDescent="0.2">
      <c r="A15" s="189" t="s">
        <v>51</v>
      </c>
      <c r="B15" s="181" t="s">
        <v>301</v>
      </c>
    </row>
    <row r="16" spans="1:3" s="182" customFormat="1" ht="12.75" x14ac:dyDescent="0.2">
      <c r="A16" s="190" t="s">
        <v>92</v>
      </c>
      <c r="B16" s="191">
        <v>4300</v>
      </c>
    </row>
    <row r="17" spans="1:2" s="182" customFormat="1" ht="12.75" x14ac:dyDescent="0.2">
      <c r="A17" s="183" t="s">
        <v>303</v>
      </c>
      <c r="B17" s="191">
        <v>0</v>
      </c>
    </row>
    <row r="18" spans="1:2" s="182" customFormat="1" ht="12.75" x14ac:dyDescent="0.2">
      <c r="A18" s="190" t="s">
        <v>316</v>
      </c>
      <c r="B18" s="191">
        <v>0</v>
      </c>
    </row>
    <row r="19" spans="1:2" s="182" customFormat="1" ht="12.75" x14ac:dyDescent="0.2">
      <c r="A19" s="190" t="s">
        <v>318</v>
      </c>
      <c r="B19" s="191">
        <v>13065</v>
      </c>
    </row>
    <row r="20" spans="1:2" s="182" customFormat="1" ht="13.5" thickBot="1" x14ac:dyDescent="0.25">
      <c r="A20" s="192" t="s">
        <v>52</v>
      </c>
      <c r="B20" s="193">
        <f>SUM(B16:B19)</f>
        <v>17365</v>
      </c>
    </row>
    <row r="21" spans="1:2" s="182" customFormat="1" ht="13.5" thickTop="1" x14ac:dyDescent="0.2">
      <c r="A21" s="187"/>
      <c r="B21" s="188"/>
    </row>
    <row r="22" spans="1:2" s="182" customFormat="1" ht="13.5" thickBot="1" x14ac:dyDescent="0.25">
      <c r="A22" s="187"/>
      <c r="B22" s="188"/>
    </row>
    <row r="23" spans="1:2" s="182" customFormat="1" ht="13.5" thickBot="1" x14ac:dyDescent="0.25">
      <c r="A23" s="194" t="s">
        <v>53</v>
      </c>
      <c r="B23" s="195">
        <f>B13+B20</f>
        <v>88839</v>
      </c>
    </row>
    <row r="24" spans="1:2" s="182" customFormat="1" ht="13.5" thickTop="1" x14ac:dyDescent="0.2">
      <c r="A24" s="196"/>
      <c r="B24" s="197"/>
    </row>
    <row r="25" spans="1:2" s="182" customFormat="1" ht="13.5" thickBot="1" x14ac:dyDescent="0.25">
      <c r="A25" s="196"/>
      <c r="B25" s="197"/>
    </row>
    <row r="26" spans="1:2" s="182" customFormat="1" ht="12.75" x14ac:dyDescent="0.2">
      <c r="A26" s="180" t="s">
        <v>54</v>
      </c>
      <c r="B26" s="181" t="s">
        <v>301</v>
      </c>
    </row>
    <row r="27" spans="1:2" s="182" customFormat="1" ht="12.75" x14ac:dyDescent="0.2">
      <c r="A27" s="198" t="s">
        <v>56</v>
      </c>
      <c r="B27" s="199">
        <v>25401</v>
      </c>
    </row>
    <row r="28" spans="1:2" s="182" customFormat="1" ht="12.75" x14ac:dyDescent="0.2">
      <c r="A28" s="183" t="s">
        <v>57</v>
      </c>
      <c r="B28" s="184">
        <v>3126</v>
      </c>
    </row>
    <row r="29" spans="1:2" s="182" customFormat="1" ht="12.75" x14ac:dyDescent="0.2">
      <c r="A29" s="183" t="s">
        <v>58</v>
      </c>
      <c r="B29" s="184">
        <v>15255</v>
      </c>
    </row>
    <row r="30" spans="1:2" s="182" customFormat="1" ht="12.75" x14ac:dyDescent="0.2">
      <c r="A30" s="183" t="s">
        <v>304</v>
      </c>
      <c r="B30" s="184">
        <v>4118</v>
      </c>
    </row>
    <row r="31" spans="1:2" s="182" customFormat="1" ht="12.75" x14ac:dyDescent="0.2">
      <c r="A31" s="183" t="s">
        <v>64</v>
      </c>
      <c r="B31" s="184">
        <v>8989</v>
      </c>
    </row>
    <row r="32" spans="1:2" s="182" customFormat="1" ht="12.75" x14ac:dyDescent="0.2">
      <c r="A32" s="190" t="s">
        <v>110</v>
      </c>
      <c r="B32" s="191">
        <v>0</v>
      </c>
    </row>
    <row r="33" spans="1:2" s="182" customFormat="1" ht="12.75" x14ac:dyDescent="0.2">
      <c r="A33" s="190" t="s">
        <v>75</v>
      </c>
      <c r="B33" s="191">
        <v>0</v>
      </c>
    </row>
    <row r="34" spans="1:2" s="182" customFormat="1" ht="13.5" thickBot="1" x14ac:dyDescent="0.25">
      <c r="A34" s="192" t="s">
        <v>59</v>
      </c>
      <c r="B34" s="193">
        <f>SUM(B27:B33)</f>
        <v>56889</v>
      </c>
    </row>
    <row r="35" spans="1:2" s="182" customFormat="1" ht="14.25" thickTop="1" thickBot="1" x14ac:dyDescent="0.25">
      <c r="A35" s="196"/>
      <c r="B35" s="200"/>
    </row>
    <row r="36" spans="1:2" s="182" customFormat="1" ht="12.75" x14ac:dyDescent="0.2">
      <c r="A36" s="381" t="s">
        <v>60</v>
      </c>
      <c r="B36" s="382" t="s">
        <v>301</v>
      </c>
    </row>
    <row r="37" spans="1:2" s="182" customFormat="1" ht="12.75" x14ac:dyDescent="0.2">
      <c r="A37" s="383" t="s">
        <v>61</v>
      </c>
      <c r="B37" s="384">
        <v>31950</v>
      </c>
    </row>
    <row r="38" spans="1:2" s="182" customFormat="1" ht="12.75" x14ac:dyDescent="0.2">
      <c r="A38" s="385" t="s">
        <v>317</v>
      </c>
      <c r="B38" s="386">
        <v>0</v>
      </c>
    </row>
    <row r="39" spans="1:2" s="182" customFormat="1" ht="12.75" x14ac:dyDescent="0.2">
      <c r="A39" s="385" t="s">
        <v>304</v>
      </c>
      <c r="B39" s="386">
        <v>0</v>
      </c>
    </row>
    <row r="40" spans="1:2" s="182" customFormat="1" ht="12.75" x14ac:dyDescent="0.2">
      <c r="A40" s="387" t="s">
        <v>72</v>
      </c>
      <c r="B40" s="386">
        <v>0</v>
      </c>
    </row>
    <row r="41" spans="1:2" s="182" customFormat="1" ht="13.5" thickBot="1" x14ac:dyDescent="0.25">
      <c r="A41" s="388" t="s">
        <v>62</v>
      </c>
      <c r="B41" s="389">
        <f>SUM(B37:B40)</f>
        <v>31950</v>
      </c>
    </row>
    <row r="42" spans="1:2" s="182" customFormat="1" ht="13.5" thickBot="1" x14ac:dyDescent="0.25">
      <c r="A42" s="187"/>
      <c r="B42" s="188"/>
    </row>
    <row r="43" spans="1:2" s="182" customFormat="1" ht="13.5" thickBot="1" x14ac:dyDescent="0.25">
      <c r="A43" s="194" t="s">
        <v>63</v>
      </c>
      <c r="B43" s="195">
        <f>B41+B34</f>
        <v>88839</v>
      </c>
    </row>
    <row r="44" spans="1:2" s="182" customFormat="1" ht="13.5" thickTop="1" x14ac:dyDescent="0.2">
      <c r="A44" s="196"/>
      <c r="B44" s="247">
        <f>+B23-B43</f>
        <v>0</v>
      </c>
    </row>
  </sheetData>
  <mergeCells count="2">
    <mergeCell ref="A1:B1"/>
    <mergeCell ref="A2:B2"/>
  </mergeCells>
  <phoneticPr fontId="0" type="noConversion"/>
  <printOptions horizontalCentered="1" verticalCentered="1"/>
  <pageMargins left="0.39370078740157483" right="0.39370078740157483" top="0.23622047244094491" bottom="0.19685039370078741" header="0.19685039370078741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workbookViewId="0">
      <selection activeCell="B3" sqref="B3"/>
    </sheetView>
  </sheetViews>
  <sheetFormatPr defaultRowHeight="12.75" x14ac:dyDescent="0.2"/>
  <cols>
    <col min="1" max="4" width="9.140625" style="134"/>
    <col min="5" max="5" width="10.140625" style="134" customWidth="1"/>
    <col min="6" max="6" width="9.140625" style="134"/>
    <col min="7" max="7" width="13.140625" style="134" customWidth="1"/>
    <col min="8" max="8" width="9.140625" style="135"/>
    <col min="9" max="16384" width="9.140625" style="134"/>
  </cols>
  <sheetData>
    <row r="1" spans="1:8" x14ac:dyDescent="0.2">
      <c r="A1" s="131"/>
      <c r="B1" s="132"/>
      <c r="C1" s="132"/>
      <c r="D1" s="132"/>
      <c r="E1" s="132"/>
      <c r="F1" s="132"/>
      <c r="G1" s="132"/>
      <c r="H1" s="133"/>
    </row>
    <row r="2" spans="1:8" ht="15" x14ac:dyDescent="0.2">
      <c r="A2" s="131"/>
      <c r="B2" s="3" t="s">
        <v>429</v>
      </c>
      <c r="C2" s="3"/>
      <c r="D2" s="132"/>
      <c r="E2" s="132"/>
      <c r="F2" s="132"/>
      <c r="G2" s="132"/>
      <c r="H2" s="295" t="s">
        <v>398</v>
      </c>
    </row>
    <row r="3" spans="1:8" x14ac:dyDescent="0.2">
      <c r="A3" s="131"/>
      <c r="B3" s="132"/>
      <c r="C3" s="132"/>
      <c r="D3" s="132"/>
      <c r="E3" s="132"/>
      <c r="F3" s="132"/>
      <c r="G3" s="132"/>
      <c r="H3" s="133"/>
    </row>
    <row r="4" spans="1:8" ht="14.25" x14ac:dyDescent="0.2">
      <c r="A4" s="131"/>
      <c r="B4" s="422"/>
      <c r="C4" s="422"/>
      <c r="D4" s="422"/>
      <c r="E4" s="422"/>
      <c r="F4" s="422"/>
      <c r="G4" s="422"/>
    </row>
    <row r="5" spans="1:8" x14ac:dyDescent="0.2">
      <c r="A5" s="131"/>
      <c r="B5" s="136"/>
      <c r="C5" s="131"/>
      <c r="D5" s="136"/>
      <c r="E5" s="131"/>
      <c r="F5" s="131"/>
      <c r="G5" s="131"/>
    </row>
    <row r="6" spans="1:8" x14ac:dyDescent="0.2">
      <c r="A6" s="131"/>
      <c r="B6" s="131"/>
      <c r="C6" s="131"/>
      <c r="D6" s="131"/>
      <c r="E6" s="131"/>
      <c r="F6" s="131"/>
      <c r="G6" s="131"/>
    </row>
    <row r="7" spans="1:8" x14ac:dyDescent="0.2">
      <c r="A7" s="131"/>
      <c r="B7" s="131" t="s">
        <v>270</v>
      </c>
      <c r="C7" s="131"/>
      <c r="D7" s="131"/>
      <c r="E7" s="131"/>
      <c r="F7" s="131"/>
      <c r="G7" s="131"/>
    </row>
    <row r="8" spans="1:8" x14ac:dyDescent="0.2">
      <c r="A8" s="131"/>
      <c r="B8" s="131" t="s">
        <v>271</v>
      </c>
      <c r="C8" s="131"/>
      <c r="D8" s="131"/>
      <c r="E8" s="131"/>
      <c r="F8" s="131"/>
      <c r="G8" s="131"/>
    </row>
    <row r="9" spans="1:8" x14ac:dyDescent="0.2">
      <c r="A9" s="131"/>
      <c r="B9" s="131"/>
      <c r="C9" s="131"/>
      <c r="D9" s="131"/>
      <c r="E9" s="131"/>
      <c r="F9" s="131"/>
      <c r="G9" s="131"/>
    </row>
    <row r="10" spans="1:8" x14ac:dyDescent="0.2">
      <c r="A10" s="131"/>
      <c r="B10" s="131" t="s">
        <v>416</v>
      </c>
      <c r="C10" s="131"/>
      <c r="D10" s="131"/>
      <c r="E10" s="131"/>
      <c r="F10" s="131"/>
      <c r="G10" s="131"/>
    </row>
    <row r="11" spans="1:8" x14ac:dyDescent="0.2">
      <c r="A11" s="131"/>
      <c r="B11" s="131"/>
      <c r="C11" s="131"/>
      <c r="D11" s="131"/>
      <c r="E11" s="131"/>
      <c r="F11" s="131"/>
      <c r="G11" s="131"/>
    </row>
    <row r="12" spans="1:8" x14ac:dyDescent="0.2">
      <c r="A12" s="137"/>
      <c r="B12" s="131" t="s">
        <v>275</v>
      </c>
      <c r="C12" s="131"/>
      <c r="D12" s="131"/>
      <c r="E12" s="131"/>
      <c r="F12" s="131"/>
      <c r="G12" s="131"/>
      <c r="H12" s="135">
        <v>1500</v>
      </c>
    </row>
    <row r="13" spans="1:8" x14ac:dyDescent="0.2">
      <c r="A13" s="137"/>
      <c r="B13" s="131" t="s">
        <v>276</v>
      </c>
      <c r="C13" s="131"/>
      <c r="D13" s="131"/>
      <c r="E13" s="131"/>
      <c r="F13" s="131"/>
      <c r="G13" s="131"/>
      <c r="H13" s="135">
        <v>2100</v>
      </c>
    </row>
    <row r="14" spans="1:8" x14ac:dyDescent="0.2">
      <c r="A14" s="137"/>
      <c r="B14" s="131" t="s">
        <v>277</v>
      </c>
      <c r="C14" s="131"/>
      <c r="D14" s="131"/>
      <c r="E14" s="131"/>
      <c r="F14" s="131"/>
      <c r="G14" s="131"/>
      <c r="H14" s="135">
        <v>2800</v>
      </c>
    </row>
    <row r="15" spans="1:8" ht="13.5" thickBot="1" x14ac:dyDescent="0.25">
      <c r="A15" s="137"/>
      <c r="B15" s="138" t="s">
        <v>80</v>
      </c>
      <c r="C15" s="138"/>
      <c r="D15" s="138"/>
      <c r="E15" s="138"/>
      <c r="F15" s="138"/>
      <c r="G15" s="138"/>
      <c r="H15" s="139">
        <f>SUM(H12:H14)</f>
        <v>6400</v>
      </c>
    </row>
    <row r="16" spans="1:8" x14ac:dyDescent="0.2">
      <c r="A16" s="131"/>
      <c r="B16" s="137"/>
      <c r="C16" s="137"/>
      <c r="D16" s="137"/>
      <c r="E16" s="137"/>
      <c r="F16" s="137"/>
      <c r="G16" s="137"/>
    </row>
    <row r="17" spans="1:8" x14ac:dyDescent="0.2">
      <c r="A17" s="131"/>
      <c r="B17" s="131" t="s">
        <v>417</v>
      </c>
      <c r="C17" s="131"/>
      <c r="D17" s="131"/>
      <c r="E17" s="131"/>
      <c r="F17" s="131"/>
      <c r="G17" s="140"/>
    </row>
    <row r="18" spans="1:8" x14ac:dyDescent="0.2">
      <c r="A18" s="131"/>
      <c r="B18" s="131"/>
      <c r="C18" s="131"/>
      <c r="D18" s="131"/>
      <c r="E18" s="131"/>
      <c r="F18" s="131"/>
      <c r="G18" s="131"/>
    </row>
    <row r="19" spans="1:8" x14ac:dyDescent="0.2">
      <c r="A19" s="141"/>
      <c r="B19" s="131" t="s">
        <v>416</v>
      </c>
      <c r="C19" s="131"/>
      <c r="D19" s="131"/>
      <c r="E19" s="131"/>
      <c r="F19" s="131"/>
      <c r="G19" s="137" t="s">
        <v>81</v>
      </c>
      <c r="H19" s="135">
        <f>+H15</f>
        <v>6400</v>
      </c>
    </row>
    <row r="20" spans="1:8" x14ac:dyDescent="0.2">
      <c r="A20" s="131"/>
      <c r="B20" s="137" t="s">
        <v>82</v>
      </c>
      <c r="C20" s="137"/>
      <c r="D20" s="137"/>
      <c r="E20" s="137"/>
      <c r="F20" s="137"/>
      <c r="G20" s="137" t="s">
        <v>83</v>
      </c>
      <c r="H20" s="135">
        <v>0</v>
      </c>
    </row>
    <row r="21" spans="1:8" x14ac:dyDescent="0.2">
      <c r="A21" s="131"/>
      <c r="B21" s="131"/>
      <c r="C21" s="131"/>
      <c r="D21" s="131"/>
      <c r="E21" s="131"/>
      <c r="F21" s="131"/>
      <c r="G21" s="131"/>
      <c r="H21" s="142"/>
    </row>
    <row r="22" spans="1:8" ht="13.5" thickBot="1" x14ac:dyDescent="0.25">
      <c r="A22" s="131"/>
      <c r="B22" s="131" t="s">
        <v>84</v>
      </c>
      <c r="C22" s="131"/>
      <c r="D22" s="131"/>
      <c r="E22" s="131"/>
      <c r="F22" s="131"/>
      <c r="G22" s="143">
        <v>0.7</v>
      </c>
      <c r="H22" s="139">
        <f>+H19*G22</f>
        <v>4480</v>
      </c>
    </row>
    <row r="23" spans="1:8" x14ac:dyDescent="0.2">
      <c r="A23" s="131"/>
      <c r="B23" s="131"/>
      <c r="C23" s="131"/>
      <c r="D23" s="131"/>
      <c r="E23" s="131"/>
      <c r="F23" s="131"/>
      <c r="G23" s="131"/>
    </row>
    <row r="24" spans="1:8" ht="13.5" thickBot="1" x14ac:dyDescent="0.25">
      <c r="A24" s="131"/>
      <c r="B24" s="144" t="s">
        <v>417</v>
      </c>
      <c r="C24" s="144"/>
      <c r="D24" s="144"/>
      <c r="E24" s="144"/>
      <c r="F24" s="144"/>
      <c r="G24" s="144"/>
      <c r="H24" s="139">
        <f>+H22</f>
        <v>4480</v>
      </c>
    </row>
    <row r="25" spans="1:8" x14ac:dyDescent="0.2">
      <c r="A25" s="131"/>
      <c r="B25" s="131"/>
      <c r="C25" s="131"/>
      <c r="D25" s="131"/>
      <c r="E25" s="131"/>
      <c r="F25" s="131"/>
      <c r="G25" s="131"/>
    </row>
    <row r="26" spans="1:8" x14ac:dyDescent="0.2">
      <c r="A26" s="131"/>
      <c r="B26" s="131" t="s">
        <v>85</v>
      </c>
      <c r="C26" s="131"/>
      <c r="D26" s="131"/>
      <c r="E26" s="131"/>
      <c r="F26" s="131"/>
      <c r="G26" s="131"/>
    </row>
    <row r="27" spans="1:8" ht="13.5" thickBot="1" x14ac:dyDescent="0.25">
      <c r="A27" s="131"/>
      <c r="B27" s="131"/>
      <c r="C27" s="131"/>
      <c r="D27" s="131"/>
      <c r="E27" s="131"/>
      <c r="F27" s="138" t="s">
        <v>86</v>
      </c>
      <c r="G27" s="138"/>
      <c r="H27" s="139">
        <f>+H24</f>
        <v>4480</v>
      </c>
    </row>
    <row r="28" spans="1:8" x14ac:dyDescent="0.2">
      <c r="A28" s="131"/>
      <c r="B28" s="131"/>
      <c r="C28" s="131"/>
      <c r="D28" s="131"/>
      <c r="E28" s="131"/>
      <c r="F28" s="131"/>
      <c r="G28" s="131"/>
    </row>
    <row r="29" spans="1:8" ht="13.5" thickBot="1" x14ac:dyDescent="0.25">
      <c r="A29" s="131"/>
      <c r="B29" s="138" t="s">
        <v>272</v>
      </c>
      <c r="C29" s="138"/>
      <c r="D29" s="138"/>
      <c r="E29" s="138"/>
      <c r="F29" s="138"/>
      <c r="G29" s="138"/>
      <c r="H29" s="139">
        <v>0</v>
      </c>
    </row>
  </sheetData>
  <mergeCells count="3">
    <mergeCell ref="B4:C4"/>
    <mergeCell ref="D4:E4"/>
    <mergeCell ref="F4:G4"/>
  </mergeCells>
  <phoneticPr fontId="0" type="noConversion"/>
  <pageMargins left="0.75" right="0.75" top="1" bottom="1" header="0.5" footer="0.5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>
      <selection activeCell="A2" sqref="A2"/>
    </sheetView>
  </sheetViews>
  <sheetFormatPr defaultRowHeight="12.75" x14ac:dyDescent="0.2"/>
  <cols>
    <col min="1" max="1" width="60.42578125" bestFit="1" customWidth="1"/>
    <col min="2" max="2" width="13.5703125" customWidth="1"/>
    <col min="3" max="3" width="14.28515625" bestFit="1" customWidth="1"/>
  </cols>
  <sheetData>
    <row r="1" spans="1:3" ht="14.25" x14ac:dyDescent="0.2">
      <c r="A1" s="292" t="s">
        <v>430</v>
      </c>
      <c r="B1" s="422"/>
      <c r="C1" s="422"/>
    </row>
    <row r="2" spans="1:3" ht="15" x14ac:dyDescent="0.2">
      <c r="A2" s="113"/>
      <c r="B2" s="114"/>
      <c r="C2" s="295" t="s">
        <v>398</v>
      </c>
    </row>
    <row r="3" spans="1:3" ht="15" x14ac:dyDescent="0.2">
      <c r="A3" s="113"/>
      <c r="B3" s="114"/>
      <c r="C3" s="295"/>
    </row>
    <row r="4" spans="1:3" x14ac:dyDescent="0.2">
      <c r="A4" s="423" t="s">
        <v>188</v>
      </c>
      <c r="B4" s="423"/>
      <c r="C4" s="423"/>
    </row>
    <row r="5" spans="1:3" x14ac:dyDescent="0.2">
      <c r="A5" s="113"/>
      <c r="B5" s="114"/>
      <c r="C5" s="114"/>
    </row>
    <row r="9" spans="1:3" ht="13.5" thickBot="1" x14ac:dyDescent="0.25"/>
    <row r="10" spans="1:3" ht="15" x14ac:dyDescent="0.2">
      <c r="A10" s="248" t="s">
        <v>189</v>
      </c>
      <c r="B10" s="398" t="s">
        <v>349</v>
      </c>
      <c r="C10" s="399" t="s">
        <v>399</v>
      </c>
    </row>
    <row r="11" spans="1:3" s="134" customFormat="1" ht="15" x14ac:dyDescent="0.2">
      <c r="A11" s="295" t="s">
        <v>378</v>
      </c>
      <c r="B11" s="377">
        <v>12700</v>
      </c>
    </row>
    <row r="12" spans="1:3" s="134" customFormat="1" ht="15" x14ac:dyDescent="0.2">
      <c r="A12" s="253" t="s">
        <v>389</v>
      </c>
      <c r="B12" s="315">
        <v>13347</v>
      </c>
    </row>
    <row r="13" spans="1:3" s="134" customFormat="1" ht="15" x14ac:dyDescent="0.2">
      <c r="A13" s="253" t="s">
        <v>390</v>
      </c>
      <c r="B13" s="315">
        <v>100</v>
      </c>
    </row>
    <row r="14" spans="1:3" s="134" customFormat="1" ht="15" x14ac:dyDescent="0.2">
      <c r="A14" s="253" t="s">
        <v>391</v>
      </c>
      <c r="B14" s="315">
        <v>900</v>
      </c>
    </row>
    <row r="15" spans="1:3" s="134" customFormat="1" ht="15" x14ac:dyDescent="0.2">
      <c r="A15" s="253" t="s">
        <v>392</v>
      </c>
      <c r="B15" s="315">
        <v>250</v>
      </c>
    </row>
    <row r="16" spans="1:3" s="134" customFormat="1" ht="15" x14ac:dyDescent="0.2">
      <c r="A16" s="253" t="s">
        <v>393</v>
      </c>
      <c r="B16" s="315">
        <v>500</v>
      </c>
    </row>
    <row r="17" spans="1:3" s="134" customFormat="1" ht="15" x14ac:dyDescent="0.2">
      <c r="A17" s="253" t="s">
        <v>394</v>
      </c>
      <c r="B17" s="315">
        <v>1000</v>
      </c>
    </row>
    <row r="18" spans="1:3" s="134" customFormat="1" ht="15" x14ac:dyDescent="0.2">
      <c r="A18" s="316" t="s">
        <v>395</v>
      </c>
      <c r="B18" s="315">
        <v>1000</v>
      </c>
    </row>
    <row r="19" spans="1:3" s="134" customFormat="1" ht="15" x14ac:dyDescent="0.2">
      <c r="A19" s="316" t="s">
        <v>414</v>
      </c>
      <c r="B19" s="315">
        <v>1253</v>
      </c>
    </row>
    <row r="20" spans="1:3" s="134" customFormat="1" ht="15" x14ac:dyDescent="0.2">
      <c r="A20" s="316" t="s">
        <v>396</v>
      </c>
      <c r="B20" s="315">
        <v>900</v>
      </c>
    </row>
    <row r="21" spans="1:3" ht="15.75" thickBot="1" x14ac:dyDescent="0.25">
      <c r="A21" s="397" t="s">
        <v>348</v>
      </c>
      <c r="B21" s="400">
        <f>SUM(B11:B20)</f>
        <v>31950</v>
      </c>
      <c r="C21" s="401">
        <v>0</v>
      </c>
    </row>
  </sheetData>
  <mergeCells count="2">
    <mergeCell ref="A4:C4"/>
    <mergeCell ref="B1:C1"/>
  </mergeCells>
  <phoneticPr fontId="19" type="noConversion"/>
  <pageMargins left="0.75" right="0.75" top="1" bottom="1" header="0.5" footer="0.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topLeftCell="A2" zoomScaleNormal="100" zoomScaleSheetLayoutView="100" workbookViewId="0">
      <selection activeCell="A4" sqref="A4"/>
    </sheetView>
  </sheetViews>
  <sheetFormatPr defaultRowHeight="15" x14ac:dyDescent="0.2"/>
  <cols>
    <col min="1" max="1" width="43.42578125" style="7" bestFit="1" customWidth="1"/>
    <col min="2" max="4" width="12.7109375" style="7" customWidth="1"/>
    <col min="5" max="16384" width="9.140625" style="7"/>
  </cols>
  <sheetData>
    <row r="1" spans="1:4" x14ac:dyDescent="0.2">
      <c r="A1" s="1"/>
      <c r="B1" s="1"/>
      <c r="C1" s="3"/>
      <c r="D1" s="3"/>
    </row>
    <row r="2" spans="1:4" x14ac:dyDescent="0.2">
      <c r="A2" s="1"/>
      <c r="B2" s="1"/>
      <c r="C2" s="3"/>
      <c r="D2" s="3"/>
    </row>
    <row r="3" spans="1:4" x14ac:dyDescent="0.2">
      <c r="A3" s="422" t="s">
        <v>431</v>
      </c>
      <c r="B3" s="422"/>
      <c r="C3" s="422"/>
      <c r="D3" s="422"/>
    </row>
    <row r="4" spans="1:4" x14ac:dyDescent="0.2">
      <c r="A4" s="1"/>
      <c r="B4" s="1"/>
      <c r="C4" s="3"/>
      <c r="D4" s="3"/>
    </row>
    <row r="5" spans="1:4" x14ac:dyDescent="0.2">
      <c r="A5" s="422" t="s">
        <v>68</v>
      </c>
      <c r="B5" s="422"/>
      <c r="C5" s="422"/>
      <c r="D5" s="422"/>
    </row>
    <row r="6" spans="1:4" x14ac:dyDescent="0.2">
      <c r="A6" s="422" t="s">
        <v>419</v>
      </c>
      <c r="B6" s="422"/>
      <c r="C6" s="422"/>
      <c r="D6" s="422"/>
    </row>
    <row r="7" spans="1:4" x14ac:dyDescent="0.2">
      <c r="A7" s="422" t="s">
        <v>69</v>
      </c>
      <c r="B7" s="422"/>
      <c r="C7" s="422"/>
      <c r="D7" s="422"/>
    </row>
    <row r="8" spans="1:4" ht="15.75" thickBot="1" x14ac:dyDescent="0.25">
      <c r="A8" s="1"/>
      <c r="B8" s="19"/>
      <c r="C8" s="22">
        <v>1.026</v>
      </c>
      <c r="D8" s="22">
        <v>1.04</v>
      </c>
    </row>
    <row r="9" spans="1:4" x14ac:dyDescent="0.2">
      <c r="A9" s="201" t="s">
        <v>66</v>
      </c>
      <c r="B9" s="202" t="s">
        <v>342</v>
      </c>
      <c r="C9" s="202" t="s">
        <v>349</v>
      </c>
      <c r="D9" s="202" t="s">
        <v>399</v>
      </c>
    </row>
    <row r="10" spans="1:4" x14ac:dyDescent="0.2">
      <c r="A10" s="10" t="s">
        <v>305</v>
      </c>
      <c r="B10" s="11">
        <v>5450</v>
      </c>
      <c r="C10" s="4">
        <f>C8*B10</f>
        <v>5591.7</v>
      </c>
      <c r="D10" s="12">
        <f t="shared" ref="D10:D16" si="0">$D$8*C10</f>
        <v>5815.3680000000004</v>
      </c>
    </row>
    <row r="11" spans="1:4" x14ac:dyDescent="0.2">
      <c r="A11" s="10" t="s">
        <v>299</v>
      </c>
      <c r="B11" s="11">
        <v>4750</v>
      </c>
      <c r="C11" s="4">
        <f>C8*B11</f>
        <v>4873.5</v>
      </c>
      <c r="D11" s="12">
        <f>D8*C11</f>
        <v>5068.4400000000005</v>
      </c>
    </row>
    <row r="12" spans="1:4" x14ac:dyDescent="0.2">
      <c r="A12" s="10" t="s">
        <v>306</v>
      </c>
      <c r="B12" s="11">
        <v>20999</v>
      </c>
      <c r="C12" s="4">
        <f>C8*B12</f>
        <v>21544.974000000002</v>
      </c>
      <c r="D12" s="12">
        <f t="shared" si="0"/>
        <v>22406.772960000002</v>
      </c>
    </row>
    <row r="13" spans="1:4" x14ac:dyDescent="0.2">
      <c r="A13" s="280" t="s">
        <v>343</v>
      </c>
      <c r="B13" s="11">
        <v>24920</v>
      </c>
      <c r="C13" s="4">
        <f>C8*B13</f>
        <v>25567.920000000002</v>
      </c>
      <c r="D13" s="12">
        <f t="shared" si="0"/>
        <v>26590.636800000004</v>
      </c>
    </row>
    <row r="14" spans="1:4" x14ac:dyDescent="0.2">
      <c r="A14" s="10" t="s">
        <v>307</v>
      </c>
      <c r="B14" s="11">
        <v>28420</v>
      </c>
      <c r="C14" s="4">
        <f>C8*B14</f>
        <v>29158.920000000002</v>
      </c>
      <c r="D14" s="12">
        <f t="shared" si="0"/>
        <v>30325.276800000003</v>
      </c>
    </row>
    <row r="15" spans="1:4" x14ac:dyDescent="0.2">
      <c r="A15" s="289" t="s">
        <v>76</v>
      </c>
      <c r="B15" s="11">
        <v>0</v>
      </c>
      <c r="C15" s="4">
        <f>C8*B15</f>
        <v>0</v>
      </c>
      <c r="D15" s="4">
        <f>D8*C15</f>
        <v>0</v>
      </c>
    </row>
    <row r="16" spans="1:4" x14ac:dyDescent="0.2">
      <c r="A16" s="13" t="s">
        <v>70</v>
      </c>
      <c r="B16" s="11">
        <v>4300</v>
      </c>
      <c r="C16" s="4">
        <f>C8*B16</f>
        <v>4411.8</v>
      </c>
      <c r="D16" s="12">
        <f t="shared" si="0"/>
        <v>4588.2719999999999</v>
      </c>
    </row>
    <row r="17" spans="1:4" ht="15.75" thickBot="1" x14ac:dyDescent="0.25">
      <c r="A17" s="206"/>
      <c r="B17" s="207"/>
      <c r="C17" s="20"/>
      <c r="D17" s="21"/>
    </row>
    <row r="18" spans="1:4" ht="15.75" thickBot="1" x14ac:dyDescent="0.25">
      <c r="A18" s="14" t="s">
        <v>71</v>
      </c>
      <c r="B18" s="203">
        <f>SUM(B10:B17)</f>
        <v>88839</v>
      </c>
      <c r="C18" s="204">
        <f>SUM(C10:C17)</f>
        <v>91148.814000000013</v>
      </c>
      <c r="D18" s="250">
        <f>SUM(D10:D17)</f>
        <v>94794.766560000018</v>
      </c>
    </row>
    <row r="19" spans="1:4" x14ac:dyDescent="0.2">
      <c r="A19" s="5"/>
      <c r="B19" s="15"/>
      <c r="C19" s="16"/>
      <c r="D19" s="16"/>
    </row>
    <row r="20" spans="1:4" ht="15.75" thickBot="1" x14ac:dyDescent="0.25">
      <c r="A20" s="5"/>
      <c r="B20" s="15"/>
      <c r="C20" s="16"/>
      <c r="D20" s="16"/>
    </row>
    <row r="21" spans="1:4" x14ac:dyDescent="0.2">
      <c r="A21" s="201" t="s">
        <v>67</v>
      </c>
      <c r="B21" s="202" t="s">
        <v>342</v>
      </c>
      <c r="C21" s="202" t="s">
        <v>349</v>
      </c>
      <c r="D21" s="202" t="s">
        <v>399</v>
      </c>
    </row>
    <row r="22" spans="1:4" x14ac:dyDescent="0.2">
      <c r="A22" s="13" t="s">
        <v>34</v>
      </c>
      <c r="B22" s="4">
        <v>25401</v>
      </c>
      <c r="C22" s="4">
        <f>C8*B22</f>
        <v>26061.425999999999</v>
      </c>
      <c r="D22" s="12">
        <f>$D$8*C22</f>
        <v>27103.883040000001</v>
      </c>
    </row>
    <row r="23" spans="1:4" x14ac:dyDescent="0.2">
      <c r="A23" s="13" t="s">
        <v>35</v>
      </c>
      <c r="B23" s="4">
        <v>3126</v>
      </c>
      <c r="C23" s="4">
        <f>C8*B23</f>
        <v>3207.2760000000003</v>
      </c>
      <c r="D23" s="12">
        <f t="shared" ref="D23:D29" si="1">$D$8*C23</f>
        <v>3335.5670400000004</v>
      </c>
    </row>
    <row r="24" spans="1:4" x14ac:dyDescent="0.2">
      <c r="A24" s="13" t="s">
        <v>308</v>
      </c>
      <c r="B24" s="4">
        <v>15255</v>
      </c>
      <c r="C24" s="4">
        <f>C8*B24</f>
        <v>15651.630000000001</v>
      </c>
      <c r="D24" s="12">
        <f t="shared" si="1"/>
        <v>16277.695200000002</v>
      </c>
    </row>
    <row r="25" spans="1:4" x14ac:dyDescent="0.2">
      <c r="A25" s="13" t="s">
        <v>309</v>
      </c>
      <c r="B25" s="205">
        <v>0</v>
      </c>
      <c r="C25" s="4">
        <f>C8*B25</f>
        <v>0</v>
      </c>
      <c r="D25" s="12">
        <f t="shared" si="1"/>
        <v>0</v>
      </c>
    </row>
    <row r="26" spans="1:4" x14ac:dyDescent="0.2">
      <c r="A26" s="13" t="s">
        <v>304</v>
      </c>
      <c r="B26" s="4">
        <v>4118</v>
      </c>
      <c r="C26" s="4">
        <f>+B26*C8</f>
        <v>4225.0680000000002</v>
      </c>
      <c r="D26" s="12">
        <f t="shared" si="1"/>
        <v>4394.0707200000006</v>
      </c>
    </row>
    <row r="27" spans="1:4" x14ac:dyDescent="0.2">
      <c r="A27" s="13" t="s">
        <v>310</v>
      </c>
      <c r="B27" s="4">
        <v>8989</v>
      </c>
      <c r="C27" s="4">
        <f>C8*B27</f>
        <v>9222.7139999999999</v>
      </c>
      <c r="D27" s="12">
        <f t="shared" si="1"/>
        <v>9591.6225599999998</v>
      </c>
    </row>
    <row r="28" spans="1:4" x14ac:dyDescent="0.2">
      <c r="A28" s="13" t="s">
        <v>43</v>
      </c>
      <c r="B28" s="4">
        <v>31950</v>
      </c>
      <c r="C28" s="4">
        <f>C8*B28</f>
        <v>32780.700000000004</v>
      </c>
      <c r="D28" s="12">
        <f t="shared" si="1"/>
        <v>34091.928000000007</v>
      </c>
    </row>
    <row r="29" spans="1:4" x14ac:dyDescent="0.2">
      <c r="A29" s="182" t="s">
        <v>72</v>
      </c>
      <c r="B29" s="4">
        <v>0</v>
      </c>
      <c r="C29" s="4">
        <f>+B29*C8</f>
        <v>0</v>
      </c>
      <c r="D29" s="12">
        <f t="shared" si="1"/>
        <v>0</v>
      </c>
    </row>
    <row r="30" spans="1:4" ht="15.75" thickBot="1" x14ac:dyDescent="0.25">
      <c r="A30" s="26"/>
      <c r="B30" s="15"/>
      <c r="C30" s="15"/>
      <c r="D30" s="249"/>
    </row>
    <row r="31" spans="1:4" ht="15.75" thickBot="1" x14ac:dyDescent="0.25">
      <c r="A31" s="17" t="s">
        <v>73</v>
      </c>
      <c r="B31" s="18">
        <f>B22+B23+B24+B27+B25+B28+B26+B29</f>
        <v>88839</v>
      </c>
      <c r="C31" s="18">
        <f>C22+C23+C24+C27+C25+C28+C26+C29</f>
        <v>91148.814000000013</v>
      </c>
      <c r="D31" s="18">
        <f>D22+D23+D24+D27+D25+D28+D26+D29</f>
        <v>94794.766560000004</v>
      </c>
    </row>
  </sheetData>
  <mergeCells count="5">
    <mergeCell ref="A5:D5"/>
    <mergeCell ref="A6:D6"/>
    <mergeCell ref="A7:D7"/>
    <mergeCell ref="A3:B3"/>
    <mergeCell ref="C3:D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913"/>
  <sheetViews>
    <sheetView view="pageBreakPreview" zoomScale="75" zoomScaleNormal="75" workbookViewId="0"/>
  </sheetViews>
  <sheetFormatPr defaultRowHeight="12.75" x14ac:dyDescent="0.2"/>
  <cols>
    <col min="1" max="1" width="4.85546875" customWidth="1"/>
    <col min="4" max="4" width="21.28515625" customWidth="1"/>
    <col min="5" max="11" width="9.28515625" bestFit="1" customWidth="1"/>
    <col min="12" max="12" width="10.5703125" customWidth="1"/>
    <col min="13" max="13" width="12.28515625" customWidth="1"/>
    <col min="14" max="14" width="9.28515625" bestFit="1" customWidth="1"/>
    <col min="15" max="15" width="10.85546875" customWidth="1"/>
    <col min="16" max="16" width="11" customWidth="1"/>
    <col min="17" max="17" width="9.5703125" style="134" customWidth="1"/>
  </cols>
  <sheetData>
    <row r="1" spans="1:17" s="41" customForma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134"/>
    </row>
    <row r="2" spans="1:17" s="41" customFormat="1" ht="15" x14ac:dyDescent="0.2">
      <c r="A2" s="422" t="s">
        <v>432</v>
      </c>
      <c r="B2" s="422"/>
      <c r="C2" s="422"/>
      <c r="D2" s="422"/>
      <c r="E2" s="422"/>
      <c r="F2" s="422"/>
      <c r="G2" s="422"/>
      <c r="H2" s="422"/>
      <c r="I2" s="29"/>
      <c r="J2" s="29"/>
      <c r="K2" s="29"/>
      <c r="L2"/>
      <c r="M2"/>
      <c r="N2"/>
      <c r="O2"/>
      <c r="P2" s="295" t="s">
        <v>398</v>
      </c>
      <c r="Q2" s="134"/>
    </row>
    <row r="3" spans="1:17" s="41" customFormat="1" x14ac:dyDescent="0.2">
      <c r="A3" s="29" t="s">
        <v>420</v>
      </c>
      <c r="B3"/>
      <c r="C3"/>
      <c r="D3"/>
      <c r="E3"/>
      <c r="F3"/>
      <c r="G3" s="29"/>
      <c r="H3" s="29"/>
      <c r="I3" s="29"/>
      <c r="J3" s="29"/>
      <c r="K3" s="29"/>
      <c r="L3"/>
      <c r="M3"/>
      <c r="N3"/>
      <c r="O3"/>
      <c r="P3"/>
      <c r="Q3" s="134"/>
    </row>
    <row r="4" spans="1:17" s="41" customFormat="1" ht="13.5" thickBot="1" x14ac:dyDescent="0.2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 s="134"/>
    </row>
    <row r="5" spans="1:17" s="41" customFormat="1" ht="13.5" thickBot="1" x14ac:dyDescent="0.25">
      <c r="A5" s="42" t="s">
        <v>93</v>
      </c>
      <c r="B5" s="43" t="s">
        <v>94</v>
      </c>
      <c r="C5" s="43"/>
      <c r="D5" s="44"/>
      <c r="E5" s="45" t="s">
        <v>97</v>
      </c>
      <c r="F5" s="46" t="s">
        <v>98</v>
      </c>
      <c r="G5" s="45" t="s">
        <v>99</v>
      </c>
      <c r="H5" s="46" t="s">
        <v>100</v>
      </c>
      <c r="I5" s="45" t="s">
        <v>101</v>
      </c>
      <c r="J5" s="46" t="s">
        <v>102</v>
      </c>
      <c r="K5" s="45" t="s">
        <v>103</v>
      </c>
      <c r="L5" s="46" t="s">
        <v>104</v>
      </c>
      <c r="M5" s="45" t="s">
        <v>105</v>
      </c>
      <c r="N5" s="46" t="s">
        <v>106</v>
      </c>
      <c r="O5" s="45" t="s">
        <v>107</v>
      </c>
      <c r="P5" s="47" t="s">
        <v>108</v>
      </c>
      <c r="Q5" s="208" t="s">
        <v>46</v>
      </c>
    </row>
    <row r="6" spans="1:17" s="286" customFormat="1" ht="13.5" thickBot="1" x14ac:dyDescent="0.25">
      <c r="A6" s="281"/>
      <c r="B6" s="281"/>
      <c r="C6" s="282"/>
      <c r="D6" s="283"/>
      <c r="E6" s="282">
        <v>0.09</v>
      </c>
      <c r="F6" s="284">
        <v>7.6999999999999999E-2</v>
      </c>
      <c r="G6" s="282">
        <v>8.7999999999999995E-2</v>
      </c>
      <c r="H6" s="284">
        <v>7.0999999999999994E-2</v>
      </c>
      <c r="I6" s="282">
        <v>8.1000000000000003E-2</v>
      </c>
      <c r="J6" s="282">
        <v>8.1000000000000003E-2</v>
      </c>
      <c r="K6" s="282">
        <v>7.5999999999999998E-2</v>
      </c>
      <c r="L6" s="282">
        <v>7.5999999999999998E-2</v>
      </c>
      <c r="M6" s="282">
        <v>8.7999999999999995E-2</v>
      </c>
      <c r="N6" s="284">
        <v>9.5000000000000001E-2</v>
      </c>
      <c r="O6" s="282">
        <v>0.09</v>
      </c>
      <c r="P6" s="281">
        <v>8.6999999999999994E-2</v>
      </c>
      <c r="Q6" s="285"/>
    </row>
    <row r="7" spans="1:17" s="118" customFormat="1" ht="13.5" thickBot="1" x14ac:dyDescent="0.25">
      <c r="A7" s="119" t="s">
        <v>6</v>
      </c>
      <c r="B7" s="116" t="s">
        <v>66</v>
      </c>
      <c r="C7" s="120"/>
      <c r="D7" s="121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209"/>
    </row>
    <row r="8" spans="1:17" s="41" customFormat="1" ht="15" x14ac:dyDescent="0.2">
      <c r="A8" s="53"/>
      <c r="B8" s="145" t="s">
        <v>47</v>
      </c>
      <c r="C8" s="109"/>
      <c r="D8" s="9"/>
      <c r="E8" s="146">
        <f t="shared" ref="E8:P8" si="0">+$Q$8*E6</f>
        <v>490.5</v>
      </c>
      <c r="F8" s="146">
        <f t="shared" si="0"/>
        <v>419.65</v>
      </c>
      <c r="G8" s="146">
        <f t="shared" si="0"/>
        <v>479.59999999999997</v>
      </c>
      <c r="H8" s="146">
        <f t="shared" si="0"/>
        <v>386.95</v>
      </c>
      <c r="I8" s="147">
        <f t="shared" si="0"/>
        <v>441.45</v>
      </c>
      <c r="J8" s="146">
        <f t="shared" si="0"/>
        <v>441.45</v>
      </c>
      <c r="K8" s="146">
        <f t="shared" si="0"/>
        <v>414.2</v>
      </c>
      <c r="L8" s="146">
        <f t="shared" si="0"/>
        <v>414.2</v>
      </c>
      <c r="M8" s="146">
        <f t="shared" si="0"/>
        <v>479.59999999999997</v>
      </c>
      <c r="N8" s="146">
        <f t="shared" si="0"/>
        <v>517.75</v>
      </c>
      <c r="O8" s="146">
        <f t="shared" si="0"/>
        <v>490.5</v>
      </c>
      <c r="P8" s="146">
        <f t="shared" si="0"/>
        <v>474.15</v>
      </c>
      <c r="Q8" s="210">
        <v>5450</v>
      </c>
    </row>
    <row r="9" spans="1:17" s="41" customFormat="1" ht="15" x14ac:dyDescent="0.2">
      <c r="A9" s="55"/>
      <c r="B9" s="108" t="s">
        <v>299</v>
      </c>
      <c r="C9" s="10"/>
      <c r="D9" s="109"/>
      <c r="E9" s="146">
        <f t="shared" ref="E9:P9" si="1">+$Q$9*E6</f>
        <v>427.5</v>
      </c>
      <c r="F9" s="146">
        <f t="shared" si="1"/>
        <v>365.75</v>
      </c>
      <c r="G9" s="146">
        <f t="shared" si="1"/>
        <v>418</v>
      </c>
      <c r="H9" s="146">
        <f t="shared" si="1"/>
        <v>337.24999999999994</v>
      </c>
      <c r="I9" s="146">
        <f t="shared" si="1"/>
        <v>384.75</v>
      </c>
      <c r="J9" s="146">
        <f t="shared" si="1"/>
        <v>384.75</v>
      </c>
      <c r="K9" s="146">
        <f t="shared" si="1"/>
        <v>361</v>
      </c>
      <c r="L9" s="146">
        <f t="shared" si="1"/>
        <v>361</v>
      </c>
      <c r="M9" s="146">
        <f t="shared" si="1"/>
        <v>418</v>
      </c>
      <c r="N9" s="146">
        <f t="shared" si="1"/>
        <v>451.25</v>
      </c>
      <c r="O9" s="146">
        <f t="shared" si="1"/>
        <v>427.5</v>
      </c>
      <c r="P9" s="146">
        <f t="shared" si="1"/>
        <v>413.24999999999994</v>
      </c>
      <c r="Q9" s="211">
        <v>4750</v>
      </c>
    </row>
    <row r="10" spans="1:17" s="41" customFormat="1" ht="15" x14ac:dyDescent="0.2">
      <c r="A10" s="55"/>
      <c r="B10" s="108" t="s">
        <v>274</v>
      </c>
      <c r="C10" s="10"/>
      <c r="D10" s="108"/>
      <c r="E10" s="148">
        <f t="shared" ref="E10:P10" si="2">+$Q$10*E6</f>
        <v>1889.9099999999999</v>
      </c>
      <c r="F10" s="148">
        <f t="shared" si="2"/>
        <v>1616.923</v>
      </c>
      <c r="G10" s="148">
        <f t="shared" si="2"/>
        <v>1847.9119999999998</v>
      </c>
      <c r="H10" s="148">
        <f t="shared" si="2"/>
        <v>1490.9289999999999</v>
      </c>
      <c r="I10" s="148">
        <f t="shared" si="2"/>
        <v>1700.9190000000001</v>
      </c>
      <c r="J10" s="148">
        <f t="shared" si="2"/>
        <v>1700.9190000000001</v>
      </c>
      <c r="K10" s="148">
        <f t="shared" si="2"/>
        <v>1595.924</v>
      </c>
      <c r="L10" s="148">
        <f t="shared" si="2"/>
        <v>1595.924</v>
      </c>
      <c r="M10" s="148">
        <f t="shared" si="2"/>
        <v>1847.9119999999998</v>
      </c>
      <c r="N10" s="148">
        <f t="shared" si="2"/>
        <v>1994.905</v>
      </c>
      <c r="O10" s="148">
        <f t="shared" si="2"/>
        <v>1889.9099999999999</v>
      </c>
      <c r="P10" s="148">
        <f t="shared" si="2"/>
        <v>1826.9129999999998</v>
      </c>
      <c r="Q10" s="211">
        <v>20999</v>
      </c>
    </row>
    <row r="11" spans="1:17" s="41" customFormat="1" ht="15" x14ac:dyDescent="0.2">
      <c r="A11" s="55"/>
      <c r="B11" s="108" t="s">
        <v>65</v>
      </c>
      <c r="C11" s="10"/>
      <c r="D11" s="108"/>
      <c r="E11" s="148">
        <f t="shared" ref="E11:P11" si="3">+$Q$11*E6</f>
        <v>2304.9</v>
      </c>
      <c r="F11" s="148">
        <f t="shared" si="3"/>
        <v>1971.97</v>
      </c>
      <c r="G11" s="148">
        <f t="shared" si="3"/>
        <v>2253.6799999999998</v>
      </c>
      <c r="H11" s="148">
        <f t="shared" si="3"/>
        <v>1818.31</v>
      </c>
      <c r="I11" s="148">
        <f t="shared" si="3"/>
        <v>2074.41</v>
      </c>
      <c r="J11" s="148">
        <f t="shared" si="3"/>
        <v>2074.41</v>
      </c>
      <c r="K11" s="148">
        <f t="shared" si="3"/>
        <v>1946.36</v>
      </c>
      <c r="L11" s="148">
        <f t="shared" si="3"/>
        <v>1946.36</v>
      </c>
      <c r="M11" s="148">
        <f t="shared" si="3"/>
        <v>2253.6799999999998</v>
      </c>
      <c r="N11" s="148">
        <f t="shared" si="3"/>
        <v>2432.9499999999998</v>
      </c>
      <c r="O11" s="148">
        <f t="shared" si="3"/>
        <v>2304.9</v>
      </c>
      <c r="P11" s="148">
        <f t="shared" si="3"/>
        <v>2228.0699999999997</v>
      </c>
      <c r="Q11" s="211">
        <v>25610</v>
      </c>
    </row>
    <row r="12" spans="1:17" s="41" customFormat="1" ht="15" x14ac:dyDescent="0.2">
      <c r="A12" s="55"/>
      <c r="B12" s="108" t="s">
        <v>78</v>
      </c>
      <c r="C12" s="10"/>
      <c r="D12" s="108"/>
      <c r="E12" s="148">
        <f t="shared" ref="E12:P12" si="4">+$Q$12*E6</f>
        <v>252.89999999999998</v>
      </c>
      <c r="F12" s="148">
        <f t="shared" si="4"/>
        <v>216.37</v>
      </c>
      <c r="G12" s="148">
        <f t="shared" si="4"/>
        <v>247.27999999999997</v>
      </c>
      <c r="H12" s="148">
        <f t="shared" si="4"/>
        <v>199.51</v>
      </c>
      <c r="I12" s="148">
        <f t="shared" si="4"/>
        <v>227.61</v>
      </c>
      <c r="J12" s="148">
        <f t="shared" si="4"/>
        <v>227.61</v>
      </c>
      <c r="K12" s="148">
        <f t="shared" si="4"/>
        <v>213.56</v>
      </c>
      <c r="L12" s="148">
        <f t="shared" si="4"/>
        <v>213.56</v>
      </c>
      <c r="M12" s="148">
        <f t="shared" si="4"/>
        <v>247.27999999999997</v>
      </c>
      <c r="N12" s="148">
        <f t="shared" si="4"/>
        <v>266.95</v>
      </c>
      <c r="O12" s="148">
        <f t="shared" si="4"/>
        <v>252.89999999999998</v>
      </c>
      <c r="P12" s="148">
        <f t="shared" si="4"/>
        <v>244.46999999999997</v>
      </c>
      <c r="Q12" s="211">
        <v>2810</v>
      </c>
    </row>
    <row r="13" spans="1:17" s="41" customFormat="1" ht="15" x14ac:dyDescent="0.2">
      <c r="A13" s="55"/>
      <c r="B13" s="280" t="s">
        <v>343</v>
      </c>
      <c r="C13" s="280"/>
      <c r="D13" s="110"/>
      <c r="E13" s="148">
        <f t="shared" ref="E13:P13" si="5">+$Q$13*E6</f>
        <v>2242.7999999999997</v>
      </c>
      <c r="F13" s="148">
        <f t="shared" si="5"/>
        <v>1918.84</v>
      </c>
      <c r="G13" s="148">
        <f t="shared" si="5"/>
        <v>2192.96</v>
      </c>
      <c r="H13" s="148">
        <f t="shared" si="5"/>
        <v>1769.32</v>
      </c>
      <c r="I13" s="148">
        <f t="shared" si="5"/>
        <v>2018.52</v>
      </c>
      <c r="J13" s="148">
        <f t="shared" si="5"/>
        <v>2018.52</v>
      </c>
      <c r="K13" s="148">
        <f t="shared" si="5"/>
        <v>1893.9199999999998</v>
      </c>
      <c r="L13" s="148">
        <f t="shared" si="5"/>
        <v>1893.9199999999998</v>
      </c>
      <c r="M13" s="148">
        <f t="shared" si="5"/>
        <v>2192.96</v>
      </c>
      <c r="N13" s="148">
        <f t="shared" si="5"/>
        <v>2367.4</v>
      </c>
      <c r="O13" s="148">
        <f t="shared" si="5"/>
        <v>2242.7999999999997</v>
      </c>
      <c r="P13" s="148">
        <f t="shared" si="5"/>
        <v>2168.04</v>
      </c>
      <c r="Q13" s="211">
        <v>24920</v>
      </c>
    </row>
    <row r="14" spans="1:17" s="41" customFormat="1" ht="15.75" thickBot="1" x14ac:dyDescent="0.25">
      <c r="A14" s="55"/>
      <c r="B14" s="110" t="s">
        <v>70</v>
      </c>
      <c r="C14" s="26"/>
      <c r="D14" s="26"/>
      <c r="E14" s="148">
        <f t="shared" ref="E14:P14" si="6">+$Q$14*E6</f>
        <v>387</v>
      </c>
      <c r="F14" s="148">
        <f t="shared" si="6"/>
        <v>331.1</v>
      </c>
      <c r="G14" s="148">
        <f t="shared" si="6"/>
        <v>378.4</v>
      </c>
      <c r="H14" s="148">
        <f t="shared" si="6"/>
        <v>305.29999999999995</v>
      </c>
      <c r="I14" s="148">
        <f t="shared" si="6"/>
        <v>348.3</v>
      </c>
      <c r="J14" s="148">
        <f t="shared" si="6"/>
        <v>348.3</v>
      </c>
      <c r="K14" s="148">
        <f t="shared" si="6"/>
        <v>326.8</v>
      </c>
      <c r="L14" s="148">
        <f t="shared" si="6"/>
        <v>326.8</v>
      </c>
      <c r="M14" s="148">
        <f t="shared" si="6"/>
        <v>378.4</v>
      </c>
      <c r="N14" s="148">
        <f t="shared" si="6"/>
        <v>408.5</v>
      </c>
      <c r="O14" s="148">
        <f t="shared" si="6"/>
        <v>387</v>
      </c>
      <c r="P14" s="148">
        <f t="shared" si="6"/>
        <v>374.09999999999997</v>
      </c>
      <c r="Q14" s="211">
        <v>4300</v>
      </c>
    </row>
    <row r="15" spans="1:17" s="41" customFormat="1" ht="13.5" thickBot="1" x14ac:dyDescent="0.25">
      <c r="A15" s="57"/>
      <c r="B15" s="424" t="s">
        <v>71</v>
      </c>
      <c r="C15" s="425"/>
      <c r="D15" s="426"/>
      <c r="E15" s="149">
        <f t="shared" ref="E15:Q15" si="7">SUM(E8:E14)</f>
        <v>7995.5099999999984</v>
      </c>
      <c r="F15" s="150">
        <f t="shared" si="7"/>
        <v>6840.6030000000001</v>
      </c>
      <c r="G15" s="149">
        <f t="shared" si="7"/>
        <v>7817.8319999999985</v>
      </c>
      <c r="H15" s="150">
        <f t="shared" si="7"/>
        <v>6307.5689999999995</v>
      </c>
      <c r="I15" s="149">
        <f t="shared" si="7"/>
        <v>7195.9589999999998</v>
      </c>
      <c r="J15" s="150">
        <f t="shared" si="7"/>
        <v>7195.9589999999998</v>
      </c>
      <c r="K15" s="149">
        <f t="shared" si="7"/>
        <v>6751.7640000000001</v>
      </c>
      <c r="L15" s="150">
        <f t="shared" si="7"/>
        <v>6751.7640000000001</v>
      </c>
      <c r="M15" s="149">
        <f t="shared" si="7"/>
        <v>7817.8319999999985</v>
      </c>
      <c r="N15" s="150">
        <f t="shared" si="7"/>
        <v>8439.7049999999999</v>
      </c>
      <c r="O15" s="149">
        <f t="shared" si="7"/>
        <v>7995.5099999999984</v>
      </c>
      <c r="P15" s="151">
        <f t="shared" si="7"/>
        <v>7728.9930000000004</v>
      </c>
      <c r="Q15" s="212">
        <f t="shared" si="7"/>
        <v>88839</v>
      </c>
    </row>
    <row r="16" spans="1:17" s="41" customFormat="1" ht="13.5" thickBot="1" x14ac:dyDescent="0.25">
      <c r="A16" s="58"/>
      <c r="B16" s="48"/>
      <c r="C16" s="49"/>
      <c r="D16" s="50"/>
      <c r="E16" s="152"/>
      <c r="F16" s="153"/>
      <c r="G16" s="152"/>
      <c r="H16" s="153"/>
      <c r="I16" s="152"/>
      <c r="J16" s="153"/>
      <c r="K16" s="152"/>
      <c r="L16" s="153"/>
      <c r="M16" s="152"/>
      <c r="N16" s="153"/>
      <c r="O16" s="152"/>
      <c r="P16" s="154"/>
      <c r="Q16" s="213"/>
    </row>
    <row r="17" spans="1:17" s="41" customFormat="1" ht="13.5" thickBot="1" x14ac:dyDescent="0.25">
      <c r="A17" s="59" t="s">
        <v>12</v>
      </c>
      <c r="B17" s="57" t="s">
        <v>67</v>
      </c>
      <c r="C17" s="60"/>
      <c r="D17" s="61"/>
      <c r="E17" s="45" t="s">
        <v>97</v>
      </c>
      <c r="F17" s="46" t="s">
        <v>98</v>
      </c>
      <c r="G17" s="45" t="s">
        <v>99</v>
      </c>
      <c r="H17" s="46" t="s">
        <v>100</v>
      </c>
      <c r="I17" s="45" t="s">
        <v>101</v>
      </c>
      <c r="J17" s="46" t="s">
        <v>102</v>
      </c>
      <c r="K17" s="45" t="s">
        <v>103</v>
      </c>
      <c r="L17" s="46" t="s">
        <v>104</v>
      </c>
      <c r="M17" s="45" t="s">
        <v>105</v>
      </c>
      <c r="N17" s="46" t="s">
        <v>106</v>
      </c>
      <c r="O17" s="45" t="s">
        <v>107</v>
      </c>
      <c r="P17" s="47" t="s">
        <v>108</v>
      </c>
      <c r="Q17" s="208" t="s">
        <v>46</v>
      </c>
    </row>
    <row r="18" spans="1:17" s="41" customFormat="1" ht="15" x14ac:dyDescent="0.2">
      <c r="A18" s="53"/>
      <c r="B18" s="108" t="s">
        <v>57</v>
      </c>
      <c r="C18" s="10"/>
      <c r="D18" s="109"/>
      <c r="E18" s="155">
        <f t="shared" ref="E18:P18" si="8">+$Q$18*E6</f>
        <v>2286.0899999999997</v>
      </c>
      <c r="F18" s="156">
        <f t="shared" si="8"/>
        <v>1955.877</v>
      </c>
      <c r="G18" s="156">
        <f t="shared" si="8"/>
        <v>2235.288</v>
      </c>
      <c r="H18" s="156">
        <f t="shared" si="8"/>
        <v>1803.4709999999998</v>
      </c>
      <c r="I18" s="156">
        <f t="shared" si="8"/>
        <v>2057.4810000000002</v>
      </c>
      <c r="J18" s="156">
        <f t="shared" si="8"/>
        <v>2057.4810000000002</v>
      </c>
      <c r="K18" s="156">
        <f t="shared" si="8"/>
        <v>1930.4759999999999</v>
      </c>
      <c r="L18" s="156">
        <f t="shared" si="8"/>
        <v>1930.4759999999999</v>
      </c>
      <c r="M18" s="156">
        <f t="shared" si="8"/>
        <v>2235.288</v>
      </c>
      <c r="N18" s="156">
        <f t="shared" si="8"/>
        <v>2413.0950000000003</v>
      </c>
      <c r="O18" s="156">
        <f t="shared" si="8"/>
        <v>2286.0899999999997</v>
      </c>
      <c r="P18" s="156">
        <f t="shared" si="8"/>
        <v>2209.8869999999997</v>
      </c>
      <c r="Q18" s="214">
        <v>25401</v>
      </c>
    </row>
    <row r="19" spans="1:17" s="41" customFormat="1" ht="15" x14ac:dyDescent="0.2">
      <c r="A19" s="55"/>
      <c r="B19" s="108" t="s">
        <v>57</v>
      </c>
      <c r="C19" s="10"/>
      <c r="D19" s="109"/>
      <c r="E19" s="157">
        <f t="shared" ref="E19:P19" si="9">+$Q$19*E6</f>
        <v>281.33999999999997</v>
      </c>
      <c r="F19" s="157">
        <f t="shared" si="9"/>
        <v>240.702</v>
      </c>
      <c r="G19" s="157">
        <f t="shared" si="9"/>
        <v>275.08799999999997</v>
      </c>
      <c r="H19" s="157">
        <f t="shared" si="9"/>
        <v>221.94599999999997</v>
      </c>
      <c r="I19" s="157">
        <f t="shared" si="9"/>
        <v>253.20600000000002</v>
      </c>
      <c r="J19" s="157">
        <f t="shared" si="9"/>
        <v>253.20600000000002</v>
      </c>
      <c r="K19" s="157">
        <f t="shared" si="9"/>
        <v>237.57599999999999</v>
      </c>
      <c r="L19" s="157">
        <f t="shared" si="9"/>
        <v>237.57599999999999</v>
      </c>
      <c r="M19" s="157">
        <f t="shared" si="9"/>
        <v>275.08799999999997</v>
      </c>
      <c r="N19" s="157">
        <f t="shared" si="9"/>
        <v>296.97000000000003</v>
      </c>
      <c r="O19" s="157">
        <f t="shared" si="9"/>
        <v>281.33999999999997</v>
      </c>
      <c r="P19" s="157">
        <f t="shared" si="9"/>
        <v>271.96199999999999</v>
      </c>
      <c r="Q19" s="210">
        <v>3126</v>
      </c>
    </row>
    <row r="20" spans="1:17" s="41" customFormat="1" ht="15" x14ac:dyDescent="0.2">
      <c r="A20" s="55"/>
      <c r="B20" s="108" t="s">
        <v>58</v>
      </c>
      <c r="C20" s="10"/>
      <c r="D20" s="108"/>
      <c r="E20" s="157">
        <f t="shared" ref="E20:P20" si="10">+$Q$20*E6</f>
        <v>1743.57</v>
      </c>
      <c r="F20" s="157">
        <f t="shared" si="10"/>
        <v>1491.721</v>
      </c>
      <c r="G20" s="157">
        <f t="shared" si="10"/>
        <v>1704.8239999999998</v>
      </c>
      <c r="H20" s="157">
        <f t="shared" si="10"/>
        <v>1375.4829999999999</v>
      </c>
      <c r="I20" s="157">
        <f t="shared" si="10"/>
        <v>1569.213</v>
      </c>
      <c r="J20" s="157">
        <f t="shared" si="10"/>
        <v>1569.213</v>
      </c>
      <c r="K20" s="157">
        <f t="shared" si="10"/>
        <v>1472.348</v>
      </c>
      <c r="L20" s="157">
        <f t="shared" si="10"/>
        <v>1472.348</v>
      </c>
      <c r="M20" s="157">
        <f t="shared" si="10"/>
        <v>1704.8239999999998</v>
      </c>
      <c r="N20" s="157">
        <f t="shared" si="10"/>
        <v>1840.4349999999999</v>
      </c>
      <c r="O20" s="157">
        <f t="shared" si="10"/>
        <v>1743.57</v>
      </c>
      <c r="P20" s="157">
        <f t="shared" si="10"/>
        <v>1685.4509999999998</v>
      </c>
      <c r="Q20" s="210">
        <v>19373</v>
      </c>
    </row>
    <row r="21" spans="1:17" s="41" customFormat="1" ht="15" x14ac:dyDescent="0.2">
      <c r="A21" s="55"/>
      <c r="B21" s="108" t="s">
        <v>64</v>
      </c>
      <c r="C21" s="10"/>
      <c r="D21" s="108"/>
      <c r="E21" s="157">
        <f t="shared" ref="E21:P21" si="11">+$Q$21*E6</f>
        <v>809.01</v>
      </c>
      <c r="F21" s="157">
        <f t="shared" si="11"/>
        <v>692.15300000000002</v>
      </c>
      <c r="G21" s="157">
        <f t="shared" si="11"/>
        <v>791.03199999999993</v>
      </c>
      <c r="H21" s="157">
        <f t="shared" si="11"/>
        <v>638.21899999999994</v>
      </c>
      <c r="I21" s="157">
        <f t="shared" si="11"/>
        <v>728.10900000000004</v>
      </c>
      <c r="J21" s="157">
        <f t="shared" si="11"/>
        <v>728.10900000000004</v>
      </c>
      <c r="K21" s="157">
        <f t="shared" si="11"/>
        <v>683.16399999999999</v>
      </c>
      <c r="L21" s="157">
        <f t="shared" si="11"/>
        <v>683.16399999999999</v>
      </c>
      <c r="M21" s="157">
        <f t="shared" si="11"/>
        <v>791.03199999999993</v>
      </c>
      <c r="N21" s="157">
        <f t="shared" si="11"/>
        <v>853.95500000000004</v>
      </c>
      <c r="O21" s="157">
        <f t="shared" si="11"/>
        <v>809.01</v>
      </c>
      <c r="P21" s="157">
        <f t="shared" si="11"/>
        <v>782.04299999999989</v>
      </c>
      <c r="Q21" s="210">
        <v>8989</v>
      </c>
    </row>
    <row r="22" spans="1:17" s="41" customFormat="1" ht="15" x14ac:dyDescent="0.2">
      <c r="A22" s="55"/>
      <c r="B22" s="428" t="s">
        <v>72</v>
      </c>
      <c r="C22" s="429"/>
      <c r="D22" s="430"/>
      <c r="E22" s="157">
        <f t="shared" ref="E22:P22" si="12">+$Q$22*E6</f>
        <v>0</v>
      </c>
      <c r="F22" s="157">
        <f t="shared" si="12"/>
        <v>0</v>
      </c>
      <c r="G22" s="157">
        <f t="shared" si="12"/>
        <v>0</v>
      </c>
      <c r="H22" s="157">
        <f t="shared" si="12"/>
        <v>0</v>
      </c>
      <c r="I22" s="157">
        <f t="shared" si="12"/>
        <v>0</v>
      </c>
      <c r="J22" s="157">
        <f t="shared" si="12"/>
        <v>0</v>
      </c>
      <c r="K22" s="157">
        <f t="shared" si="12"/>
        <v>0</v>
      </c>
      <c r="L22" s="157">
        <f t="shared" si="12"/>
        <v>0</v>
      </c>
      <c r="M22" s="157">
        <f t="shared" si="12"/>
        <v>0</v>
      </c>
      <c r="N22" s="157">
        <f t="shared" si="12"/>
        <v>0</v>
      </c>
      <c r="O22" s="157">
        <f t="shared" si="12"/>
        <v>0</v>
      </c>
      <c r="P22" s="157">
        <f t="shared" si="12"/>
        <v>0</v>
      </c>
      <c r="Q22" s="210">
        <v>0</v>
      </c>
    </row>
    <row r="23" spans="1:17" s="41" customFormat="1" ht="15.75" thickBot="1" x14ac:dyDescent="0.25">
      <c r="A23" s="55"/>
      <c r="B23" s="108" t="s">
        <v>60</v>
      </c>
      <c r="C23" s="10"/>
      <c r="D23" s="108"/>
      <c r="E23" s="157">
        <f t="shared" ref="E23:P23" si="13">+$Q$23*E6</f>
        <v>2875.5</v>
      </c>
      <c r="F23" s="157">
        <f t="shared" si="13"/>
        <v>2460.15</v>
      </c>
      <c r="G23" s="157">
        <f t="shared" si="13"/>
        <v>2811.6</v>
      </c>
      <c r="H23" s="157">
        <f t="shared" si="13"/>
        <v>2268.4499999999998</v>
      </c>
      <c r="I23" s="157">
        <f t="shared" si="13"/>
        <v>2587.9500000000003</v>
      </c>
      <c r="J23" s="157">
        <f t="shared" si="13"/>
        <v>2587.9500000000003</v>
      </c>
      <c r="K23" s="157">
        <f t="shared" si="13"/>
        <v>2428.1999999999998</v>
      </c>
      <c r="L23" s="157">
        <f t="shared" si="13"/>
        <v>2428.1999999999998</v>
      </c>
      <c r="M23" s="157">
        <f t="shared" si="13"/>
        <v>2811.6</v>
      </c>
      <c r="N23" s="157">
        <f t="shared" si="13"/>
        <v>3035.25</v>
      </c>
      <c r="O23" s="157">
        <f t="shared" si="13"/>
        <v>2875.5</v>
      </c>
      <c r="P23" s="157">
        <f t="shared" si="13"/>
        <v>2779.6499999999996</v>
      </c>
      <c r="Q23" s="211">
        <v>31950</v>
      </c>
    </row>
    <row r="24" spans="1:17" s="41" customFormat="1" ht="13.5" thickBot="1" x14ac:dyDescent="0.25">
      <c r="A24" s="63"/>
      <c r="B24" s="424" t="s">
        <v>73</v>
      </c>
      <c r="C24" s="425"/>
      <c r="D24" s="426"/>
      <c r="E24" s="158">
        <f t="shared" ref="E24:Q24" si="14">SUM(E18:E23)</f>
        <v>7995.51</v>
      </c>
      <c r="F24" s="159">
        <f t="shared" si="14"/>
        <v>6840.6029999999992</v>
      </c>
      <c r="G24" s="158">
        <f t="shared" si="14"/>
        <v>7817.8320000000003</v>
      </c>
      <c r="H24" s="159">
        <f t="shared" si="14"/>
        <v>6307.5689999999995</v>
      </c>
      <c r="I24" s="158">
        <f t="shared" si="14"/>
        <v>7195.9590000000007</v>
      </c>
      <c r="J24" s="159">
        <f t="shared" si="14"/>
        <v>7195.9590000000007</v>
      </c>
      <c r="K24" s="158">
        <f t="shared" si="14"/>
        <v>6751.7639999999992</v>
      </c>
      <c r="L24" s="159">
        <f t="shared" si="14"/>
        <v>6751.7639999999992</v>
      </c>
      <c r="M24" s="158">
        <f t="shared" si="14"/>
        <v>7817.8320000000003</v>
      </c>
      <c r="N24" s="159">
        <f t="shared" si="14"/>
        <v>8439.7049999999999</v>
      </c>
      <c r="O24" s="158">
        <f t="shared" si="14"/>
        <v>7995.51</v>
      </c>
      <c r="P24" s="160">
        <f t="shared" si="14"/>
        <v>7728.9929999999986</v>
      </c>
      <c r="Q24" s="160">
        <f t="shared" si="14"/>
        <v>88839</v>
      </c>
    </row>
    <row r="25" spans="1:17" s="41" customFormat="1" ht="13.5" thickBot="1" x14ac:dyDescent="0.25">
      <c r="A25" s="57"/>
      <c r="B25" s="48"/>
      <c r="C25" s="49"/>
      <c r="D25" s="50"/>
      <c r="E25" s="158"/>
      <c r="F25" s="159"/>
      <c r="G25" s="158"/>
      <c r="H25" s="159"/>
      <c r="I25" s="158"/>
      <c r="J25" s="159"/>
      <c r="K25" s="158"/>
      <c r="L25" s="159"/>
      <c r="M25" s="158"/>
      <c r="N25" s="159"/>
      <c r="O25" s="158"/>
      <c r="P25" s="160"/>
      <c r="Q25" s="215"/>
    </row>
    <row r="26" spans="1:17" s="41" customFormat="1" ht="13.5" thickBot="1" x14ac:dyDescent="0.25">
      <c r="A26" s="56"/>
      <c r="B26" s="427" t="s">
        <v>111</v>
      </c>
      <c r="C26" s="425"/>
      <c r="D26" s="426"/>
      <c r="E26" s="161">
        <f t="shared" ref="E26:Q26" si="15">SUM(E15-E24)</f>
        <v>-1.8189894035458565E-12</v>
      </c>
      <c r="F26" s="162">
        <f t="shared" si="15"/>
        <v>9.0949470177292824E-13</v>
      </c>
      <c r="G26" s="161">
        <f t="shared" si="15"/>
        <v>-1.8189894035458565E-12</v>
      </c>
      <c r="H26" s="162">
        <f t="shared" si="15"/>
        <v>0</v>
      </c>
      <c r="I26" s="161">
        <f t="shared" si="15"/>
        <v>-9.0949470177292824E-13</v>
      </c>
      <c r="J26" s="162">
        <f t="shared" si="15"/>
        <v>-9.0949470177292824E-13</v>
      </c>
      <c r="K26" s="161">
        <f t="shared" si="15"/>
        <v>9.0949470177292824E-13</v>
      </c>
      <c r="L26" s="162">
        <f t="shared" si="15"/>
        <v>9.0949470177292824E-13</v>
      </c>
      <c r="M26" s="161">
        <f t="shared" si="15"/>
        <v>-1.8189894035458565E-12</v>
      </c>
      <c r="N26" s="162">
        <f t="shared" si="15"/>
        <v>0</v>
      </c>
      <c r="O26" s="161">
        <f t="shared" si="15"/>
        <v>-1.8189894035458565E-12</v>
      </c>
      <c r="P26" s="163">
        <f t="shared" si="15"/>
        <v>1.8189894035458565E-12</v>
      </c>
      <c r="Q26" s="216">
        <f t="shared" si="15"/>
        <v>0</v>
      </c>
    </row>
    <row r="27" spans="1:17" s="41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 s="134"/>
    </row>
    <row r="28" spans="1:17" s="41" customFormat="1" x14ac:dyDescent="0.2">
      <c r="Q28" s="54"/>
    </row>
    <row r="29" spans="1:17" s="41" customFormat="1" x14ac:dyDescent="0.2">
      <c r="Q29" s="54"/>
    </row>
    <row r="30" spans="1:17" s="41" customFormat="1" x14ac:dyDescent="0.2">
      <c r="Q30" s="54"/>
    </row>
    <row r="31" spans="1:17" s="41" customFormat="1" x14ac:dyDescent="0.2">
      <c r="Q31" s="54"/>
    </row>
    <row r="32" spans="1:17" s="41" customFormat="1" x14ac:dyDescent="0.2">
      <c r="Q32" s="54"/>
    </row>
    <row r="33" spans="17:17" s="41" customFormat="1" x14ac:dyDescent="0.2">
      <c r="Q33" s="54"/>
    </row>
    <row r="34" spans="17:17" s="41" customFormat="1" x14ac:dyDescent="0.2">
      <c r="Q34" s="54"/>
    </row>
    <row r="35" spans="17:17" s="41" customFormat="1" x14ac:dyDescent="0.2">
      <c r="Q35" s="54"/>
    </row>
    <row r="36" spans="17:17" s="41" customFormat="1" x14ac:dyDescent="0.2">
      <c r="Q36" s="54"/>
    </row>
    <row r="37" spans="17:17" s="41" customFormat="1" x14ac:dyDescent="0.2">
      <c r="Q37" s="54"/>
    </row>
    <row r="38" spans="17:17" s="41" customFormat="1" x14ac:dyDescent="0.2">
      <c r="Q38" s="54"/>
    </row>
    <row r="39" spans="17:17" s="41" customFormat="1" x14ac:dyDescent="0.2">
      <c r="Q39" s="54"/>
    </row>
    <row r="40" spans="17:17" s="41" customFormat="1" x14ac:dyDescent="0.2">
      <c r="Q40" s="54"/>
    </row>
    <row r="41" spans="17:17" s="41" customFormat="1" x14ac:dyDescent="0.2">
      <c r="Q41" s="54"/>
    </row>
    <row r="42" spans="17:17" s="41" customFormat="1" x14ac:dyDescent="0.2">
      <c r="Q42" s="54"/>
    </row>
    <row r="43" spans="17:17" s="41" customFormat="1" x14ac:dyDescent="0.2">
      <c r="Q43" s="54"/>
    </row>
    <row r="44" spans="17:17" s="41" customFormat="1" x14ac:dyDescent="0.2">
      <c r="Q44" s="54"/>
    </row>
    <row r="45" spans="17:17" s="41" customFormat="1" x14ac:dyDescent="0.2">
      <c r="Q45" s="54"/>
    </row>
    <row r="46" spans="17:17" s="41" customFormat="1" x14ac:dyDescent="0.2">
      <c r="Q46" s="54"/>
    </row>
    <row r="47" spans="17:17" s="41" customFormat="1" x14ac:dyDescent="0.2">
      <c r="Q47" s="54"/>
    </row>
    <row r="48" spans="17:17" s="41" customFormat="1" x14ac:dyDescent="0.2">
      <c r="Q48" s="54"/>
    </row>
    <row r="49" spans="1:114" s="41" customFormat="1" x14ac:dyDescent="0.2">
      <c r="Q49" s="54"/>
    </row>
    <row r="50" spans="1:114" s="41" customFormat="1" x14ac:dyDescent="0.2">
      <c r="Q50" s="54"/>
    </row>
    <row r="51" spans="1:114" s="41" customFormat="1" x14ac:dyDescent="0.2">
      <c r="Q51" s="54"/>
    </row>
    <row r="52" spans="1:114" s="41" customFormat="1" x14ac:dyDescent="0.2">
      <c r="Q52" s="54"/>
    </row>
    <row r="53" spans="1:114" s="41" customFormat="1" x14ac:dyDescent="0.2">
      <c r="Q53" s="54"/>
    </row>
    <row r="54" spans="1:114" s="41" customFormat="1" x14ac:dyDescent="0.2">
      <c r="Q54" s="54"/>
    </row>
    <row r="55" spans="1:114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4"/>
      <c r="R55" s="41"/>
      <c r="S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</row>
    <row r="56" spans="1:114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54"/>
      <c r="R56" s="41"/>
      <c r="S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</row>
    <row r="57" spans="1:114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54"/>
      <c r="R57" s="41"/>
      <c r="S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</row>
    <row r="58" spans="1:114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54"/>
      <c r="R58" s="41"/>
      <c r="S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</row>
    <row r="59" spans="1:114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54"/>
      <c r="R59" s="41"/>
      <c r="S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</row>
    <row r="60" spans="1:114" x14ac:dyDescent="0.2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54"/>
      <c r="R60" s="41"/>
      <c r="S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</row>
    <row r="61" spans="1:114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54"/>
      <c r="R61" s="41"/>
      <c r="S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</row>
    <row r="62" spans="1:114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54"/>
      <c r="R62" s="41"/>
      <c r="S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</row>
    <row r="63" spans="1:114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54"/>
      <c r="R63" s="41"/>
      <c r="S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</row>
    <row r="64" spans="1:114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4"/>
      <c r="R64" s="41"/>
      <c r="S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</row>
    <row r="65" spans="1:114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54"/>
      <c r="R65" s="41"/>
      <c r="S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</row>
    <row r="66" spans="1:114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54"/>
      <c r="R66" s="41"/>
      <c r="S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</row>
    <row r="67" spans="1:114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54"/>
      <c r="R67" s="41"/>
      <c r="S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</row>
    <row r="68" spans="1:114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54"/>
      <c r="R68" s="41"/>
      <c r="S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</row>
    <row r="69" spans="1:114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54"/>
      <c r="R69" s="41"/>
      <c r="S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</row>
    <row r="70" spans="1:114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54"/>
      <c r="R70" s="41"/>
      <c r="S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</row>
    <row r="71" spans="1:114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54"/>
      <c r="R71" s="41"/>
      <c r="S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</row>
    <row r="72" spans="1:114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4"/>
      <c r="R72" s="41"/>
      <c r="S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</row>
    <row r="73" spans="1:114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54"/>
      <c r="R73" s="41"/>
      <c r="S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</row>
    <row r="74" spans="1:114" x14ac:dyDescent="0.2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54"/>
      <c r="R74" s="41"/>
      <c r="S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</row>
    <row r="75" spans="1:114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54"/>
      <c r="R75" s="41"/>
      <c r="S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</row>
    <row r="76" spans="1:114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54"/>
      <c r="R76" s="41"/>
      <c r="S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</row>
    <row r="77" spans="1:114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54"/>
      <c r="R77" s="41"/>
      <c r="S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</row>
    <row r="78" spans="1:114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4"/>
      <c r="R78" s="41"/>
      <c r="S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</row>
    <row r="79" spans="1:114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54"/>
      <c r="R79" s="41"/>
      <c r="S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</row>
    <row r="80" spans="1:114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54"/>
      <c r="R80" s="41"/>
      <c r="S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</row>
    <row r="81" spans="1:114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54"/>
      <c r="R81" s="41"/>
      <c r="S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</row>
    <row r="82" spans="1:114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54"/>
      <c r="R82" s="41"/>
      <c r="S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</row>
    <row r="83" spans="1:114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54"/>
      <c r="R83" s="41"/>
      <c r="S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</row>
    <row r="84" spans="1:114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54"/>
      <c r="R84" s="41"/>
      <c r="S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</row>
    <row r="85" spans="1:114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54"/>
      <c r="R85" s="41"/>
      <c r="S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</row>
    <row r="86" spans="1:114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54"/>
      <c r="R86" s="41"/>
      <c r="S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</row>
    <row r="87" spans="1:114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54"/>
      <c r="R87" s="41"/>
      <c r="S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</row>
    <row r="88" spans="1:114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54"/>
      <c r="R88" s="41"/>
      <c r="S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</row>
    <row r="89" spans="1:114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54"/>
      <c r="R89" s="41"/>
      <c r="S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</row>
    <row r="90" spans="1:114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54"/>
      <c r="R90" s="41"/>
      <c r="S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</row>
    <row r="91" spans="1:114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54"/>
      <c r="R91" s="41"/>
      <c r="S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</row>
    <row r="92" spans="1:114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54"/>
      <c r="R92" s="41"/>
      <c r="S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</row>
    <row r="93" spans="1:114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54"/>
      <c r="R93" s="41"/>
      <c r="S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</row>
    <row r="94" spans="1:114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54"/>
      <c r="R94" s="41"/>
      <c r="S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</row>
    <row r="95" spans="1:114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54"/>
      <c r="R95" s="41"/>
      <c r="S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</row>
    <row r="96" spans="1:114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54"/>
      <c r="R96" s="41"/>
      <c r="S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</row>
    <row r="97" spans="1:114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54"/>
      <c r="R97" s="41"/>
      <c r="S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</row>
    <row r="98" spans="1:114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54"/>
      <c r="R98" s="41"/>
      <c r="S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</row>
    <row r="99" spans="1:114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54"/>
      <c r="R99" s="41"/>
      <c r="S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</row>
    <row r="100" spans="1:114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54"/>
      <c r="R100" s="41"/>
      <c r="S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</row>
    <row r="101" spans="1:114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54"/>
      <c r="R101" s="41"/>
      <c r="S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</row>
    <row r="102" spans="1:114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54"/>
      <c r="R102" s="41"/>
      <c r="S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</row>
    <row r="103" spans="1:114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54"/>
      <c r="R103" s="41"/>
      <c r="S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</row>
    <row r="104" spans="1:114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54"/>
      <c r="R104" s="41"/>
      <c r="S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</row>
    <row r="105" spans="1:114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54"/>
      <c r="R105" s="41"/>
      <c r="S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</row>
    <row r="106" spans="1:114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54"/>
      <c r="R106" s="41"/>
      <c r="S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</row>
    <row r="107" spans="1:114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54"/>
      <c r="R107" s="41"/>
      <c r="S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</row>
    <row r="108" spans="1:114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54"/>
      <c r="R108" s="41"/>
      <c r="S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</row>
    <row r="109" spans="1:114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54"/>
      <c r="R109" s="41"/>
      <c r="S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</row>
    <row r="110" spans="1:114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54"/>
      <c r="R110" s="41"/>
      <c r="S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</row>
    <row r="111" spans="1:114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54"/>
      <c r="R111" s="41"/>
      <c r="S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</row>
    <row r="112" spans="1:114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54"/>
      <c r="R112" s="41"/>
      <c r="S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</row>
    <row r="113" spans="1:114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54"/>
      <c r="R113" s="41"/>
      <c r="S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</row>
    <row r="114" spans="1:114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54"/>
      <c r="R114" s="41"/>
      <c r="S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</row>
    <row r="115" spans="1:114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54"/>
      <c r="R115" s="41"/>
      <c r="S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</row>
    <row r="116" spans="1:114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54"/>
      <c r="R116" s="41"/>
      <c r="S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</row>
    <row r="117" spans="1:114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54"/>
      <c r="R117" s="41"/>
      <c r="S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</row>
    <row r="118" spans="1:114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54"/>
      <c r="R118" s="41"/>
      <c r="S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</row>
    <row r="119" spans="1:114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54"/>
      <c r="R119" s="41"/>
      <c r="S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</row>
    <row r="120" spans="1:114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54"/>
      <c r="R120" s="41"/>
      <c r="S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</row>
    <row r="121" spans="1:114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54"/>
      <c r="R121" s="41"/>
      <c r="S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</row>
    <row r="122" spans="1:114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54"/>
      <c r="R122" s="41"/>
      <c r="S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</row>
    <row r="123" spans="1:114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54"/>
      <c r="R123" s="41"/>
      <c r="S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</row>
    <row r="124" spans="1:114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54"/>
      <c r="R124" s="41"/>
      <c r="S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</row>
    <row r="125" spans="1:114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54"/>
      <c r="R125" s="41"/>
      <c r="S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</row>
    <row r="126" spans="1:114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54"/>
      <c r="R126" s="41"/>
      <c r="S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</row>
    <row r="127" spans="1:114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54"/>
      <c r="R127" s="41"/>
      <c r="S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</row>
    <row r="128" spans="1:114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54"/>
      <c r="R128" s="41"/>
      <c r="S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</row>
    <row r="129" spans="1:114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54"/>
      <c r="R129" s="41"/>
      <c r="S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</row>
    <row r="130" spans="1:114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54"/>
      <c r="R130" s="41"/>
      <c r="S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</row>
    <row r="131" spans="1:114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54"/>
      <c r="R131" s="41"/>
      <c r="S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</row>
    <row r="132" spans="1:114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54"/>
      <c r="R132" s="41"/>
      <c r="S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</row>
    <row r="133" spans="1:114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54"/>
      <c r="R133" s="41"/>
      <c r="S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</row>
    <row r="134" spans="1:114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54"/>
      <c r="R134" s="41"/>
      <c r="S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</row>
    <row r="135" spans="1:114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54"/>
      <c r="R135" s="41"/>
      <c r="S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</row>
    <row r="136" spans="1:114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54"/>
      <c r="R136" s="41"/>
      <c r="S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</row>
    <row r="137" spans="1:114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54"/>
      <c r="R137" s="41"/>
      <c r="S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</row>
    <row r="138" spans="1:114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54"/>
      <c r="R138" s="41"/>
      <c r="S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</row>
    <row r="139" spans="1:114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54"/>
      <c r="R139" s="41"/>
      <c r="S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</row>
    <row r="140" spans="1:114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54"/>
      <c r="R140" s="41"/>
      <c r="S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</row>
    <row r="141" spans="1:114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54"/>
      <c r="R141" s="41"/>
      <c r="S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</row>
    <row r="142" spans="1:114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54"/>
      <c r="R142" s="41"/>
      <c r="S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</row>
    <row r="143" spans="1:114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54"/>
      <c r="R143" s="41"/>
      <c r="S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</row>
    <row r="144" spans="1:114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54"/>
      <c r="R144" s="41"/>
      <c r="S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</row>
    <row r="145" spans="1:114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54"/>
      <c r="R145" s="41"/>
      <c r="S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</row>
    <row r="146" spans="1:114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54"/>
      <c r="R146" s="41"/>
      <c r="S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</row>
    <row r="147" spans="1:114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54"/>
      <c r="R147" s="41"/>
      <c r="S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</row>
    <row r="148" spans="1:114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54"/>
      <c r="R148" s="41"/>
      <c r="S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</row>
    <row r="149" spans="1:114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54"/>
      <c r="R149" s="41"/>
      <c r="S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</row>
    <row r="150" spans="1:114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54"/>
      <c r="R150" s="41"/>
      <c r="S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</row>
    <row r="151" spans="1:114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54"/>
      <c r="R151" s="41"/>
      <c r="S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</row>
    <row r="152" spans="1:114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54"/>
      <c r="R152" s="41"/>
      <c r="S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</row>
    <row r="153" spans="1:114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54"/>
      <c r="R153" s="41"/>
      <c r="S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</row>
    <row r="154" spans="1:114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54"/>
      <c r="R154" s="41"/>
      <c r="S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</row>
    <row r="155" spans="1:114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54"/>
      <c r="R155" s="41"/>
      <c r="S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</row>
    <row r="156" spans="1:114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54"/>
      <c r="R156" s="41"/>
      <c r="S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</row>
    <row r="157" spans="1:114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54"/>
      <c r="R157" s="41"/>
      <c r="S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</row>
    <row r="158" spans="1:114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54"/>
      <c r="R158" s="41"/>
      <c r="S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</row>
    <row r="159" spans="1:114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54"/>
      <c r="R159" s="41"/>
      <c r="S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</row>
    <row r="160" spans="1:114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54"/>
      <c r="R160" s="41"/>
      <c r="S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</row>
    <row r="161" spans="1:114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54"/>
      <c r="R161" s="41"/>
      <c r="S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</row>
    <row r="162" spans="1:114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54"/>
      <c r="R162" s="41"/>
      <c r="S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</row>
    <row r="163" spans="1:114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54"/>
      <c r="R163" s="41"/>
      <c r="S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</row>
    <row r="164" spans="1:114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54"/>
      <c r="R164" s="41"/>
      <c r="S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</row>
    <row r="165" spans="1:114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54"/>
      <c r="R165" s="41"/>
      <c r="S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</row>
    <row r="166" spans="1:114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54"/>
      <c r="R166" s="41"/>
      <c r="S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</row>
    <row r="167" spans="1:114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54"/>
      <c r="R167" s="41"/>
      <c r="S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</row>
    <row r="168" spans="1:114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54"/>
      <c r="R168" s="41"/>
      <c r="S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</row>
    <row r="169" spans="1:114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54"/>
      <c r="R169" s="41"/>
      <c r="S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</row>
    <row r="170" spans="1:114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54"/>
      <c r="R170" s="41"/>
      <c r="S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</row>
    <row r="171" spans="1:114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54"/>
      <c r="R171" s="41"/>
      <c r="S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</row>
    <row r="172" spans="1:114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54"/>
      <c r="R172" s="41"/>
      <c r="S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</row>
    <row r="173" spans="1:114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54"/>
      <c r="R173" s="41"/>
      <c r="S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</row>
    <row r="174" spans="1:114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54"/>
      <c r="R174" s="41"/>
      <c r="S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</row>
    <row r="175" spans="1:114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54"/>
      <c r="S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</row>
    <row r="176" spans="1:114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54"/>
    </row>
    <row r="177" spans="1:17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54"/>
    </row>
    <row r="178" spans="1:17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54"/>
    </row>
    <row r="179" spans="1:17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54"/>
    </row>
    <row r="180" spans="1:17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54"/>
    </row>
    <row r="181" spans="1:17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54"/>
    </row>
    <row r="182" spans="1:17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54"/>
    </row>
    <row r="183" spans="1:17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54"/>
    </row>
    <row r="184" spans="1:17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54"/>
    </row>
    <row r="185" spans="1:17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54"/>
    </row>
    <row r="186" spans="1:17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54"/>
    </row>
    <row r="187" spans="1:17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54"/>
    </row>
    <row r="188" spans="1:17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54"/>
    </row>
    <row r="189" spans="1:17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54"/>
    </row>
    <row r="190" spans="1:17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54"/>
    </row>
    <row r="191" spans="1:17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54"/>
    </row>
    <row r="192" spans="1:17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54"/>
    </row>
    <row r="193" spans="1:17" x14ac:dyDescent="0.2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54"/>
    </row>
    <row r="194" spans="1:17" x14ac:dyDescent="0.2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54"/>
    </row>
    <row r="195" spans="1:17" x14ac:dyDescent="0.2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54"/>
    </row>
    <row r="196" spans="1:17" x14ac:dyDescent="0.2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54"/>
    </row>
    <row r="197" spans="1:17" x14ac:dyDescent="0.2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54"/>
    </row>
    <row r="198" spans="1:17" x14ac:dyDescent="0.2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54"/>
    </row>
    <row r="199" spans="1:17" x14ac:dyDescent="0.2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54"/>
    </row>
    <row r="200" spans="1:17" x14ac:dyDescent="0.2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54"/>
    </row>
    <row r="201" spans="1:17" x14ac:dyDescent="0.2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54"/>
    </row>
    <row r="202" spans="1:17" x14ac:dyDescent="0.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54"/>
    </row>
    <row r="203" spans="1:17" x14ac:dyDescent="0.2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54"/>
    </row>
    <row r="204" spans="1:17" x14ac:dyDescent="0.2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54"/>
    </row>
    <row r="205" spans="1:17" x14ac:dyDescent="0.2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54"/>
    </row>
    <row r="206" spans="1:17" x14ac:dyDescent="0.2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54"/>
    </row>
    <row r="207" spans="1:17" x14ac:dyDescent="0.2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54"/>
    </row>
    <row r="208" spans="1:17" x14ac:dyDescent="0.2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54"/>
    </row>
    <row r="209" spans="1:17" x14ac:dyDescent="0.2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54"/>
    </row>
    <row r="210" spans="1:17" x14ac:dyDescent="0.2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54"/>
    </row>
    <row r="211" spans="1:17" x14ac:dyDescent="0.2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54"/>
    </row>
    <row r="212" spans="1:17" x14ac:dyDescent="0.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54"/>
    </row>
    <row r="213" spans="1:17" x14ac:dyDescent="0.2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54"/>
    </row>
    <row r="214" spans="1:17" x14ac:dyDescent="0.2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54"/>
    </row>
    <row r="215" spans="1:17" x14ac:dyDescent="0.2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54"/>
    </row>
    <row r="216" spans="1:17" x14ac:dyDescent="0.2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54"/>
    </row>
    <row r="217" spans="1:17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54"/>
    </row>
    <row r="218" spans="1:17" x14ac:dyDescent="0.2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54"/>
    </row>
    <row r="219" spans="1:17" x14ac:dyDescent="0.2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54"/>
    </row>
    <row r="220" spans="1:17" x14ac:dyDescent="0.2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54"/>
    </row>
    <row r="221" spans="1:17" x14ac:dyDescent="0.2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54"/>
    </row>
    <row r="222" spans="1:17" x14ac:dyDescent="0.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54"/>
    </row>
    <row r="223" spans="1:17" x14ac:dyDescent="0.2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54"/>
    </row>
    <row r="224" spans="1:17" x14ac:dyDescent="0.2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54"/>
    </row>
    <row r="225" spans="1:17" x14ac:dyDescent="0.2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54"/>
    </row>
    <row r="226" spans="1:17" x14ac:dyDescent="0.2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54"/>
    </row>
    <row r="227" spans="1:17" x14ac:dyDescent="0.2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54"/>
    </row>
    <row r="228" spans="1:17" x14ac:dyDescent="0.2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54"/>
    </row>
    <row r="229" spans="1:17" x14ac:dyDescent="0.2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54"/>
    </row>
    <row r="230" spans="1:17" x14ac:dyDescent="0.2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54"/>
    </row>
    <row r="231" spans="1:17" x14ac:dyDescent="0.2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54"/>
    </row>
    <row r="232" spans="1:17" x14ac:dyDescent="0.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54"/>
    </row>
    <row r="233" spans="1:17" x14ac:dyDescent="0.2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54"/>
    </row>
    <row r="234" spans="1:17" x14ac:dyDescent="0.2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54"/>
    </row>
    <row r="235" spans="1:17" x14ac:dyDescent="0.2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54"/>
    </row>
    <row r="236" spans="1:17" x14ac:dyDescent="0.2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54"/>
    </row>
    <row r="237" spans="1:17" x14ac:dyDescent="0.2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54"/>
    </row>
    <row r="238" spans="1:17" x14ac:dyDescent="0.2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54"/>
    </row>
    <row r="239" spans="1:17" x14ac:dyDescent="0.2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54"/>
    </row>
    <row r="240" spans="1:17" x14ac:dyDescent="0.2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54"/>
    </row>
    <row r="241" spans="1:17" x14ac:dyDescent="0.2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54"/>
    </row>
    <row r="242" spans="1:17" x14ac:dyDescent="0.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54"/>
    </row>
    <row r="243" spans="1:17" x14ac:dyDescent="0.2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54"/>
    </row>
    <row r="244" spans="1:17" x14ac:dyDescent="0.2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54"/>
    </row>
    <row r="245" spans="1:17" x14ac:dyDescent="0.2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54"/>
    </row>
    <row r="246" spans="1:17" x14ac:dyDescent="0.2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54"/>
    </row>
    <row r="247" spans="1:17" x14ac:dyDescent="0.2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54"/>
    </row>
    <row r="248" spans="1:17" x14ac:dyDescent="0.2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54"/>
    </row>
    <row r="249" spans="1:17" x14ac:dyDescent="0.2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54"/>
    </row>
    <row r="250" spans="1:17" x14ac:dyDescent="0.2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54"/>
    </row>
    <row r="251" spans="1:17" x14ac:dyDescent="0.2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54"/>
    </row>
    <row r="252" spans="1:17" x14ac:dyDescent="0.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54"/>
    </row>
    <row r="253" spans="1:17" x14ac:dyDescent="0.2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54"/>
    </row>
    <row r="254" spans="1:17" x14ac:dyDescent="0.2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54"/>
    </row>
    <row r="255" spans="1:17" x14ac:dyDescent="0.2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54"/>
    </row>
    <row r="256" spans="1:17" x14ac:dyDescent="0.2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54"/>
    </row>
    <row r="257" spans="1:17" x14ac:dyDescent="0.2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54"/>
    </row>
    <row r="258" spans="1:17" x14ac:dyDescent="0.2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54"/>
    </row>
    <row r="259" spans="1:17" x14ac:dyDescent="0.2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54"/>
    </row>
    <row r="260" spans="1:17" x14ac:dyDescent="0.2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54"/>
    </row>
    <row r="261" spans="1:17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54"/>
    </row>
    <row r="262" spans="1:17" x14ac:dyDescent="0.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54"/>
    </row>
    <row r="263" spans="1:17" x14ac:dyDescent="0.2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54"/>
    </row>
    <row r="264" spans="1:17" x14ac:dyDescent="0.2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54"/>
    </row>
    <row r="265" spans="1:17" x14ac:dyDescent="0.2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54"/>
    </row>
    <row r="266" spans="1:17" x14ac:dyDescent="0.2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54"/>
    </row>
    <row r="267" spans="1:17" x14ac:dyDescent="0.2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54"/>
    </row>
    <row r="268" spans="1:17" x14ac:dyDescent="0.2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54"/>
    </row>
    <row r="269" spans="1:17" x14ac:dyDescent="0.2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54"/>
    </row>
    <row r="270" spans="1:17" x14ac:dyDescent="0.2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54"/>
    </row>
    <row r="271" spans="1:17" x14ac:dyDescent="0.2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54"/>
    </row>
    <row r="272" spans="1:17" x14ac:dyDescent="0.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54"/>
    </row>
    <row r="273" spans="1:17" x14ac:dyDescent="0.2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54"/>
    </row>
    <row r="274" spans="1:17" x14ac:dyDescent="0.2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54"/>
    </row>
    <row r="275" spans="1:17" x14ac:dyDescent="0.2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54"/>
    </row>
    <row r="276" spans="1:17" x14ac:dyDescent="0.2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54"/>
    </row>
    <row r="277" spans="1:17" x14ac:dyDescent="0.2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54"/>
    </row>
    <row r="278" spans="1:17" x14ac:dyDescent="0.2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54"/>
    </row>
    <row r="279" spans="1:17" x14ac:dyDescent="0.2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54"/>
    </row>
    <row r="280" spans="1:17" x14ac:dyDescent="0.2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54"/>
    </row>
    <row r="281" spans="1:17" x14ac:dyDescent="0.2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54"/>
    </row>
    <row r="282" spans="1:17" x14ac:dyDescent="0.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54"/>
    </row>
    <row r="283" spans="1:17" x14ac:dyDescent="0.2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54"/>
    </row>
    <row r="284" spans="1:17" x14ac:dyDescent="0.2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54"/>
    </row>
    <row r="285" spans="1:17" x14ac:dyDescent="0.2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54"/>
    </row>
    <row r="286" spans="1:17" x14ac:dyDescent="0.2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54"/>
    </row>
    <row r="287" spans="1:17" x14ac:dyDescent="0.2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54"/>
    </row>
    <row r="288" spans="1:17" x14ac:dyDescent="0.2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54"/>
    </row>
    <row r="289" spans="1:17" x14ac:dyDescent="0.2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54"/>
    </row>
    <row r="290" spans="1:17" x14ac:dyDescent="0.2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54"/>
    </row>
    <row r="291" spans="1:17" x14ac:dyDescent="0.2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54"/>
    </row>
    <row r="292" spans="1:17" x14ac:dyDescent="0.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54"/>
    </row>
    <row r="293" spans="1:17" x14ac:dyDescent="0.2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54"/>
    </row>
    <row r="294" spans="1:17" x14ac:dyDescent="0.2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54"/>
    </row>
    <row r="295" spans="1:17" x14ac:dyDescent="0.2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54"/>
    </row>
    <row r="296" spans="1:17" x14ac:dyDescent="0.2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54"/>
    </row>
    <row r="297" spans="1:17" x14ac:dyDescent="0.2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54"/>
    </row>
    <row r="298" spans="1:17" x14ac:dyDescent="0.2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54"/>
    </row>
    <row r="299" spans="1:17" x14ac:dyDescent="0.2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54"/>
    </row>
    <row r="300" spans="1:17" x14ac:dyDescent="0.2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54"/>
    </row>
    <row r="301" spans="1:17" x14ac:dyDescent="0.2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54"/>
    </row>
    <row r="302" spans="1:17" x14ac:dyDescent="0.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54"/>
    </row>
    <row r="303" spans="1:17" x14ac:dyDescent="0.2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54"/>
    </row>
    <row r="304" spans="1:17" x14ac:dyDescent="0.2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54"/>
    </row>
    <row r="305" spans="1:17" x14ac:dyDescent="0.2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54"/>
    </row>
    <row r="306" spans="1:17" x14ac:dyDescent="0.2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54"/>
    </row>
    <row r="307" spans="1:17" x14ac:dyDescent="0.2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54"/>
    </row>
    <row r="308" spans="1:17" x14ac:dyDescent="0.2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54"/>
    </row>
    <row r="309" spans="1:17" x14ac:dyDescent="0.2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54"/>
    </row>
    <row r="310" spans="1:17" x14ac:dyDescent="0.2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54"/>
    </row>
    <row r="311" spans="1:17" x14ac:dyDescent="0.2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54"/>
    </row>
    <row r="312" spans="1:17" x14ac:dyDescent="0.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54"/>
    </row>
    <row r="313" spans="1:17" x14ac:dyDescent="0.2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54"/>
    </row>
    <row r="314" spans="1:17" x14ac:dyDescent="0.2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54"/>
    </row>
    <row r="315" spans="1:17" x14ac:dyDescent="0.2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54"/>
    </row>
    <row r="316" spans="1:17" x14ac:dyDescent="0.2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54"/>
    </row>
    <row r="317" spans="1:17" x14ac:dyDescent="0.2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54"/>
    </row>
    <row r="318" spans="1:17" x14ac:dyDescent="0.2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54"/>
    </row>
    <row r="319" spans="1:17" x14ac:dyDescent="0.2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54"/>
    </row>
    <row r="320" spans="1:17" x14ac:dyDescent="0.2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54"/>
    </row>
    <row r="321" spans="1:17" x14ac:dyDescent="0.2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54"/>
    </row>
    <row r="322" spans="1:17" x14ac:dyDescent="0.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54"/>
    </row>
    <row r="323" spans="1:17" x14ac:dyDescent="0.2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54"/>
    </row>
    <row r="324" spans="1:17" x14ac:dyDescent="0.2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54"/>
    </row>
    <row r="325" spans="1:17" x14ac:dyDescent="0.2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54"/>
    </row>
    <row r="326" spans="1:17" x14ac:dyDescent="0.2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54"/>
    </row>
    <row r="327" spans="1:17" x14ac:dyDescent="0.2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54"/>
    </row>
    <row r="328" spans="1:17" x14ac:dyDescent="0.2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54"/>
    </row>
    <row r="329" spans="1:17" x14ac:dyDescent="0.2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54"/>
    </row>
    <row r="330" spans="1:17" x14ac:dyDescent="0.2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54"/>
    </row>
    <row r="331" spans="1:17" x14ac:dyDescent="0.2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54"/>
    </row>
    <row r="332" spans="1:17" x14ac:dyDescent="0.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54"/>
    </row>
    <row r="333" spans="1:17" x14ac:dyDescent="0.2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54"/>
    </row>
    <row r="334" spans="1:17" x14ac:dyDescent="0.2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54"/>
    </row>
    <row r="335" spans="1:17" x14ac:dyDescent="0.2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54"/>
    </row>
    <row r="336" spans="1:17" x14ac:dyDescent="0.2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54"/>
    </row>
    <row r="337" spans="1:17" x14ac:dyDescent="0.2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54"/>
    </row>
    <row r="338" spans="1:17" x14ac:dyDescent="0.2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54"/>
    </row>
    <row r="339" spans="1:17" x14ac:dyDescent="0.2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54"/>
    </row>
    <row r="340" spans="1:17" x14ac:dyDescent="0.2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54"/>
    </row>
    <row r="341" spans="1:17" x14ac:dyDescent="0.2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54"/>
    </row>
    <row r="342" spans="1:17" x14ac:dyDescent="0.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54"/>
    </row>
    <row r="343" spans="1:17" x14ac:dyDescent="0.2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54"/>
    </row>
    <row r="344" spans="1:17" x14ac:dyDescent="0.2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54"/>
    </row>
    <row r="345" spans="1:17" x14ac:dyDescent="0.2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54"/>
    </row>
    <row r="346" spans="1:17" x14ac:dyDescent="0.2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54"/>
    </row>
    <row r="347" spans="1:17" x14ac:dyDescent="0.2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54"/>
    </row>
    <row r="348" spans="1:17" x14ac:dyDescent="0.2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54"/>
    </row>
    <row r="349" spans="1:17" x14ac:dyDescent="0.2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54"/>
    </row>
    <row r="350" spans="1:17" x14ac:dyDescent="0.2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54"/>
    </row>
    <row r="351" spans="1:17" x14ac:dyDescent="0.2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54"/>
    </row>
    <row r="352" spans="1:17" x14ac:dyDescent="0.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54"/>
    </row>
    <row r="353" spans="1:17" x14ac:dyDescent="0.2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54"/>
    </row>
    <row r="354" spans="1:17" x14ac:dyDescent="0.2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54"/>
    </row>
    <row r="355" spans="1:17" x14ac:dyDescent="0.2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54"/>
    </row>
    <row r="356" spans="1:17" x14ac:dyDescent="0.2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54"/>
    </row>
    <row r="357" spans="1:17" x14ac:dyDescent="0.2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54"/>
    </row>
    <row r="358" spans="1:17" x14ac:dyDescent="0.2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54"/>
    </row>
    <row r="359" spans="1:17" x14ac:dyDescent="0.2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54"/>
    </row>
    <row r="360" spans="1:17" x14ac:dyDescent="0.2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54"/>
    </row>
    <row r="361" spans="1:17" x14ac:dyDescent="0.2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54"/>
    </row>
    <row r="362" spans="1:17" x14ac:dyDescent="0.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54"/>
    </row>
    <row r="363" spans="1:17" x14ac:dyDescent="0.2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54"/>
    </row>
    <row r="364" spans="1:17" x14ac:dyDescent="0.2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54"/>
    </row>
    <row r="365" spans="1:17" x14ac:dyDescent="0.2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54"/>
    </row>
    <row r="366" spans="1:17" x14ac:dyDescent="0.2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54"/>
    </row>
    <row r="367" spans="1:17" x14ac:dyDescent="0.2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54"/>
    </row>
    <row r="368" spans="1:17" x14ac:dyDescent="0.2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54"/>
    </row>
    <row r="369" spans="1:17" x14ac:dyDescent="0.2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54"/>
    </row>
    <row r="370" spans="1:17" x14ac:dyDescent="0.2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54"/>
    </row>
    <row r="371" spans="1:17" x14ac:dyDescent="0.2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54"/>
    </row>
    <row r="372" spans="1:17" x14ac:dyDescent="0.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54"/>
    </row>
    <row r="373" spans="1:17" x14ac:dyDescent="0.2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54"/>
    </row>
    <row r="374" spans="1:17" x14ac:dyDescent="0.2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54"/>
    </row>
    <row r="375" spans="1:17" x14ac:dyDescent="0.2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54"/>
    </row>
    <row r="376" spans="1:17" x14ac:dyDescent="0.2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54"/>
    </row>
    <row r="377" spans="1:17" x14ac:dyDescent="0.2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54"/>
    </row>
    <row r="378" spans="1:17" x14ac:dyDescent="0.2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54"/>
    </row>
    <row r="379" spans="1:17" x14ac:dyDescent="0.2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54"/>
    </row>
    <row r="380" spans="1:17" x14ac:dyDescent="0.2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54"/>
    </row>
    <row r="381" spans="1:17" x14ac:dyDescent="0.2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54"/>
    </row>
    <row r="382" spans="1:17" x14ac:dyDescent="0.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54"/>
    </row>
    <row r="383" spans="1:17" x14ac:dyDescent="0.2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54"/>
    </row>
    <row r="384" spans="1:17" x14ac:dyDescent="0.2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54"/>
    </row>
    <row r="385" spans="1:17" x14ac:dyDescent="0.2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54"/>
    </row>
    <row r="386" spans="1:17" x14ac:dyDescent="0.2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54"/>
    </row>
    <row r="387" spans="1:17" x14ac:dyDescent="0.2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54"/>
    </row>
    <row r="388" spans="1:17" x14ac:dyDescent="0.2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54"/>
    </row>
    <row r="389" spans="1:17" x14ac:dyDescent="0.2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54"/>
    </row>
    <row r="390" spans="1:17" x14ac:dyDescent="0.2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54"/>
    </row>
    <row r="391" spans="1:17" x14ac:dyDescent="0.2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54"/>
    </row>
    <row r="392" spans="1:17" x14ac:dyDescent="0.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54"/>
    </row>
    <row r="393" spans="1:17" x14ac:dyDescent="0.2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54"/>
    </row>
    <row r="394" spans="1:17" x14ac:dyDescent="0.2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54"/>
    </row>
    <row r="395" spans="1:17" x14ac:dyDescent="0.2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54"/>
    </row>
    <row r="396" spans="1:17" x14ac:dyDescent="0.2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54"/>
    </row>
    <row r="397" spans="1:17" x14ac:dyDescent="0.2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54"/>
    </row>
    <row r="398" spans="1:17" x14ac:dyDescent="0.2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54"/>
    </row>
    <row r="399" spans="1:17" x14ac:dyDescent="0.2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54"/>
    </row>
    <row r="400" spans="1:17" x14ac:dyDescent="0.2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54"/>
    </row>
    <row r="401" spans="1:17" x14ac:dyDescent="0.2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54"/>
    </row>
    <row r="402" spans="1:17" x14ac:dyDescent="0.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54"/>
    </row>
    <row r="403" spans="1:17" x14ac:dyDescent="0.2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54"/>
    </row>
    <row r="404" spans="1:17" x14ac:dyDescent="0.2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54"/>
    </row>
    <row r="405" spans="1:17" x14ac:dyDescent="0.2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54"/>
    </row>
    <row r="406" spans="1:17" x14ac:dyDescent="0.2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54"/>
    </row>
    <row r="407" spans="1:17" x14ac:dyDescent="0.2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54"/>
    </row>
    <row r="408" spans="1:17" x14ac:dyDescent="0.2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54"/>
    </row>
    <row r="409" spans="1:17" x14ac:dyDescent="0.2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54"/>
    </row>
    <row r="410" spans="1:17" x14ac:dyDescent="0.2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54"/>
    </row>
    <row r="411" spans="1:17" x14ac:dyDescent="0.2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54"/>
    </row>
    <row r="412" spans="1:17" x14ac:dyDescent="0.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54"/>
    </row>
    <row r="413" spans="1:17" x14ac:dyDescent="0.2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54"/>
    </row>
    <row r="414" spans="1:17" x14ac:dyDescent="0.2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54"/>
    </row>
    <row r="415" spans="1:17" x14ac:dyDescent="0.2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54"/>
    </row>
    <row r="416" spans="1:17" x14ac:dyDescent="0.2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54"/>
    </row>
    <row r="417" spans="1:17" x14ac:dyDescent="0.2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54"/>
    </row>
    <row r="418" spans="1:17" x14ac:dyDescent="0.2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54"/>
    </row>
    <row r="419" spans="1:17" x14ac:dyDescent="0.2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54"/>
    </row>
    <row r="420" spans="1:17" x14ac:dyDescent="0.2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54"/>
    </row>
    <row r="421" spans="1:17" x14ac:dyDescent="0.2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54"/>
    </row>
    <row r="422" spans="1:17" x14ac:dyDescent="0.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54"/>
    </row>
    <row r="423" spans="1:17" x14ac:dyDescent="0.2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54"/>
    </row>
    <row r="424" spans="1:17" x14ac:dyDescent="0.2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54"/>
    </row>
    <row r="425" spans="1:17" x14ac:dyDescent="0.2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54"/>
    </row>
    <row r="426" spans="1:17" x14ac:dyDescent="0.2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54"/>
    </row>
    <row r="427" spans="1:17" x14ac:dyDescent="0.2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54"/>
    </row>
    <row r="428" spans="1:17" x14ac:dyDescent="0.2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54"/>
    </row>
    <row r="429" spans="1:17" x14ac:dyDescent="0.2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54"/>
    </row>
    <row r="430" spans="1:17" x14ac:dyDescent="0.2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54"/>
    </row>
    <row r="431" spans="1:17" x14ac:dyDescent="0.2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54"/>
    </row>
    <row r="432" spans="1:17" x14ac:dyDescent="0.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54"/>
    </row>
    <row r="433" spans="1:17" x14ac:dyDescent="0.2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54"/>
    </row>
    <row r="434" spans="1:17" x14ac:dyDescent="0.2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54"/>
    </row>
    <row r="435" spans="1:17" x14ac:dyDescent="0.2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54"/>
    </row>
    <row r="436" spans="1:17" x14ac:dyDescent="0.2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54"/>
    </row>
    <row r="437" spans="1:17" x14ac:dyDescent="0.2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54"/>
    </row>
    <row r="438" spans="1:17" x14ac:dyDescent="0.2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54"/>
    </row>
    <row r="439" spans="1:17" x14ac:dyDescent="0.2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54"/>
    </row>
    <row r="440" spans="1:17" x14ac:dyDescent="0.2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54"/>
    </row>
    <row r="441" spans="1:17" x14ac:dyDescent="0.2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54"/>
    </row>
    <row r="442" spans="1:17" x14ac:dyDescent="0.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54"/>
    </row>
    <row r="443" spans="1:17" x14ac:dyDescent="0.2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54"/>
    </row>
    <row r="444" spans="1:17" x14ac:dyDescent="0.2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54"/>
    </row>
    <row r="445" spans="1:17" x14ac:dyDescent="0.2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54"/>
    </row>
    <row r="446" spans="1:17" x14ac:dyDescent="0.2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54"/>
    </row>
    <row r="447" spans="1:17" x14ac:dyDescent="0.2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54"/>
    </row>
    <row r="448" spans="1:17" x14ac:dyDescent="0.2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54"/>
    </row>
    <row r="449" spans="1:17" x14ac:dyDescent="0.2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54"/>
    </row>
    <row r="450" spans="1:17" x14ac:dyDescent="0.2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54"/>
    </row>
    <row r="451" spans="1:17" x14ac:dyDescent="0.2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54"/>
    </row>
    <row r="452" spans="1:17" x14ac:dyDescent="0.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54"/>
    </row>
    <row r="453" spans="1:17" x14ac:dyDescent="0.2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54"/>
    </row>
    <row r="454" spans="1:17" x14ac:dyDescent="0.2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54"/>
    </row>
    <row r="455" spans="1:17" x14ac:dyDescent="0.2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54"/>
    </row>
    <row r="456" spans="1:17" x14ac:dyDescent="0.2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54"/>
    </row>
    <row r="457" spans="1:17" x14ac:dyDescent="0.2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54"/>
    </row>
    <row r="458" spans="1:17" x14ac:dyDescent="0.2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54"/>
    </row>
    <row r="459" spans="1:17" x14ac:dyDescent="0.2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54"/>
    </row>
    <row r="460" spans="1:17" x14ac:dyDescent="0.2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54"/>
    </row>
    <row r="461" spans="1:17" x14ac:dyDescent="0.2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54"/>
    </row>
    <row r="462" spans="1:17" x14ac:dyDescent="0.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54"/>
    </row>
    <row r="463" spans="1:17" x14ac:dyDescent="0.2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54"/>
    </row>
    <row r="464" spans="1:17" x14ac:dyDescent="0.2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54"/>
    </row>
    <row r="465" spans="1:17" x14ac:dyDescent="0.2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54"/>
    </row>
    <row r="466" spans="1:17" x14ac:dyDescent="0.2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54"/>
    </row>
    <row r="467" spans="1:17" x14ac:dyDescent="0.2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54"/>
    </row>
    <row r="468" spans="1:17" x14ac:dyDescent="0.2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54"/>
    </row>
    <row r="469" spans="1:17" x14ac:dyDescent="0.2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54"/>
    </row>
    <row r="470" spans="1:17" x14ac:dyDescent="0.2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54"/>
    </row>
    <row r="471" spans="1:17" x14ac:dyDescent="0.2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54"/>
    </row>
    <row r="472" spans="1:17" x14ac:dyDescent="0.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54"/>
    </row>
    <row r="473" spans="1:17" x14ac:dyDescent="0.2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54"/>
    </row>
    <row r="474" spans="1:17" x14ac:dyDescent="0.2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54"/>
    </row>
    <row r="475" spans="1:17" x14ac:dyDescent="0.2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54"/>
    </row>
    <row r="476" spans="1:17" x14ac:dyDescent="0.2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54"/>
    </row>
    <row r="477" spans="1:17" x14ac:dyDescent="0.2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54"/>
    </row>
    <row r="478" spans="1:17" x14ac:dyDescent="0.2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54"/>
    </row>
    <row r="479" spans="1:17" x14ac:dyDescent="0.2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54"/>
    </row>
    <row r="480" spans="1:17" x14ac:dyDescent="0.2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54"/>
    </row>
    <row r="481" spans="1:17" x14ac:dyDescent="0.2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54"/>
    </row>
    <row r="482" spans="1:17" x14ac:dyDescent="0.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54"/>
    </row>
    <row r="483" spans="1:17" x14ac:dyDescent="0.2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54"/>
    </row>
    <row r="484" spans="1:17" x14ac:dyDescent="0.2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54"/>
    </row>
    <row r="485" spans="1:17" x14ac:dyDescent="0.2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54"/>
    </row>
    <row r="486" spans="1:17" x14ac:dyDescent="0.2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54"/>
    </row>
    <row r="487" spans="1:17" x14ac:dyDescent="0.2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54"/>
    </row>
    <row r="488" spans="1:17" x14ac:dyDescent="0.2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54"/>
    </row>
    <row r="489" spans="1:17" x14ac:dyDescent="0.2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54"/>
    </row>
    <row r="490" spans="1:17" x14ac:dyDescent="0.2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54"/>
    </row>
    <row r="491" spans="1:17" x14ac:dyDescent="0.2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54"/>
    </row>
    <row r="492" spans="1:17" x14ac:dyDescent="0.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54"/>
    </row>
    <row r="493" spans="1:17" x14ac:dyDescent="0.2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54"/>
    </row>
    <row r="494" spans="1:17" x14ac:dyDescent="0.2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54"/>
    </row>
    <row r="495" spans="1:17" x14ac:dyDescent="0.2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54"/>
    </row>
    <row r="496" spans="1:17" x14ac:dyDescent="0.2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54"/>
    </row>
    <row r="497" spans="1:17" x14ac:dyDescent="0.2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54"/>
    </row>
    <row r="498" spans="1:17" x14ac:dyDescent="0.2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54"/>
    </row>
    <row r="499" spans="1:17" x14ac:dyDescent="0.2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54"/>
    </row>
    <row r="500" spans="1:17" x14ac:dyDescent="0.2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54"/>
    </row>
    <row r="501" spans="1:17" x14ac:dyDescent="0.2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54"/>
    </row>
    <row r="502" spans="1:17" x14ac:dyDescent="0.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54"/>
    </row>
    <row r="503" spans="1:17" x14ac:dyDescent="0.2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54"/>
    </row>
    <row r="504" spans="1:17" x14ac:dyDescent="0.2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54"/>
    </row>
    <row r="505" spans="1:17" x14ac:dyDescent="0.2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54"/>
    </row>
    <row r="506" spans="1:17" x14ac:dyDescent="0.2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54"/>
    </row>
    <row r="507" spans="1:17" x14ac:dyDescent="0.2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54"/>
    </row>
    <row r="508" spans="1:17" x14ac:dyDescent="0.2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54"/>
    </row>
    <row r="509" spans="1:17" x14ac:dyDescent="0.2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54"/>
    </row>
    <row r="510" spans="1:17" x14ac:dyDescent="0.2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54"/>
    </row>
    <row r="511" spans="1:17" x14ac:dyDescent="0.2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54"/>
    </row>
    <row r="512" spans="1:17" x14ac:dyDescent="0.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54"/>
    </row>
    <row r="513" spans="1:17" x14ac:dyDescent="0.2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54"/>
    </row>
    <row r="514" spans="1:17" x14ac:dyDescent="0.2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54"/>
    </row>
    <row r="515" spans="1:17" x14ac:dyDescent="0.2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54"/>
    </row>
    <row r="516" spans="1:17" x14ac:dyDescent="0.2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54"/>
    </row>
    <row r="517" spans="1:17" x14ac:dyDescent="0.2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54"/>
    </row>
    <row r="518" spans="1:17" x14ac:dyDescent="0.2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54"/>
    </row>
    <row r="519" spans="1:17" x14ac:dyDescent="0.2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54"/>
    </row>
    <row r="520" spans="1:17" x14ac:dyDescent="0.2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54"/>
    </row>
    <row r="521" spans="1:17" x14ac:dyDescent="0.2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54"/>
    </row>
    <row r="522" spans="1:17" x14ac:dyDescent="0.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54"/>
    </row>
    <row r="523" spans="1:17" x14ac:dyDescent="0.2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54"/>
    </row>
    <row r="524" spans="1:17" x14ac:dyDescent="0.2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54"/>
    </row>
    <row r="525" spans="1:17" x14ac:dyDescent="0.2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54"/>
    </row>
    <row r="526" spans="1:17" x14ac:dyDescent="0.2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54"/>
    </row>
    <row r="527" spans="1:17" x14ac:dyDescent="0.2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54"/>
    </row>
    <row r="528" spans="1:17" x14ac:dyDescent="0.2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54"/>
    </row>
    <row r="529" spans="1:17" x14ac:dyDescent="0.2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54"/>
    </row>
    <row r="530" spans="1:17" x14ac:dyDescent="0.2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54"/>
    </row>
    <row r="531" spans="1:17" x14ac:dyDescent="0.2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54"/>
    </row>
    <row r="532" spans="1:17" x14ac:dyDescent="0.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54"/>
    </row>
    <row r="533" spans="1:17" x14ac:dyDescent="0.2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54"/>
    </row>
    <row r="534" spans="1:17" x14ac:dyDescent="0.2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54"/>
    </row>
    <row r="535" spans="1:17" x14ac:dyDescent="0.2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54"/>
    </row>
    <row r="536" spans="1:17" x14ac:dyDescent="0.2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54"/>
    </row>
    <row r="537" spans="1:17" x14ac:dyDescent="0.2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54"/>
    </row>
    <row r="538" spans="1:17" x14ac:dyDescent="0.2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54"/>
    </row>
    <row r="539" spans="1:17" x14ac:dyDescent="0.2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54"/>
    </row>
    <row r="540" spans="1:17" x14ac:dyDescent="0.2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54"/>
    </row>
    <row r="541" spans="1:17" x14ac:dyDescent="0.2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54"/>
    </row>
    <row r="542" spans="1:17" x14ac:dyDescent="0.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54"/>
    </row>
    <row r="543" spans="1:17" x14ac:dyDescent="0.2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54"/>
    </row>
    <row r="544" spans="1:17" x14ac:dyDescent="0.2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54"/>
    </row>
    <row r="545" spans="1:17" x14ac:dyDescent="0.2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54"/>
    </row>
    <row r="546" spans="1:17" x14ac:dyDescent="0.2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54"/>
    </row>
    <row r="547" spans="1:17" x14ac:dyDescent="0.2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54"/>
    </row>
    <row r="548" spans="1:17" x14ac:dyDescent="0.2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54"/>
    </row>
    <row r="549" spans="1:17" x14ac:dyDescent="0.2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54"/>
    </row>
    <row r="550" spans="1:17" x14ac:dyDescent="0.2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54"/>
    </row>
    <row r="551" spans="1:17" x14ac:dyDescent="0.2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54"/>
    </row>
    <row r="552" spans="1:17" x14ac:dyDescent="0.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54"/>
    </row>
    <row r="553" spans="1:17" x14ac:dyDescent="0.2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54"/>
    </row>
    <row r="554" spans="1:17" x14ac:dyDescent="0.2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54"/>
    </row>
    <row r="555" spans="1:17" x14ac:dyDescent="0.2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54"/>
    </row>
    <row r="556" spans="1:17" x14ac:dyDescent="0.2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54"/>
    </row>
    <row r="557" spans="1:17" x14ac:dyDescent="0.2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54"/>
    </row>
    <row r="558" spans="1:17" x14ac:dyDescent="0.2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54"/>
    </row>
    <row r="559" spans="1:17" x14ac:dyDescent="0.2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54"/>
    </row>
    <row r="560" spans="1:17" x14ac:dyDescent="0.2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54"/>
    </row>
    <row r="561" spans="1:17" x14ac:dyDescent="0.2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54"/>
    </row>
    <row r="562" spans="1:17" x14ac:dyDescent="0.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54"/>
    </row>
    <row r="563" spans="1:17" x14ac:dyDescent="0.2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54"/>
    </row>
    <row r="564" spans="1:17" x14ac:dyDescent="0.2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54"/>
    </row>
    <row r="565" spans="1:17" x14ac:dyDescent="0.2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54"/>
    </row>
    <row r="566" spans="1:17" x14ac:dyDescent="0.2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54"/>
    </row>
    <row r="567" spans="1:17" x14ac:dyDescent="0.2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54"/>
    </row>
    <row r="568" spans="1:17" x14ac:dyDescent="0.2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54"/>
    </row>
    <row r="569" spans="1:17" x14ac:dyDescent="0.2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54"/>
    </row>
    <row r="570" spans="1:17" x14ac:dyDescent="0.2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54"/>
    </row>
    <row r="571" spans="1:17" x14ac:dyDescent="0.2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54"/>
    </row>
    <row r="572" spans="1:17" x14ac:dyDescent="0.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54"/>
    </row>
    <row r="573" spans="1:17" x14ac:dyDescent="0.2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54"/>
    </row>
    <row r="574" spans="1:17" x14ac:dyDescent="0.2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54"/>
    </row>
    <row r="575" spans="1:17" x14ac:dyDescent="0.2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54"/>
    </row>
    <row r="576" spans="1:17" x14ac:dyDescent="0.2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54"/>
    </row>
    <row r="577" spans="1:17" x14ac:dyDescent="0.2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54"/>
    </row>
    <row r="578" spans="1:17" x14ac:dyDescent="0.2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54"/>
    </row>
    <row r="579" spans="1:17" x14ac:dyDescent="0.2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54"/>
    </row>
    <row r="580" spans="1:17" x14ac:dyDescent="0.2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54"/>
    </row>
    <row r="581" spans="1:17" x14ac:dyDescent="0.2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54"/>
    </row>
    <row r="582" spans="1:17" x14ac:dyDescent="0.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54"/>
    </row>
    <row r="583" spans="1:17" x14ac:dyDescent="0.2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54"/>
    </row>
    <row r="584" spans="1:17" x14ac:dyDescent="0.2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54"/>
    </row>
    <row r="585" spans="1:17" x14ac:dyDescent="0.2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54"/>
    </row>
    <row r="586" spans="1:17" x14ac:dyDescent="0.2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54"/>
    </row>
    <row r="587" spans="1:17" x14ac:dyDescent="0.2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54"/>
    </row>
    <row r="588" spans="1:17" x14ac:dyDescent="0.2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54"/>
    </row>
    <row r="589" spans="1:17" x14ac:dyDescent="0.2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54"/>
    </row>
    <row r="590" spans="1:17" x14ac:dyDescent="0.2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54"/>
    </row>
    <row r="591" spans="1:17" x14ac:dyDescent="0.2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54"/>
    </row>
    <row r="592" spans="1:17" x14ac:dyDescent="0.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54"/>
    </row>
    <row r="593" spans="1:17" x14ac:dyDescent="0.2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54"/>
    </row>
    <row r="594" spans="1:17" x14ac:dyDescent="0.2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54"/>
    </row>
    <row r="595" spans="1:17" x14ac:dyDescent="0.2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54"/>
    </row>
    <row r="596" spans="1:17" x14ac:dyDescent="0.2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54"/>
    </row>
    <row r="597" spans="1:17" x14ac:dyDescent="0.2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54"/>
    </row>
    <row r="598" spans="1:17" x14ac:dyDescent="0.2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54"/>
    </row>
    <row r="599" spans="1:17" x14ac:dyDescent="0.2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54"/>
    </row>
    <row r="600" spans="1:17" x14ac:dyDescent="0.2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54"/>
    </row>
    <row r="601" spans="1:17" x14ac:dyDescent="0.2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54"/>
    </row>
    <row r="602" spans="1:17" x14ac:dyDescent="0.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54"/>
    </row>
    <row r="603" spans="1:17" x14ac:dyDescent="0.2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54"/>
    </row>
    <row r="604" spans="1:17" x14ac:dyDescent="0.2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54"/>
    </row>
    <row r="605" spans="1:17" x14ac:dyDescent="0.2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54"/>
    </row>
    <row r="606" spans="1:17" x14ac:dyDescent="0.2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54"/>
    </row>
    <row r="607" spans="1:17" x14ac:dyDescent="0.2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54"/>
    </row>
    <row r="608" spans="1:17" x14ac:dyDescent="0.2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54"/>
    </row>
    <row r="609" spans="1:17" x14ac:dyDescent="0.2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54"/>
    </row>
    <row r="610" spans="1:17" x14ac:dyDescent="0.2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54"/>
    </row>
    <row r="611" spans="1:17" x14ac:dyDescent="0.2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54"/>
    </row>
    <row r="612" spans="1:17" x14ac:dyDescent="0.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54"/>
    </row>
    <row r="613" spans="1:17" x14ac:dyDescent="0.2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54"/>
    </row>
    <row r="614" spans="1:17" x14ac:dyDescent="0.2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54"/>
    </row>
    <row r="615" spans="1:17" x14ac:dyDescent="0.2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54"/>
    </row>
    <row r="616" spans="1:17" x14ac:dyDescent="0.2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54"/>
    </row>
    <row r="617" spans="1:17" x14ac:dyDescent="0.2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54"/>
    </row>
    <row r="618" spans="1:17" x14ac:dyDescent="0.2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54"/>
    </row>
    <row r="619" spans="1:17" x14ac:dyDescent="0.2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54"/>
    </row>
    <row r="620" spans="1:17" x14ac:dyDescent="0.2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54"/>
    </row>
    <row r="621" spans="1:17" x14ac:dyDescent="0.2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54"/>
    </row>
    <row r="622" spans="1:17" x14ac:dyDescent="0.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54"/>
    </row>
    <row r="623" spans="1:17" x14ac:dyDescent="0.2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54"/>
    </row>
    <row r="624" spans="1:17" x14ac:dyDescent="0.2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54"/>
    </row>
    <row r="625" spans="1:17" x14ac:dyDescent="0.2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54"/>
    </row>
    <row r="626" spans="1:17" x14ac:dyDescent="0.2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54"/>
    </row>
    <row r="627" spans="1:17" x14ac:dyDescent="0.2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54"/>
    </row>
    <row r="628" spans="1:17" x14ac:dyDescent="0.2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54"/>
    </row>
    <row r="629" spans="1:17" x14ac:dyDescent="0.2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54"/>
    </row>
    <row r="630" spans="1:17" x14ac:dyDescent="0.2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54"/>
    </row>
    <row r="631" spans="1:17" x14ac:dyDescent="0.2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54"/>
    </row>
    <row r="632" spans="1:17" x14ac:dyDescent="0.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54"/>
    </row>
    <row r="633" spans="1:17" x14ac:dyDescent="0.2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54"/>
    </row>
    <row r="634" spans="1:17" x14ac:dyDescent="0.2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54"/>
    </row>
    <row r="635" spans="1:17" x14ac:dyDescent="0.2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54"/>
    </row>
    <row r="636" spans="1:17" x14ac:dyDescent="0.2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54"/>
    </row>
    <row r="637" spans="1:17" x14ac:dyDescent="0.2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54"/>
    </row>
    <row r="638" spans="1:17" x14ac:dyDescent="0.2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54"/>
    </row>
    <row r="639" spans="1:17" x14ac:dyDescent="0.2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54"/>
    </row>
    <row r="640" spans="1:17" x14ac:dyDescent="0.2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54"/>
    </row>
    <row r="641" spans="1:17" x14ac:dyDescent="0.2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54"/>
    </row>
    <row r="642" spans="1:17" x14ac:dyDescent="0.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54"/>
    </row>
    <row r="643" spans="1:17" x14ac:dyDescent="0.2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54"/>
    </row>
    <row r="644" spans="1:17" x14ac:dyDescent="0.2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54"/>
    </row>
    <row r="645" spans="1:17" x14ac:dyDescent="0.2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54"/>
    </row>
    <row r="646" spans="1:17" x14ac:dyDescent="0.2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54"/>
    </row>
    <row r="647" spans="1:17" x14ac:dyDescent="0.2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54"/>
    </row>
    <row r="648" spans="1:17" x14ac:dyDescent="0.2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54"/>
    </row>
    <row r="649" spans="1:17" x14ac:dyDescent="0.2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54"/>
    </row>
    <row r="650" spans="1:17" x14ac:dyDescent="0.2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54"/>
    </row>
    <row r="651" spans="1:17" x14ac:dyDescent="0.2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54"/>
    </row>
    <row r="652" spans="1:17" x14ac:dyDescent="0.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54"/>
    </row>
    <row r="653" spans="1:17" x14ac:dyDescent="0.2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54"/>
    </row>
    <row r="654" spans="1:17" x14ac:dyDescent="0.2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54"/>
    </row>
    <row r="655" spans="1:17" x14ac:dyDescent="0.2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54"/>
    </row>
    <row r="656" spans="1:17" x14ac:dyDescent="0.2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54"/>
    </row>
    <row r="657" spans="1:17" x14ac:dyDescent="0.2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54"/>
    </row>
    <row r="658" spans="1:17" x14ac:dyDescent="0.2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54"/>
    </row>
    <row r="659" spans="1:17" x14ac:dyDescent="0.2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54"/>
    </row>
    <row r="660" spans="1:17" x14ac:dyDescent="0.2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54"/>
    </row>
    <row r="661" spans="1:17" x14ac:dyDescent="0.2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54"/>
    </row>
    <row r="662" spans="1:17" x14ac:dyDescent="0.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54"/>
    </row>
    <row r="663" spans="1:17" x14ac:dyDescent="0.2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54"/>
    </row>
    <row r="664" spans="1:17" x14ac:dyDescent="0.2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54"/>
    </row>
    <row r="665" spans="1:17" x14ac:dyDescent="0.2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54"/>
    </row>
    <row r="666" spans="1:17" x14ac:dyDescent="0.2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54"/>
    </row>
    <row r="667" spans="1:17" x14ac:dyDescent="0.2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54"/>
    </row>
    <row r="668" spans="1:17" x14ac:dyDescent="0.2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54"/>
    </row>
    <row r="669" spans="1:17" x14ac:dyDescent="0.2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54"/>
    </row>
    <row r="670" spans="1:17" x14ac:dyDescent="0.2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54"/>
    </row>
    <row r="671" spans="1:17" x14ac:dyDescent="0.2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54"/>
    </row>
    <row r="672" spans="1:17" x14ac:dyDescent="0.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54"/>
    </row>
    <row r="673" spans="1:17" x14ac:dyDescent="0.2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54"/>
    </row>
    <row r="674" spans="1:17" x14ac:dyDescent="0.2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54"/>
    </row>
    <row r="675" spans="1:17" x14ac:dyDescent="0.2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54"/>
    </row>
    <row r="676" spans="1:17" x14ac:dyDescent="0.2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54"/>
    </row>
    <row r="677" spans="1:17" x14ac:dyDescent="0.2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54"/>
    </row>
    <row r="678" spans="1:17" x14ac:dyDescent="0.2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54"/>
    </row>
    <row r="679" spans="1:17" x14ac:dyDescent="0.2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54"/>
    </row>
    <row r="680" spans="1:17" x14ac:dyDescent="0.2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54"/>
    </row>
    <row r="681" spans="1:17" x14ac:dyDescent="0.2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54"/>
    </row>
    <row r="682" spans="1:17" x14ac:dyDescent="0.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54"/>
    </row>
    <row r="683" spans="1:17" x14ac:dyDescent="0.2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54"/>
    </row>
    <row r="684" spans="1:17" x14ac:dyDescent="0.2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54"/>
    </row>
    <row r="685" spans="1:17" x14ac:dyDescent="0.2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54"/>
    </row>
    <row r="686" spans="1:17" x14ac:dyDescent="0.2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54"/>
    </row>
    <row r="687" spans="1:17" x14ac:dyDescent="0.2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54"/>
    </row>
    <row r="688" spans="1:17" x14ac:dyDescent="0.2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54"/>
    </row>
    <row r="689" spans="1:17" x14ac:dyDescent="0.2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54"/>
    </row>
    <row r="690" spans="1:17" x14ac:dyDescent="0.2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54"/>
    </row>
    <row r="691" spans="1:17" x14ac:dyDescent="0.2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54"/>
    </row>
    <row r="692" spans="1:17" x14ac:dyDescent="0.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54"/>
    </row>
    <row r="693" spans="1:17" x14ac:dyDescent="0.2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54"/>
    </row>
    <row r="694" spans="1:17" x14ac:dyDescent="0.2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54"/>
    </row>
    <row r="695" spans="1:17" x14ac:dyDescent="0.2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54"/>
    </row>
    <row r="696" spans="1:17" x14ac:dyDescent="0.2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54"/>
    </row>
    <row r="697" spans="1:17" x14ac:dyDescent="0.2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54"/>
    </row>
    <row r="698" spans="1:17" x14ac:dyDescent="0.2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54"/>
    </row>
    <row r="699" spans="1:17" x14ac:dyDescent="0.2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54"/>
    </row>
    <row r="700" spans="1:17" x14ac:dyDescent="0.2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54"/>
    </row>
    <row r="701" spans="1:17" x14ac:dyDescent="0.2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54"/>
    </row>
    <row r="702" spans="1:17" x14ac:dyDescent="0.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54"/>
    </row>
    <row r="703" spans="1:17" x14ac:dyDescent="0.2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54"/>
    </row>
    <row r="704" spans="1:17" x14ac:dyDescent="0.2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54"/>
    </row>
    <row r="705" spans="1:17" x14ac:dyDescent="0.2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54"/>
    </row>
    <row r="706" spans="1:17" x14ac:dyDescent="0.2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54"/>
    </row>
    <row r="707" spans="1:17" x14ac:dyDescent="0.2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54"/>
    </row>
    <row r="708" spans="1:17" x14ac:dyDescent="0.2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54"/>
    </row>
    <row r="709" spans="1:17" x14ac:dyDescent="0.2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54"/>
    </row>
    <row r="710" spans="1:17" x14ac:dyDescent="0.2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54"/>
    </row>
    <row r="711" spans="1:17" x14ac:dyDescent="0.2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54"/>
    </row>
    <row r="712" spans="1:17" x14ac:dyDescent="0.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54"/>
    </row>
    <row r="713" spans="1:17" x14ac:dyDescent="0.2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54"/>
    </row>
    <row r="714" spans="1:17" x14ac:dyDescent="0.2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54"/>
    </row>
    <row r="715" spans="1:17" x14ac:dyDescent="0.2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54"/>
    </row>
    <row r="716" spans="1:17" x14ac:dyDescent="0.2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54"/>
    </row>
    <row r="717" spans="1:17" x14ac:dyDescent="0.2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54"/>
    </row>
    <row r="718" spans="1:17" x14ac:dyDescent="0.2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54"/>
    </row>
    <row r="719" spans="1:17" x14ac:dyDescent="0.2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54"/>
    </row>
    <row r="720" spans="1:17" x14ac:dyDescent="0.2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54"/>
    </row>
    <row r="721" spans="1:17" x14ac:dyDescent="0.2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54"/>
    </row>
    <row r="722" spans="1:17" x14ac:dyDescent="0.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54"/>
    </row>
    <row r="723" spans="1:17" x14ac:dyDescent="0.2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54"/>
    </row>
    <row r="724" spans="1:17" x14ac:dyDescent="0.2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54"/>
    </row>
    <row r="725" spans="1:17" x14ac:dyDescent="0.2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54"/>
    </row>
    <row r="726" spans="1:17" x14ac:dyDescent="0.2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54"/>
    </row>
    <row r="727" spans="1:17" x14ac:dyDescent="0.2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54"/>
    </row>
    <row r="728" spans="1:17" x14ac:dyDescent="0.2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54"/>
    </row>
    <row r="729" spans="1:17" x14ac:dyDescent="0.2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54"/>
    </row>
    <row r="730" spans="1:17" x14ac:dyDescent="0.2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54"/>
    </row>
    <row r="731" spans="1:17" x14ac:dyDescent="0.2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54"/>
    </row>
    <row r="732" spans="1:17" x14ac:dyDescent="0.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54"/>
    </row>
    <row r="733" spans="1:17" x14ac:dyDescent="0.2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54"/>
    </row>
    <row r="734" spans="1:17" x14ac:dyDescent="0.2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54"/>
    </row>
    <row r="735" spans="1:17" x14ac:dyDescent="0.2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54"/>
    </row>
    <row r="736" spans="1:17" x14ac:dyDescent="0.2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54"/>
    </row>
    <row r="737" spans="1:17" x14ac:dyDescent="0.2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54"/>
    </row>
    <row r="738" spans="1:17" x14ac:dyDescent="0.2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54"/>
    </row>
    <row r="739" spans="1:17" x14ac:dyDescent="0.2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54"/>
    </row>
    <row r="740" spans="1:17" x14ac:dyDescent="0.2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54"/>
    </row>
    <row r="741" spans="1:17" x14ac:dyDescent="0.2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54"/>
    </row>
    <row r="742" spans="1:17" x14ac:dyDescent="0.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54"/>
    </row>
    <row r="743" spans="1:17" x14ac:dyDescent="0.2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54"/>
    </row>
    <row r="744" spans="1:17" x14ac:dyDescent="0.2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54"/>
    </row>
    <row r="745" spans="1:17" x14ac:dyDescent="0.2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54"/>
    </row>
    <row r="746" spans="1:17" x14ac:dyDescent="0.2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54"/>
    </row>
    <row r="747" spans="1:17" x14ac:dyDescent="0.2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54"/>
    </row>
    <row r="748" spans="1:17" x14ac:dyDescent="0.2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54"/>
    </row>
    <row r="749" spans="1:17" x14ac:dyDescent="0.2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54"/>
    </row>
    <row r="750" spans="1:17" x14ac:dyDescent="0.2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54"/>
    </row>
    <row r="751" spans="1:17" x14ac:dyDescent="0.2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54"/>
    </row>
    <row r="752" spans="1:17" x14ac:dyDescent="0.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54"/>
    </row>
    <row r="753" spans="1:17" x14ac:dyDescent="0.2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54"/>
    </row>
    <row r="754" spans="1:17" x14ac:dyDescent="0.2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54"/>
    </row>
    <row r="755" spans="1:17" x14ac:dyDescent="0.2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54"/>
    </row>
    <row r="756" spans="1:17" x14ac:dyDescent="0.2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54"/>
    </row>
    <row r="757" spans="1:17" x14ac:dyDescent="0.2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54"/>
    </row>
    <row r="758" spans="1:17" x14ac:dyDescent="0.2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54"/>
    </row>
    <row r="759" spans="1:17" x14ac:dyDescent="0.2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54"/>
    </row>
    <row r="760" spans="1:17" x14ac:dyDescent="0.2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54"/>
    </row>
    <row r="761" spans="1:17" x14ac:dyDescent="0.2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54"/>
    </row>
    <row r="762" spans="1:17" x14ac:dyDescent="0.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54"/>
    </row>
    <row r="763" spans="1:17" x14ac:dyDescent="0.2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54"/>
    </row>
    <row r="764" spans="1:17" x14ac:dyDescent="0.2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54"/>
    </row>
    <row r="765" spans="1:17" x14ac:dyDescent="0.2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54"/>
    </row>
    <row r="766" spans="1:17" x14ac:dyDescent="0.2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54"/>
    </row>
    <row r="767" spans="1:17" x14ac:dyDescent="0.2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54"/>
    </row>
    <row r="768" spans="1:17" x14ac:dyDescent="0.2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54"/>
    </row>
    <row r="769" spans="1:17" x14ac:dyDescent="0.2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54"/>
    </row>
    <row r="770" spans="1:17" x14ac:dyDescent="0.2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54"/>
    </row>
    <row r="771" spans="1:17" x14ac:dyDescent="0.2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54"/>
    </row>
    <row r="772" spans="1:17" x14ac:dyDescent="0.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54"/>
    </row>
    <row r="773" spans="1:17" x14ac:dyDescent="0.2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54"/>
    </row>
    <row r="774" spans="1:17" x14ac:dyDescent="0.2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54"/>
    </row>
    <row r="775" spans="1:17" x14ac:dyDescent="0.2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54"/>
    </row>
    <row r="776" spans="1:17" x14ac:dyDescent="0.2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54"/>
    </row>
    <row r="777" spans="1:17" x14ac:dyDescent="0.2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54"/>
    </row>
    <row r="778" spans="1:17" x14ac:dyDescent="0.2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54"/>
    </row>
    <row r="779" spans="1:17" x14ac:dyDescent="0.2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54"/>
    </row>
    <row r="780" spans="1:17" x14ac:dyDescent="0.2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54"/>
    </row>
    <row r="781" spans="1:17" x14ac:dyDescent="0.2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54"/>
    </row>
    <row r="782" spans="1:17" x14ac:dyDescent="0.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54"/>
    </row>
    <row r="783" spans="1:17" x14ac:dyDescent="0.2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54"/>
    </row>
    <row r="784" spans="1:17" x14ac:dyDescent="0.2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54"/>
    </row>
    <row r="785" spans="1:17" x14ac:dyDescent="0.2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54"/>
    </row>
    <row r="786" spans="1:17" x14ac:dyDescent="0.2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54"/>
    </row>
    <row r="787" spans="1:17" x14ac:dyDescent="0.2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54"/>
    </row>
    <row r="788" spans="1:17" x14ac:dyDescent="0.2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54"/>
    </row>
    <row r="789" spans="1:17" x14ac:dyDescent="0.2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54"/>
    </row>
    <row r="790" spans="1:17" x14ac:dyDescent="0.2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54"/>
    </row>
    <row r="791" spans="1:17" x14ac:dyDescent="0.2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54"/>
    </row>
    <row r="792" spans="1:17" x14ac:dyDescent="0.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54"/>
    </row>
    <row r="793" spans="1:17" x14ac:dyDescent="0.2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54"/>
    </row>
    <row r="794" spans="1:17" x14ac:dyDescent="0.2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54"/>
    </row>
    <row r="795" spans="1:17" x14ac:dyDescent="0.2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54"/>
    </row>
    <row r="796" spans="1:17" x14ac:dyDescent="0.2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54"/>
    </row>
    <row r="797" spans="1:17" x14ac:dyDescent="0.2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54"/>
    </row>
    <row r="798" spans="1:17" x14ac:dyDescent="0.2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54"/>
    </row>
    <row r="799" spans="1:17" x14ac:dyDescent="0.2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54"/>
    </row>
    <row r="800" spans="1:17" x14ac:dyDescent="0.2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54"/>
    </row>
    <row r="801" spans="1:17" x14ac:dyDescent="0.2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54"/>
    </row>
    <row r="802" spans="1:17" x14ac:dyDescent="0.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54"/>
    </row>
    <row r="803" spans="1:17" x14ac:dyDescent="0.2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54"/>
    </row>
    <row r="804" spans="1:17" x14ac:dyDescent="0.2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54"/>
    </row>
    <row r="805" spans="1:17" x14ac:dyDescent="0.2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54"/>
    </row>
    <row r="806" spans="1:17" x14ac:dyDescent="0.2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54"/>
    </row>
    <row r="807" spans="1:17" x14ac:dyDescent="0.2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54"/>
    </row>
    <row r="808" spans="1:17" x14ac:dyDescent="0.2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54"/>
    </row>
    <row r="809" spans="1:17" x14ac:dyDescent="0.2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54"/>
    </row>
    <row r="810" spans="1:17" x14ac:dyDescent="0.2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54"/>
    </row>
    <row r="811" spans="1:17" x14ac:dyDescent="0.2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54"/>
    </row>
    <row r="812" spans="1:17" x14ac:dyDescent="0.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54"/>
    </row>
    <row r="813" spans="1:17" x14ac:dyDescent="0.2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54"/>
    </row>
    <row r="814" spans="1:17" x14ac:dyDescent="0.2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54"/>
    </row>
    <row r="815" spans="1:17" x14ac:dyDescent="0.2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54"/>
    </row>
    <row r="816" spans="1:17" x14ac:dyDescent="0.2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54"/>
    </row>
    <row r="817" spans="1:17" x14ac:dyDescent="0.2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54"/>
    </row>
    <row r="818" spans="1:17" x14ac:dyDescent="0.2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54"/>
    </row>
    <row r="819" spans="1:17" x14ac:dyDescent="0.2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54"/>
    </row>
    <row r="820" spans="1:17" x14ac:dyDescent="0.2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54"/>
    </row>
    <row r="821" spans="1:17" x14ac:dyDescent="0.2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54"/>
    </row>
    <row r="822" spans="1:17" x14ac:dyDescent="0.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54"/>
    </row>
    <row r="823" spans="1:17" x14ac:dyDescent="0.2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54"/>
    </row>
    <row r="824" spans="1:17" x14ac:dyDescent="0.2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54"/>
    </row>
    <row r="825" spans="1:17" x14ac:dyDescent="0.2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54"/>
    </row>
    <row r="826" spans="1:17" x14ac:dyDescent="0.2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54"/>
    </row>
    <row r="827" spans="1:17" x14ac:dyDescent="0.2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54"/>
    </row>
    <row r="828" spans="1:17" x14ac:dyDescent="0.2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54"/>
    </row>
    <row r="829" spans="1:17" x14ac:dyDescent="0.2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54"/>
    </row>
    <row r="830" spans="1:17" x14ac:dyDescent="0.2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54"/>
    </row>
    <row r="831" spans="1:17" x14ac:dyDescent="0.2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54"/>
    </row>
    <row r="832" spans="1:17" x14ac:dyDescent="0.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54"/>
    </row>
    <row r="833" spans="1:17" x14ac:dyDescent="0.2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54"/>
    </row>
    <row r="834" spans="1:17" x14ac:dyDescent="0.2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54"/>
    </row>
    <row r="835" spans="1:17" x14ac:dyDescent="0.2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54"/>
    </row>
    <row r="836" spans="1:17" x14ac:dyDescent="0.2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54"/>
    </row>
    <row r="837" spans="1:17" x14ac:dyDescent="0.2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54"/>
    </row>
    <row r="838" spans="1:17" x14ac:dyDescent="0.2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54"/>
    </row>
    <row r="839" spans="1:17" x14ac:dyDescent="0.2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54"/>
    </row>
    <row r="840" spans="1:17" x14ac:dyDescent="0.2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54"/>
    </row>
    <row r="841" spans="1:17" x14ac:dyDescent="0.2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54"/>
    </row>
    <row r="842" spans="1:17" x14ac:dyDescent="0.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54"/>
    </row>
    <row r="843" spans="1:17" x14ac:dyDescent="0.2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54"/>
    </row>
    <row r="844" spans="1:17" x14ac:dyDescent="0.2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54"/>
    </row>
    <row r="845" spans="1:17" x14ac:dyDescent="0.2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54"/>
    </row>
    <row r="846" spans="1:17" x14ac:dyDescent="0.2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54"/>
    </row>
    <row r="847" spans="1:17" x14ac:dyDescent="0.2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54"/>
    </row>
    <row r="848" spans="1:17" x14ac:dyDescent="0.2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54"/>
    </row>
    <row r="849" spans="1:17" x14ac:dyDescent="0.2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54"/>
    </row>
    <row r="850" spans="1:17" x14ac:dyDescent="0.2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54"/>
    </row>
    <row r="851" spans="1:17" x14ac:dyDescent="0.2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54"/>
    </row>
    <row r="852" spans="1:17" x14ac:dyDescent="0.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54"/>
    </row>
    <row r="853" spans="1:17" x14ac:dyDescent="0.2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54"/>
    </row>
    <row r="854" spans="1:17" x14ac:dyDescent="0.2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54"/>
    </row>
    <row r="855" spans="1:17" x14ac:dyDescent="0.2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54"/>
    </row>
    <row r="856" spans="1:17" x14ac:dyDescent="0.2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54"/>
    </row>
    <row r="857" spans="1:17" x14ac:dyDescent="0.2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54"/>
    </row>
    <row r="858" spans="1:17" x14ac:dyDescent="0.2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54"/>
    </row>
    <row r="859" spans="1:17" x14ac:dyDescent="0.2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54"/>
    </row>
    <row r="860" spans="1:17" x14ac:dyDescent="0.2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54"/>
    </row>
    <row r="861" spans="1:17" x14ac:dyDescent="0.2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54"/>
    </row>
    <row r="862" spans="1:17" x14ac:dyDescent="0.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54"/>
    </row>
    <row r="863" spans="1:17" x14ac:dyDescent="0.2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54"/>
    </row>
    <row r="864" spans="1:17" x14ac:dyDescent="0.2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54"/>
    </row>
    <row r="865" spans="1:17" x14ac:dyDescent="0.2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54"/>
    </row>
    <row r="866" spans="1:17" x14ac:dyDescent="0.2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54"/>
    </row>
    <row r="867" spans="1:17" x14ac:dyDescent="0.2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54"/>
    </row>
    <row r="868" spans="1:17" x14ac:dyDescent="0.2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54"/>
    </row>
    <row r="869" spans="1:17" x14ac:dyDescent="0.2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54"/>
    </row>
    <row r="870" spans="1:17" x14ac:dyDescent="0.2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54"/>
    </row>
    <row r="871" spans="1:17" x14ac:dyDescent="0.2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54"/>
    </row>
    <row r="872" spans="1:17" x14ac:dyDescent="0.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54"/>
    </row>
    <row r="873" spans="1:17" x14ac:dyDescent="0.2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54"/>
    </row>
    <row r="874" spans="1:17" x14ac:dyDescent="0.2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54"/>
    </row>
    <row r="875" spans="1:17" x14ac:dyDescent="0.2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54"/>
    </row>
    <row r="876" spans="1:17" x14ac:dyDescent="0.2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54"/>
    </row>
    <row r="877" spans="1:17" x14ac:dyDescent="0.2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54"/>
    </row>
    <row r="878" spans="1:17" x14ac:dyDescent="0.2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54"/>
    </row>
    <row r="879" spans="1:17" x14ac:dyDescent="0.2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54"/>
    </row>
    <row r="880" spans="1:17" x14ac:dyDescent="0.2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54"/>
    </row>
    <row r="881" spans="1:17" x14ac:dyDescent="0.2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54"/>
    </row>
    <row r="882" spans="1:17" x14ac:dyDescent="0.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54"/>
    </row>
    <row r="883" spans="1:17" x14ac:dyDescent="0.2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54"/>
    </row>
    <row r="884" spans="1:17" x14ac:dyDescent="0.2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54"/>
    </row>
    <row r="885" spans="1:17" x14ac:dyDescent="0.2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54"/>
    </row>
    <row r="886" spans="1:17" x14ac:dyDescent="0.2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54"/>
    </row>
    <row r="887" spans="1:17" x14ac:dyDescent="0.2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54"/>
    </row>
    <row r="888" spans="1:17" x14ac:dyDescent="0.2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54"/>
    </row>
    <row r="889" spans="1:17" x14ac:dyDescent="0.2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54"/>
    </row>
    <row r="890" spans="1:17" x14ac:dyDescent="0.2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54"/>
    </row>
    <row r="891" spans="1:17" x14ac:dyDescent="0.2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54"/>
    </row>
    <row r="892" spans="1:17" x14ac:dyDescent="0.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54"/>
    </row>
    <row r="893" spans="1:17" x14ac:dyDescent="0.2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54"/>
    </row>
    <row r="894" spans="1:17" x14ac:dyDescent="0.2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54"/>
    </row>
    <row r="895" spans="1:17" x14ac:dyDescent="0.2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54"/>
    </row>
    <row r="896" spans="1:17" x14ac:dyDescent="0.2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54"/>
    </row>
    <row r="897" spans="1:17" x14ac:dyDescent="0.2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54"/>
    </row>
    <row r="898" spans="1:17" x14ac:dyDescent="0.2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54"/>
    </row>
    <row r="899" spans="1:17" x14ac:dyDescent="0.2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54"/>
    </row>
    <row r="900" spans="1:17" x14ac:dyDescent="0.2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54"/>
    </row>
    <row r="901" spans="1:17" x14ac:dyDescent="0.2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54"/>
    </row>
    <row r="902" spans="1:17" x14ac:dyDescent="0.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54"/>
    </row>
    <row r="903" spans="1:17" x14ac:dyDescent="0.2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54"/>
    </row>
    <row r="904" spans="1:17" x14ac:dyDescent="0.2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54"/>
    </row>
    <row r="905" spans="1:17" x14ac:dyDescent="0.2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54"/>
    </row>
    <row r="906" spans="1:17" x14ac:dyDescent="0.2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54"/>
    </row>
    <row r="907" spans="1:17" x14ac:dyDescent="0.2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54"/>
    </row>
    <row r="908" spans="1:17" x14ac:dyDescent="0.2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54"/>
    </row>
    <row r="909" spans="1:17" x14ac:dyDescent="0.2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54"/>
    </row>
    <row r="910" spans="1:17" x14ac:dyDescent="0.2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54"/>
    </row>
    <row r="911" spans="1:17" x14ac:dyDescent="0.2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54"/>
    </row>
    <row r="912" spans="1:17" x14ac:dyDescent="0.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54"/>
    </row>
    <row r="913" spans="1:17" x14ac:dyDescent="0.2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54"/>
    </row>
    <row r="914" spans="1:17" x14ac:dyDescent="0.2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54"/>
    </row>
    <row r="915" spans="1:17" x14ac:dyDescent="0.2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54"/>
    </row>
    <row r="916" spans="1:17" x14ac:dyDescent="0.2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54"/>
    </row>
    <row r="917" spans="1:17" x14ac:dyDescent="0.2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54"/>
    </row>
    <row r="918" spans="1:17" x14ac:dyDescent="0.2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54"/>
    </row>
    <row r="919" spans="1:17" x14ac:dyDescent="0.2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54"/>
    </row>
    <row r="920" spans="1:17" x14ac:dyDescent="0.2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54"/>
    </row>
    <row r="921" spans="1:17" x14ac:dyDescent="0.2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54"/>
    </row>
    <row r="922" spans="1:17" x14ac:dyDescent="0.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54"/>
    </row>
    <row r="923" spans="1:17" x14ac:dyDescent="0.2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54"/>
    </row>
    <row r="924" spans="1:17" x14ac:dyDescent="0.2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54"/>
    </row>
    <row r="925" spans="1:17" x14ac:dyDescent="0.2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54"/>
    </row>
    <row r="926" spans="1:17" x14ac:dyDescent="0.2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54"/>
    </row>
    <row r="927" spans="1:17" x14ac:dyDescent="0.2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54"/>
    </row>
    <row r="928" spans="1:17" x14ac:dyDescent="0.2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54"/>
    </row>
    <row r="929" spans="1:17" x14ac:dyDescent="0.2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54"/>
    </row>
    <row r="930" spans="1:17" x14ac:dyDescent="0.2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54"/>
    </row>
    <row r="931" spans="1:17" x14ac:dyDescent="0.2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54"/>
    </row>
    <row r="932" spans="1:17" x14ac:dyDescent="0.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54"/>
    </row>
    <row r="933" spans="1:17" x14ac:dyDescent="0.2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54"/>
    </row>
    <row r="934" spans="1:17" x14ac:dyDescent="0.2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54"/>
    </row>
    <row r="935" spans="1:17" x14ac:dyDescent="0.2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54"/>
    </row>
    <row r="936" spans="1:17" x14ac:dyDescent="0.2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54"/>
    </row>
    <row r="937" spans="1:17" x14ac:dyDescent="0.2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54"/>
    </row>
    <row r="938" spans="1:17" x14ac:dyDescent="0.2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54"/>
    </row>
    <row r="939" spans="1:17" x14ac:dyDescent="0.2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54"/>
    </row>
    <row r="940" spans="1:17" x14ac:dyDescent="0.2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54"/>
    </row>
    <row r="941" spans="1:17" x14ac:dyDescent="0.2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54"/>
    </row>
    <row r="942" spans="1:17" x14ac:dyDescent="0.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54"/>
    </row>
    <row r="943" spans="1:17" x14ac:dyDescent="0.2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54"/>
    </row>
    <row r="944" spans="1:17" x14ac:dyDescent="0.2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54"/>
    </row>
    <row r="945" spans="1:17" x14ac:dyDescent="0.2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54"/>
    </row>
    <row r="946" spans="1:17" x14ac:dyDescent="0.2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54"/>
    </row>
    <row r="947" spans="1:17" x14ac:dyDescent="0.2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54"/>
    </row>
    <row r="948" spans="1:17" x14ac:dyDescent="0.2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54"/>
    </row>
    <row r="949" spans="1:17" x14ac:dyDescent="0.2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54"/>
    </row>
    <row r="950" spans="1:17" x14ac:dyDescent="0.2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54"/>
    </row>
    <row r="951" spans="1:17" x14ac:dyDescent="0.2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54"/>
    </row>
    <row r="952" spans="1:17" x14ac:dyDescent="0.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54"/>
    </row>
    <row r="953" spans="1:17" x14ac:dyDescent="0.2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54"/>
    </row>
    <row r="954" spans="1:17" x14ac:dyDescent="0.2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54"/>
    </row>
    <row r="955" spans="1:17" x14ac:dyDescent="0.2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54"/>
    </row>
    <row r="956" spans="1:17" x14ac:dyDescent="0.2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54"/>
    </row>
    <row r="957" spans="1:17" x14ac:dyDescent="0.2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54"/>
    </row>
    <row r="958" spans="1:17" x14ac:dyDescent="0.2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54"/>
    </row>
    <row r="959" spans="1:17" x14ac:dyDescent="0.2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54"/>
    </row>
    <row r="960" spans="1:17" x14ac:dyDescent="0.2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54"/>
    </row>
    <row r="961" spans="1:17" x14ac:dyDescent="0.2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54"/>
    </row>
    <row r="962" spans="1:17" x14ac:dyDescent="0.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54"/>
    </row>
    <row r="963" spans="1:17" x14ac:dyDescent="0.2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54"/>
    </row>
    <row r="964" spans="1:17" x14ac:dyDescent="0.2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54"/>
    </row>
    <row r="965" spans="1:17" x14ac:dyDescent="0.2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54"/>
    </row>
    <row r="966" spans="1:17" x14ac:dyDescent="0.2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54"/>
    </row>
    <row r="967" spans="1:17" x14ac:dyDescent="0.2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54"/>
    </row>
    <row r="968" spans="1:17" x14ac:dyDescent="0.2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54"/>
    </row>
    <row r="969" spans="1:17" x14ac:dyDescent="0.2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54"/>
    </row>
    <row r="970" spans="1:17" x14ac:dyDescent="0.2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54"/>
    </row>
    <row r="971" spans="1:17" x14ac:dyDescent="0.2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54"/>
    </row>
    <row r="972" spans="1:17" x14ac:dyDescent="0.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54"/>
    </row>
    <row r="973" spans="1:17" x14ac:dyDescent="0.2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54"/>
    </row>
    <row r="974" spans="1:17" x14ac:dyDescent="0.2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54"/>
    </row>
    <row r="975" spans="1:17" x14ac:dyDescent="0.2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54"/>
    </row>
    <row r="976" spans="1:17" x14ac:dyDescent="0.2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54"/>
    </row>
    <row r="977" spans="1:17" x14ac:dyDescent="0.2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54"/>
    </row>
    <row r="978" spans="1:17" x14ac:dyDescent="0.2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54"/>
    </row>
    <row r="979" spans="1:17" x14ac:dyDescent="0.2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54"/>
    </row>
    <row r="980" spans="1:17" x14ac:dyDescent="0.2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54"/>
    </row>
    <row r="981" spans="1:17" x14ac:dyDescent="0.2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54"/>
    </row>
    <row r="982" spans="1:17" x14ac:dyDescent="0.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54"/>
    </row>
    <row r="983" spans="1:17" x14ac:dyDescent="0.2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54"/>
    </row>
    <row r="984" spans="1:17" x14ac:dyDescent="0.2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54"/>
    </row>
    <row r="985" spans="1:17" x14ac:dyDescent="0.2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54"/>
    </row>
    <row r="986" spans="1:17" x14ac:dyDescent="0.2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54"/>
    </row>
    <row r="987" spans="1:17" x14ac:dyDescent="0.2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54"/>
    </row>
    <row r="988" spans="1:17" x14ac:dyDescent="0.2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54"/>
    </row>
    <row r="989" spans="1:17" x14ac:dyDescent="0.2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54"/>
    </row>
    <row r="990" spans="1:17" x14ac:dyDescent="0.2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54"/>
    </row>
    <row r="991" spans="1:17" x14ac:dyDescent="0.2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54"/>
    </row>
    <row r="992" spans="1:17" x14ac:dyDescent="0.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54"/>
    </row>
    <row r="993" spans="1:17" x14ac:dyDescent="0.2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54"/>
    </row>
    <row r="994" spans="1:17" x14ac:dyDescent="0.2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54"/>
    </row>
    <row r="995" spans="1:17" x14ac:dyDescent="0.2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54"/>
    </row>
    <row r="996" spans="1:17" x14ac:dyDescent="0.2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54"/>
    </row>
    <row r="997" spans="1:17" x14ac:dyDescent="0.2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54"/>
    </row>
    <row r="998" spans="1:17" x14ac:dyDescent="0.2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54"/>
    </row>
    <row r="999" spans="1:17" x14ac:dyDescent="0.2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54"/>
    </row>
    <row r="1000" spans="1:17" x14ac:dyDescent="0.2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54"/>
    </row>
    <row r="1001" spans="1:17" x14ac:dyDescent="0.2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54"/>
    </row>
    <row r="1002" spans="1:17" x14ac:dyDescent="0.2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54"/>
    </row>
    <row r="1003" spans="1:17" x14ac:dyDescent="0.2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54"/>
    </row>
    <row r="1004" spans="1:17" x14ac:dyDescent="0.2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54"/>
    </row>
    <row r="1005" spans="1:17" x14ac:dyDescent="0.2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54"/>
    </row>
    <row r="1006" spans="1:17" x14ac:dyDescent="0.2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54"/>
    </row>
    <row r="1007" spans="1:17" x14ac:dyDescent="0.2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54"/>
    </row>
    <row r="1008" spans="1:17" x14ac:dyDescent="0.2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54"/>
    </row>
    <row r="1009" spans="1:17" x14ac:dyDescent="0.2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54"/>
    </row>
    <row r="1010" spans="1:17" x14ac:dyDescent="0.2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54"/>
    </row>
    <row r="1011" spans="1:17" x14ac:dyDescent="0.2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54"/>
    </row>
    <row r="1012" spans="1:17" x14ac:dyDescent="0.2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54"/>
    </row>
    <row r="1013" spans="1:17" x14ac:dyDescent="0.2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54"/>
    </row>
    <row r="1014" spans="1:17" x14ac:dyDescent="0.2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54"/>
    </row>
    <row r="1015" spans="1:17" x14ac:dyDescent="0.2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54"/>
    </row>
    <row r="1016" spans="1:17" x14ac:dyDescent="0.2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54"/>
    </row>
    <row r="1017" spans="1:17" x14ac:dyDescent="0.2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54"/>
    </row>
    <row r="1018" spans="1:17" x14ac:dyDescent="0.2">
      <c r="A1018" s="41"/>
      <c r="B1018" s="41"/>
      <c r="C1018" s="41"/>
      <c r="D1018" s="41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54"/>
    </row>
    <row r="1019" spans="1:17" x14ac:dyDescent="0.2">
      <c r="A1019" s="41"/>
      <c r="B1019" s="41"/>
      <c r="C1019" s="41"/>
      <c r="D1019" s="41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54"/>
    </row>
    <row r="1020" spans="1:17" x14ac:dyDescent="0.2">
      <c r="A1020" s="41"/>
      <c r="B1020" s="41"/>
      <c r="C1020" s="41"/>
      <c r="D1020" s="41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54"/>
    </row>
    <row r="1021" spans="1:17" x14ac:dyDescent="0.2">
      <c r="A1021" s="41"/>
      <c r="B1021" s="41"/>
      <c r="C1021" s="41"/>
      <c r="D1021" s="41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54"/>
    </row>
    <row r="1022" spans="1:17" x14ac:dyDescent="0.2">
      <c r="A1022" s="41"/>
      <c r="B1022" s="41"/>
      <c r="C1022" s="41"/>
      <c r="D1022" s="41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54"/>
    </row>
    <row r="1023" spans="1:17" x14ac:dyDescent="0.2">
      <c r="A1023" s="41"/>
      <c r="B1023" s="41"/>
      <c r="C1023" s="41"/>
      <c r="D1023" s="41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54"/>
    </row>
    <row r="1024" spans="1:17" x14ac:dyDescent="0.2">
      <c r="A1024" s="41"/>
      <c r="B1024" s="41"/>
      <c r="C1024" s="41"/>
      <c r="D1024" s="41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54"/>
    </row>
    <row r="1025" spans="1:17" x14ac:dyDescent="0.2">
      <c r="A1025" s="41"/>
      <c r="B1025" s="41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54"/>
    </row>
    <row r="1026" spans="1:17" x14ac:dyDescent="0.2">
      <c r="A1026" s="41"/>
      <c r="B1026" s="41"/>
      <c r="C1026" s="41"/>
      <c r="D1026" s="41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54"/>
    </row>
    <row r="1027" spans="1:17" x14ac:dyDescent="0.2">
      <c r="A1027" s="41"/>
      <c r="B1027" s="41"/>
      <c r="C1027" s="41"/>
      <c r="D1027" s="41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54"/>
    </row>
    <row r="1028" spans="1:17" x14ac:dyDescent="0.2">
      <c r="A1028" s="41"/>
      <c r="B1028" s="41"/>
      <c r="C1028" s="41"/>
      <c r="D1028" s="41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54"/>
    </row>
    <row r="1029" spans="1:17" x14ac:dyDescent="0.2">
      <c r="A1029" s="41"/>
      <c r="B1029" s="41"/>
      <c r="C1029" s="41"/>
      <c r="D1029" s="41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54"/>
    </row>
    <row r="1030" spans="1:17" x14ac:dyDescent="0.2">
      <c r="A1030" s="41"/>
      <c r="B1030" s="41"/>
      <c r="C1030" s="41"/>
      <c r="D1030" s="41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54"/>
    </row>
    <row r="1031" spans="1:17" x14ac:dyDescent="0.2">
      <c r="A1031" s="41"/>
      <c r="B1031" s="41"/>
      <c r="C1031" s="41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54"/>
    </row>
    <row r="1032" spans="1:17" x14ac:dyDescent="0.2">
      <c r="A1032" s="41"/>
      <c r="B1032" s="41"/>
      <c r="C1032" s="41"/>
      <c r="D1032" s="41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54"/>
    </row>
    <row r="1033" spans="1:17" x14ac:dyDescent="0.2">
      <c r="A1033" s="41"/>
      <c r="B1033" s="41"/>
      <c r="C1033" s="41"/>
      <c r="D1033" s="41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54"/>
    </row>
    <row r="1034" spans="1:17" x14ac:dyDescent="0.2">
      <c r="A1034" s="41"/>
      <c r="B1034" s="41"/>
      <c r="C1034" s="41"/>
      <c r="D1034" s="41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54"/>
    </row>
    <row r="1035" spans="1:17" x14ac:dyDescent="0.2">
      <c r="A1035" s="41"/>
      <c r="B1035" s="41"/>
      <c r="C1035" s="41"/>
      <c r="D1035" s="41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54"/>
    </row>
    <row r="1036" spans="1:17" x14ac:dyDescent="0.2">
      <c r="A1036" s="41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54"/>
    </row>
    <row r="1037" spans="1:17" x14ac:dyDescent="0.2">
      <c r="A1037" s="41"/>
      <c r="B1037" s="41"/>
      <c r="C1037" s="41"/>
      <c r="D1037" s="41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54"/>
    </row>
    <row r="1038" spans="1:17" x14ac:dyDescent="0.2">
      <c r="A1038" s="41"/>
      <c r="B1038" s="41"/>
      <c r="C1038" s="41"/>
      <c r="D1038" s="41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54"/>
    </row>
    <row r="1039" spans="1:17" x14ac:dyDescent="0.2">
      <c r="A1039" s="41"/>
      <c r="B1039" s="41"/>
      <c r="C1039" s="41"/>
      <c r="D1039" s="41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54"/>
    </row>
    <row r="1040" spans="1:17" x14ac:dyDescent="0.2">
      <c r="A1040" s="41"/>
      <c r="B1040" s="41"/>
      <c r="C1040" s="41"/>
      <c r="D1040" s="41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54"/>
    </row>
    <row r="1041" spans="1:17" x14ac:dyDescent="0.2">
      <c r="A1041" s="41"/>
      <c r="B1041" s="41"/>
      <c r="C1041" s="41"/>
      <c r="D1041" s="41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54"/>
    </row>
    <row r="1042" spans="1:17" x14ac:dyDescent="0.2">
      <c r="A1042" s="41"/>
      <c r="B1042" s="41"/>
      <c r="C1042" s="41"/>
      <c r="D1042" s="41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54"/>
    </row>
    <row r="1043" spans="1:17" x14ac:dyDescent="0.2">
      <c r="A1043" s="41"/>
      <c r="B1043" s="41"/>
      <c r="C1043" s="41"/>
      <c r="D1043" s="41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54"/>
    </row>
    <row r="1044" spans="1:17" x14ac:dyDescent="0.2">
      <c r="A1044" s="41"/>
      <c r="B1044" s="41"/>
      <c r="C1044" s="41"/>
      <c r="D1044" s="41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54"/>
    </row>
    <row r="1045" spans="1:17" x14ac:dyDescent="0.2">
      <c r="A1045" s="41"/>
      <c r="B1045" s="41"/>
      <c r="C1045" s="41"/>
      <c r="D1045" s="41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54"/>
    </row>
    <row r="1046" spans="1:17" x14ac:dyDescent="0.2">
      <c r="A1046" s="41"/>
      <c r="B1046" s="41"/>
      <c r="C1046" s="41"/>
      <c r="D1046" s="41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54"/>
    </row>
    <row r="1047" spans="1:17" x14ac:dyDescent="0.2">
      <c r="A1047" s="41"/>
      <c r="B1047" s="41"/>
      <c r="C1047" s="41"/>
      <c r="D1047" s="41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54"/>
    </row>
    <row r="1048" spans="1:17" x14ac:dyDescent="0.2">
      <c r="A1048" s="41"/>
      <c r="B1048" s="41"/>
      <c r="C1048" s="41"/>
      <c r="D1048" s="41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54"/>
    </row>
    <row r="1049" spans="1:17" x14ac:dyDescent="0.2">
      <c r="A1049" s="41"/>
      <c r="B1049" s="41"/>
      <c r="C1049" s="41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54"/>
    </row>
    <row r="1050" spans="1:17" x14ac:dyDescent="0.2">
      <c r="A1050" s="41"/>
      <c r="B1050" s="41"/>
      <c r="C1050" s="41"/>
      <c r="D1050" s="41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54"/>
    </row>
    <row r="1051" spans="1:17" x14ac:dyDescent="0.2">
      <c r="A1051" s="41"/>
      <c r="B1051" s="41"/>
      <c r="C1051" s="41"/>
      <c r="D1051" s="41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54"/>
    </row>
    <row r="1052" spans="1:17" x14ac:dyDescent="0.2">
      <c r="A1052" s="41"/>
      <c r="B1052" s="41"/>
      <c r="C1052" s="41"/>
      <c r="D1052" s="41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54"/>
    </row>
    <row r="1053" spans="1:17" x14ac:dyDescent="0.2">
      <c r="A1053" s="41"/>
      <c r="B1053" s="41"/>
      <c r="C1053" s="41"/>
      <c r="D1053" s="41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54"/>
    </row>
    <row r="1054" spans="1:17" x14ac:dyDescent="0.2">
      <c r="A1054" s="41"/>
      <c r="B1054" s="41"/>
      <c r="C1054" s="41"/>
      <c r="D1054" s="41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54"/>
    </row>
    <row r="1055" spans="1:17" x14ac:dyDescent="0.2">
      <c r="A1055" s="41"/>
      <c r="B1055" s="41"/>
      <c r="C1055" s="41"/>
      <c r="D1055" s="41"/>
      <c r="E1055" s="41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54"/>
    </row>
    <row r="1056" spans="1:17" x14ac:dyDescent="0.2">
      <c r="A1056" s="41"/>
      <c r="B1056" s="41"/>
      <c r="C1056" s="41"/>
      <c r="D1056" s="41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54"/>
    </row>
    <row r="1057" spans="1:17" x14ac:dyDescent="0.2">
      <c r="A1057" s="41"/>
      <c r="B1057" s="41"/>
      <c r="C1057" s="41"/>
      <c r="D1057" s="41"/>
      <c r="E1057" s="41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54"/>
    </row>
    <row r="1058" spans="1:17" x14ac:dyDescent="0.2">
      <c r="A1058" s="41"/>
      <c r="B1058" s="41"/>
      <c r="C1058" s="41"/>
      <c r="D1058" s="41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54"/>
    </row>
    <row r="1059" spans="1:17" x14ac:dyDescent="0.2">
      <c r="A1059" s="41"/>
      <c r="B1059" s="41"/>
      <c r="C1059" s="41"/>
      <c r="D1059" s="41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54"/>
    </row>
    <row r="1060" spans="1:17" x14ac:dyDescent="0.2">
      <c r="A1060" s="41"/>
      <c r="B1060" s="41"/>
      <c r="C1060" s="41"/>
      <c r="D1060" s="41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54"/>
    </row>
    <row r="1061" spans="1:17" x14ac:dyDescent="0.2">
      <c r="A1061" s="41"/>
      <c r="B1061" s="41"/>
      <c r="C1061" s="41"/>
      <c r="D1061" s="41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54"/>
    </row>
    <row r="1062" spans="1:17" x14ac:dyDescent="0.2">
      <c r="A1062" s="41"/>
      <c r="B1062" s="41"/>
      <c r="C1062" s="41"/>
      <c r="D1062" s="41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54"/>
    </row>
    <row r="1063" spans="1:17" x14ac:dyDescent="0.2">
      <c r="A1063" s="41"/>
      <c r="B1063" s="41"/>
      <c r="C1063" s="41"/>
      <c r="D1063" s="41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54"/>
    </row>
    <row r="1064" spans="1:17" x14ac:dyDescent="0.2">
      <c r="A1064" s="41"/>
      <c r="B1064" s="41"/>
      <c r="C1064" s="41"/>
      <c r="D1064" s="41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54"/>
    </row>
    <row r="1065" spans="1:17" x14ac:dyDescent="0.2">
      <c r="A1065" s="41"/>
      <c r="B1065" s="41"/>
      <c r="C1065" s="41"/>
      <c r="D1065" s="41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54"/>
    </row>
    <row r="1066" spans="1:17" x14ac:dyDescent="0.2">
      <c r="A1066" s="41"/>
      <c r="B1066" s="41"/>
      <c r="C1066" s="41"/>
      <c r="D1066" s="41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54"/>
    </row>
    <row r="1067" spans="1:17" x14ac:dyDescent="0.2">
      <c r="A1067" s="41"/>
      <c r="B1067" s="41"/>
      <c r="C1067" s="41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54"/>
    </row>
    <row r="1068" spans="1:17" x14ac:dyDescent="0.2">
      <c r="A1068" s="41"/>
      <c r="B1068" s="41"/>
      <c r="C1068" s="41"/>
      <c r="D1068" s="41"/>
      <c r="E1068" s="41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54"/>
    </row>
    <row r="1069" spans="1:17" x14ac:dyDescent="0.2">
      <c r="A1069" s="41"/>
      <c r="B1069" s="41"/>
      <c r="C1069" s="41"/>
      <c r="D1069" s="41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54"/>
    </row>
    <row r="1070" spans="1:17" x14ac:dyDescent="0.2">
      <c r="A1070" s="41"/>
      <c r="B1070" s="41"/>
      <c r="C1070" s="41"/>
      <c r="D1070" s="41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54"/>
    </row>
    <row r="1071" spans="1:17" x14ac:dyDescent="0.2">
      <c r="A1071" s="41"/>
      <c r="B1071" s="41"/>
      <c r="C1071" s="41"/>
      <c r="D1071" s="41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54"/>
    </row>
    <row r="1072" spans="1:17" x14ac:dyDescent="0.2">
      <c r="A1072" s="41"/>
      <c r="B1072" s="41"/>
      <c r="C1072" s="41"/>
      <c r="D1072" s="41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54"/>
    </row>
    <row r="1073" spans="1:17" x14ac:dyDescent="0.2">
      <c r="A1073" s="41"/>
      <c r="B1073" s="41"/>
      <c r="C1073" s="41"/>
      <c r="D1073" s="41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54"/>
    </row>
    <row r="1074" spans="1:17" x14ac:dyDescent="0.2">
      <c r="A1074" s="41"/>
      <c r="B1074" s="41"/>
      <c r="C1074" s="41"/>
      <c r="D1074" s="41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54"/>
    </row>
    <row r="1075" spans="1:17" x14ac:dyDescent="0.2">
      <c r="A1075" s="41"/>
      <c r="B1075" s="41"/>
      <c r="C1075" s="41"/>
      <c r="D1075" s="41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54"/>
    </row>
    <row r="1076" spans="1:17" x14ac:dyDescent="0.2">
      <c r="A1076" s="41"/>
      <c r="B1076" s="41"/>
      <c r="C1076" s="41"/>
      <c r="D1076" s="41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54"/>
    </row>
    <row r="1077" spans="1:17" x14ac:dyDescent="0.2">
      <c r="A1077" s="41"/>
      <c r="B1077" s="41"/>
      <c r="C1077" s="41"/>
      <c r="D1077" s="41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54"/>
    </row>
    <row r="1078" spans="1:17" x14ac:dyDescent="0.2">
      <c r="A1078" s="41"/>
      <c r="B1078" s="41"/>
      <c r="C1078" s="41"/>
      <c r="D1078" s="41"/>
      <c r="E1078" s="41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54"/>
    </row>
    <row r="1079" spans="1:17" x14ac:dyDescent="0.2">
      <c r="A1079" s="41"/>
      <c r="B1079" s="41"/>
      <c r="C1079" s="41"/>
      <c r="D1079" s="41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54"/>
    </row>
    <row r="1080" spans="1:17" x14ac:dyDescent="0.2">
      <c r="A1080" s="41"/>
      <c r="B1080" s="41"/>
      <c r="C1080" s="41"/>
      <c r="D1080" s="41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54"/>
    </row>
    <row r="1081" spans="1:17" x14ac:dyDescent="0.2">
      <c r="A1081" s="41"/>
      <c r="B1081" s="41"/>
      <c r="C1081" s="41"/>
      <c r="D1081" s="41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54"/>
    </row>
    <row r="1082" spans="1:17" x14ac:dyDescent="0.2">
      <c r="A1082" s="41"/>
      <c r="B1082" s="41"/>
      <c r="C1082" s="41"/>
      <c r="D1082" s="41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54"/>
    </row>
    <row r="1083" spans="1:17" x14ac:dyDescent="0.2">
      <c r="A1083" s="41"/>
      <c r="B1083" s="41"/>
      <c r="C1083" s="41"/>
      <c r="D1083" s="41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54"/>
    </row>
    <row r="1084" spans="1:17" x14ac:dyDescent="0.2">
      <c r="A1084" s="41"/>
      <c r="B1084" s="41"/>
      <c r="C1084" s="41"/>
      <c r="D1084" s="41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54"/>
    </row>
    <row r="1085" spans="1:17" x14ac:dyDescent="0.2">
      <c r="A1085" s="41"/>
      <c r="B1085" s="41"/>
      <c r="C1085" s="41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54"/>
    </row>
    <row r="1086" spans="1:17" x14ac:dyDescent="0.2">
      <c r="A1086" s="41"/>
      <c r="B1086" s="41"/>
      <c r="C1086" s="41"/>
      <c r="D1086" s="41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54"/>
    </row>
    <row r="1087" spans="1:17" x14ac:dyDescent="0.2">
      <c r="A1087" s="41"/>
      <c r="B1087" s="41"/>
      <c r="C1087" s="41"/>
      <c r="D1087" s="41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54"/>
    </row>
    <row r="1088" spans="1:17" x14ac:dyDescent="0.2">
      <c r="A1088" s="41"/>
      <c r="B1088" s="41"/>
      <c r="C1088" s="41"/>
      <c r="D1088" s="41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54"/>
    </row>
    <row r="1089" spans="1:17" x14ac:dyDescent="0.2">
      <c r="A1089" s="41"/>
      <c r="B1089" s="41"/>
      <c r="C1089" s="41"/>
      <c r="D1089" s="41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54"/>
    </row>
    <row r="1090" spans="1:17" x14ac:dyDescent="0.2">
      <c r="A1090" s="41"/>
      <c r="B1090" s="41"/>
      <c r="C1090" s="41"/>
      <c r="D1090" s="41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54"/>
    </row>
    <row r="1091" spans="1:17" x14ac:dyDescent="0.2">
      <c r="A1091" s="41"/>
      <c r="B1091" s="41"/>
      <c r="C1091" s="41"/>
      <c r="D1091" s="41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54"/>
    </row>
    <row r="1092" spans="1:17" x14ac:dyDescent="0.2">
      <c r="A1092" s="41"/>
      <c r="B1092" s="41"/>
      <c r="C1092" s="41"/>
      <c r="D1092" s="41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54"/>
    </row>
    <row r="1093" spans="1:17" x14ac:dyDescent="0.2">
      <c r="A1093" s="41"/>
      <c r="B1093" s="41"/>
      <c r="C1093" s="41"/>
      <c r="D1093" s="41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54"/>
    </row>
    <row r="1094" spans="1:17" x14ac:dyDescent="0.2">
      <c r="A1094" s="41"/>
      <c r="B1094" s="41"/>
      <c r="C1094" s="41"/>
      <c r="D1094" s="41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54"/>
    </row>
    <row r="1095" spans="1:17" x14ac:dyDescent="0.2">
      <c r="A1095" s="41"/>
      <c r="B1095" s="41"/>
      <c r="C1095" s="41"/>
      <c r="D1095" s="41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54"/>
    </row>
    <row r="1096" spans="1:17" x14ac:dyDescent="0.2">
      <c r="A1096" s="41"/>
      <c r="B1096" s="41"/>
      <c r="C1096" s="41"/>
      <c r="D1096" s="41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54"/>
    </row>
    <row r="1097" spans="1:17" x14ac:dyDescent="0.2">
      <c r="A1097" s="41"/>
      <c r="B1097" s="41"/>
      <c r="C1097" s="41"/>
      <c r="D1097" s="41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54"/>
    </row>
    <row r="1098" spans="1:17" x14ac:dyDescent="0.2">
      <c r="A1098" s="41"/>
      <c r="B1098" s="41"/>
      <c r="C1098" s="41"/>
      <c r="D1098" s="41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54"/>
    </row>
    <row r="1099" spans="1:17" x14ac:dyDescent="0.2">
      <c r="A1099" s="41"/>
      <c r="B1099" s="41"/>
      <c r="C1099" s="41"/>
      <c r="D1099" s="41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54"/>
    </row>
    <row r="1100" spans="1:17" x14ac:dyDescent="0.2">
      <c r="A1100" s="41"/>
      <c r="B1100" s="41"/>
      <c r="C1100" s="41"/>
      <c r="D1100" s="41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54"/>
    </row>
    <row r="1101" spans="1:17" x14ac:dyDescent="0.2">
      <c r="A1101" s="41"/>
      <c r="B1101" s="41"/>
      <c r="C1101" s="41"/>
      <c r="D1101" s="41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54"/>
    </row>
    <row r="1102" spans="1:17" x14ac:dyDescent="0.2">
      <c r="A1102" s="41"/>
      <c r="B1102" s="41"/>
      <c r="C1102" s="41"/>
      <c r="D1102" s="41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54"/>
    </row>
    <row r="1103" spans="1:17" x14ac:dyDescent="0.2">
      <c r="A1103" s="41"/>
      <c r="B1103" s="41"/>
      <c r="C1103" s="41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54"/>
    </row>
    <row r="1104" spans="1:17" x14ac:dyDescent="0.2">
      <c r="A1104" s="41"/>
      <c r="B1104" s="41"/>
      <c r="C1104" s="41"/>
      <c r="D1104" s="41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54"/>
    </row>
    <row r="1105" spans="1:17" x14ac:dyDescent="0.2">
      <c r="A1105" s="41"/>
      <c r="B1105" s="41"/>
      <c r="C1105" s="41"/>
      <c r="D1105" s="41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54"/>
    </row>
    <row r="1106" spans="1:17" x14ac:dyDescent="0.2">
      <c r="A1106" s="41"/>
      <c r="B1106" s="41"/>
      <c r="C1106" s="41"/>
      <c r="D1106" s="41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54"/>
    </row>
    <row r="1107" spans="1:17" x14ac:dyDescent="0.2">
      <c r="A1107" s="41"/>
      <c r="B1107" s="41"/>
      <c r="C1107" s="41"/>
      <c r="D1107" s="41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54"/>
    </row>
    <row r="1108" spans="1:17" x14ac:dyDescent="0.2">
      <c r="A1108" s="41"/>
      <c r="B1108" s="41"/>
      <c r="C1108" s="41"/>
      <c r="D1108" s="41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54"/>
    </row>
    <row r="1109" spans="1:17" x14ac:dyDescent="0.2">
      <c r="A1109" s="41"/>
      <c r="B1109" s="41"/>
      <c r="C1109" s="41"/>
      <c r="D1109" s="41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54"/>
    </row>
    <row r="1110" spans="1:17" x14ac:dyDescent="0.2">
      <c r="A1110" s="41"/>
      <c r="B1110" s="41"/>
      <c r="C1110" s="41"/>
      <c r="D1110" s="41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54"/>
    </row>
    <row r="1111" spans="1:17" x14ac:dyDescent="0.2">
      <c r="A1111" s="41"/>
      <c r="B1111" s="41"/>
      <c r="C1111" s="41"/>
      <c r="D1111" s="41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54"/>
    </row>
    <row r="1112" spans="1:17" x14ac:dyDescent="0.2">
      <c r="A1112" s="41"/>
      <c r="B1112" s="41"/>
      <c r="C1112" s="41"/>
      <c r="D1112" s="41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54"/>
    </row>
    <row r="1113" spans="1:17" x14ac:dyDescent="0.2">
      <c r="A1113" s="41"/>
      <c r="B1113" s="41"/>
      <c r="C1113" s="41"/>
      <c r="D1113" s="41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54"/>
    </row>
    <row r="1114" spans="1:17" x14ac:dyDescent="0.2">
      <c r="A1114" s="41"/>
      <c r="B1114" s="41"/>
      <c r="C1114" s="41"/>
      <c r="D1114" s="41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54"/>
    </row>
    <row r="1115" spans="1:17" x14ac:dyDescent="0.2">
      <c r="A1115" s="41"/>
      <c r="B1115" s="41"/>
      <c r="C1115" s="41"/>
      <c r="D1115" s="41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54"/>
    </row>
    <row r="1116" spans="1:17" x14ac:dyDescent="0.2">
      <c r="A1116" s="41"/>
      <c r="B1116" s="41"/>
      <c r="C1116" s="41"/>
      <c r="D1116" s="41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54"/>
    </row>
    <row r="1117" spans="1:17" x14ac:dyDescent="0.2">
      <c r="A1117" s="41"/>
      <c r="B1117" s="41"/>
      <c r="C1117" s="41"/>
      <c r="D1117" s="41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54"/>
    </row>
    <row r="1118" spans="1:17" x14ac:dyDescent="0.2">
      <c r="A1118" s="41"/>
      <c r="B1118" s="41"/>
      <c r="C1118" s="41"/>
      <c r="D1118" s="41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54"/>
    </row>
    <row r="1119" spans="1:17" x14ac:dyDescent="0.2">
      <c r="A1119" s="41"/>
      <c r="B1119" s="41"/>
      <c r="C1119" s="41"/>
      <c r="D1119" s="41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54"/>
    </row>
    <row r="1120" spans="1:17" x14ac:dyDescent="0.2">
      <c r="A1120" s="41"/>
      <c r="B1120" s="41"/>
      <c r="C1120" s="41"/>
      <c r="D1120" s="41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54"/>
    </row>
    <row r="1121" spans="1:17" x14ac:dyDescent="0.2">
      <c r="A1121" s="41"/>
      <c r="B1121" s="41"/>
      <c r="C1121" s="41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54"/>
    </row>
    <row r="1122" spans="1:17" x14ac:dyDescent="0.2">
      <c r="A1122" s="41"/>
      <c r="B1122" s="41"/>
      <c r="C1122" s="41"/>
      <c r="D1122" s="41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54"/>
    </row>
    <row r="1123" spans="1:17" x14ac:dyDescent="0.2">
      <c r="A1123" s="41"/>
      <c r="B1123" s="41"/>
      <c r="C1123" s="41"/>
      <c r="D1123" s="41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54"/>
    </row>
    <row r="1124" spans="1:17" x14ac:dyDescent="0.2">
      <c r="A1124" s="41"/>
      <c r="B1124" s="41"/>
      <c r="C1124" s="41"/>
      <c r="D1124" s="41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54"/>
    </row>
    <row r="1125" spans="1:17" x14ac:dyDescent="0.2">
      <c r="A1125" s="41"/>
      <c r="B1125" s="41"/>
      <c r="C1125" s="41"/>
      <c r="D1125" s="41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54"/>
    </row>
    <row r="1126" spans="1:17" x14ac:dyDescent="0.2">
      <c r="A1126" s="41"/>
      <c r="B1126" s="41"/>
      <c r="C1126" s="41"/>
      <c r="D1126" s="41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54"/>
    </row>
    <row r="1127" spans="1:17" x14ac:dyDescent="0.2">
      <c r="A1127" s="41"/>
      <c r="B1127" s="41"/>
      <c r="C1127" s="41"/>
      <c r="D1127" s="41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54"/>
    </row>
    <row r="1128" spans="1:17" x14ac:dyDescent="0.2">
      <c r="A1128" s="41"/>
      <c r="B1128" s="41"/>
      <c r="C1128" s="41"/>
      <c r="D1128" s="41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54"/>
    </row>
    <row r="1129" spans="1:17" x14ac:dyDescent="0.2">
      <c r="A1129" s="41"/>
      <c r="B1129" s="41"/>
      <c r="C1129" s="41"/>
      <c r="D1129" s="41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54"/>
    </row>
    <row r="1130" spans="1:17" x14ac:dyDescent="0.2">
      <c r="A1130" s="41"/>
      <c r="B1130" s="41"/>
      <c r="C1130" s="41"/>
      <c r="D1130" s="41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54"/>
    </row>
    <row r="1131" spans="1:17" x14ac:dyDescent="0.2">
      <c r="A1131" s="41"/>
      <c r="B1131" s="41"/>
      <c r="C1131" s="41"/>
      <c r="D1131" s="41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54"/>
    </row>
    <row r="1132" spans="1:17" x14ac:dyDescent="0.2">
      <c r="A1132" s="41"/>
      <c r="B1132" s="41"/>
      <c r="C1132" s="41"/>
      <c r="D1132" s="41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54"/>
    </row>
    <row r="1133" spans="1:17" x14ac:dyDescent="0.2">
      <c r="A1133" s="41"/>
      <c r="B1133" s="41"/>
      <c r="C1133" s="41"/>
      <c r="D1133" s="41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54"/>
    </row>
    <row r="1134" spans="1:17" x14ac:dyDescent="0.2">
      <c r="A1134" s="41"/>
      <c r="B1134" s="41"/>
      <c r="C1134" s="41"/>
      <c r="D1134" s="41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54"/>
    </row>
    <row r="1135" spans="1:17" x14ac:dyDescent="0.2">
      <c r="A1135" s="41"/>
      <c r="B1135" s="41"/>
      <c r="C1135" s="41"/>
      <c r="D1135" s="41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54"/>
    </row>
    <row r="1136" spans="1:17" x14ac:dyDescent="0.2">
      <c r="A1136" s="41"/>
      <c r="B1136" s="41"/>
      <c r="C1136" s="41"/>
      <c r="D1136" s="41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54"/>
    </row>
    <row r="1137" spans="1:17" x14ac:dyDescent="0.2">
      <c r="A1137" s="41"/>
      <c r="B1137" s="41"/>
      <c r="C1137" s="41"/>
      <c r="D1137" s="41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54"/>
    </row>
    <row r="1138" spans="1:17" x14ac:dyDescent="0.2">
      <c r="A1138" s="41"/>
      <c r="B1138" s="41"/>
      <c r="C1138" s="41"/>
      <c r="D1138" s="41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54"/>
    </row>
    <row r="1139" spans="1:17" x14ac:dyDescent="0.2">
      <c r="A1139" s="41"/>
      <c r="B1139" s="41"/>
      <c r="C1139" s="41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54"/>
    </row>
    <row r="1140" spans="1:17" x14ac:dyDescent="0.2">
      <c r="A1140" s="41"/>
      <c r="B1140" s="41"/>
      <c r="C1140" s="41"/>
      <c r="D1140" s="41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54"/>
    </row>
    <row r="1141" spans="1:17" x14ac:dyDescent="0.2">
      <c r="A1141" s="41"/>
      <c r="B1141" s="41"/>
      <c r="C1141" s="41"/>
      <c r="D1141" s="41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54"/>
    </row>
    <row r="1142" spans="1:17" x14ac:dyDescent="0.2">
      <c r="A1142" s="41"/>
      <c r="B1142" s="41"/>
      <c r="C1142" s="41"/>
      <c r="D1142" s="41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54"/>
    </row>
    <row r="1143" spans="1:17" x14ac:dyDescent="0.2">
      <c r="A1143" s="41"/>
      <c r="B1143" s="41"/>
      <c r="C1143" s="41"/>
      <c r="D1143" s="41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54"/>
    </row>
    <row r="1144" spans="1:17" x14ac:dyDescent="0.2">
      <c r="A1144" s="41"/>
      <c r="B1144" s="41"/>
      <c r="C1144" s="41"/>
      <c r="D1144" s="41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54"/>
    </row>
    <row r="1145" spans="1:17" x14ac:dyDescent="0.2">
      <c r="A1145" s="41"/>
      <c r="B1145" s="41"/>
      <c r="C1145" s="41"/>
      <c r="D1145" s="41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54"/>
    </row>
    <row r="1146" spans="1:17" x14ac:dyDescent="0.2">
      <c r="A1146" s="41"/>
      <c r="B1146" s="41"/>
      <c r="C1146" s="41"/>
      <c r="D1146" s="41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54"/>
    </row>
    <row r="1147" spans="1:17" x14ac:dyDescent="0.2">
      <c r="A1147" s="41"/>
      <c r="B1147" s="41"/>
      <c r="C1147" s="41"/>
      <c r="D1147" s="41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54"/>
    </row>
    <row r="1148" spans="1:17" x14ac:dyDescent="0.2">
      <c r="A1148" s="41"/>
      <c r="B1148" s="41"/>
      <c r="C1148" s="41"/>
      <c r="D1148" s="41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54"/>
    </row>
    <row r="1149" spans="1:17" x14ac:dyDescent="0.2">
      <c r="A1149" s="41"/>
      <c r="B1149" s="41"/>
      <c r="C1149" s="41"/>
      <c r="D1149" s="41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54"/>
    </row>
    <row r="1150" spans="1:17" x14ac:dyDescent="0.2">
      <c r="A1150" s="41"/>
      <c r="B1150" s="41"/>
      <c r="C1150" s="41"/>
      <c r="D1150" s="41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54"/>
    </row>
    <row r="1151" spans="1:17" x14ac:dyDescent="0.2">
      <c r="A1151" s="41"/>
      <c r="B1151" s="41"/>
      <c r="C1151" s="41"/>
      <c r="D1151" s="41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54"/>
    </row>
    <row r="1152" spans="1:17" x14ac:dyDescent="0.2">
      <c r="A1152" s="41"/>
      <c r="B1152" s="41"/>
      <c r="C1152" s="41"/>
      <c r="D1152" s="41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54"/>
    </row>
    <row r="1153" spans="1:17" x14ac:dyDescent="0.2">
      <c r="A1153" s="41"/>
      <c r="B1153" s="41"/>
      <c r="C1153" s="41"/>
      <c r="D1153" s="41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54"/>
    </row>
    <row r="1154" spans="1:17" x14ac:dyDescent="0.2">
      <c r="A1154" s="41"/>
      <c r="B1154" s="41"/>
      <c r="C1154" s="41"/>
      <c r="D1154" s="41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54"/>
    </row>
    <row r="1155" spans="1:17" x14ac:dyDescent="0.2">
      <c r="A1155" s="41"/>
      <c r="B1155" s="41"/>
      <c r="C1155" s="41"/>
      <c r="D1155" s="41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54"/>
    </row>
    <row r="1156" spans="1:17" x14ac:dyDescent="0.2">
      <c r="A1156" s="41"/>
      <c r="B1156" s="41"/>
      <c r="C1156" s="41"/>
      <c r="D1156" s="41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54"/>
    </row>
    <row r="1157" spans="1:17" x14ac:dyDescent="0.2">
      <c r="A1157" s="41"/>
      <c r="B1157" s="41"/>
      <c r="C1157" s="41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54"/>
    </row>
    <row r="1158" spans="1:17" x14ac:dyDescent="0.2">
      <c r="A1158" s="41"/>
      <c r="B1158" s="41"/>
      <c r="C1158" s="41"/>
      <c r="D1158" s="41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54"/>
    </row>
    <row r="1159" spans="1:17" x14ac:dyDescent="0.2">
      <c r="A1159" s="41"/>
      <c r="B1159" s="41"/>
      <c r="C1159" s="41"/>
      <c r="D1159" s="41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54"/>
    </row>
    <row r="1160" spans="1:17" x14ac:dyDescent="0.2">
      <c r="A1160" s="41"/>
      <c r="B1160" s="41"/>
      <c r="C1160" s="41"/>
      <c r="D1160" s="41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54"/>
    </row>
    <row r="1161" spans="1:17" x14ac:dyDescent="0.2">
      <c r="A1161" s="41"/>
      <c r="B1161" s="41"/>
      <c r="C1161" s="41"/>
      <c r="D1161" s="41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54"/>
    </row>
    <row r="1162" spans="1:17" x14ac:dyDescent="0.2">
      <c r="A1162" s="41"/>
      <c r="B1162" s="41"/>
      <c r="C1162" s="41"/>
      <c r="D1162" s="41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54"/>
    </row>
    <row r="1163" spans="1:17" x14ac:dyDescent="0.2">
      <c r="A1163" s="41"/>
      <c r="B1163" s="41"/>
      <c r="C1163" s="41"/>
      <c r="D1163" s="41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54"/>
    </row>
    <row r="1164" spans="1:17" x14ac:dyDescent="0.2">
      <c r="A1164" s="41"/>
      <c r="B1164" s="41"/>
      <c r="C1164" s="41"/>
      <c r="D1164" s="41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54"/>
    </row>
    <row r="1165" spans="1:17" x14ac:dyDescent="0.2">
      <c r="A1165" s="41"/>
      <c r="B1165" s="41"/>
      <c r="C1165" s="41"/>
      <c r="D1165" s="41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54"/>
    </row>
    <row r="1166" spans="1:17" x14ac:dyDescent="0.2">
      <c r="A1166" s="41"/>
      <c r="B1166" s="41"/>
      <c r="C1166" s="41"/>
      <c r="D1166" s="41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54"/>
    </row>
    <row r="1167" spans="1:17" x14ac:dyDescent="0.2">
      <c r="A1167" s="41"/>
      <c r="B1167" s="41"/>
      <c r="C1167" s="41"/>
      <c r="D1167" s="41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54"/>
    </row>
    <row r="1168" spans="1:17" x14ac:dyDescent="0.2">
      <c r="A1168" s="41"/>
      <c r="B1168" s="41"/>
      <c r="C1168" s="41"/>
      <c r="D1168" s="41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54"/>
    </row>
    <row r="1169" spans="1:17" x14ac:dyDescent="0.2">
      <c r="A1169" s="41"/>
      <c r="B1169" s="41"/>
      <c r="C1169" s="41"/>
      <c r="D1169" s="41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54"/>
    </row>
    <row r="1170" spans="1:17" x14ac:dyDescent="0.2">
      <c r="A1170" s="41"/>
      <c r="B1170" s="41"/>
      <c r="C1170" s="41"/>
      <c r="D1170" s="41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54"/>
    </row>
    <row r="1171" spans="1:17" x14ac:dyDescent="0.2">
      <c r="A1171" s="41"/>
      <c r="B1171" s="41"/>
      <c r="C1171" s="41"/>
      <c r="D1171" s="41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54"/>
    </row>
    <row r="1172" spans="1:17" x14ac:dyDescent="0.2">
      <c r="A1172" s="41"/>
      <c r="B1172" s="41"/>
      <c r="C1172" s="41"/>
      <c r="D1172" s="41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54"/>
    </row>
    <row r="1173" spans="1:17" x14ac:dyDescent="0.2">
      <c r="A1173" s="41"/>
      <c r="B1173" s="41"/>
      <c r="C1173" s="41"/>
      <c r="D1173" s="41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54"/>
    </row>
    <row r="1174" spans="1:17" x14ac:dyDescent="0.2">
      <c r="A1174" s="41"/>
      <c r="B1174" s="41"/>
      <c r="C1174" s="41"/>
      <c r="D1174" s="41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54"/>
    </row>
    <row r="1175" spans="1:17" x14ac:dyDescent="0.2">
      <c r="A1175" s="41"/>
      <c r="B1175" s="41"/>
      <c r="C1175" s="41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54"/>
    </row>
    <row r="1176" spans="1:17" x14ac:dyDescent="0.2">
      <c r="A1176" s="41"/>
      <c r="B1176" s="41"/>
      <c r="C1176" s="41"/>
      <c r="D1176" s="41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54"/>
    </row>
    <row r="1177" spans="1:17" x14ac:dyDescent="0.2">
      <c r="A1177" s="41"/>
      <c r="B1177" s="41"/>
      <c r="C1177" s="41"/>
      <c r="D1177" s="41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54"/>
    </row>
    <row r="1178" spans="1:17" x14ac:dyDescent="0.2">
      <c r="A1178" s="41"/>
      <c r="B1178" s="41"/>
      <c r="C1178" s="41"/>
      <c r="D1178" s="41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54"/>
    </row>
    <row r="1179" spans="1:17" x14ac:dyDescent="0.2">
      <c r="A1179" s="41"/>
      <c r="B1179" s="41"/>
      <c r="C1179" s="41"/>
      <c r="D1179" s="41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54"/>
    </row>
    <row r="1180" spans="1:17" x14ac:dyDescent="0.2">
      <c r="A1180" s="41"/>
      <c r="B1180" s="41"/>
      <c r="C1180" s="41"/>
      <c r="D1180" s="41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54"/>
    </row>
    <row r="1181" spans="1:17" x14ac:dyDescent="0.2">
      <c r="A1181" s="41"/>
      <c r="B1181" s="41"/>
      <c r="C1181" s="41"/>
      <c r="D1181" s="41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54"/>
    </row>
    <row r="1182" spans="1:17" x14ac:dyDescent="0.2">
      <c r="A1182" s="41"/>
      <c r="B1182" s="41"/>
      <c r="C1182" s="41"/>
      <c r="D1182" s="41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54"/>
    </row>
    <row r="1183" spans="1:17" x14ac:dyDescent="0.2">
      <c r="A1183" s="41"/>
      <c r="B1183" s="41"/>
      <c r="C1183" s="41"/>
      <c r="D1183" s="41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54"/>
    </row>
    <row r="1184" spans="1:17" x14ac:dyDescent="0.2">
      <c r="A1184" s="41"/>
      <c r="B1184" s="41"/>
      <c r="C1184" s="41"/>
      <c r="D1184" s="41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54"/>
    </row>
    <row r="1185" spans="1:17" x14ac:dyDescent="0.2">
      <c r="A1185" s="41"/>
      <c r="B1185" s="41"/>
      <c r="C1185" s="41"/>
      <c r="D1185" s="41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54"/>
    </row>
    <row r="1186" spans="1:17" x14ac:dyDescent="0.2">
      <c r="A1186" s="41"/>
      <c r="B1186" s="41"/>
      <c r="C1186" s="41"/>
      <c r="D1186" s="41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54"/>
    </row>
    <row r="1187" spans="1:17" x14ac:dyDescent="0.2">
      <c r="A1187" s="41"/>
      <c r="B1187" s="41"/>
      <c r="C1187" s="41"/>
      <c r="D1187" s="41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54"/>
    </row>
    <row r="1188" spans="1:17" x14ac:dyDescent="0.2">
      <c r="A1188" s="41"/>
      <c r="B1188" s="41"/>
      <c r="C1188" s="41"/>
      <c r="D1188" s="41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54"/>
    </row>
    <row r="1189" spans="1:17" x14ac:dyDescent="0.2">
      <c r="A1189" s="41"/>
      <c r="B1189" s="41"/>
      <c r="C1189" s="41"/>
      <c r="D1189" s="41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54"/>
    </row>
    <row r="1190" spans="1:17" x14ac:dyDescent="0.2">
      <c r="A1190" s="41"/>
      <c r="B1190" s="41"/>
      <c r="C1190" s="41"/>
      <c r="D1190" s="41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54"/>
    </row>
    <row r="1191" spans="1:17" x14ac:dyDescent="0.2">
      <c r="A1191" s="41"/>
      <c r="B1191" s="41"/>
      <c r="C1191" s="41"/>
      <c r="D1191" s="41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54"/>
    </row>
    <row r="1192" spans="1:17" x14ac:dyDescent="0.2">
      <c r="A1192" s="41"/>
      <c r="B1192" s="41"/>
      <c r="C1192" s="41"/>
      <c r="D1192" s="41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54"/>
    </row>
    <row r="1193" spans="1:17" x14ac:dyDescent="0.2">
      <c r="A1193" s="41"/>
      <c r="B1193" s="41"/>
      <c r="C1193" s="41"/>
      <c r="D1193" s="41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54"/>
    </row>
    <row r="1194" spans="1:17" x14ac:dyDescent="0.2">
      <c r="A1194" s="41"/>
      <c r="B1194" s="41"/>
      <c r="C1194" s="41"/>
      <c r="D1194" s="41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54"/>
    </row>
    <row r="1195" spans="1:17" x14ac:dyDescent="0.2">
      <c r="A1195" s="41"/>
      <c r="B1195" s="41"/>
      <c r="C1195" s="41"/>
      <c r="D1195" s="41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54"/>
    </row>
    <row r="1196" spans="1:17" x14ac:dyDescent="0.2">
      <c r="A1196" s="41"/>
      <c r="B1196" s="41"/>
      <c r="C1196" s="41"/>
      <c r="D1196" s="41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54"/>
    </row>
    <row r="1197" spans="1:17" x14ac:dyDescent="0.2">
      <c r="A1197" s="41"/>
      <c r="B1197" s="41"/>
      <c r="C1197" s="41"/>
      <c r="D1197" s="41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54"/>
    </row>
    <row r="1198" spans="1:17" x14ac:dyDescent="0.2">
      <c r="A1198" s="41"/>
      <c r="B1198" s="41"/>
      <c r="C1198" s="41"/>
      <c r="D1198" s="41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54"/>
    </row>
    <row r="1199" spans="1:17" x14ac:dyDescent="0.2">
      <c r="A1199" s="41"/>
      <c r="B1199" s="41"/>
      <c r="C1199" s="41"/>
      <c r="D1199" s="41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54"/>
    </row>
    <row r="1200" spans="1:17" x14ac:dyDescent="0.2">
      <c r="A1200" s="41"/>
      <c r="B1200" s="41"/>
      <c r="C1200" s="41"/>
      <c r="D1200" s="41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54"/>
    </row>
    <row r="1201" spans="1:17" x14ac:dyDescent="0.2">
      <c r="A1201" s="41"/>
      <c r="B1201" s="41"/>
      <c r="C1201" s="41"/>
      <c r="D1201" s="41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54"/>
    </row>
    <row r="1202" spans="1:17" x14ac:dyDescent="0.2">
      <c r="A1202" s="41"/>
      <c r="B1202" s="41"/>
      <c r="C1202" s="41"/>
      <c r="D1202" s="41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54"/>
    </row>
    <row r="1203" spans="1:17" x14ac:dyDescent="0.2">
      <c r="A1203" s="41"/>
      <c r="B1203" s="41"/>
      <c r="C1203" s="41"/>
      <c r="D1203" s="41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54"/>
    </row>
    <row r="1204" spans="1:17" x14ac:dyDescent="0.2">
      <c r="A1204" s="41"/>
      <c r="B1204" s="41"/>
      <c r="C1204" s="41"/>
      <c r="D1204" s="41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54"/>
    </row>
    <row r="1205" spans="1:17" x14ac:dyDescent="0.2">
      <c r="A1205" s="41"/>
      <c r="B1205" s="41"/>
      <c r="C1205" s="41"/>
      <c r="D1205" s="41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54"/>
    </row>
    <row r="1206" spans="1:17" x14ac:dyDescent="0.2">
      <c r="A1206" s="41"/>
      <c r="B1206" s="41"/>
      <c r="C1206" s="41"/>
      <c r="D1206" s="41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54"/>
    </row>
    <row r="1207" spans="1:17" x14ac:dyDescent="0.2">
      <c r="A1207" s="41"/>
      <c r="B1207" s="41"/>
      <c r="C1207" s="41"/>
      <c r="D1207" s="41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54"/>
    </row>
    <row r="1208" spans="1:17" x14ac:dyDescent="0.2">
      <c r="A1208" s="41"/>
      <c r="B1208" s="41"/>
      <c r="C1208" s="41"/>
      <c r="D1208" s="41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54"/>
    </row>
    <row r="1209" spans="1:17" x14ac:dyDescent="0.2">
      <c r="A1209" s="41"/>
      <c r="B1209" s="41"/>
      <c r="C1209" s="41"/>
      <c r="D1209" s="41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54"/>
    </row>
    <row r="1210" spans="1:17" x14ac:dyDescent="0.2">
      <c r="A1210" s="41"/>
      <c r="B1210" s="41"/>
      <c r="C1210" s="41"/>
      <c r="D1210" s="41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54"/>
    </row>
    <row r="1211" spans="1:17" x14ac:dyDescent="0.2">
      <c r="A1211" s="41"/>
      <c r="B1211" s="41"/>
      <c r="C1211" s="41"/>
      <c r="D1211" s="41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54"/>
    </row>
    <row r="1212" spans="1:17" x14ac:dyDescent="0.2">
      <c r="A1212" s="41"/>
      <c r="B1212" s="41"/>
      <c r="C1212" s="41"/>
      <c r="D1212" s="41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54"/>
    </row>
    <row r="1213" spans="1:17" x14ac:dyDescent="0.2">
      <c r="A1213" s="41"/>
      <c r="B1213" s="41"/>
      <c r="C1213" s="41"/>
      <c r="D1213" s="41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54"/>
    </row>
    <row r="1214" spans="1:17" x14ac:dyDescent="0.2">
      <c r="A1214" s="41"/>
      <c r="B1214" s="41"/>
      <c r="C1214" s="41"/>
      <c r="D1214" s="41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54"/>
    </row>
    <row r="1215" spans="1:17" x14ac:dyDescent="0.2">
      <c r="A1215" s="41"/>
      <c r="B1215" s="41"/>
      <c r="C1215" s="41"/>
      <c r="D1215" s="41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54"/>
    </row>
    <row r="1216" spans="1:17" x14ac:dyDescent="0.2">
      <c r="A1216" s="41"/>
      <c r="B1216" s="41"/>
      <c r="C1216" s="41"/>
      <c r="D1216" s="41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54"/>
    </row>
    <row r="1217" spans="1:17" x14ac:dyDescent="0.2">
      <c r="A1217" s="41"/>
      <c r="B1217" s="41"/>
      <c r="C1217" s="41"/>
      <c r="D1217" s="41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54"/>
    </row>
    <row r="1218" spans="1:17" x14ac:dyDescent="0.2">
      <c r="A1218" s="41"/>
      <c r="B1218" s="41"/>
      <c r="C1218" s="41"/>
      <c r="D1218" s="41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54"/>
    </row>
    <row r="1219" spans="1:17" x14ac:dyDescent="0.2">
      <c r="A1219" s="41"/>
      <c r="B1219" s="41"/>
      <c r="C1219" s="41"/>
      <c r="D1219" s="41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54"/>
    </row>
    <row r="1220" spans="1:17" x14ac:dyDescent="0.2">
      <c r="A1220" s="41"/>
      <c r="B1220" s="41"/>
      <c r="C1220" s="41"/>
      <c r="D1220" s="41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54"/>
    </row>
    <row r="1221" spans="1:17" x14ac:dyDescent="0.2">
      <c r="A1221" s="41"/>
      <c r="B1221" s="41"/>
      <c r="C1221" s="41"/>
      <c r="D1221" s="41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54"/>
    </row>
    <row r="1222" spans="1:17" x14ac:dyDescent="0.2">
      <c r="A1222" s="41"/>
      <c r="B1222" s="41"/>
      <c r="C1222" s="41"/>
      <c r="D1222" s="41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54"/>
    </row>
    <row r="1223" spans="1:17" x14ac:dyDescent="0.2">
      <c r="A1223" s="41"/>
      <c r="B1223" s="41"/>
      <c r="C1223" s="41"/>
      <c r="D1223" s="41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54"/>
    </row>
    <row r="1224" spans="1:17" x14ac:dyDescent="0.2">
      <c r="A1224" s="41"/>
      <c r="B1224" s="41"/>
      <c r="C1224" s="41"/>
      <c r="D1224" s="41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54"/>
    </row>
    <row r="1225" spans="1:17" x14ac:dyDescent="0.2">
      <c r="A1225" s="41"/>
      <c r="B1225" s="41"/>
      <c r="C1225" s="41"/>
      <c r="D1225" s="41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54"/>
    </row>
    <row r="1226" spans="1:17" x14ac:dyDescent="0.2">
      <c r="A1226" s="41"/>
      <c r="B1226" s="41"/>
      <c r="C1226" s="41"/>
      <c r="D1226" s="41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54"/>
    </row>
    <row r="1227" spans="1:17" x14ac:dyDescent="0.2">
      <c r="A1227" s="41"/>
      <c r="B1227" s="41"/>
      <c r="C1227" s="41"/>
      <c r="D1227" s="41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54"/>
    </row>
    <row r="1228" spans="1:17" x14ac:dyDescent="0.2">
      <c r="A1228" s="41"/>
      <c r="B1228" s="41"/>
      <c r="C1228" s="41"/>
      <c r="D1228" s="41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54"/>
    </row>
    <row r="1229" spans="1:17" x14ac:dyDescent="0.2">
      <c r="A1229" s="41"/>
      <c r="B1229" s="41"/>
      <c r="C1229" s="41"/>
      <c r="D1229" s="41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54"/>
    </row>
    <row r="1230" spans="1:17" x14ac:dyDescent="0.2">
      <c r="A1230" s="41"/>
      <c r="B1230" s="41"/>
      <c r="C1230" s="41"/>
      <c r="D1230" s="41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54"/>
    </row>
    <row r="1231" spans="1:17" x14ac:dyDescent="0.2">
      <c r="A1231" s="41"/>
      <c r="B1231" s="41"/>
      <c r="C1231" s="41"/>
      <c r="D1231" s="41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54"/>
    </row>
    <row r="1232" spans="1:17" x14ac:dyDescent="0.2">
      <c r="A1232" s="41"/>
      <c r="B1232" s="41"/>
      <c r="C1232" s="41"/>
      <c r="D1232" s="41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54"/>
    </row>
    <row r="1233" spans="1:17" x14ac:dyDescent="0.2">
      <c r="A1233" s="41"/>
      <c r="B1233" s="41"/>
      <c r="C1233" s="41"/>
      <c r="D1233" s="41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54"/>
    </row>
    <row r="1234" spans="1:17" x14ac:dyDescent="0.2">
      <c r="A1234" s="41"/>
      <c r="B1234" s="41"/>
      <c r="C1234" s="41"/>
      <c r="D1234" s="41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54"/>
    </row>
    <row r="1235" spans="1:17" x14ac:dyDescent="0.2">
      <c r="A1235" s="41"/>
      <c r="B1235" s="41"/>
      <c r="C1235" s="41"/>
      <c r="D1235" s="41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54"/>
    </row>
    <row r="1236" spans="1:17" x14ac:dyDescent="0.2">
      <c r="A1236" s="41"/>
      <c r="B1236" s="41"/>
      <c r="C1236" s="41"/>
      <c r="D1236" s="41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54"/>
    </row>
    <row r="1237" spans="1:17" x14ac:dyDescent="0.2">
      <c r="A1237" s="41"/>
      <c r="B1237" s="41"/>
      <c r="C1237" s="41"/>
      <c r="D1237" s="41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54"/>
    </row>
    <row r="1238" spans="1:17" x14ac:dyDescent="0.2">
      <c r="A1238" s="41"/>
      <c r="B1238" s="41"/>
      <c r="C1238" s="41"/>
      <c r="D1238" s="41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54"/>
    </row>
    <row r="1239" spans="1:17" x14ac:dyDescent="0.2">
      <c r="A1239" s="41"/>
      <c r="B1239" s="41"/>
      <c r="C1239" s="41"/>
      <c r="D1239" s="41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54"/>
    </row>
    <row r="1240" spans="1:17" x14ac:dyDescent="0.2">
      <c r="A1240" s="41"/>
      <c r="B1240" s="41"/>
      <c r="C1240" s="41"/>
      <c r="D1240" s="41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54"/>
    </row>
    <row r="1241" spans="1:17" x14ac:dyDescent="0.2">
      <c r="A1241" s="41"/>
      <c r="B1241" s="41"/>
      <c r="C1241" s="41"/>
      <c r="D1241" s="41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54"/>
    </row>
    <row r="1242" spans="1:17" x14ac:dyDescent="0.2">
      <c r="A1242" s="41"/>
      <c r="B1242" s="41"/>
      <c r="C1242" s="41"/>
      <c r="D1242" s="41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54"/>
    </row>
    <row r="1243" spans="1:17" x14ac:dyDescent="0.2">
      <c r="A1243" s="41"/>
      <c r="B1243" s="41"/>
      <c r="C1243" s="41"/>
      <c r="D1243" s="41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54"/>
    </row>
    <row r="1244" spans="1:17" x14ac:dyDescent="0.2">
      <c r="A1244" s="41"/>
      <c r="B1244" s="41"/>
      <c r="C1244" s="41"/>
      <c r="D1244" s="41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54"/>
    </row>
    <row r="1245" spans="1:17" x14ac:dyDescent="0.2">
      <c r="A1245" s="41"/>
      <c r="B1245" s="41"/>
      <c r="C1245" s="41"/>
      <c r="D1245" s="41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54"/>
    </row>
    <row r="1246" spans="1:17" x14ac:dyDescent="0.2">
      <c r="A1246" s="41"/>
      <c r="B1246" s="41"/>
      <c r="C1246" s="41"/>
      <c r="D1246" s="41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54"/>
    </row>
    <row r="1247" spans="1:17" x14ac:dyDescent="0.2">
      <c r="A1247" s="41"/>
      <c r="B1247" s="41"/>
      <c r="C1247" s="41"/>
      <c r="D1247" s="41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54"/>
    </row>
    <row r="1248" spans="1:17" x14ac:dyDescent="0.2">
      <c r="A1248" s="41"/>
      <c r="B1248" s="41"/>
      <c r="C1248" s="41"/>
      <c r="D1248" s="41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54"/>
    </row>
    <row r="1249" spans="1:17" x14ac:dyDescent="0.2">
      <c r="A1249" s="41"/>
      <c r="B1249" s="41"/>
      <c r="C1249" s="41"/>
      <c r="D1249" s="41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54"/>
    </row>
    <row r="1250" spans="1:17" x14ac:dyDescent="0.2">
      <c r="A1250" s="41"/>
      <c r="B1250" s="41"/>
      <c r="C1250" s="41"/>
      <c r="D1250" s="41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54"/>
    </row>
    <row r="1251" spans="1:17" x14ac:dyDescent="0.2">
      <c r="A1251" s="41"/>
      <c r="B1251" s="41"/>
      <c r="C1251" s="41"/>
      <c r="D1251" s="41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54"/>
    </row>
    <row r="1252" spans="1:17" x14ac:dyDescent="0.2">
      <c r="A1252" s="41"/>
      <c r="B1252" s="41"/>
      <c r="C1252" s="41"/>
      <c r="D1252" s="41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54"/>
    </row>
    <row r="1253" spans="1:17" x14ac:dyDescent="0.2">
      <c r="A1253" s="41"/>
      <c r="B1253" s="41"/>
      <c r="C1253" s="41"/>
      <c r="D1253" s="41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54"/>
    </row>
    <row r="1254" spans="1:17" x14ac:dyDescent="0.2">
      <c r="A1254" s="41"/>
      <c r="B1254" s="41"/>
      <c r="C1254" s="41"/>
      <c r="D1254" s="41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54"/>
    </row>
    <row r="1255" spans="1:17" x14ac:dyDescent="0.2">
      <c r="A1255" s="41"/>
      <c r="B1255" s="41"/>
      <c r="C1255" s="41"/>
      <c r="D1255" s="41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54"/>
    </row>
    <row r="1256" spans="1:17" x14ac:dyDescent="0.2">
      <c r="A1256" s="41"/>
      <c r="B1256" s="41"/>
      <c r="C1256" s="41"/>
      <c r="D1256" s="41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54"/>
    </row>
    <row r="1257" spans="1:17" x14ac:dyDescent="0.2">
      <c r="A1257" s="41"/>
      <c r="B1257" s="41"/>
      <c r="C1257" s="41"/>
      <c r="D1257" s="41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54"/>
    </row>
    <row r="1258" spans="1:17" x14ac:dyDescent="0.2">
      <c r="A1258" s="41"/>
      <c r="B1258" s="41"/>
      <c r="C1258" s="41"/>
      <c r="D1258" s="41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54"/>
    </row>
    <row r="1259" spans="1:17" x14ac:dyDescent="0.2">
      <c r="A1259" s="41"/>
      <c r="B1259" s="41"/>
      <c r="C1259" s="41"/>
      <c r="D1259" s="41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54"/>
    </row>
    <row r="1260" spans="1:17" x14ac:dyDescent="0.2">
      <c r="A1260" s="41"/>
      <c r="B1260" s="41"/>
      <c r="C1260" s="41"/>
      <c r="D1260" s="41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54"/>
    </row>
    <row r="1261" spans="1:17" x14ac:dyDescent="0.2">
      <c r="A1261" s="41"/>
      <c r="B1261" s="41"/>
      <c r="C1261" s="41"/>
      <c r="D1261" s="41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54"/>
    </row>
    <row r="1262" spans="1:17" x14ac:dyDescent="0.2">
      <c r="A1262" s="41"/>
      <c r="B1262" s="41"/>
      <c r="C1262" s="41"/>
      <c r="D1262" s="41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54"/>
    </row>
    <row r="1263" spans="1:17" x14ac:dyDescent="0.2">
      <c r="A1263" s="41"/>
      <c r="B1263" s="41"/>
      <c r="C1263" s="41"/>
      <c r="D1263" s="41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54"/>
    </row>
    <row r="1264" spans="1:17" x14ac:dyDescent="0.2">
      <c r="A1264" s="41"/>
      <c r="B1264" s="41"/>
      <c r="C1264" s="41"/>
      <c r="D1264" s="41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54"/>
    </row>
    <row r="1265" spans="1:17" x14ac:dyDescent="0.2">
      <c r="A1265" s="41"/>
      <c r="B1265" s="41"/>
      <c r="C1265" s="41"/>
      <c r="D1265" s="41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54"/>
    </row>
    <row r="1266" spans="1:17" x14ac:dyDescent="0.2">
      <c r="A1266" s="41"/>
      <c r="B1266" s="41"/>
      <c r="C1266" s="41"/>
      <c r="D1266" s="41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54"/>
    </row>
    <row r="1267" spans="1:17" x14ac:dyDescent="0.2">
      <c r="A1267" s="41"/>
      <c r="B1267" s="41"/>
      <c r="C1267" s="41"/>
      <c r="D1267" s="41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54"/>
    </row>
    <row r="1268" spans="1:17" x14ac:dyDescent="0.2">
      <c r="A1268" s="41"/>
      <c r="B1268" s="41"/>
      <c r="C1268" s="41"/>
      <c r="D1268" s="41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54"/>
    </row>
    <row r="1269" spans="1:17" x14ac:dyDescent="0.2">
      <c r="A1269" s="41"/>
      <c r="B1269" s="41"/>
      <c r="C1269" s="41"/>
      <c r="D1269" s="41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54"/>
    </row>
    <row r="1270" spans="1:17" x14ac:dyDescent="0.2">
      <c r="A1270" s="41"/>
      <c r="B1270" s="41"/>
      <c r="C1270" s="41"/>
      <c r="D1270" s="41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54"/>
    </row>
    <row r="1271" spans="1:17" x14ac:dyDescent="0.2">
      <c r="A1271" s="41"/>
      <c r="B1271" s="41"/>
      <c r="C1271" s="41"/>
      <c r="D1271" s="41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54"/>
    </row>
    <row r="1272" spans="1:17" x14ac:dyDescent="0.2">
      <c r="A1272" s="41"/>
      <c r="B1272" s="41"/>
      <c r="C1272" s="41"/>
      <c r="D1272" s="41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54"/>
    </row>
    <row r="1273" spans="1:17" x14ac:dyDescent="0.2">
      <c r="A1273" s="41"/>
      <c r="B1273" s="41"/>
      <c r="C1273" s="41"/>
      <c r="D1273" s="41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54"/>
    </row>
    <row r="1274" spans="1:17" x14ac:dyDescent="0.2">
      <c r="A1274" s="41"/>
      <c r="B1274" s="41"/>
      <c r="C1274" s="41"/>
      <c r="D1274" s="41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54"/>
    </row>
    <row r="1275" spans="1:17" x14ac:dyDescent="0.2">
      <c r="A1275" s="41"/>
      <c r="B1275" s="41"/>
      <c r="C1275" s="41"/>
      <c r="D1275" s="41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54"/>
    </row>
    <row r="1276" spans="1:17" x14ac:dyDescent="0.2">
      <c r="A1276" s="41"/>
      <c r="B1276" s="41"/>
      <c r="C1276" s="41"/>
      <c r="D1276" s="41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54"/>
    </row>
    <row r="1277" spans="1:17" x14ac:dyDescent="0.2">
      <c r="A1277" s="41"/>
      <c r="B1277" s="41"/>
      <c r="C1277" s="41"/>
      <c r="D1277" s="41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54"/>
    </row>
    <row r="1278" spans="1:17" x14ac:dyDescent="0.2">
      <c r="A1278" s="41"/>
      <c r="B1278" s="41"/>
      <c r="C1278" s="41"/>
      <c r="D1278" s="41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54"/>
    </row>
    <row r="1279" spans="1:17" x14ac:dyDescent="0.2">
      <c r="A1279" s="41"/>
      <c r="B1279" s="41"/>
      <c r="C1279" s="41"/>
      <c r="D1279" s="41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54"/>
    </row>
    <row r="1280" spans="1:17" x14ac:dyDescent="0.2">
      <c r="A1280" s="41"/>
      <c r="B1280" s="41"/>
      <c r="C1280" s="41"/>
      <c r="D1280" s="41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54"/>
    </row>
    <row r="1281" spans="1:17" x14ac:dyDescent="0.2">
      <c r="A1281" s="41"/>
      <c r="B1281" s="41"/>
      <c r="C1281" s="41"/>
      <c r="D1281" s="41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54"/>
    </row>
    <row r="1282" spans="1:17" x14ac:dyDescent="0.2">
      <c r="A1282" s="41"/>
      <c r="B1282" s="41"/>
      <c r="C1282" s="41"/>
      <c r="D1282" s="41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54"/>
    </row>
    <row r="1283" spans="1:17" x14ac:dyDescent="0.2">
      <c r="A1283" s="41"/>
      <c r="B1283" s="41"/>
      <c r="C1283" s="41"/>
      <c r="D1283" s="41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54"/>
    </row>
    <row r="1284" spans="1:17" x14ac:dyDescent="0.2">
      <c r="A1284" s="41"/>
      <c r="B1284" s="41"/>
      <c r="C1284" s="41"/>
      <c r="D1284" s="41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54"/>
    </row>
    <row r="1285" spans="1:17" x14ac:dyDescent="0.2">
      <c r="A1285" s="41"/>
      <c r="B1285" s="41"/>
      <c r="C1285" s="41"/>
      <c r="D1285" s="41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54"/>
    </row>
    <row r="1286" spans="1:17" x14ac:dyDescent="0.2">
      <c r="A1286" s="41"/>
      <c r="B1286" s="41"/>
      <c r="C1286" s="41"/>
      <c r="D1286" s="41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54"/>
    </row>
    <row r="1287" spans="1:17" x14ac:dyDescent="0.2">
      <c r="A1287" s="41"/>
      <c r="B1287" s="41"/>
      <c r="C1287" s="41"/>
      <c r="D1287" s="41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54"/>
    </row>
    <row r="1288" spans="1:17" x14ac:dyDescent="0.2">
      <c r="A1288" s="41"/>
      <c r="B1288" s="41"/>
      <c r="C1288" s="41"/>
      <c r="D1288" s="41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54"/>
    </row>
    <row r="1289" spans="1:17" x14ac:dyDescent="0.2">
      <c r="A1289" s="41"/>
      <c r="B1289" s="41"/>
      <c r="C1289" s="41"/>
      <c r="D1289" s="41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54"/>
    </row>
    <row r="1290" spans="1:17" x14ac:dyDescent="0.2">
      <c r="A1290" s="41"/>
      <c r="B1290" s="41"/>
      <c r="C1290" s="41"/>
      <c r="D1290" s="41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54"/>
    </row>
    <row r="1291" spans="1:17" x14ac:dyDescent="0.2">
      <c r="A1291" s="41"/>
      <c r="B1291" s="41"/>
      <c r="C1291" s="41"/>
      <c r="D1291" s="41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54"/>
    </row>
    <row r="1292" spans="1:17" x14ac:dyDescent="0.2">
      <c r="A1292" s="41"/>
      <c r="B1292" s="41"/>
      <c r="C1292" s="41"/>
      <c r="D1292" s="41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54"/>
    </row>
    <row r="1293" spans="1:17" x14ac:dyDescent="0.2">
      <c r="A1293" s="41"/>
      <c r="B1293" s="41"/>
      <c r="C1293" s="41"/>
      <c r="D1293" s="41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54"/>
    </row>
    <row r="1294" spans="1:17" x14ac:dyDescent="0.2">
      <c r="A1294" s="41"/>
      <c r="B1294" s="41"/>
      <c r="C1294" s="41"/>
      <c r="D1294" s="41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54"/>
    </row>
    <row r="1295" spans="1:17" x14ac:dyDescent="0.2">
      <c r="A1295" s="41"/>
      <c r="B1295" s="41"/>
      <c r="C1295" s="41"/>
      <c r="D1295" s="41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54"/>
    </row>
    <row r="1296" spans="1:17" x14ac:dyDescent="0.2">
      <c r="A1296" s="41"/>
      <c r="B1296" s="41"/>
      <c r="C1296" s="41"/>
      <c r="D1296" s="41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54"/>
    </row>
    <row r="1297" spans="1:17" x14ac:dyDescent="0.2">
      <c r="A1297" s="41"/>
      <c r="B1297" s="41"/>
      <c r="C1297" s="41"/>
      <c r="D1297" s="41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54"/>
    </row>
    <row r="1298" spans="1:17" x14ac:dyDescent="0.2">
      <c r="A1298" s="41"/>
      <c r="B1298" s="41"/>
      <c r="C1298" s="41"/>
      <c r="D1298" s="41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54"/>
    </row>
    <row r="1299" spans="1:17" x14ac:dyDescent="0.2">
      <c r="A1299" s="41"/>
      <c r="B1299" s="41"/>
      <c r="C1299" s="41"/>
      <c r="D1299" s="41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54"/>
    </row>
    <row r="1300" spans="1:17" x14ac:dyDescent="0.2">
      <c r="A1300" s="41"/>
      <c r="B1300" s="41"/>
      <c r="C1300" s="41"/>
      <c r="D1300" s="41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54"/>
    </row>
    <row r="1301" spans="1:17" x14ac:dyDescent="0.2">
      <c r="A1301" s="41"/>
      <c r="B1301" s="41"/>
      <c r="C1301" s="41"/>
      <c r="D1301" s="41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54"/>
    </row>
    <row r="1302" spans="1:17" x14ac:dyDescent="0.2">
      <c r="A1302" s="41"/>
      <c r="B1302" s="41"/>
      <c r="C1302" s="41"/>
      <c r="D1302" s="41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54"/>
    </row>
    <row r="1303" spans="1:17" x14ac:dyDescent="0.2">
      <c r="A1303" s="41"/>
      <c r="B1303" s="41"/>
      <c r="C1303" s="41"/>
      <c r="D1303" s="41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54"/>
    </row>
    <row r="1304" spans="1:17" x14ac:dyDescent="0.2">
      <c r="A1304" s="41"/>
      <c r="B1304" s="41"/>
      <c r="C1304" s="41"/>
      <c r="D1304" s="41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54"/>
    </row>
    <row r="1305" spans="1:17" x14ac:dyDescent="0.2">
      <c r="A1305" s="41"/>
      <c r="B1305" s="41"/>
      <c r="C1305" s="41"/>
      <c r="D1305" s="41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54"/>
    </row>
    <row r="1306" spans="1:17" x14ac:dyDescent="0.2">
      <c r="A1306" s="41"/>
      <c r="B1306" s="41"/>
      <c r="C1306" s="41"/>
      <c r="D1306" s="41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54"/>
    </row>
    <row r="1307" spans="1:17" x14ac:dyDescent="0.2">
      <c r="A1307" s="41"/>
      <c r="B1307" s="41"/>
      <c r="C1307" s="41"/>
      <c r="D1307" s="41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54"/>
    </row>
    <row r="1308" spans="1:17" x14ac:dyDescent="0.2">
      <c r="A1308" s="41"/>
      <c r="B1308" s="41"/>
      <c r="C1308" s="41"/>
      <c r="D1308" s="41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54"/>
    </row>
    <row r="1309" spans="1:17" x14ac:dyDescent="0.2">
      <c r="A1309" s="41"/>
      <c r="B1309" s="41"/>
      <c r="C1309" s="41"/>
      <c r="D1309" s="41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54"/>
    </row>
    <row r="1310" spans="1:17" x14ac:dyDescent="0.2">
      <c r="A1310" s="41"/>
      <c r="B1310" s="41"/>
      <c r="C1310" s="41"/>
      <c r="D1310" s="41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54"/>
    </row>
    <row r="1311" spans="1:17" x14ac:dyDescent="0.2">
      <c r="A1311" s="41"/>
      <c r="B1311" s="41"/>
      <c r="C1311" s="41"/>
      <c r="D1311" s="41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54"/>
    </row>
    <row r="1312" spans="1:17" x14ac:dyDescent="0.2">
      <c r="A1312" s="41"/>
      <c r="B1312" s="41"/>
      <c r="C1312" s="41"/>
      <c r="D1312" s="41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54"/>
    </row>
    <row r="1313" spans="1:17" x14ac:dyDescent="0.2">
      <c r="A1313" s="41"/>
      <c r="B1313" s="41"/>
      <c r="C1313" s="41"/>
      <c r="D1313" s="41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54"/>
    </row>
    <row r="1314" spans="1:17" x14ac:dyDescent="0.2">
      <c r="A1314" s="41"/>
      <c r="B1314" s="41"/>
      <c r="C1314" s="41"/>
      <c r="D1314" s="41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54"/>
    </row>
    <row r="1315" spans="1:17" x14ac:dyDescent="0.2">
      <c r="A1315" s="41"/>
      <c r="B1315" s="41"/>
      <c r="C1315" s="41"/>
      <c r="D1315" s="41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54"/>
    </row>
    <row r="1316" spans="1:17" x14ac:dyDescent="0.2">
      <c r="A1316" s="41"/>
      <c r="B1316" s="41"/>
      <c r="C1316" s="41"/>
      <c r="D1316" s="41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54"/>
    </row>
    <row r="1317" spans="1:17" x14ac:dyDescent="0.2">
      <c r="A1317" s="41"/>
      <c r="B1317" s="41"/>
      <c r="C1317" s="41"/>
      <c r="D1317" s="41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54"/>
    </row>
    <row r="1318" spans="1:17" x14ac:dyDescent="0.2">
      <c r="A1318" s="41"/>
      <c r="B1318" s="41"/>
      <c r="C1318" s="41"/>
      <c r="D1318" s="41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54"/>
    </row>
    <row r="1319" spans="1:17" x14ac:dyDescent="0.2">
      <c r="A1319" s="41"/>
      <c r="B1319" s="41"/>
      <c r="C1319" s="41"/>
      <c r="D1319" s="41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54"/>
    </row>
    <row r="1320" spans="1:17" x14ac:dyDescent="0.2">
      <c r="A1320" s="41"/>
      <c r="B1320" s="41"/>
      <c r="C1320" s="41"/>
      <c r="D1320" s="41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54"/>
    </row>
    <row r="1321" spans="1:17" x14ac:dyDescent="0.2">
      <c r="A1321" s="41"/>
      <c r="B1321" s="41"/>
      <c r="C1321" s="41"/>
      <c r="D1321" s="41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54"/>
    </row>
    <row r="1322" spans="1:17" x14ac:dyDescent="0.2">
      <c r="A1322" s="41"/>
      <c r="B1322" s="41"/>
      <c r="C1322" s="41"/>
      <c r="D1322" s="41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54"/>
    </row>
    <row r="1323" spans="1:17" x14ac:dyDescent="0.2">
      <c r="A1323" s="41"/>
      <c r="B1323" s="41"/>
      <c r="C1323" s="41"/>
      <c r="D1323" s="41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54"/>
    </row>
    <row r="1324" spans="1:17" x14ac:dyDescent="0.2">
      <c r="A1324" s="41"/>
      <c r="B1324" s="41"/>
      <c r="C1324" s="41"/>
      <c r="D1324" s="41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54"/>
    </row>
    <row r="1325" spans="1:17" x14ac:dyDescent="0.2">
      <c r="A1325" s="41"/>
      <c r="B1325" s="41"/>
      <c r="C1325" s="41"/>
      <c r="D1325" s="41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54"/>
    </row>
    <row r="1326" spans="1:17" x14ac:dyDescent="0.2">
      <c r="A1326" s="41"/>
      <c r="B1326" s="41"/>
      <c r="C1326" s="41"/>
      <c r="D1326" s="41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54"/>
    </row>
    <row r="1327" spans="1:17" x14ac:dyDescent="0.2">
      <c r="A1327" s="41"/>
      <c r="B1327" s="41"/>
      <c r="C1327" s="41"/>
      <c r="D1327" s="41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54"/>
    </row>
    <row r="1328" spans="1:17" x14ac:dyDescent="0.2">
      <c r="A1328" s="41"/>
      <c r="B1328" s="41"/>
      <c r="C1328" s="41"/>
      <c r="D1328" s="41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54"/>
    </row>
    <row r="1329" spans="1:17" x14ac:dyDescent="0.2">
      <c r="A1329" s="41"/>
      <c r="B1329" s="41"/>
      <c r="C1329" s="41"/>
      <c r="D1329" s="41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54"/>
    </row>
    <row r="1330" spans="1:17" x14ac:dyDescent="0.2">
      <c r="A1330" s="41"/>
      <c r="B1330" s="41"/>
      <c r="C1330" s="41"/>
      <c r="D1330" s="41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54"/>
    </row>
    <row r="1331" spans="1:17" x14ac:dyDescent="0.2">
      <c r="A1331" s="41"/>
      <c r="B1331" s="41"/>
      <c r="C1331" s="41"/>
      <c r="D1331" s="41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54"/>
    </row>
    <row r="1332" spans="1:17" x14ac:dyDescent="0.2">
      <c r="A1332" s="41"/>
      <c r="B1332" s="41"/>
      <c r="C1332" s="41"/>
      <c r="D1332" s="41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54"/>
    </row>
    <row r="1333" spans="1:17" x14ac:dyDescent="0.2">
      <c r="A1333" s="41"/>
      <c r="B1333" s="41"/>
      <c r="C1333" s="41"/>
      <c r="D1333" s="41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54"/>
    </row>
    <row r="1334" spans="1:17" x14ac:dyDescent="0.2">
      <c r="A1334" s="41"/>
      <c r="B1334" s="41"/>
      <c r="C1334" s="41"/>
      <c r="D1334" s="41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54"/>
    </row>
    <row r="1335" spans="1:17" x14ac:dyDescent="0.2">
      <c r="A1335" s="41"/>
      <c r="B1335" s="41"/>
      <c r="C1335" s="41"/>
      <c r="D1335" s="41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54"/>
    </row>
    <row r="1336" spans="1:17" x14ac:dyDescent="0.2">
      <c r="A1336" s="41"/>
      <c r="B1336" s="41"/>
      <c r="C1336" s="41"/>
      <c r="D1336" s="41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54"/>
    </row>
    <row r="1337" spans="1:17" x14ac:dyDescent="0.2">
      <c r="A1337" s="41"/>
      <c r="B1337" s="41"/>
      <c r="C1337" s="41"/>
      <c r="D1337" s="41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54"/>
    </row>
    <row r="1338" spans="1:17" x14ac:dyDescent="0.2">
      <c r="A1338" s="41"/>
      <c r="B1338" s="41"/>
      <c r="C1338" s="41"/>
      <c r="D1338" s="41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54"/>
    </row>
    <row r="1339" spans="1:17" x14ac:dyDescent="0.2">
      <c r="A1339" s="41"/>
      <c r="B1339" s="41"/>
      <c r="C1339" s="41"/>
      <c r="D1339" s="41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54"/>
    </row>
    <row r="1340" spans="1:17" x14ac:dyDescent="0.2">
      <c r="A1340" s="41"/>
      <c r="B1340" s="41"/>
      <c r="C1340" s="41"/>
      <c r="D1340" s="41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54"/>
    </row>
    <row r="1341" spans="1:17" x14ac:dyDescent="0.2">
      <c r="A1341" s="41"/>
      <c r="B1341" s="41"/>
      <c r="C1341" s="41"/>
      <c r="D1341" s="41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54"/>
    </row>
    <row r="1342" spans="1:17" x14ac:dyDescent="0.2">
      <c r="A1342" s="41"/>
      <c r="B1342" s="41"/>
      <c r="C1342" s="41"/>
      <c r="D1342" s="41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54"/>
    </row>
    <row r="1343" spans="1:17" x14ac:dyDescent="0.2">
      <c r="A1343" s="41"/>
      <c r="B1343" s="41"/>
      <c r="C1343" s="41"/>
      <c r="D1343" s="41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54"/>
    </row>
    <row r="1344" spans="1:17" x14ac:dyDescent="0.2">
      <c r="A1344" s="41"/>
      <c r="B1344" s="41"/>
      <c r="C1344" s="41"/>
      <c r="D1344" s="41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54"/>
    </row>
    <row r="1345" spans="1:17" x14ac:dyDescent="0.2">
      <c r="A1345" s="41"/>
      <c r="B1345" s="41"/>
      <c r="C1345" s="41"/>
      <c r="D1345" s="41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54"/>
    </row>
    <row r="1346" spans="1:17" x14ac:dyDescent="0.2">
      <c r="A1346" s="41"/>
      <c r="B1346" s="41"/>
      <c r="C1346" s="41"/>
      <c r="D1346" s="41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54"/>
    </row>
    <row r="1347" spans="1:17" x14ac:dyDescent="0.2">
      <c r="A1347" s="41"/>
      <c r="B1347" s="41"/>
      <c r="C1347" s="41"/>
      <c r="D1347" s="41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54"/>
    </row>
    <row r="1348" spans="1:17" x14ac:dyDescent="0.2">
      <c r="A1348" s="41"/>
      <c r="B1348" s="41"/>
      <c r="C1348" s="41"/>
      <c r="D1348" s="41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54"/>
    </row>
    <row r="1349" spans="1:17" x14ac:dyDescent="0.2">
      <c r="A1349" s="41"/>
      <c r="B1349" s="41"/>
      <c r="C1349" s="41"/>
      <c r="D1349" s="41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54"/>
    </row>
    <row r="1350" spans="1:17" x14ac:dyDescent="0.2">
      <c r="A1350" s="41"/>
      <c r="B1350" s="41"/>
      <c r="C1350" s="41"/>
      <c r="D1350" s="41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54"/>
    </row>
    <row r="1351" spans="1:17" x14ac:dyDescent="0.2">
      <c r="A1351" s="41"/>
      <c r="B1351" s="41"/>
      <c r="C1351" s="41"/>
      <c r="D1351" s="41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54"/>
    </row>
    <row r="1352" spans="1:17" x14ac:dyDescent="0.2">
      <c r="A1352" s="41"/>
      <c r="B1352" s="41"/>
      <c r="C1352" s="41"/>
      <c r="D1352" s="41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54"/>
    </row>
    <row r="1353" spans="1:17" x14ac:dyDescent="0.2">
      <c r="A1353" s="41"/>
      <c r="B1353" s="41"/>
      <c r="C1353" s="41"/>
      <c r="D1353" s="41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54"/>
    </row>
    <row r="1354" spans="1:17" x14ac:dyDescent="0.2">
      <c r="A1354" s="41"/>
      <c r="B1354" s="41"/>
      <c r="C1354" s="41"/>
      <c r="D1354" s="41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54"/>
    </row>
    <row r="1355" spans="1:17" x14ac:dyDescent="0.2">
      <c r="A1355" s="41"/>
      <c r="B1355" s="41"/>
      <c r="C1355" s="41"/>
      <c r="D1355" s="41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54"/>
    </row>
    <row r="1356" spans="1:17" x14ac:dyDescent="0.2">
      <c r="A1356" s="41"/>
      <c r="B1356" s="41"/>
      <c r="C1356" s="41"/>
      <c r="D1356" s="41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54"/>
    </row>
    <row r="1357" spans="1:17" x14ac:dyDescent="0.2">
      <c r="A1357" s="41"/>
      <c r="B1357" s="41"/>
      <c r="C1357" s="41"/>
      <c r="D1357" s="41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54"/>
    </row>
    <row r="1358" spans="1:17" x14ac:dyDescent="0.2">
      <c r="A1358" s="41"/>
      <c r="B1358" s="41"/>
      <c r="C1358" s="41"/>
      <c r="D1358" s="41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54"/>
    </row>
    <row r="1359" spans="1:17" x14ac:dyDescent="0.2">
      <c r="A1359" s="41"/>
      <c r="B1359" s="41"/>
      <c r="C1359" s="41"/>
      <c r="D1359" s="41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54"/>
    </row>
    <row r="1360" spans="1:17" x14ac:dyDescent="0.2">
      <c r="A1360" s="41"/>
      <c r="B1360" s="41"/>
      <c r="C1360" s="41"/>
      <c r="D1360" s="41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54"/>
    </row>
    <row r="1361" spans="1:17" x14ac:dyDescent="0.2">
      <c r="A1361" s="41"/>
      <c r="B1361" s="41"/>
      <c r="C1361" s="41"/>
      <c r="D1361" s="41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54"/>
    </row>
    <row r="1362" spans="1:17" x14ac:dyDescent="0.2">
      <c r="A1362" s="41"/>
      <c r="B1362" s="41"/>
      <c r="C1362" s="41"/>
      <c r="D1362" s="41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54"/>
    </row>
    <row r="1363" spans="1:17" x14ac:dyDescent="0.2">
      <c r="A1363" s="41"/>
      <c r="B1363" s="41"/>
      <c r="C1363" s="41"/>
      <c r="D1363" s="41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54"/>
    </row>
    <row r="1364" spans="1:17" x14ac:dyDescent="0.2">
      <c r="A1364" s="41"/>
      <c r="B1364" s="41"/>
      <c r="C1364" s="41"/>
      <c r="D1364" s="41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54"/>
    </row>
    <row r="1365" spans="1:17" x14ac:dyDescent="0.2">
      <c r="A1365" s="41"/>
      <c r="B1365" s="41"/>
      <c r="C1365" s="41"/>
      <c r="D1365" s="41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54"/>
    </row>
    <row r="1366" spans="1:17" x14ac:dyDescent="0.2">
      <c r="A1366" s="41"/>
      <c r="B1366" s="41"/>
      <c r="C1366" s="41"/>
      <c r="D1366" s="41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54"/>
    </row>
    <row r="1367" spans="1:17" x14ac:dyDescent="0.2">
      <c r="A1367" s="41"/>
      <c r="B1367" s="41"/>
      <c r="C1367" s="41"/>
      <c r="D1367" s="41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54"/>
    </row>
    <row r="1368" spans="1:17" x14ac:dyDescent="0.2">
      <c r="A1368" s="41"/>
      <c r="B1368" s="41"/>
      <c r="C1368" s="41"/>
      <c r="D1368" s="41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54"/>
    </row>
    <row r="1369" spans="1:17" x14ac:dyDescent="0.2">
      <c r="A1369" s="41"/>
      <c r="B1369" s="41"/>
      <c r="C1369" s="41"/>
      <c r="D1369" s="41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54"/>
    </row>
    <row r="1370" spans="1:17" x14ac:dyDescent="0.2">
      <c r="A1370" s="41"/>
      <c r="B1370" s="41"/>
      <c r="C1370" s="41"/>
      <c r="D1370" s="41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54"/>
    </row>
    <row r="1371" spans="1:17" x14ac:dyDescent="0.2">
      <c r="A1371" s="41"/>
      <c r="B1371" s="41"/>
      <c r="C1371" s="41"/>
      <c r="D1371" s="41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54"/>
    </row>
    <row r="1372" spans="1:17" x14ac:dyDescent="0.2">
      <c r="A1372" s="41"/>
      <c r="B1372" s="41"/>
      <c r="C1372" s="41"/>
      <c r="D1372" s="41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54"/>
    </row>
    <row r="1373" spans="1:17" x14ac:dyDescent="0.2">
      <c r="A1373" s="41"/>
      <c r="B1373" s="41"/>
      <c r="C1373" s="41"/>
      <c r="D1373" s="41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54"/>
    </row>
    <row r="1374" spans="1:17" x14ac:dyDescent="0.2">
      <c r="A1374" s="41"/>
      <c r="B1374" s="41"/>
      <c r="C1374" s="41"/>
      <c r="D1374" s="41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54"/>
    </row>
    <row r="1375" spans="1:17" x14ac:dyDescent="0.2">
      <c r="A1375" s="41"/>
      <c r="B1375" s="41"/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54"/>
    </row>
    <row r="1376" spans="1:17" x14ac:dyDescent="0.2">
      <c r="A1376" s="41"/>
      <c r="B1376" s="41"/>
      <c r="C1376" s="41"/>
      <c r="D1376" s="41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54"/>
    </row>
    <row r="1377" spans="1:17" x14ac:dyDescent="0.2">
      <c r="A1377" s="41"/>
      <c r="B1377" s="41"/>
      <c r="C1377" s="41"/>
      <c r="D1377" s="41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54"/>
    </row>
    <row r="1378" spans="1:17" x14ac:dyDescent="0.2">
      <c r="A1378" s="41"/>
      <c r="B1378" s="41"/>
      <c r="C1378" s="41"/>
      <c r="D1378" s="41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54"/>
    </row>
    <row r="1379" spans="1:17" x14ac:dyDescent="0.2">
      <c r="A1379" s="41"/>
      <c r="B1379" s="41"/>
      <c r="C1379" s="41"/>
      <c r="D1379" s="41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54"/>
    </row>
    <row r="1380" spans="1:17" x14ac:dyDescent="0.2">
      <c r="A1380" s="41"/>
      <c r="B1380" s="41"/>
      <c r="C1380" s="41"/>
      <c r="D1380" s="41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54"/>
    </row>
    <row r="1381" spans="1:17" x14ac:dyDescent="0.2">
      <c r="A1381" s="41"/>
      <c r="B1381" s="41"/>
      <c r="C1381" s="41"/>
      <c r="D1381" s="41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54"/>
    </row>
    <row r="1382" spans="1:17" x14ac:dyDescent="0.2">
      <c r="A1382" s="41"/>
      <c r="B1382" s="41"/>
      <c r="C1382" s="41"/>
      <c r="D1382" s="41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54"/>
    </row>
    <row r="1383" spans="1:17" x14ac:dyDescent="0.2">
      <c r="A1383" s="41"/>
      <c r="B1383" s="41"/>
      <c r="C1383" s="41"/>
      <c r="D1383" s="41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54"/>
    </row>
    <row r="1384" spans="1:17" x14ac:dyDescent="0.2">
      <c r="A1384" s="41"/>
      <c r="B1384" s="41"/>
      <c r="C1384" s="41"/>
      <c r="D1384" s="41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54"/>
    </row>
    <row r="1385" spans="1:17" x14ac:dyDescent="0.2">
      <c r="A1385" s="41"/>
      <c r="B1385" s="41"/>
      <c r="C1385" s="41"/>
      <c r="D1385" s="41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54"/>
    </row>
    <row r="1386" spans="1:17" x14ac:dyDescent="0.2">
      <c r="A1386" s="41"/>
      <c r="B1386" s="41"/>
      <c r="C1386" s="41"/>
      <c r="D1386" s="41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54"/>
    </row>
    <row r="1387" spans="1:17" x14ac:dyDescent="0.2">
      <c r="A1387" s="41"/>
      <c r="B1387" s="41"/>
      <c r="C1387" s="41"/>
      <c r="D1387" s="41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54"/>
    </row>
    <row r="1388" spans="1:17" x14ac:dyDescent="0.2">
      <c r="A1388" s="41"/>
      <c r="B1388" s="41"/>
      <c r="C1388" s="41"/>
      <c r="D1388" s="41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54"/>
    </row>
    <row r="1389" spans="1:17" x14ac:dyDescent="0.2">
      <c r="A1389" s="41"/>
      <c r="B1389" s="41"/>
      <c r="C1389" s="41"/>
      <c r="D1389" s="41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54"/>
    </row>
    <row r="1390" spans="1:17" x14ac:dyDescent="0.2">
      <c r="A1390" s="41"/>
      <c r="B1390" s="41"/>
      <c r="C1390" s="41"/>
      <c r="D1390" s="41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54"/>
    </row>
    <row r="1391" spans="1:17" x14ac:dyDescent="0.2">
      <c r="A1391" s="41"/>
      <c r="B1391" s="41"/>
      <c r="C1391" s="41"/>
      <c r="D1391" s="41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54"/>
    </row>
    <row r="1392" spans="1:17" x14ac:dyDescent="0.2">
      <c r="A1392" s="41"/>
      <c r="B1392" s="41"/>
      <c r="C1392" s="41"/>
      <c r="D1392" s="41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54"/>
    </row>
    <row r="1393" spans="1:17" x14ac:dyDescent="0.2">
      <c r="A1393" s="41"/>
      <c r="B1393" s="41"/>
      <c r="C1393" s="41"/>
      <c r="D1393" s="41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54"/>
    </row>
    <row r="1394" spans="1:17" x14ac:dyDescent="0.2">
      <c r="A1394" s="41"/>
      <c r="B1394" s="41"/>
      <c r="C1394" s="41"/>
      <c r="D1394" s="41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54"/>
    </row>
    <row r="1395" spans="1:17" x14ac:dyDescent="0.2">
      <c r="A1395" s="41"/>
      <c r="B1395" s="41"/>
      <c r="C1395" s="41"/>
      <c r="D1395" s="41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54"/>
    </row>
    <row r="1396" spans="1:17" x14ac:dyDescent="0.2">
      <c r="A1396" s="41"/>
      <c r="B1396" s="41"/>
      <c r="C1396" s="41"/>
      <c r="D1396" s="41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54"/>
    </row>
    <row r="1397" spans="1:17" x14ac:dyDescent="0.2">
      <c r="A1397" s="41"/>
      <c r="B1397" s="41"/>
      <c r="C1397" s="41"/>
      <c r="D1397" s="41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54"/>
    </row>
    <row r="1398" spans="1:17" x14ac:dyDescent="0.2">
      <c r="A1398" s="41"/>
      <c r="B1398" s="41"/>
      <c r="C1398" s="41"/>
      <c r="D1398" s="41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54"/>
    </row>
    <row r="1399" spans="1:17" x14ac:dyDescent="0.2">
      <c r="A1399" s="41"/>
      <c r="B1399" s="41"/>
      <c r="C1399" s="41"/>
      <c r="D1399" s="41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54"/>
    </row>
    <row r="1400" spans="1:17" x14ac:dyDescent="0.2">
      <c r="A1400" s="41"/>
      <c r="B1400" s="41"/>
      <c r="C1400" s="41"/>
      <c r="D1400" s="41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54"/>
    </row>
    <row r="1401" spans="1:17" x14ac:dyDescent="0.2">
      <c r="A1401" s="41"/>
      <c r="B1401" s="41"/>
      <c r="C1401" s="41"/>
      <c r="D1401" s="41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54"/>
    </row>
    <row r="1402" spans="1:17" x14ac:dyDescent="0.2">
      <c r="A1402" s="41"/>
      <c r="B1402" s="41"/>
      <c r="C1402" s="41"/>
      <c r="D1402" s="41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54"/>
    </row>
    <row r="1403" spans="1:17" x14ac:dyDescent="0.2">
      <c r="A1403" s="41"/>
      <c r="B1403" s="41"/>
      <c r="C1403" s="41"/>
      <c r="D1403" s="41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54"/>
    </row>
    <row r="1404" spans="1:17" x14ac:dyDescent="0.2">
      <c r="A1404" s="41"/>
      <c r="B1404" s="41"/>
      <c r="C1404" s="41"/>
      <c r="D1404" s="41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54"/>
    </row>
    <row r="1405" spans="1:17" x14ac:dyDescent="0.2">
      <c r="A1405" s="41"/>
      <c r="B1405" s="41"/>
      <c r="C1405" s="41"/>
      <c r="D1405" s="41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54"/>
    </row>
    <row r="1406" spans="1:17" x14ac:dyDescent="0.2">
      <c r="A1406" s="41"/>
      <c r="B1406" s="41"/>
      <c r="C1406" s="41"/>
      <c r="D1406" s="41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54"/>
    </row>
    <row r="1407" spans="1:17" x14ac:dyDescent="0.2">
      <c r="A1407" s="41"/>
      <c r="B1407" s="41"/>
      <c r="C1407" s="41"/>
      <c r="D1407" s="41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54"/>
    </row>
    <row r="1408" spans="1:17" x14ac:dyDescent="0.2">
      <c r="A1408" s="41"/>
      <c r="B1408" s="41"/>
      <c r="C1408" s="41"/>
      <c r="D1408" s="41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54"/>
    </row>
    <row r="1409" spans="1:17" x14ac:dyDescent="0.2">
      <c r="A1409" s="41"/>
      <c r="B1409" s="41"/>
      <c r="C1409" s="41"/>
      <c r="D1409" s="41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54"/>
    </row>
    <row r="1410" spans="1:17" x14ac:dyDescent="0.2">
      <c r="A1410" s="41"/>
      <c r="B1410" s="41"/>
      <c r="C1410" s="41"/>
      <c r="D1410" s="41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54"/>
    </row>
    <row r="1411" spans="1:17" x14ac:dyDescent="0.2">
      <c r="A1411" s="41"/>
      <c r="B1411" s="41"/>
      <c r="C1411" s="41"/>
      <c r="D1411" s="41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54"/>
    </row>
    <row r="1412" spans="1:17" x14ac:dyDescent="0.2">
      <c r="A1412" s="41"/>
      <c r="B1412" s="41"/>
      <c r="C1412" s="41"/>
      <c r="D1412" s="41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54"/>
    </row>
    <row r="1413" spans="1:17" x14ac:dyDescent="0.2">
      <c r="A1413" s="41"/>
      <c r="B1413" s="41"/>
      <c r="C1413" s="41"/>
      <c r="D1413" s="41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54"/>
    </row>
    <row r="1414" spans="1:17" x14ac:dyDescent="0.2">
      <c r="A1414" s="41"/>
      <c r="B1414" s="41"/>
      <c r="C1414" s="41"/>
      <c r="D1414" s="41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54"/>
    </row>
    <row r="1415" spans="1:17" x14ac:dyDescent="0.2">
      <c r="A1415" s="41"/>
      <c r="B1415" s="41"/>
      <c r="C1415" s="41"/>
      <c r="D1415" s="41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54"/>
    </row>
    <row r="1416" spans="1:17" x14ac:dyDescent="0.2">
      <c r="A1416" s="41"/>
      <c r="B1416" s="41"/>
      <c r="C1416" s="41"/>
      <c r="D1416" s="41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54"/>
    </row>
    <row r="1417" spans="1:17" x14ac:dyDescent="0.2">
      <c r="A1417" s="41"/>
      <c r="B1417" s="41"/>
      <c r="C1417" s="41"/>
      <c r="D1417" s="41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54"/>
    </row>
    <row r="1418" spans="1:17" x14ac:dyDescent="0.2">
      <c r="A1418" s="41"/>
      <c r="B1418" s="41"/>
      <c r="C1418" s="41"/>
      <c r="D1418" s="41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54"/>
    </row>
    <row r="1419" spans="1:17" x14ac:dyDescent="0.2">
      <c r="A1419" s="41"/>
      <c r="B1419" s="41"/>
      <c r="C1419" s="41"/>
      <c r="D1419" s="41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54"/>
    </row>
    <row r="1420" spans="1:17" x14ac:dyDescent="0.2">
      <c r="A1420" s="41"/>
      <c r="B1420" s="41"/>
      <c r="C1420" s="41"/>
      <c r="D1420" s="41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54"/>
    </row>
    <row r="1421" spans="1:17" x14ac:dyDescent="0.2">
      <c r="A1421" s="41"/>
      <c r="B1421" s="41"/>
      <c r="C1421" s="41"/>
      <c r="D1421" s="41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54"/>
    </row>
    <row r="1422" spans="1:17" x14ac:dyDescent="0.2">
      <c r="A1422" s="41"/>
      <c r="B1422" s="41"/>
      <c r="C1422" s="41"/>
      <c r="D1422" s="41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54"/>
    </row>
    <row r="1423" spans="1:17" x14ac:dyDescent="0.2">
      <c r="A1423" s="41"/>
      <c r="B1423" s="41"/>
      <c r="C1423" s="41"/>
      <c r="D1423" s="41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54"/>
    </row>
    <row r="1424" spans="1:17" x14ac:dyDescent="0.2">
      <c r="A1424" s="41"/>
      <c r="B1424" s="41"/>
      <c r="C1424" s="41"/>
      <c r="D1424" s="41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54"/>
    </row>
    <row r="1425" spans="1:17" x14ac:dyDescent="0.2">
      <c r="A1425" s="41"/>
      <c r="B1425" s="41"/>
      <c r="C1425" s="41"/>
      <c r="D1425" s="41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54"/>
    </row>
    <row r="1426" spans="1:17" x14ac:dyDescent="0.2">
      <c r="A1426" s="41"/>
      <c r="B1426" s="41"/>
      <c r="C1426" s="41"/>
      <c r="D1426" s="41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54"/>
    </row>
    <row r="1427" spans="1:17" x14ac:dyDescent="0.2">
      <c r="A1427" s="41"/>
      <c r="B1427" s="41"/>
      <c r="C1427" s="41"/>
      <c r="D1427" s="41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54"/>
    </row>
    <row r="1428" spans="1:17" x14ac:dyDescent="0.2">
      <c r="A1428" s="41"/>
      <c r="B1428" s="41"/>
      <c r="C1428" s="41"/>
      <c r="D1428" s="41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54"/>
    </row>
    <row r="1429" spans="1:17" x14ac:dyDescent="0.2">
      <c r="A1429" s="41"/>
      <c r="B1429" s="41"/>
      <c r="C1429" s="41"/>
      <c r="D1429" s="41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54"/>
    </row>
    <row r="1430" spans="1:17" x14ac:dyDescent="0.2">
      <c r="A1430" s="41"/>
      <c r="B1430" s="41"/>
      <c r="C1430" s="41"/>
      <c r="D1430" s="41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54"/>
    </row>
    <row r="1431" spans="1:17" x14ac:dyDescent="0.2">
      <c r="A1431" s="41"/>
      <c r="B1431" s="41"/>
      <c r="C1431" s="41"/>
      <c r="D1431" s="41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54"/>
    </row>
    <row r="1432" spans="1:17" x14ac:dyDescent="0.2">
      <c r="A1432" s="41"/>
      <c r="B1432" s="41"/>
      <c r="C1432" s="41"/>
      <c r="D1432" s="41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54"/>
    </row>
    <row r="1433" spans="1:17" x14ac:dyDescent="0.2">
      <c r="A1433" s="41"/>
      <c r="B1433" s="41"/>
      <c r="C1433" s="41"/>
      <c r="D1433" s="41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54"/>
    </row>
    <row r="1434" spans="1:17" x14ac:dyDescent="0.2">
      <c r="A1434" s="41"/>
      <c r="B1434" s="41"/>
      <c r="C1434" s="41"/>
      <c r="D1434" s="41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54"/>
    </row>
    <row r="1435" spans="1:17" x14ac:dyDescent="0.2">
      <c r="A1435" s="41"/>
      <c r="B1435" s="41"/>
      <c r="C1435" s="41"/>
      <c r="D1435" s="41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54"/>
    </row>
    <row r="1436" spans="1:17" x14ac:dyDescent="0.2">
      <c r="A1436" s="41"/>
      <c r="B1436" s="41"/>
      <c r="C1436" s="41"/>
      <c r="D1436" s="41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54"/>
    </row>
    <row r="1437" spans="1:17" x14ac:dyDescent="0.2">
      <c r="A1437" s="41"/>
      <c r="B1437" s="41"/>
      <c r="C1437" s="41"/>
      <c r="D1437" s="41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54"/>
    </row>
    <row r="1438" spans="1:17" x14ac:dyDescent="0.2">
      <c r="A1438" s="41"/>
      <c r="B1438" s="41"/>
      <c r="C1438" s="41"/>
      <c r="D1438" s="41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54"/>
    </row>
    <row r="1439" spans="1:17" x14ac:dyDescent="0.2">
      <c r="A1439" s="41"/>
      <c r="B1439" s="41"/>
      <c r="C1439" s="41"/>
      <c r="D1439" s="41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54"/>
    </row>
    <row r="1440" spans="1:17" x14ac:dyDescent="0.2">
      <c r="A1440" s="41"/>
      <c r="B1440" s="41"/>
      <c r="C1440" s="41"/>
      <c r="D1440" s="41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54"/>
    </row>
    <row r="1441" spans="1:17" x14ac:dyDescent="0.2">
      <c r="A1441" s="41"/>
      <c r="B1441" s="41"/>
      <c r="C1441" s="41"/>
      <c r="D1441" s="41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54"/>
    </row>
    <row r="1442" spans="1:17" x14ac:dyDescent="0.2">
      <c r="A1442" s="41"/>
      <c r="B1442" s="41"/>
      <c r="C1442" s="41"/>
      <c r="D1442" s="41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54"/>
    </row>
    <row r="1443" spans="1:17" x14ac:dyDescent="0.2">
      <c r="A1443" s="41"/>
      <c r="B1443" s="41"/>
      <c r="C1443" s="41"/>
      <c r="D1443" s="41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54"/>
    </row>
    <row r="1444" spans="1:17" x14ac:dyDescent="0.2">
      <c r="A1444" s="41"/>
      <c r="B1444" s="41"/>
      <c r="C1444" s="41"/>
      <c r="D1444" s="41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54"/>
    </row>
    <row r="1445" spans="1:17" x14ac:dyDescent="0.2">
      <c r="A1445" s="41"/>
      <c r="B1445" s="41"/>
      <c r="C1445" s="41"/>
      <c r="D1445" s="41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54"/>
    </row>
    <row r="1446" spans="1:17" x14ac:dyDescent="0.2">
      <c r="A1446" s="41"/>
      <c r="B1446" s="41"/>
      <c r="C1446" s="41"/>
      <c r="D1446" s="41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54"/>
    </row>
    <row r="1447" spans="1:17" x14ac:dyDescent="0.2">
      <c r="A1447" s="41"/>
      <c r="B1447" s="41"/>
      <c r="C1447" s="41"/>
      <c r="D1447" s="41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54"/>
    </row>
    <row r="1448" spans="1:17" x14ac:dyDescent="0.2">
      <c r="A1448" s="41"/>
      <c r="B1448" s="41"/>
      <c r="C1448" s="41"/>
      <c r="D1448" s="41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54"/>
    </row>
    <row r="1449" spans="1:17" x14ac:dyDescent="0.2">
      <c r="A1449" s="41"/>
      <c r="B1449" s="41"/>
      <c r="C1449" s="41"/>
      <c r="D1449" s="41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54"/>
    </row>
    <row r="1450" spans="1:17" x14ac:dyDescent="0.2">
      <c r="A1450" s="41"/>
      <c r="B1450" s="41"/>
      <c r="C1450" s="41"/>
      <c r="D1450" s="41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54"/>
    </row>
    <row r="1451" spans="1:17" x14ac:dyDescent="0.2">
      <c r="A1451" s="41"/>
      <c r="B1451" s="41"/>
      <c r="C1451" s="41"/>
      <c r="D1451" s="41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54"/>
    </row>
    <row r="1452" spans="1:17" x14ac:dyDescent="0.2">
      <c r="A1452" s="41"/>
      <c r="B1452" s="41"/>
      <c r="C1452" s="41"/>
      <c r="D1452" s="41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54"/>
    </row>
    <row r="1453" spans="1:17" x14ac:dyDescent="0.2">
      <c r="A1453" s="41"/>
      <c r="B1453" s="41"/>
      <c r="C1453" s="41"/>
      <c r="D1453" s="41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54"/>
    </row>
    <row r="1454" spans="1:17" x14ac:dyDescent="0.2">
      <c r="A1454" s="41"/>
      <c r="B1454" s="41"/>
      <c r="C1454" s="41"/>
      <c r="D1454" s="41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54"/>
    </row>
    <row r="1455" spans="1:17" x14ac:dyDescent="0.2">
      <c r="A1455" s="41"/>
      <c r="B1455" s="41"/>
      <c r="C1455" s="41"/>
      <c r="D1455" s="41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54"/>
    </row>
    <row r="1456" spans="1:17" x14ac:dyDescent="0.2">
      <c r="A1456" s="41"/>
      <c r="B1456" s="41"/>
      <c r="C1456" s="41"/>
      <c r="D1456" s="41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54"/>
    </row>
    <row r="1457" spans="1:17" x14ac:dyDescent="0.2">
      <c r="A1457" s="41"/>
      <c r="B1457" s="41"/>
      <c r="C1457" s="41"/>
      <c r="D1457" s="41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54"/>
    </row>
    <row r="1458" spans="1:17" x14ac:dyDescent="0.2">
      <c r="A1458" s="41"/>
      <c r="B1458" s="41"/>
      <c r="C1458" s="41"/>
      <c r="D1458" s="41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54"/>
    </row>
    <row r="1459" spans="1:17" x14ac:dyDescent="0.2">
      <c r="A1459" s="41"/>
      <c r="B1459" s="41"/>
      <c r="C1459" s="41"/>
      <c r="D1459" s="41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54"/>
    </row>
    <row r="1460" spans="1:17" x14ac:dyDescent="0.2">
      <c r="A1460" s="41"/>
      <c r="B1460" s="41"/>
      <c r="C1460" s="41"/>
      <c r="D1460" s="41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54"/>
    </row>
    <row r="1461" spans="1:17" x14ac:dyDescent="0.2">
      <c r="A1461" s="41"/>
      <c r="B1461" s="41"/>
      <c r="C1461" s="41"/>
      <c r="D1461" s="41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54"/>
    </row>
    <row r="1462" spans="1:17" x14ac:dyDescent="0.2">
      <c r="A1462" s="41"/>
      <c r="B1462" s="41"/>
      <c r="C1462" s="41"/>
      <c r="D1462" s="41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54"/>
    </row>
    <row r="1463" spans="1:17" x14ac:dyDescent="0.2">
      <c r="A1463" s="41"/>
      <c r="B1463" s="41"/>
      <c r="C1463" s="41"/>
      <c r="D1463" s="41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54"/>
    </row>
    <row r="1464" spans="1:17" x14ac:dyDescent="0.2">
      <c r="A1464" s="41"/>
      <c r="B1464" s="41"/>
      <c r="C1464" s="41"/>
      <c r="D1464" s="41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54"/>
    </row>
    <row r="1465" spans="1:17" x14ac:dyDescent="0.2">
      <c r="A1465" s="41"/>
      <c r="B1465" s="41"/>
      <c r="C1465" s="41"/>
      <c r="D1465" s="41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54"/>
    </row>
    <row r="1466" spans="1:17" x14ac:dyDescent="0.2">
      <c r="A1466" s="41"/>
      <c r="B1466" s="41"/>
      <c r="C1466" s="41"/>
      <c r="D1466" s="41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54"/>
    </row>
    <row r="1467" spans="1:17" x14ac:dyDescent="0.2">
      <c r="A1467" s="41"/>
      <c r="B1467" s="41"/>
      <c r="C1467" s="41"/>
      <c r="D1467" s="41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54"/>
    </row>
    <row r="1468" spans="1:17" x14ac:dyDescent="0.2">
      <c r="A1468" s="41"/>
      <c r="B1468" s="41"/>
      <c r="C1468" s="41"/>
      <c r="D1468" s="41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54"/>
    </row>
    <row r="1469" spans="1:17" x14ac:dyDescent="0.2">
      <c r="A1469" s="41"/>
      <c r="B1469" s="41"/>
      <c r="C1469" s="41"/>
      <c r="D1469" s="41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54"/>
    </row>
    <row r="1470" spans="1:17" x14ac:dyDescent="0.2">
      <c r="A1470" s="41"/>
      <c r="B1470" s="41"/>
      <c r="C1470" s="41"/>
      <c r="D1470" s="41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54"/>
    </row>
    <row r="1471" spans="1:17" x14ac:dyDescent="0.2">
      <c r="A1471" s="41"/>
      <c r="B1471" s="41"/>
      <c r="C1471" s="41"/>
      <c r="D1471" s="41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54"/>
    </row>
    <row r="1472" spans="1:17" x14ac:dyDescent="0.2">
      <c r="A1472" s="41"/>
      <c r="B1472" s="41"/>
      <c r="C1472" s="41"/>
      <c r="D1472" s="41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54"/>
    </row>
    <row r="1473" spans="1:17" x14ac:dyDescent="0.2">
      <c r="A1473" s="41"/>
      <c r="B1473" s="41"/>
      <c r="C1473" s="41"/>
      <c r="D1473" s="41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54"/>
    </row>
    <row r="1474" spans="1:17" x14ac:dyDescent="0.2">
      <c r="A1474" s="41"/>
      <c r="B1474" s="41"/>
      <c r="C1474" s="41"/>
      <c r="D1474" s="41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54"/>
    </row>
    <row r="1475" spans="1:17" x14ac:dyDescent="0.2">
      <c r="A1475" s="41"/>
      <c r="B1475" s="41"/>
      <c r="C1475" s="41"/>
      <c r="D1475" s="41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54"/>
    </row>
    <row r="1476" spans="1:17" x14ac:dyDescent="0.2">
      <c r="A1476" s="41"/>
      <c r="B1476" s="41"/>
      <c r="C1476" s="41"/>
      <c r="D1476" s="41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54"/>
    </row>
    <row r="1477" spans="1:17" x14ac:dyDescent="0.2">
      <c r="A1477" s="41"/>
      <c r="B1477" s="41"/>
      <c r="C1477" s="41"/>
      <c r="D1477" s="41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54"/>
    </row>
    <row r="1478" spans="1:17" x14ac:dyDescent="0.2">
      <c r="A1478" s="41"/>
      <c r="B1478" s="41"/>
      <c r="C1478" s="41"/>
      <c r="D1478" s="41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54"/>
    </row>
    <row r="1479" spans="1:17" x14ac:dyDescent="0.2">
      <c r="A1479" s="41"/>
      <c r="B1479" s="41"/>
      <c r="C1479" s="41"/>
      <c r="D1479" s="41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54"/>
    </row>
    <row r="1480" spans="1:17" x14ac:dyDescent="0.2">
      <c r="A1480" s="41"/>
      <c r="B1480" s="41"/>
      <c r="C1480" s="41"/>
      <c r="D1480" s="41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54"/>
    </row>
    <row r="1481" spans="1:17" x14ac:dyDescent="0.2">
      <c r="A1481" s="41"/>
      <c r="B1481" s="41"/>
      <c r="C1481" s="41"/>
      <c r="D1481" s="41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54"/>
    </row>
    <row r="1482" spans="1:17" x14ac:dyDescent="0.2">
      <c r="A1482" s="41"/>
      <c r="B1482" s="41"/>
      <c r="C1482" s="41"/>
      <c r="D1482" s="41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54"/>
    </row>
    <row r="1483" spans="1:17" x14ac:dyDescent="0.2">
      <c r="A1483" s="41"/>
      <c r="B1483" s="41"/>
      <c r="C1483" s="41"/>
      <c r="D1483" s="41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54"/>
    </row>
    <row r="1484" spans="1:17" x14ac:dyDescent="0.2">
      <c r="A1484" s="41"/>
      <c r="B1484" s="41"/>
      <c r="C1484" s="41"/>
      <c r="D1484" s="41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54"/>
    </row>
    <row r="1485" spans="1:17" x14ac:dyDescent="0.2">
      <c r="A1485" s="41"/>
      <c r="B1485" s="41"/>
      <c r="C1485" s="41"/>
      <c r="D1485" s="41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54"/>
    </row>
    <row r="1486" spans="1:17" x14ac:dyDescent="0.2">
      <c r="A1486" s="41"/>
      <c r="B1486" s="41"/>
      <c r="C1486" s="41"/>
      <c r="D1486" s="41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54"/>
    </row>
    <row r="1487" spans="1:17" x14ac:dyDescent="0.2">
      <c r="A1487" s="41"/>
      <c r="B1487" s="41"/>
      <c r="C1487" s="41"/>
      <c r="D1487" s="41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54"/>
    </row>
    <row r="1488" spans="1:17" x14ac:dyDescent="0.2">
      <c r="A1488" s="41"/>
      <c r="B1488" s="41"/>
      <c r="C1488" s="41"/>
      <c r="D1488" s="41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54"/>
    </row>
    <row r="1489" spans="1:17" x14ac:dyDescent="0.2">
      <c r="A1489" s="41"/>
      <c r="B1489" s="41"/>
      <c r="C1489" s="41"/>
      <c r="D1489" s="41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54"/>
    </row>
    <row r="1490" spans="1:17" x14ac:dyDescent="0.2">
      <c r="A1490" s="41"/>
      <c r="B1490" s="41"/>
      <c r="C1490" s="41"/>
      <c r="D1490" s="41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54"/>
    </row>
    <row r="1491" spans="1:17" x14ac:dyDescent="0.2">
      <c r="A1491" s="41"/>
      <c r="B1491" s="41"/>
      <c r="C1491" s="41"/>
      <c r="D1491" s="41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54"/>
    </row>
    <row r="1492" spans="1:17" x14ac:dyDescent="0.2">
      <c r="A1492" s="41"/>
      <c r="B1492" s="41"/>
      <c r="C1492" s="41"/>
      <c r="D1492" s="41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54"/>
    </row>
    <row r="1493" spans="1:17" x14ac:dyDescent="0.2">
      <c r="A1493" s="41"/>
      <c r="B1493" s="41"/>
      <c r="C1493" s="41"/>
      <c r="D1493" s="41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54"/>
    </row>
    <row r="1494" spans="1:17" x14ac:dyDescent="0.2">
      <c r="A1494" s="41"/>
      <c r="B1494" s="41"/>
      <c r="C1494" s="41"/>
      <c r="D1494" s="41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54"/>
    </row>
    <row r="1495" spans="1:17" x14ac:dyDescent="0.2">
      <c r="A1495" s="41"/>
      <c r="B1495" s="41"/>
      <c r="C1495" s="41"/>
      <c r="D1495" s="41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54"/>
    </row>
    <row r="1496" spans="1:17" x14ac:dyDescent="0.2">
      <c r="A1496" s="41"/>
      <c r="B1496" s="41"/>
      <c r="C1496" s="41"/>
      <c r="D1496" s="41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54"/>
    </row>
    <row r="1497" spans="1:17" x14ac:dyDescent="0.2">
      <c r="A1497" s="41"/>
      <c r="B1497" s="41"/>
      <c r="C1497" s="41"/>
      <c r="D1497" s="41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54"/>
    </row>
    <row r="1498" spans="1:17" x14ac:dyDescent="0.2">
      <c r="A1498" s="41"/>
      <c r="B1498" s="41"/>
      <c r="C1498" s="41"/>
      <c r="D1498" s="41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54"/>
    </row>
    <row r="1499" spans="1:17" x14ac:dyDescent="0.2">
      <c r="A1499" s="41"/>
      <c r="B1499" s="41"/>
      <c r="C1499" s="41"/>
      <c r="D1499" s="41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54"/>
    </row>
    <row r="1500" spans="1:17" x14ac:dyDescent="0.2">
      <c r="A1500" s="41"/>
      <c r="B1500" s="41"/>
      <c r="C1500" s="41"/>
      <c r="D1500" s="41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54"/>
    </row>
    <row r="1501" spans="1:17" x14ac:dyDescent="0.2">
      <c r="A1501" s="41"/>
      <c r="B1501" s="41"/>
      <c r="C1501" s="41"/>
      <c r="D1501" s="41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54"/>
    </row>
    <row r="1502" spans="1:17" x14ac:dyDescent="0.2">
      <c r="A1502" s="41"/>
      <c r="B1502" s="41"/>
      <c r="C1502" s="41"/>
      <c r="D1502" s="41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54"/>
    </row>
    <row r="1503" spans="1:17" x14ac:dyDescent="0.2">
      <c r="A1503" s="41"/>
      <c r="B1503" s="41"/>
      <c r="C1503" s="41"/>
      <c r="D1503" s="41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54"/>
    </row>
    <row r="1504" spans="1:17" x14ac:dyDescent="0.2">
      <c r="A1504" s="41"/>
      <c r="B1504" s="41"/>
      <c r="C1504" s="41"/>
      <c r="D1504" s="41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54"/>
    </row>
    <row r="1505" spans="1:17" x14ac:dyDescent="0.2">
      <c r="A1505" s="41"/>
      <c r="B1505" s="41"/>
      <c r="C1505" s="41"/>
      <c r="D1505" s="41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54"/>
    </row>
    <row r="1506" spans="1:17" x14ac:dyDescent="0.2">
      <c r="A1506" s="41"/>
      <c r="B1506" s="41"/>
      <c r="C1506" s="41"/>
      <c r="D1506" s="41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54"/>
    </row>
    <row r="1507" spans="1:17" x14ac:dyDescent="0.2">
      <c r="A1507" s="41"/>
      <c r="B1507" s="41"/>
      <c r="C1507" s="41"/>
      <c r="D1507" s="41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54"/>
    </row>
    <row r="1508" spans="1:17" x14ac:dyDescent="0.2">
      <c r="A1508" s="41"/>
      <c r="B1508" s="41"/>
      <c r="C1508" s="41"/>
      <c r="D1508" s="41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54"/>
    </row>
    <row r="1509" spans="1:17" x14ac:dyDescent="0.2">
      <c r="A1509" s="41"/>
      <c r="B1509" s="41"/>
      <c r="C1509" s="41"/>
      <c r="D1509" s="41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54"/>
    </row>
    <row r="1510" spans="1:17" x14ac:dyDescent="0.2">
      <c r="A1510" s="41"/>
      <c r="B1510" s="41"/>
      <c r="C1510" s="41"/>
      <c r="D1510" s="41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54"/>
    </row>
    <row r="1511" spans="1:17" x14ac:dyDescent="0.2">
      <c r="A1511" s="41"/>
      <c r="B1511" s="41"/>
      <c r="C1511" s="41"/>
      <c r="D1511" s="41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54"/>
    </row>
    <row r="1512" spans="1:17" x14ac:dyDescent="0.2">
      <c r="A1512" s="41"/>
      <c r="B1512" s="41"/>
      <c r="C1512" s="41"/>
      <c r="D1512" s="41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54"/>
    </row>
    <row r="1513" spans="1:17" x14ac:dyDescent="0.2">
      <c r="A1513" s="41"/>
      <c r="B1513" s="41"/>
      <c r="C1513" s="41"/>
      <c r="D1513" s="41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54"/>
    </row>
    <row r="1514" spans="1:17" x14ac:dyDescent="0.2">
      <c r="A1514" s="41"/>
      <c r="B1514" s="41"/>
      <c r="C1514" s="41"/>
      <c r="D1514" s="41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54"/>
    </row>
    <row r="1515" spans="1:17" x14ac:dyDescent="0.2">
      <c r="A1515" s="41"/>
      <c r="B1515" s="41"/>
      <c r="C1515" s="41"/>
      <c r="D1515" s="41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54"/>
    </row>
    <row r="1516" spans="1:17" x14ac:dyDescent="0.2">
      <c r="A1516" s="41"/>
      <c r="B1516" s="41"/>
      <c r="C1516" s="41"/>
      <c r="D1516" s="41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54"/>
    </row>
    <row r="1517" spans="1:17" x14ac:dyDescent="0.2">
      <c r="A1517" s="41"/>
      <c r="B1517" s="41"/>
      <c r="C1517" s="41"/>
      <c r="D1517" s="41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54"/>
    </row>
    <row r="1518" spans="1:17" x14ac:dyDescent="0.2">
      <c r="A1518" s="41"/>
      <c r="B1518" s="41"/>
      <c r="C1518" s="41"/>
      <c r="D1518" s="41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54"/>
    </row>
    <row r="1519" spans="1:17" x14ac:dyDescent="0.2">
      <c r="A1519" s="41"/>
      <c r="B1519" s="41"/>
      <c r="C1519" s="41"/>
      <c r="D1519" s="41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54"/>
    </row>
    <row r="1520" spans="1:17" x14ac:dyDescent="0.2">
      <c r="A1520" s="41"/>
      <c r="B1520" s="41"/>
      <c r="C1520" s="41"/>
      <c r="D1520" s="41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54"/>
    </row>
    <row r="1521" spans="1:17" x14ac:dyDescent="0.2">
      <c r="A1521" s="41"/>
      <c r="B1521" s="41"/>
      <c r="C1521" s="41"/>
      <c r="D1521" s="41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54"/>
    </row>
    <row r="1522" spans="1:17" x14ac:dyDescent="0.2">
      <c r="A1522" s="41"/>
      <c r="B1522" s="41"/>
      <c r="C1522" s="41"/>
      <c r="D1522" s="41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54"/>
    </row>
    <row r="1523" spans="1:17" x14ac:dyDescent="0.2">
      <c r="A1523" s="41"/>
      <c r="B1523" s="41"/>
      <c r="C1523" s="41"/>
      <c r="D1523" s="41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54"/>
    </row>
    <row r="1524" spans="1:17" x14ac:dyDescent="0.2">
      <c r="A1524" s="41"/>
      <c r="B1524" s="41"/>
      <c r="C1524" s="41"/>
      <c r="D1524" s="41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54"/>
    </row>
    <row r="1525" spans="1:17" x14ac:dyDescent="0.2">
      <c r="A1525" s="41"/>
      <c r="B1525" s="41"/>
      <c r="C1525" s="41"/>
      <c r="D1525" s="41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54"/>
    </row>
    <row r="1526" spans="1:17" x14ac:dyDescent="0.2">
      <c r="A1526" s="41"/>
      <c r="B1526" s="41"/>
      <c r="C1526" s="41"/>
      <c r="D1526" s="41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54"/>
    </row>
    <row r="1527" spans="1:17" x14ac:dyDescent="0.2">
      <c r="A1527" s="41"/>
      <c r="B1527" s="41"/>
      <c r="C1527" s="41"/>
      <c r="D1527" s="41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54"/>
    </row>
    <row r="1528" spans="1:17" x14ac:dyDescent="0.2">
      <c r="A1528" s="41"/>
      <c r="B1528" s="41"/>
      <c r="C1528" s="41"/>
      <c r="D1528" s="41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54"/>
    </row>
    <row r="1529" spans="1:17" x14ac:dyDescent="0.2">
      <c r="A1529" s="41"/>
      <c r="B1529" s="41"/>
      <c r="C1529" s="41"/>
      <c r="D1529" s="41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54"/>
    </row>
    <row r="1530" spans="1:17" x14ac:dyDescent="0.2">
      <c r="A1530" s="41"/>
      <c r="B1530" s="41"/>
      <c r="C1530" s="41"/>
      <c r="D1530" s="41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54"/>
    </row>
    <row r="1531" spans="1:17" x14ac:dyDescent="0.2">
      <c r="A1531" s="41"/>
      <c r="B1531" s="41"/>
      <c r="C1531" s="41"/>
      <c r="D1531" s="41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54"/>
    </row>
    <row r="1532" spans="1:17" x14ac:dyDescent="0.2">
      <c r="A1532" s="41"/>
      <c r="B1532" s="41"/>
      <c r="C1532" s="41"/>
      <c r="D1532" s="41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54"/>
    </row>
    <row r="1533" spans="1:17" x14ac:dyDescent="0.2">
      <c r="A1533" s="41"/>
      <c r="B1533" s="41"/>
      <c r="C1533" s="41"/>
      <c r="D1533" s="41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54"/>
    </row>
    <row r="1534" spans="1:17" x14ac:dyDescent="0.2">
      <c r="A1534" s="41"/>
      <c r="B1534" s="41"/>
      <c r="C1534" s="41"/>
      <c r="D1534" s="41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54"/>
    </row>
    <row r="1535" spans="1:17" x14ac:dyDescent="0.2">
      <c r="A1535" s="41"/>
      <c r="B1535" s="41"/>
      <c r="C1535" s="41"/>
      <c r="D1535" s="41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54"/>
    </row>
    <row r="1536" spans="1:17" x14ac:dyDescent="0.2">
      <c r="A1536" s="41"/>
      <c r="B1536" s="41"/>
      <c r="C1536" s="41"/>
      <c r="D1536" s="41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54"/>
    </row>
    <row r="1537" spans="1:17" x14ac:dyDescent="0.2">
      <c r="A1537" s="41"/>
      <c r="B1537" s="41"/>
      <c r="C1537" s="41"/>
      <c r="D1537" s="41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54"/>
    </row>
    <row r="1538" spans="1:17" x14ac:dyDescent="0.2">
      <c r="A1538" s="41"/>
      <c r="B1538" s="41"/>
      <c r="C1538" s="41"/>
      <c r="D1538" s="41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54"/>
    </row>
    <row r="1539" spans="1:17" x14ac:dyDescent="0.2">
      <c r="A1539" s="41"/>
      <c r="B1539" s="41"/>
      <c r="C1539" s="41"/>
      <c r="D1539" s="41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54"/>
    </row>
    <row r="1540" spans="1:17" x14ac:dyDescent="0.2">
      <c r="A1540" s="41"/>
      <c r="B1540" s="41"/>
      <c r="C1540" s="41"/>
      <c r="D1540" s="41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54"/>
    </row>
    <row r="1541" spans="1:17" x14ac:dyDescent="0.2">
      <c r="A1541" s="41"/>
      <c r="B1541" s="41"/>
      <c r="C1541" s="41"/>
      <c r="D1541" s="41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54"/>
    </row>
    <row r="1542" spans="1:17" x14ac:dyDescent="0.2">
      <c r="A1542" s="41"/>
      <c r="B1542" s="41"/>
      <c r="C1542" s="41"/>
      <c r="D1542" s="41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54"/>
    </row>
    <row r="1543" spans="1:17" x14ac:dyDescent="0.2">
      <c r="A1543" s="41"/>
      <c r="B1543" s="41"/>
      <c r="C1543" s="41"/>
      <c r="D1543" s="41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54"/>
    </row>
    <row r="1544" spans="1:17" x14ac:dyDescent="0.2">
      <c r="A1544" s="41"/>
      <c r="B1544" s="41"/>
      <c r="C1544" s="41"/>
      <c r="D1544" s="41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54"/>
    </row>
    <row r="1545" spans="1:17" x14ac:dyDescent="0.2">
      <c r="A1545" s="41"/>
      <c r="B1545" s="41"/>
      <c r="C1545" s="41"/>
      <c r="D1545" s="41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54"/>
    </row>
    <row r="1546" spans="1:17" x14ac:dyDescent="0.2">
      <c r="A1546" s="41"/>
      <c r="B1546" s="41"/>
      <c r="C1546" s="41"/>
      <c r="D1546" s="41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54"/>
    </row>
    <row r="1547" spans="1:17" x14ac:dyDescent="0.2">
      <c r="A1547" s="41"/>
      <c r="B1547" s="41"/>
      <c r="C1547" s="41"/>
      <c r="D1547" s="41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54"/>
    </row>
    <row r="1548" spans="1:17" x14ac:dyDescent="0.2">
      <c r="A1548" s="41"/>
      <c r="B1548" s="41"/>
      <c r="C1548" s="41"/>
      <c r="D1548" s="41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54"/>
    </row>
    <row r="1549" spans="1:17" x14ac:dyDescent="0.2">
      <c r="A1549" s="41"/>
      <c r="B1549" s="41"/>
      <c r="C1549" s="41"/>
      <c r="D1549" s="41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54"/>
    </row>
    <row r="1550" spans="1:17" x14ac:dyDescent="0.2">
      <c r="A1550" s="41"/>
      <c r="B1550" s="41"/>
      <c r="C1550" s="41"/>
      <c r="D1550" s="41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54"/>
    </row>
    <row r="1551" spans="1:17" x14ac:dyDescent="0.2">
      <c r="A1551" s="41"/>
      <c r="B1551" s="41"/>
      <c r="C1551" s="41"/>
      <c r="D1551" s="41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54"/>
    </row>
    <row r="1552" spans="1:17" x14ac:dyDescent="0.2">
      <c r="A1552" s="41"/>
      <c r="B1552" s="41"/>
      <c r="C1552" s="41"/>
      <c r="D1552" s="41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54"/>
    </row>
    <row r="1553" spans="1:17" x14ac:dyDescent="0.2">
      <c r="A1553" s="41"/>
      <c r="B1553" s="41"/>
      <c r="C1553" s="41"/>
      <c r="D1553" s="41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54"/>
    </row>
    <row r="1554" spans="1:17" x14ac:dyDescent="0.2">
      <c r="A1554" s="41"/>
      <c r="B1554" s="41"/>
      <c r="C1554" s="41"/>
      <c r="D1554" s="41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54"/>
    </row>
    <row r="1555" spans="1:17" x14ac:dyDescent="0.2">
      <c r="A1555" s="41"/>
      <c r="B1555" s="41"/>
      <c r="C1555" s="41"/>
      <c r="D1555" s="41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54"/>
    </row>
    <row r="1556" spans="1:17" x14ac:dyDescent="0.2">
      <c r="A1556" s="41"/>
      <c r="B1556" s="41"/>
      <c r="C1556" s="41"/>
      <c r="D1556" s="41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54"/>
    </row>
    <row r="1557" spans="1:17" x14ac:dyDescent="0.2">
      <c r="A1557" s="41"/>
      <c r="B1557" s="41"/>
      <c r="C1557" s="41"/>
      <c r="D1557" s="41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54"/>
    </row>
    <row r="1558" spans="1:17" x14ac:dyDescent="0.2">
      <c r="A1558" s="41"/>
      <c r="B1558" s="41"/>
      <c r="C1558" s="41"/>
      <c r="D1558" s="41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54"/>
    </row>
    <row r="1559" spans="1:17" x14ac:dyDescent="0.2">
      <c r="A1559" s="41"/>
      <c r="B1559" s="41"/>
      <c r="C1559" s="41"/>
      <c r="D1559" s="41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54"/>
    </row>
    <row r="1560" spans="1:17" x14ac:dyDescent="0.2">
      <c r="A1560" s="41"/>
      <c r="B1560" s="41"/>
      <c r="C1560" s="41"/>
      <c r="D1560" s="41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54"/>
    </row>
    <row r="1561" spans="1:17" x14ac:dyDescent="0.2">
      <c r="A1561" s="41"/>
      <c r="B1561" s="41"/>
      <c r="C1561" s="41"/>
      <c r="D1561" s="41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54"/>
    </row>
    <row r="1562" spans="1:17" x14ac:dyDescent="0.2">
      <c r="A1562" s="41"/>
      <c r="B1562" s="41"/>
      <c r="C1562" s="41"/>
      <c r="D1562" s="41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54"/>
    </row>
    <row r="1563" spans="1:17" x14ac:dyDescent="0.2">
      <c r="A1563" s="41"/>
      <c r="B1563" s="41"/>
      <c r="C1563" s="41"/>
      <c r="D1563" s="41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54"/>
    </row>
    <row r="1564" spans="1:17" x14ac:dyDescent="0.2">
      <c r="A1564" s="41"/>
      <c r="B1564" s="41"/>
      <c r="C1564" s="41"/>
      <c r="D1564" s="41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54"/>
    </row>
    <row r="1565" spans="1:17" x14ac:dyDescent="0.2">
      <c r="A1565" s="41"/>
      <c r="B1565" s="41"/>
      <c r="C1565" s="41"/>
      <c r="D1565" s="41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54"/>
    </row>
    <row r="1566" spans="1:17" x14ac:dyDescent="0.2">
      <c r="A1566" s="41"/>
      <c r="B1566" s="41"/>
      <c r="C1566" s="41"/>
      <c r="D1566" s="41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54"/>
    </row>
    <row r="1567" spans="1:17" x14ac:dyDescent="0.2">
      <c r="A1567" s="41"/>
      <c r="B1567" s="41"/>
      <c r="C1567" s="41"/>
      <c r="D1567" s="41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54"/>
    </row>
    <row r="1568" spans="1:17" x14ac:dyDescent="0.2">
      <c r="A1568" s="41"/>
      <c r="B1568" s="41"/>
      <c r="C1568" s="41"/>
      <c r="D1568" s="41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54"/>
    </row>
    <row r="1569" spans="1:17" x14ac:dyDescent="0.2">
      <c r="A1569" s="41"/>
      <c r="B1569" s="41"/>
      <c r="C1569" s="41"/>
      <c r="D1569" s="41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54"/>
    </row>
    <row r="1570" spans="1:17" x14ac:dyDescent="0.2">
      <c r="A1570" s="41"/>
      <c r="B1570" s="41"/>
      <c r="C1570" s="41"/>
      <c r="D1570" s="41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54"/>
    </row>
    <row r="1571" spans="1:17" x14ac:dyDescent="0.2">
      <c r="A1571" s="41"/>
      <c r="B1571" s="41"/>
      <c r="C1571" s="41"/>
      <c r="D1571" s="41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54"/>
    </row>
    <row r="1572" spans="1:17" x14ac:dyDescent="0.2">
      <c r="A1572" s="41"/>
      <c r="B1572" s="41"/>
      <c r="C1572" s="41"/>
      <c r="D1572" s="41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54"/>
    </row>
    <row r="1573" spans="1:17" x14ac:dyDescent="0.2">
      <c r="A1573" s="41"/>
      <c r="B1573" s="41"/>
      <c r="C1573" s="41"/>
      <c r="D1573" s="41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54"/>
    </row>
    <row r="1574" spans="1:17" x14ac:dyDescent="0.2">
      <c r="A1574" s="41"/>
      <c r="B1574" s="41"/>
      <c r="C1574" s="41"/>
      <c r="D1574" s="41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54"/>
    </row>
    <row r="1575" spans="1:17" x14ac:dyDescent="0.2">
      <c r="A1575" s="41"/>
      <c r="B1575" s="41"/>
      <c r="C1575" s="41"/>
      <c r="D1575" s="41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54"/>
    </row>
    <row r="1576" spans="1:17" x14ac:dyDescent="0.2">
      <c r="A1576" s="41"/>
      <c r="B1576" s="41"/>
      <c r="C1576" s="41"/>
      <c r="D1576" s="41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54"/>
    </row>
    <row r="1577" spans="1:17" x14ac:dyDescent="0.2">
      <c r="A1577" s="41"/>
      <c r="B1577" s="41"/>
      <c r="C1577" s="41"/>
      <c r="D1577" s="41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54"/>
    </row>
    <row r="1578" spans="1:17" x14ac:dyDescent="0.2">
      <c r="A1578" s="41"/>
      <c r="B1578" s="41"/>
      <c r="C1578" s="41"/>
      <c r="D1578" s="41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54"/>
    </row>
    <row r="1579" spans="1:17" x14ac:dyDescent="0.2">
      <c r="A1579" s="41"/>
      <c r="B1579" s="41"/>
      <c r="C1579" s="41"/>
      <c r="D1579" s="41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54"/>
    </row>
    <row r="1580" spans="1:17" x14ac:dyDescent="0.2">
      <c r="A1580" s="41"/>
      <c r="B1580" s="41"/>
      <c r="C1580" s="41"/>
      <c r="D1580" s="41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54"/>
    </row>
    <row r="1581" spans="1:17" x14ac:dyDescent="0.2">
      <c r="A1581" s="41"/>
      <c r="B1581" s="41"/>
      <c r="C1581" s="41"/>
      <c r="D1581" s="41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54"/>
    </row>
    <row r="1582" spans="1:17" x14ac:dyDescent="0.2">
      <c r="A1582" s="41"/>
      <c r="B1582" s="41"/>
      <c r="C1582" s="41"/>
      <c r="D1582" s="41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54"/>
    </row>
    <row r="1583" spans="1:17" x14ac:dyDescent="0.2">
      <c r="A1583" s="41"/>
      <c r="B1583" s="41"/>
      <c r="C1583" s="41"/>
      <c r="D1583" s="41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54"/>
    </row>
    <row r="1584" spans="1:17" x14ac:dyDescent="0.2">
      <c r="A1584" s="41"/>
      <c r="B1584" s="41"/>
      <c r="C1584" s="41"/>
      <c r="D1584" s="41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54"/>
    </row>
    <row r="1585" spans="1:17" x14ac:dyDescent="0.2">
      <c r="A1585" s="41"/>
      <c r="B1585" s="41"/>
      <c r="C1585" s="41"/>
      <c r="D1585" s="41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54"/>
    </row>
    <row r="1586" spans="1:17" x14ac:dyDescent="0.2">
      <c r="A1586" s="41"/>
      <c r="B1586" s="41"/>
      <c r="C1586" s="41"/>
      <c r="D1586" s="41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54"/>
    </row>
    <row r="1587" spans="1:17" x14ac:dyDescent="0.2">
      <c r="A1587" s="41"/>
      <c r="B1587" s="41"/>
      <c r="C1587" s="41"/>
      <c r="D1587" s="41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54"/>
    </row>
    <row r="1588" spans="1:17" x14ac:dyDescent="0.2">
      <c r="A1588" s="41"/>
      <c r="B1588" s="41"/>
      <c r="C1588" s="41"/>
      <c r="D1588" s="41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54"/>
    </row>
    <row r="1589" spans="1:17" x14ac:dyDescent="0.2">
      <c r="A1589" s="41"/>
      <c r="B1589" s="41"/>
      <c r="C1589" s="41"/>
      <c r="D1589" s="41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54"/>
    </row>
    <row r="1590" spans="1:17" x14ac:dyDescent="0.2">
      <c r="A1590" s="41"/>
      <c r="B1590" s="41"/>
      <c r="C1590" s="41"/>
      <c r="D1590" s="41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54"/>
    </row>
    <row r="1591" spans="1:17" x14ac:dyDescent="0.2">
      <c r="A1591" s="41"/>
      <c r="B1591" s="41"/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54"/>
    </row>
    <row r="1592" spans="1:17" x14ac:dyDescent="0.2">
      <c r="A1592" s="41"/>
      <c r="B1592" s="41"/>
      <c r="C1592" s="41"/>
      <c r="D1592" s="41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54"/>
    </row>
    <row r="1593" spans="1:17" x14ac:dyDescent="0.2">
      <c r="A1593" s="41"/>
      <c r="B1593" s="41"/>
      <c r="C1593" s="41"/>
      <c r="D1593" s="41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54"/>
    </row>
    <row r="1594" spans="1:17" x14ac:dyDescent="0.2">
      <c r="A1594" s="41"/>
      <c r="B1594" s="41"/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54"/>
    </row>
    <row r="1595" spans="1:17" x14ac:dyDescent="0.2">
      <c r="A1595" s="41"/>
      <c r="B1595" s="41"/>
      <c r="C1595" s="41"/>
      <c r="D1595" s="41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54"/>
    </row>
    <row r="1596" spans="1:17" x14ac:dyDescent="0.2">
      <c r="A1596" s="41"/>
      <c r="B1596" s="41"/>
      <c r="C1596" s="41"/>
      <c r="D1596" s="41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54"/>
    </row>
    <row r="1597" spans="1:17" x14ac:dyDescent="0.2">
      <c r="A1597" s="41"/>
      <c r="B1597" s="41"/>
      <c r="C1597" s="41"/>
      <c r="D1597" s="41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54"/>
    </row>
    <row r="1598" spans="1:17" x14ac:dyDescent="0.2">
      <c r="A1598" s="41"/>
      <c r="B1598" s="41"/>
      <c r="C1598" s="41"/>
      <c r="D1598" s="41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54"/>
    </row>
    <row r="1599" spans="1:17" x14ac:dyDescent="0.2">
      <c r="A1599" s="41"/>
      <c r="B1599" s="41"/>
      <c r="C1599" s="41"/>
      <c r="D1599" s="41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54"/>
    </row>
    <row r="1600" spans="1:17" x14ac:dyDescent="0.2">
      <c r="A1600" s="41"/>
      <c r="B1600" s="41"/>
      <c r="C1600" s="41"/>
      <c r="D1600" s="41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54"/>
    </row>
    <row r="1601" spans="1:17" x14ac:dyDescent="0.2">
      <c r="A1601" s="41"/>
      <c r="B1601" s="41"/>
      <c r="C1601" s="41"/>
      <c r="D1601" s="41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54"/>
    </row>
    <row r="1602" spans="1:17" x14ac:dyDescent="0.2">
      <c r="A1602" s="41"/>
      <c r="B1602" s="41"/>
      <c r="C1602" s="41"/>
      <c r="D1602" s="41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54"/>
    </row>
    <row r="1603" spans="1:17" x14ac:dyDescent="0.2">
      <c r="A1603" s="41"/>
      <c r="B1603" s="41"/>
      <c r="C1603" s="41"/>
      <c r="D1603" s="41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54"/>
    </row>
    <row r="1604" spans="1:17" x14ac:dyDescent="0.2">
      <c r="A1604" s="41"/>
      <c r="B1604" s="41"/>
      <c r="C1604" s="41"/>
      <c r="D1604" s="41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54"/>
    </row>
    <row r="1605" spans="1:17" x14ac:dyDescent="0.2">
      <c r="A1605" s="41"/>
      <c r="B1605" s="41"/>
      <c r="C1605" s="41"/>
      <c r="D1605" s="41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54"/>
    </row>
    <row r="1606" spans="1:17" x14ac:dyDescent="0.2">
      <c r="A1606" s="41"/>
      <c r="B1606" s="41"/>
      <c r="C1606" s="41"/>
      <c r="D1606" s="41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54"/>
    </row>
    <row r="1607" spans="1:17" x14ac:dyDescent="0.2">
      <c r="A1607" s="41"/>
      <c r="B1607" s="41"/>
      <c r="C1607" s="41"/>
      <c r="D1607" s="41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54"/>
    </row>
    <row r="1608" spans="1:17" x14ac:dyDescent="0.2">
      <c r="A1608" s="41"/>
      <c r="B1608" s="41"/>
      <c r="C1608" s="41"/>
      <c r="D1608" s="41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54"/>
    </row>
    <row r="1609" spans="1:17" x14ac:dyDescent="0.2">
      <c r="A1609" s="41"/>
      <c r="B1609" s="41"/>
      <c r="C1609" s="41"/>
      <c r="D1609" s="41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54"/>
    </row>
    <row r="1610" spans="1:17" x14ac:dyDescent="0.2">
      <c r="A1610" s="41"/>
      <c r="B1610" s="41"/>
      <c r="C1610" s="41"/>
      <c r="D1610" s="41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54"/>
    </row>
    <row r="1611" spans="1:17" x14ac:dyDescent="0.2">
      <c r="A1611" s="41"/>
      <c r="B1611" s="41"/>
      <c r="C1611" s="41"/>
      <c r="D1611" s="41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54"/>
    </row>
    <row r="1612" spans="1:17" x14ac:dyDescent="0.2">
      <c r="A1612" s="41"/>
      <c r="B1612" s="41"/>
      <c r="C1612" s="41"/>
      <c r="D1612" s="41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54"/>
    </row>
    <row r="1613" spans="1:17" x14ac:dyDescent="0.2">
      <c r="A1613" s="41"/>
      <c r="B1613" s="41"/>
      <c r="C1613" s="41"/>
      <c r="D1613" s="41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54"/>
    </row>
    <row r="1614" spans="1:17" x14ac:dyDescent="0.2">
      <c r="A1614" s="41"/>
      <c r="B1614" s="41"/>
      <c r="C1614" s="41"/>
      <c r="D1614" s="41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54"/>
    </row>
    <row r="1615" spans="1:17" x14ac:dyDescent="0.2">
      <c r="A1615" s="41"/>
      <c r="B1615" s="41"/>
      <c r="C1615" s="41"/>
      <c r="D1615" s="41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54"/>
    </row>
    <row r="1616" spans="1:17" x14ac:dyDescent="0.2">
      <c r="A1616" s="41"/>
      <c r="B1616" s="41"/>
      <c r="C1616" s="41"/>
      <c r="D1616" s="41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54"/>
    </row>
    <row r="1617" spans="1:17" x14ac:dyDescent="0.2">
      <c r="A1617" s="41"/>
      <c r="B1617" s="41"/>
      <c r="C1617" s="41"/>
      <c r="D1617" s="41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54"/>
    </row>
    <row r="1618" spans="1:17" x14ac:dyDescent="0.2">
      <c r="A1618" s="41"/>
      <c r="B1618" s="41"/>
      <c r="C1618" s="41"/>
      <c r="D1618" s="41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54"/>
    </row>
    <row r="1619" spans="1:17" x14ac:dyDescent="0.2">
      <c r="A1619" s="41"/>
      <c r="B1619" s="41"/>
      <c r="C1619" s="41"/>
      <c r="D1619" s="41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54"/>
    </row>
    <row r="1620" spans="1:17" x14ac:dyDescent="0.2">
      <c r="A1620" s="41"/>
      <c r="B1620" s="41"/>
      <c r="C1620" s="41"/>
      <c r="D1620" s="41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54"/>
    </row>
    <row r="1621" spans="1:17" x14ac:dyDescent="0.2">
      <c r="A1621" s="41"/>
      <c r="B1621" s="41"/>
      <c r="C1621" s="41"/>
      <c r="D1621" s="41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54"/>
    </row>
    <row r="1622" spans="1:17" x14ac:dyDescent="0.2">
      <c r="A1622" s="41"/>
      <c r="B1622" s="41"/>
      <c r="C1622" s="41"/>
      <c r="D1622" s="41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54"/>
    </row>
    <row r="1623" spans="1:17" x14ac:dyDescent="0.2">
      <c r="A1623" s="41"/>
      <c r="B1623" s="41"/>
      <c r="C1623" s="41"/>
      <c r="D1623" s="41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54"/>
    </row>
    <row r="1624" spans="1:17" x14ac:dyDescent="0.2">
      <c r="A1624" s="41"/>
      <c r="B1624" s="41"/>
      <c r="C1624" s="41"/>
      <c r="D1624" s="41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54"/>
    </row>
    <row r="1625" spans="1:17" x14ac:dyDescent="0.2">
      <c r="A1625" s="41"/>
      <c r="B1625" s="41"/>
      <c r="C1625" s="41"/>
      <c r="D1625" s="41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54"/>
    </row>
    <row r="1626" spans="1:17" x14ac:dyDescent="0.2">
      <c r="A1626" s="41"/>
      <c r="B1626" s="41"/>
      <c r="C1626" s="41"/>
      <c r="D1626" s="41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54"/>
    </row>
    <row r="1627" spans="1:17" x14ac:dyDescent="0.2">
      <c r="A1627" s="41"/>
      <c r="B1627" s="41"/>
      <c r="C1627" s="41"/>
      <c r="D1627" s="41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54"/>
    </row>
    <row r="1628" spans="1:17" x14ac:dyDescent="0.2">
      <c r="A1628" s="41"/>
      <c r="B1628" s="41"/>
      <c r="C1628" s="41"/>
      <c r="D1628" s="41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54"/>
    </row>
    <row r="1629" spans="1:17" x14ac:dyDescent="0.2">
      <c r="A1629" s="41"/>
      <c r="B1629" s="41"/>
      <c r="C1629" s="41"/>
      <c r="D1629" s="41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54"/>
    </row>
    <row r="1630" spans="1:17" x14ac:dyDescent="0.2">
      <c r="A1630" s="41"/>
      <c r="B1630" s="41"/>
      <c r="C1630" s="41"/>
      <c r="D1630" s="41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54"/>
    </row>
    <row r="1631" spans="1:17" x14ac:dyDescent="0.2">
      <c r="A1631" s="41"/>
      <c r="B1631" s="41"/>
      <c r="C1631" s="41"/>
      <c r="D1631" s="41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54"/>
    </row>
    <row r="1632" spans="1:17" x14ac:dyDescent="0.2">
      <c r="A1632" s="41"/>
      <c r="B1632" s="41"/>
      <c r="C1632" s="41"/>
      <c r="D1632" s="41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54"/>
    </row>
    <row r="1633" spans="1:17" x14ac:dyDescent="0.2">
      <c r="A1633" s="41"/>
      <c r="B1633" s="41"/>
      <c r="C1633" s="41"/>
      <c r="D1633" s="41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54"/>
    </row>
    <row r="1634" spans="1:17" x14ac:dyDescent="0.2">
      <c r="A1634" s="41"/>
      <c r="B1634" s="41"/>
      <c r="C1634" s="41"/>
      <c r="D1634" s="41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54"/>
    </row>
    <row r="1635" spans="1:17" x14ac:dyDescent="0.2">
      <c r="A1635" s="41"/>
      <c r="B1635" s="41"/>
      <c r="C1635" s="41"/>
      <c r="D1635" s="41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54"/>
    </row>
    <row r="1636" spans="1:17" x14ac:dyDescent="0.2">
      <c r="A1636" s="41"/>
      <c r="B1636" s="41"/>
      <c r="C1636" s="41"/>
      <c r="D1636" s="41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54"/>
    </row>
    <row r="1637" spans="1:17" x14ac:dyDescent="0.2">
      <c r="A1637" s="41"/>
      <c r="B1637" s="41"/>
      <c r="C1637" s="41"/>
      <c r="D1637" s="41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54"/>
    </row>
    <row r="1638" spans="1:17" x14ac:dyDescent="0.2">
      <c r="A1638" s="41"/>
      <c r="B1638" s="41"/>
      <c r="C1638" s="41"/>
      <c r="D1638" s="41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54"/>
    </row>
    <row r="1639" spans="1:17" x14ac:dyDescent="0.2">
      <c r="A1639" s="41"/>
      <c r="B1639" s="41"/>
      <c r="C1639" s="41"/>
      <c r="D1639" s="41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54"/>
    </row>
    <row r="1640" spans="1:17" x14ac:dyDescent="0.2">
      <c r="A1640" s="41"/>
      <c r="B1640" s="41"/>
      <c r="C1640" s="41"/>
      <c r="D1640" s="41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54"/>
    </row>
    <row r="1641" spans="1:17" x14ac:dyDescent="0.2">
      <c r="A1641" s="41"/>
      <c r="B1641" s="41"/>
      <c r="C1641" s="41"/>
      <c r="D1641" s="41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54"/>
    </row>
    <row r="1642" spans="1:17" x14ac:dyDescent="0.2">
      <c r="A1642" s="41"/>
      <c r="B1642" s="41"/>
      <c r="C1642" s="41"/>
      <c r="D1642" s="41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54"/>
    </row>
    <row r="1643" spans="1:17" x14ac:dyDescent="0.2">
      <c r="A1643" s="41"/>
      <c r="B1643" s="41"/>
      <c r="C1643" s="41"/>
      <c r="D1643" s="41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54"/>
    </row>
    <row r="1644" spans="1:17" x14ac:dyDescent="0.2">
      <c r="A1644" s="41"/>
      <c r="B1644" s="41"/>
      <c r="C1644" s="41"/>
      <c r="D1644" s="41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54"/>
    </row>
    <row r="1645" spans="1:17" x14ac:dyDescent="0.2">
      <c r="A1645" s="41"/>
      <c r="B1645" s="41"/>
      <c r="C1645" s="41"/>
      <c r="D1645" s="41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54"/>
    </row>
    <row r="1646" spans="1:17" x14ac:dyDescent="0.2">
      <c r="A1646" s="41"/>
      <c r="B1646" s="41"/>
      <c r="C1646" s="41"/>
      <c r="D1646" s="41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54"/>
    </row>
    <row r="1647" spans="1:17" x14ac:dyDescent="0.2">
      <c r="A1647" s="41"/>
      <c r="B1647" s="41"/>
      <c r="C1647" s="41"/>
      <c r="D1647" s="41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54"/>
    </row>
    <row r="1648" spans="1:17" x14ac:dyDescent="0.2">
      <c r="A1648" s="41"/>
      <c r="B1648" s="41"/>
      <c r="C1648" s="41"/>
      <c r="D1648" s="41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54"/>
    </row>
    <row r="1649" spans="1:17" x14ac:dyDescent="0.2">
      <c r="A1649" s="41"/>
      <c r="B1649" s="41"/>
      <c r="C1649" s="41"/>
      <c r="D1649" s="41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54"/>
    </row>
    <row r="1650" spans="1:17" x14ac:dyDescent="0.2">
      <c r="A1650" s="41"/>
      <c r="B1650" s="41"/>
      <c r="C1650" s="41"/>
      <c r="D1650" s="41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54"/>
    </row>
    <row r="1651" spans="1:17" x14ac:dyDescent="0.2">
      <c r="A1651" s="41"/>
      <c r="B1651" s="41"/>
      <c r="C1651" s="41"/>
      <c r="D1651" s="41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54"/>
    </row>
    <row r="1652" spans="1:17" x14ac:dyDescent="0.2">
      <c r="A1652" s="41"/>
      <c r="B1652" s="41"/>
      <c r="C1652" s="41"/>
      <c r="D1652" s="41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54"/>
    </row>
    <row r="1653" spans="1:17" x14ac:dyDescent="0.2">
      <c r="A1653" s="41"/>
      <c r="B1653" s="41"/>
      <c r="C1653" s="41"/>
      <c r="D1653" s="41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54"/>
    </row>
    <row r="1654" spans="1:17" x14ac:dyDescent="0.2">
      <c r="A1654" s="41"/>
      <c r="B1654" s="41"/>
      <c r="C1654" s="41"/>
      <c r="D1654" s="41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54"/>
    </row>
    <row r="1655" spans="1:17" x14ac:dyDescent="0.2">
      <c r="A1655" s="41"/>
      <c r="B1655" s="41"/>
      <c r="C1655" s="41"/>
      <c r="D1655" s="41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54"/>
    </row>
    <row r="1656" spans="1:17" x14ac:dyDescent="0.2">
      <c r="A1656" s="41"/>
      <c r="B1656" s="41"/>
      <c r="C1656" s="41"/>
      <c r="D1656" s="41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54"/>
    </row>
    <row r="1657" spans="1:17" x14ac:dyDescent="0.2">
      <c r="A1657" s="41"/>
      <c r="B1657" s="41"/>
      <c r="C1657" s="41"/>
      <c r="D1657" s="41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54"/>
    </row>
    <row r="1658" spans="1:17" x14ac:dyDescent="0.2">
      <c r="A1658" s="41"/>
      <c r="B1658" s="41"/>
      <c r="C1658" s="41"/>
      <c r="D1658" s="41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54"/>
    </row>
    <row r="1659" spans="1:17" x14ac:dyDescent="0.2">
      <c r="A1659" s="41"/>
      <c r="B1659" s="41"/>
      <c r="C1659" s="41"/>
      <c r="D1659" s="41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54"/>
    </row>
    <row r="1660" spans="1:17" x14ac:dyDescent="0.2">
      <c r="A1660" s="41"/>
      <c r="B1660" s="41"/>
      <c r="C1660" s="41"/>
      <c r="D1660" s="41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54"/>
    </row>
    <row r="1661" spans="1:17" x14ac:dyDescent="0.2">
      <c r="A1661" s="41"/>
      <c r="B1661" s="41"/>
      <c r="C1661" s="41"/>
      <c r="D1661" s="41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54"/>
    </row>
    <row r="1662" spans="1:17" x14ac:dyDescent="0.2">
      <c r="A1662" s="41"/>
      <c r="B1662" s="41"/>
      <c r="C1662" s="41"/>
      <c r="D1662" s="41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54"/>
    </row>
    <row r="1663" spans="1:17" x14ac:dyDescent="0.2">
      <c r="A1663" s="41"/>
      <c r="B1663" s="41"/>
      <c r="C1663" s="41"/>
      <c r="D1663" s="41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54"/>
    </row>
    <row r="1664" spans="1:17" x14ac:dyDescent="0.2">
      <c r="A1664" s="41"/>
      <c r="B1664" s="41"/>
      <c r="C1664" s="41"/>
      <c r="D1664" s="41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54"/>
    </row>
    <row r="1665" spans="1:17" x14ac:dyDescent="0.2">
      <c r="A1665" s="41"/>
      <c r="B1665" s="41"/>
      <c r="C1665" s="41"/>
      <c r="D1665" s="41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54"/>
    </row>
    <row r="1666" spans="1:17" x14ac:dyDescent="0.2">
      <c r="A1666" s="41"/>
      <c r="B1666" s="41"/>
      <c r="C1666" s="41"/>
      <c r="D1666" s="41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54"/>
    </row>
    <row r="1667" spans="1:17" x14ac:dyDescent="0.2">
      <c r="A1667" s="41"/>
      <c r="B1667" s="41"/>
      <c r="C1667" s="41"/>
      <c r="D1667" s="41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54"/>
    </row>
    <row r="1668" spans="1:17" x14ac:dyDescent="0.2">
      <c r="A1668" s="41"/>
      <c r="B1668" s="41"/>
      <c r="C1668" s="41"/>
      <c r="D1668" s="41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54"/>
    </row>
    <row r="1669" spans="1:17" x14ac:dyDescent="0.2">
      <c r="A1669" s="41"/>
      <c r="B1669" s="41"/>
      <c r="C1669" s="41"/>
      <c r="D1669" s="41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54"/>
    </row>
    <row r="1670" spans="1:17" x14ac:dyDescent="0.2">
      <c r="A1670" s="41"/>
      <c r="B1670" s="41"/>
      <c r="C1670" s="41"/>
      <c r="D1670" s="41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54"/>
    </row>
    <row r="1671" spans="1:17" x14ac:dyDescent="0.2">
      <c r="A1671" s="41"/>
      <c r="B1671" s="41"/>
      <c r="C1671" s="41"/>
      <c r="D1671" s="41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54"/>
    </row>
    <row r="1672" spans="1:17" x14ac:dyDescent="0.2">
      <c r="A1672" s="41"/>
      <c r="B1672" s="41"/>
      <c r="C1672" s="41"/>
      <c r="D1672" s="41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54"/>
    </row>
    <row r="1673" spans="1:17" x14ac:dyDescent="0.2">
      <c r="A1673" s="41"/>
      <c r="B1673" s="41"/>
      <c r="C1673" s="41"/>
      <c r="D1673" s="41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54"/>
    </row>
    <row r="1674" spans="1:17" x14ac:dyDescent="0.2">
      <c r="A1674" s="41"/>
      <c r="B1674" s="41"/>
      <c r="C1674" s="41"/>
      <c r="D1674" s="41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54"/>
    </row>
    <row r="1675" spans="1:17" x14ac:dyDescent="0.2">
      <c r="A1675" s="41"/>
      <c r="B1675" s="41"/>
      <c r="C1675" s="41"/>
      <c r="D1675" s="41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54"/>
    </row>
    <row r="1676" spans="1:17" x14ac:dyDescent="0.2">
      <c r="A1676" s="41"/>
      <c r="B1676" s="41"/>
      <c r="C1676" s="41"/>
      <c r="D1676" s="41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54"/>
    </row>
    <row r="1677" spans="1:17" x14ac:dyDescent="0.2">
      <c r="A1677" s="41"/>
      <c r="B1677" s="41"/>
      <c r="C1677" s="41"/>
      <c r="D1677" s="41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54"/>
    </row>
    <row r="1678" spans="1:17" x14ac:dyDescent="0.2">
      <c r="A1678" s="41"/>
      <c r="B1678" s="41"/>
      <c r="C1678" s="41"/>
      <c r="D1678" s="41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54"/>
    </row>
    <row r="1679" spans="1:17" x14ac:dyDescent="0.2">
      <c r="A1679" s="41"/>
      <c r="B1679" s="41"/>
      <c r="C1679" s="41"/>
      <c r="D1679" s="41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54"/>
    </row>
    <row r="1680" spans="1:17" x14ac:dyDescent="0.2">
      <c r="A1680" s="41"/>
      <c r="B1680" s="41"/>
      <c r="C1680" s="41"/>
      <c r="D1680" s="41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54"/>
    </row>
    <row r="1681" spans="1:17" x14ac:dyDescent="0.2">
      <c r="A1681" s="41"/>
      <c r="B1681" s="41"/>
      <c r="C1681" s="41"/>
      <c r="D1681" s="41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54"/>
    </row>
    <row r="1682" spans="1:17" x14ac:dyDescent="0.2">
      <c r="A1682" s="41"/>
      <c r="B1682" s="41"/>
      <c r="C1682" s="41"/>
      <c r="D1682" s="41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54"/>
    </row>
    <row r="1683" spans="1:17" x14ac:dyDescent="0.2">
      <c r="A1683" s="41"/>
      <c r="B1683" s="41"/>
      <c r="C1683" s="41"/>
      <c r="D1683" s="41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54"/>
    </row>
    <row r="1684" spans="1:17" x14ac:dyDescent="0.2">
      <c r="A1684" s="41"/>
      <c r="B1684" s="41"/>
      <c r="C1684" s="41"/>
      <c r="D1684" s="41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54"/>
    </row>
    <row r="1685" spans="1:17" x14ac:dyDescent="0.2">
      <c r="A1685" s="41"/>
      <c r="B1685" s="41"/>
      <c r="C1685" s="41"/>
      <c r="D1685" s="41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54"/>
    </row>
    <row r="1686" spans="1:17" x14ac:dyDescent="0.2">
      <c r="A1686" s="41"/>
      <c r="B1686" s="41"/>
      <c r="C1686" s="41"/>
      <c r="D1686" s="41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54"/>
    </row>
    <row r="1687" spans="1:17" x14ac:dyDescent="0.2">
      <c r="A1687" s="41"/>
      <c r="B1687" s="41"/>
      <c r="C1687" s="41"/>
      <c r="D1687" s="41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54"/>
    </row>
    <row r="1688" spans="1:17" x14ac:dyDescent="0.2">
      <c r="A1688" s="41"/>
      <c r="B1688" s="41"/>
      <c r="C1688" s="41"/>
      <c r="D1688" s="41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54"/>
    </row>
    <row r="1689" spans="1:17" x14ac:dyDescent="0.2">
      <c r="A1689" s="41"/>
      <c r="B1689" s="41"/>
      <c r="C1689" s="41"/>
      <c r="D1689" s="41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54"/>
    </row>
    <row r="1690" spans="1:17" x14ac:dyDescent="0.2">
      <c r="A1690" s="41"/>
      <c r="B1690" s="41"/>
      <c r="C1690" s="41"/>
      <c r="D1690" s="41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54"/>
    </row>
    <row r="1691" spans="1:17" x14ac:dyDescent="0.2">
      <c r="A1691" s="41"/>
      <c r="B1691" s="41"/>
      <c r="C1691" s="41"/>
      <c r="D1691" s="41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54"/>
    </row>
    <row r="1692" spans="1:17" x14ac:dyDescent="0.2">
      <c r="A1692" s="41"/>
      <c r="B1692" s="41"/>
      <c r="C1692" s="41"/>
      <c r="D1692" s="41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54"/>
    </row>
    <row r="1693" spans="1:17" x14ac:dyDescent="0.2">
      <c r="A1693" s="41"/>
      <c r="B1693" s="41"/>
      <c r="C1693" s="41"/>
      <c r="D1693" s="41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54"/>
    </row>
    <row r="1694" spans="1:17" x14ac:dyDescent="0.2">
      <c r="A1694" s="41"/>
      <c r="B1694" s="41"/>
      <c r="C1694" s="41"/>
      <c r="D1694" s="41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54"/>
    </row>
    <row r="1695" spans="1:17" x14ac:dyDescent="0.2">
      <c r="A1695" s="41"/>
      <c r="B1695" s="41"/>
      <c r="C1695" s="41"/>
      <c r="D1695" s="41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54"/>
    </row>
    <row r="1696" spans="1:17" x14ac:dyDescent="0.2">
      <c r="A1696" s="41"/>
      <c r="B1696" s="41"/>
      <c r="C1696" s="41"/>
      <c r="D1696" s="41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54"/>
    </row>
    <row r="1697" spans="1:17" x14ac:dyDescent="0.2">
      <c r="A1697" s="41"/>
      <c r="B1697" s="41"/>
      <c r="C1697" s="41"/>
      <c r="D1697" s="41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54"/>
    </row>
    <row r="1698" spans="1:17" x14ac:dyDescent="0.2">
      <c r="A1698" s="41"/>
      <c r="B1698" s="41"/>
      <c r="C1698" s="41"/>
      <c r="D1698" s="41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54"/>
    </row>
    <row r="1699" spans="1:17" x14ac:dyDescent="0.2">
      <c r="A1699" s="41"/>
      <c r="B1699" s="41"/>
      <c r="C1699" s="41"/>
      <c r="D1699" s="41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54"/>
    </row>
    <row r="1700" spans="1:17" x14ac:dyDescent="0.2">
      <c r="A1700" s="41"/>
      <c r="B1700" s="41"/>
      <c r="C1700" s="41"/>
      <c r="D1700" s="41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54"/>
    </row>
    <row r="1701" spans="1:17" x14ac:dyDescent="0.2">
      <c r="A1701" s="41"/>
      <c r="B1701" s="41"/>
      <c r="C1701" s="41"/>
      <c r="D1701" s="41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54"/>
    </row>
    <row r="1702" spans="1:17" x14ac:dyDescent="0.2">
      <c r="A1702" s="41"/>
      <c r="B1702" s="41"/>
      <c r="C1702" s="41"/>
      <c r="D1702" s="41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54"/>
    </row>
    <row r="1703" spans="1:17" x14ac:dyDescent="0.2">
      <c r="A1703" s="41"/>
      <c r="B1703" s="41"/>
      <c r="C1703" s="41"/>
      <c r="D1703" s="41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54"/>
    </row>
    <row r="1704" spans="1:17" x14ac:dyDescent="0.2">
      <c r="A1704" s="41"/>
      <c r="B1704" s="41"/>
      <c r="C1704" s="41"/>
      <c r="D1704" s="41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54"/>
    </row>
    <row r="1705" spans="1:17" x14ac:dyDescent="0.2">
      <c r="A1705" s="41"/>
      <c r="B1705" s="41"/>
      <c r="C1705" s="41"/>
      <c r="D1705" s="41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54"/>
    </row>
    <row r="1706" spans="1:17" x14ac:dyDescent="0.2">
      <c r="A1706" s="41"/>
      <c r="B1706" s="41"/>
      <c r="C1706" s="41"/>
      <c r="D1706" s="41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54"/>
    </row>
    <row r="1707" spans="1:17" x14ac:dyDescent="0.2">
      <c r="A1707" s="41"/>
      <c r="B1707" s="41"/>
      <c r="C1707" s="41"/>
      <c r="D1707" s="41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54"/>
    </row>
    <row r="1708" spans="1:17" x14ac:dyDescent="0.2">
      <c r="A1708" s="41"/>
      <c r="B1708" s="41"/>
      <c r="C1708" s="41"/>
      <c r="D1708" s="41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54"/>
    </row>
    <row r="1709" spans="1:17" x14ac:dyDescent="0.2">
      <c r="A1709" s="41"/>
      <c r="B1709" s="41"/>
      <c r="C1709" s="41"/>
      <c r="D1709" s="41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54"/>
    </row>
    <row r="1710" spans="1:17" x14ac:dyDescent="0.2">
      <c r="A1710" s="41"/>
      <c r="B1710" s="41"/>
      <c r="C1710" s="41"/>
      <c r="D1710" s="41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54"/>
    </row>
    <row r="1711" spans="1:17" x14ac:dyDescent="0.2">
      <c r="A1711" s="41"/>
      <c r="B1711" s="41"/>
      <c r="C1711" s="41"/>
      <c r="D1711" s="41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54"/>
    </row>
    <row r="1712" spans="1:17" x14ac:dyDescent="0.2">
      <c r="A1712" s="41"/>
      <c r="B1712" s="41"/>
      <c r="C1712" s="41"/>
      <c r="D1712" s="41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54"/>
    </row>
    <row r="1713" spans="1:17" x14ac:dyDescent="0.2">
      <c r="A1713" s="41"/>
      <c r="B1713" s="41"/>
      <c r="C1713" s="41"/>
      <c r="D1713" s="41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54"/>
    </row>
    <row r="1714" spans="1:17" x14ac:dyDescent="0.2">
      <c r="A1714" s="41"/>
      <c r="B1714" s="41"/>
      <c r="C1714" s="41"/>
      <c r="D1714" s="41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54"/>
    </row>
    <row r="1715" spans="1:17" x14ac:dyDescent="0.2">
      <c r="A1715" s="41"/>
      <c r="B1715" s="41"/>
      <c r="C1715" s="41"/>
      <c r="D1715" s="41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54"/>
    </row>
    <row r="1716" spans="1:17" x14ac:dyDescent="0.2">
      <c r="A1716" s="41"/>
      <c r="B1716" s="41"/>
      <c r="C1716" s="41"/>
      <c r="D1716" s="41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54"/>
    </row>
    <row r="1717" spans="1:17" x14ac:dyDescent="0.2">
      <c r="A1717" s="41"/>
      <c r="B1717" s="41"/>
      <c r="C1717" s="41"/>
      <c r="D1717" s="41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54"/>
    </row>
    <row r="1718" spans="1:17" x14ac:dyDescent="0.2">
      <c r="A1718" s="41"/>
      <c r="B1718" s="41"/>
      <c r="C1718" s="41"/>
      <c r="D1718" s="41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54"/>
    </row>
    <row r="1719" spans="1:17" x14ac:dyDescent="0.2">
      <c r="A1719" s="41"/>
      <c r="B1719" s="41"/>
      <c r="C1719" s="41"/>
      <c r="D1719" s="41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54"/>
    </row>
    <row r="1720" spans="1:17" x14ac:dyDescent="0.2">
      <c r="A1720" s="41"/>
      <c r="B1720" s="41"/>
      <c r="C1720" s="41"/>
      <c r="D1720" s="41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54"/>
    </row>
    <row r="1721" spans="1:17" x14ac:dyDescent="0.2">
      <c r="A1721" s="41"/>
      <c r="B1721" s="41"/>
      <c r="C1721" s="41"/>
      <c r="D1721" s="41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54"/>
    </row>
    <row r="1722" spans="1:17" x14ac:dyDescent="0.2">
      <c r="A1722" s="41"/>
      <c r="B1722" s="41"/>
      <c r="C1722" s="41"/>
      <c r="D1722" s="41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54"/>
    </row>
    <row r="1723" spans="1:17" x14ac:dyDescent="0.2">
      <c r="A1723" s="41"/>
      <c r="B1723" s="41"/>
      <c r="C1723" s="41"/>
      <c r="D1723" s="41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54"/>
    </row>
    <row r="1724" spans="1:17" x14ac:dyDescent="0.2">
      <c r="A1724" s="41"/>
      <c r="B1724" s="41"/>
      <c r="C1724" s="41"/>
      <c r="D1724" s="41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54"/>
    </row>
    <row r="1725" spans="1:17" x14ac:dyDescent="0.2">
      <c r="A1725" s="41"/>
      <c r="B1725" s="41"/>
      <c r="C1725" s="41"/>
      <c r="D1725" s="41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54"/>
    </row>
    <row r="1726" spans="1:17" x14ac:dyDescent="0.2">
      <c r="A1726" s="41"/>
      <c r="B1726" s="41"/>
      <c r="C1726" s="41"/>
      <c r="D1726" s="41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54"/>
    </row>
    <row r="1727" spans="1:17" x14ac:dyDescent="0.2">
      <c r="A1727" s="41"/>
      <c r="B1727" s="41"/>
      <c r="C1727" s="41"/>
      <c r="D1727" s="41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54"/>
    </row>
    <row r="1728" spans="1:17" x14ac:dyDescent="0.2">
      <c r="A1728" s="41"/>
      <c r="B1728" s="41"/>
      <c r="C1728" s="41"/>
      <c r="D1728" s="41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54"/>
    </row>
    <row r="1729" spans="1:17" x14ac:dyDescent="0.2">
      <c r="A1729" s="41"/>
      <c r="B1729" s="41"/>
      <c r="C1729" s="41"/>
      <c r="D1729" s="41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54"/>
    </row>
    <row r="1730" spans="1:17" x14ac:dyDescent="0.2">
      <c r="A1730" s="41"/>
      <c r="B1730" s="41"/>
      <c r="C1730" s="41"/>
      <c r="D1730" s="41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54"/>
    </row>
    <row r="1731" spans="1:17" x14ac:dyDescent="0.2">
      <c r="A1731" s="41"/>
      <c r="B1731" s="41"/>
      <c r="C1731" s="41"/>
      <c r="D1731" s="41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54"/>
    </row>
    <row r="1732" spans="1:17" x14ac:dyDescent="0.2">
      <c r="A1732" s="41"/>
      <c r="B1732" s="41"/>
      <c r="C1732" s="41"/>
      <c r="D1732" s="41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54"/>
    </row>
    <row r="1733" spans="1:17" x14ac:dyDescent="0.2">
      <c r="A1733" s="41"/>
      <c r="B1733" s="41"/>
      <c r="C1733" s="41"/>
      <c r="D1733" s="41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54"/>
    </row>
    <row r="1734" spans="1:17" x14ac:dyDescent="0.2">
      <c r="A1734" s="41"/>
      <c r="B1734" s="41"/>
      <c r="C1734" s="41"/>
      <c r="D1734" s="41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54"/>
    </row>
    <row r="1735" spans="1:17" x14ac:dyDescent="0.2">
      <c r="A1735" s="41"/>
      <c r="B1735" s="41"/>
      <c r="C1735" s="41"/>
      <c r="D1735" s="41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54"/>
    </row>
    <row r="1736" spans="1:17" x14ac:dyDescent="0.2">
      <c r="A1736" s="41"/>
      <c r="B1736" s="41"/>
      <c r="C1736" s="41"/>
      <c r="D1736" s="41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54"/>
    </row>
    <row r="1737" spans="1:17" x14ac:dyDescent="0.2">
      <c r="A1737" s="41"/>
      <c r="B1737" s="41"/>
      <c r="C1737" s="41"/>
      <c r="D1737" s="41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54"/>
    </row>
    <row r="1738" spans="1:17" x14ac:dyDescent="0.2">
      <c r="A1738" s="41"/>
      <c r="B1738" s="41"/>
      <c r="C1738" s="41"/>
      <c r="D1738" s="41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54"/>
    </row>
    <row r="1739" spans="1:17" x14ac:dyDescent="0.2">
      <c r="A1739" s="41"/>
      <c r="B1739" s="41"/>
      <c r="C1739" s="41"/>
      <c r="D1739" s="41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54"/>
    </row>
    <row r="1740" spans="1:17" x14ac:dyDescent="0.2">
      <c r="A1740" s="41"/>
      <c r="B1740" s="41"/>
      <c r="C1740" s="41"/>
      <c r="D1740" s="41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54"/>
    </row>
    <row r="1741" spans="1:17" x14ac:dyDescent="0.2">
      <c r="A1741" s="41"/>
      <c r="B1741" s="41"/>
      <c r="C1741" s="41"/>
      <c r="D1741" s="41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54"/>
    </row>
    <row r="1742" spans="1:17" x14ac:dyDescent="0.2">
      <c r="A1742" s="41"/>
      <c r="B1742" s="41"/>
      <c r="C1742" s="41"/>
      <c r="D1742" s="41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54"/>
    </row>
    <row r="1743" spans="1:17" x14ac:dyDescent="0.2">
      <c r="A1743" s="41"/>
      <c r="B1743" s="41"/>
      <c r="C1743" s="41"/>
      <c r="D1743" s="41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54"/>
    </row>
    <row r="1744" spans="1:17" x14ac:dyDescent="0.2">
      <c r="A1744" s="41"/>
      <c r="B1744" s="41"/>
      <c r="C1744" s="41"/>
      <c r="D1744" s="41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54"/>
    </row>
    <row r="1745" spans="1:17" x14ac:dyDescent="0.2">
      <c r="A1745" s="41"/>
      <c r="B1745" s="41"/>
      <c r="C1745" s="41"/>
      <c r="D1745" s="41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54"/>
    </row>
    <row r="1746" spans="1:17" x14ac:dyDescent="0.2">
      <c r="A1746" s="41"/>
      <c r="B1746" s="41"/>
      <c r="C1746" s="41"/>
      <c r="D1746" s="41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54"/>
    </row>
    <row r="1747" spans="1:17" x14ac:dyDescent="0.2">
      <c r="A1747" s="41"/>
      <c r="B1747" s="41"/>
      <c r="C1747" s="41"/>
      <c r="D1747" s="41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54"/>
    </row>
    <row r="1748" spans="1:17" x14ac:dyDescent="0.2">
      <c r="A1748" s="41"/>
      <c r="B1748" s="41"/>
      <c r="C1748" s="41"/>
      <c r="D1748" s="41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54"/>
    </row>
    <row r="1749" spans="1:17" x14ac:dyDescent="0.2">
      <c r="A1749" s="41"/>
      <c r="B1749" s="41"/>
      <c r="C1749" s="41"/>
      <c r="D1749" s="41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54"/>
    </row>
    <row r="1750" spans="1:17" x14ac:dyDescent="0.2">
      <c r="A1750" s="41"/>
      <c r="B1750" s="41"/>
      <c r="C1750" s="41"/>
      <c r="D1750" s="41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54"/>
    </row>
    <row r="1751" spans="1:17" x14ac:dyDescent="0.2">
      <c r="A1751" s="41"/>
      <c r="B1751" s="41"/>
      <c r="C1751" s="41"/>
      <c r="D1751" s="41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54"/>
    </row>
    <row r="1752" spans="1:17" x14ac:dyDescent="0.2">
      <c r="A1752" s="41"/>
      <c r="B1752" s="41"/>
      <c r="C1752" s="41"/>
      <c r="D1752" s="41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54"/>
    </row>
    <row r="1753" spans="1:17" x14ac:dyDescent="0.2">
      <c r="A1753" s="41"/>
      <c r="B1753" s="41"/>
      <c r="C1753" s="41"/>
      <c r="D1753" s="41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54"/>
    </row>
    <row r="1754" spans="1:17" x14ac:dyDescent="0.2">
      <c r="A1754" s="41"/>
      <c r="B1754" s="41"/>
      <c r="C1754" s="41"/>
      <c r="D1754" s="41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54"/>
    </row>
    <row r="1755" spans="1:17" x14ac:dyDescent="0.2">
      <c r="A1755" s="41"/>
      <c r="B1755" s="41"/>
      <c r="C1755" s="41"/>
      <c r="D1755" s="41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54"/>
    </row>
    <row r="1756" spans="1:17" x14ac:dyDescent="0.2">
      <c r="A1756" s="41"/>
      <c r="B1756" s="41"/>
      <c r="C1756" s="41"/>
      <c r="D1756" s="41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54"/>
    </row>
    <row r="1757" spans="1:17" x14ac:dyDescent="0.2">
      <c r="A1757" s="41"/>
      <c r="B1757" s="41"/>
      <c r="C1757" s="41"/>
      <c r="D1757" s="41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54"/>
    </row>
    <row r="1758" spans="1:17" x14ac:dyDescent="0.2">
      <c r="A1758" s="41"/>
      <c r="B1758" s="41"/>
      <c r="C1758" s="41"/>
      <c r="D1758" s="41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54"/>
    </row>
    <row r="1759" spans="1:17" x14ac:dyDescent="0.2">
      <c r="A1759" s="41"/>
      <c r="B1759" s="41"/>
      <c r="C1759" s="41"/>
      <c r="D1759" s="41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54"/>
    </row>
    <row r="1760" spans="1:17" x14ac:dyDescent="0.2">
      <c r="A1760" s="41"/>
      <c r="B1760" s="41"/>
      <c r="C1760" s="41"/>
      <c r="D1760" s="41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54"/>
    </row>
    <row r="1761" spans="1:17" x14ac:dyDescent="0.2">
      <c r="A1761" s="41"/>
      <c r="B1761" s="41"/>
      <c r="C1761" s="41"/>
      <c r="D1761" s="41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54"/>
    </row>
    <row r="1762" spans="1:17" x14ac:dyDescent="0.2">
      <c r="A1762" s="41"/>
      <c r="B1762" s="41"/>
      <c r="C1762" s="41"/>
      <c r="D1762" s="41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54"/>
    </row>
    <row r="1763" spans="1:17" x14ac:dyDescent="0.2">
      <c r="A1763" s="41"/>
      <c r="B1763" s="41"/>
      <c r="C1763" s="41"/>
      <c r="D1763" s="41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54"/>
    </row>
    <row r="1764" spans="1:17" x14ac:dyDescent="0.2">
      <c r="A1764" s="41"/>
      <c r="B1764" s="41"/>
      <c r="C1764" s="41"/>
      <c r="D1764" s="41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54"/>
    </row>
    <row r="1765" spans="1:17" x14ac:dyDescent="0.2">
      <c r="A1765" s="41"/>
      <c r="B1765" s="41"/>
      <c r="C1765" s="41"/>
      <c r="D1765" s="41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54"/>
    </row>
    <row r="1766" spans="1:17" x14ac:dyDescent="0.2">
      <c r="A1766" s="41"/>
      <c r="B1766" s="41"/>
      <c r="C1766" s="41"/>
      <c r="D1766" s="41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54"/>
    </row>
    <row r="1767" spans="1:17" x14ac:dyDescent="0.2">
      <c r="A1767" s="41"/>
      <c r="B1767" s="41"/>
      <c r="C1767" s="41"/>
      <c r="D1767" s="41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54"/>
    </row>
    <row r="1768" spans="1:17" x14ac:dyDescent="0.2">
      <c r="A1768" s="41"/>
      <c r="B1768" s="41"/>
      <c r="C1768" s="41"/>
      <c r="D1768" s="41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54"/>
    </row>
    <row r="1769" spans="1:17" x14ac:dyDescent="0.2">
      <c r="A1769" s="41"/>
      <c r="B1769" s="41"/>
      <c r="C1769" s="41"/>
      <c r="D1769" s="41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54"/>
    </row>
    <row r="1770" spans="1:17" x14ac:dyDescent="0.2">
      <c r="A1770" s="41"/>
      <c r="B1770" s="41"/>
      <c r="C1770" s="41"/>
      <c r="D1770" s="41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54"/>
    </row>
    <row r="1771" spans="1:17" x14ac:dyDescent="0.2">
      <c r="A1771" s="41"/>
      <c r="B1771" s="41"/>
      <c r="C1771" s="41"/>
      <c r="D1771" s="41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54"/>
    </row>
    <row r="1772" spans="1:17" x14ac:dyDescent="0.2">
      <c r="A1772" s="41"/>
      <c r="B1772" s="41"/>
      <c r="C1772" s="41"/>
      <c r="D1772" s="41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54"/>
    </row>
    <row r="1773" spans="1:17" x14ac:dyDescent="0.2">
      <c r="A1773" s="41"/>
      <c r="B1773" s="41"/>
      <c r="C1773" s="41"/>
      <c r="D1773" s="41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54"/>
    </row>
    <row r="1774" spans="1:17" x14ac:dyDescent="0.2">
      <c r="A1774" s="41"/>
      <c r="B1774" s="41"/>
      <c r="C1774" s="41"/>
      <c r="D1774" s="41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54"/>
    </row>
    <row r="1775" spans="1:17" x14ac:dyDescent="0.2">
      <c r="A1775" s="41"/>
      <c r="B1775" s="41"/>
      <c r="C1775" s="41"/>
      <c r="D1775" s="41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54"/>
    </row>
    <row r="1776" spans="1:17" x14ac:dyDescent="0.2">
      <c r="A1776" s="41"/>
      <c r="B1776" s="41"/>
      <c r="C1776" s="41"/>
      <c r="D1776" s="41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54"/>
    </row>
    <row r="1777" spans="1:17" x14ac:dyDescent="0.2">
      <c r="A1777" s="41"/>
      <c r="B1777" s="41"/>
      <c r="C1777" s="41"/>
      <c r="D1777" s="41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54"/>
    </row>
    <row r="1778" spans="1:17" x14ac:dyDescent="0.2">
      <c r="A1778" s="41"/>
      <c r="B1778" s="41"/>
      <c r="C1778" s="41"/>
      <c r="D1778" s="41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54"/>
    </row>
    <row r="1779" spans="1:17" x14ac:dyDescent="0.2">
      <c r="A1779" s="41"/>
      <c r="B1779" s="41"/>
      <c r="C1779" s="41"/>
      <c r="D1779" s="41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54"/>
    </row>
    <row r="1780" spans="1:17" x14ac:dyDescent="0.2">
      <c r="A1780" s="41"/>
      <c r="B1780" s="41"/>
      <c r="C1780" s="41"/>
      <c r="D1780" s="41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54"/>
    </row>
    <row r="1781" spans="1:17" x14ac:dyDescent="0.2">
      <c r="A1781" s="41"/>
      <c r="B1781" s="41"/>
      <c r="C1781" s="41"/>
      <c r="D1781" s="41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54"/>
    </row>
    <row r="1782" spans="1:17" x14ac:dyDescent="0.2">
      <c r="A1782" s="41"/>
      <c r="B1782" s="41"/>
      <c r="C1782" s="41"/>
      <c r="D1782" s="41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54"/>
    </row>
    <row r="1783" spans="1:17" x14ac:dyDescent="0.2">
      <c r="A1783" s="41"/>
      <c r="B1783" s="41"/>
      <c r="C1783" s="41"/>
      <c r="D1783" s="41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54"/>
    </row>
    <row r="1784" spans="1:17" x14ac:dyDescent="0.2">
      <c r="A1784" s="41"/>
      <c r="B1784" s="41"/>
      <c r="C1784" s="41"/>
      <c r="D1784" s="41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54"/>
    </row>
    <row r="1785" spans="1:17" x14ac:dyDescent="0.2">
      <c r="A1785" s="41"/>
      <c r="B1785" s="41"/>
      <c r="C1785" s="41"/>
      <c r="D1785" s="41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54"/>
    </row>
    <row r="1786" spans="1:17" x14ac:dyDescent="0.2">
      <c r="A1786" s="41"/>
      <c r="B1786" s="41"/>
      <c r="C1786" s="41"/>
      <c r="D1786" s="41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54"/>
    </row>
    <row r="1787" spans="1:17" x14ac:dyDescent="0.2">
      <c r="A1787" s="41"/>
      <c r="B1787" s="41"/>
      <c r="C1787" s="41"/>
      <c r="D1787" s="41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54"/>
    </row>
    <row r="1788" spans="1:17" x14ac:dyDescent="0.2">
      <c r="A1788" s="41"/>
      <c r="B1788" s="41"/>
      <c r="C1788" s="41"/>
      <c r="D1788" s="41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54"/>
    </row>
    <row r="1789" spans="1:17" x14ac:dyDescent="0.2">
      <c r="A1789" s="41"/>
      <c r="B1789" s="41"/>
      <c r="C1789" s="41"/>
      <c r="D1789" s="41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54"/>
    </row>
    <row r="1790" spans="1:17" x14ac:dyDescent="0.2">
      <c r="A1790" s="41"/>
      <c r="B1790" s="41"/>
      <c r="C1790" s="41"/>
      <c r="D1790" s="41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54"/>
    </row>
    <row r="1791" spans="1:17" x14ac:dyDescent="0.2">
      <c r="A1791" s="41"/>
      <c r="B1791" s="41"/>
      <c r="C1791" s="41"/>
      <c r="D1791" s="41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54"/>
    </row>
    <row r="1792" spans="1:17" x14ac:dyDescent="0.2">
      <c r="A1792" s="41"/>
      <c r="B1792" s="41"/>
      <c r="C1792" s="41"/>
      <c r="D1792" s="41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54"/>
    </row>
    <row r="1793" spans="1:17" x14ac:dyDescent="0.2">
      <c r="A1793" s="41"/>
      <c r="B1793" s="41"/>
      <c r="C1793" s="41"/>
      <c r="D1793" s="41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54"/>
    </row>
    <row r="1794" spans="1:17" x14ac:dyDescent="0.2">
      <c r="A1794" s="41"/>
      <c r="B1794" s="41"/>
      <c r="C1794" s="41"/>
      <c r="D1794" s="41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54"/>
    </row>
    <row r="1795" spans="1:17" x14ac:dyDescent="0.2">
      <c r="A1795" s="41"/>
      <c r="B1795" s="41"/>
      <c r="C1795" s="41"/>
      <c r="D1795" s="41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54"/>
    </row>
    <row r="1796" spans="1:17" x14ac:dyDescent="0.2">
      <c r="A1796" s="41"/>
      <c r="B1796" s="41"/>
      <c r="C1796" s="41"/>
      <c r="D1796" s="41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54"/>
    </row>
    <row r="1797" spans="1:17" x14ac:dyDescent="0.2">
      <c r="A1797" s="41"/>
      <c r="B1797" s="41"/>
      <c r="C1797" s="41"/>
      <c r="D1797" s="41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54"/>
    </row>
    <row r="1798" spans="1:17" x14ac:dyDescent="0.2">
      <c r="A1798" s="41"/>
      <c r="B1798" s="41"/>
      <c r="C1798" s="41"/>
      <c r="D1798" s="41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54"/>
    </row>
    <row r="1799" spans="1:17" x14ac:dyDescent="0.2">
      <c r="A1799" s="41"/>
      <c r="B1799" s="41"/>
      <c r="C1799" s="41"/>
      <c r="D1799" s="41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54"/>
    </row>
    <row r="1800" spans="1:17" x14ac:dyDescent="0.2">
      <c r="A1800" s="41"/>
      <c r="B1800" s="41"/>
      <c r="C1800" s="41"/>
      <c r="D1800" s="41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54"/>
    </row>
    <row r="1801" spans="1:17" x14ac:dyDescent="0.2">
      <c r="A1801" s="41"/>
      <c r="B1801" s="41"/>
      <c r="C1801" s="41"/>
      <c r="D1801" s="41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54"/>
    </row>
    <row r="1802" spans="1:17" x14ac:dyDescent="0.2">
      <c r="A1802" s="41"/>
      <c r="B1802" s="41"/>
      <c r="C1802" s="41"/>
      <c r="D1802" s="41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54"/>
    </row>
    <row r="1803" spans="1:17" x14ac:dyDescent="0.2">
      <c r="A1803" s="41"/>
      <c r="B1803" s="41"/>
      <c r="C1803" s="41"/>
      <c r="D1803" s="41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54"/>
    </row>
    <row r="1804" spans="1:17" x14ac:dyDescent="0.2">
      <c r="A1804" s="41"/>
      <c r="B1804" s="41"/>
      <c r="C1804" s="41"/>
      <c r="D1804" s="41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54"/>
    </row>
    <row r="1805" spans="1:17" x14ac:dyDescent="0.2">
      <c r="A1805" s="41"/>
      <c r="B1805" s="41"/>
      <c r="C1805" s="41"/>
      <c r="D1805" s="41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54"/>
    </row>
    <row r="1806" spans="1:17" x14ac:dyDescent="0.2">
      <c r="A1806" s="41"/>
      <c r="B1806" s="41"/>
      <c r="C1806" s="41"/>
      <c r="D1806" s="41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54"/>
    </row>
    <row r="1807" spans="1:17" x14ac:dyDescent="0.2">
      <c r="A1807" s="41"/>
      <c r="B1807" s="41"/>
      <c r="C1807" s="41"/>
      <c r="D1807" s="41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54"/>
    </row>
    <row r="1808" spans="1:17" x14ac:dyDescent="0.2">
      <c r="A1808" s="41"/>
      <c r="B1808" s="41"/>
      <c r="C1808" s="41"/>
      <c r="D1808" s="41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54"/>
    </row>
    <row r="1809" spans="1:17" x14ac:dyDescent="0.2">
      <c r="A1809" s="41"/>
      <c r="B1809" s="41"/>
      <c r="C1809" s="41"/>
      <c r="D1809" s="41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54"/>
    </row>
    <row r="1810" spans="1:17" x14ac:dyDescent="0.2">
      <c r="A1810" s="41"/>
      <c r="B1810" s="41"/>
      <c r="C1810" s="41"/>
      <c r="D1810" s="41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54"/>
    </row>
    <row r="1811" spans="1:17" x14ac:dyDescent="0.2">
      <c r="A1811" s="41"/>
      <c r="B1811" s="41"/>
      <c r="C1811" s="41"/>
      <c r="D1811" s="41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54"/>
    </row>
    <row r="1812" spans="1:17" x14ac:dyDescent="0.2">
      <c r="A1812" s="41"/>
      <c r="B1812" s="41"/>
      <c r="C1812" s="41"/>
      <c r="D1812" s="41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54"/>
    </row>
    <row r="1813" spans="1:17" x14ac:dyDescent="0.2">
      <c r="A1813" s="41"/>
      <c r="B1813" s="41"/>
      <c r="C1813" s="41"/>
      <c r="D1813" s="41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54"/>
    </row>
    <row r="1814" spans="1:17" x14ac:dyDescent="0.2">
      <c r="A1814" s="41"/>
      <c r="B1814" s="41"/>
      <c r="C1814" s="41"/>
      <c r="D1814" s="41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54"/>
    </row>
    <row r="1815" spans="1:17" x14ac:dyDescent="0.2">
      <c r="A1815" s="41"/>
      <c r="B1815" s="41"/>
      <c r="C1815" s="41"/>
      <c r="D1815" s="41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54"/>
    </row>
    <row r="1816" spans="1:17" x14ac:dyDescent="0.2">
      <c r="A1816" s="41"/>
      <c r="B1816" s="41"/>
      <c r="C1816" s="41"/>
      <c r="D1816" s="41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54"/>
    </row>
    <row r="1817" spans="1:17" x14ac:dyDescent="0.2">
      <c r="A1817" s="41"/>
      <c r="B1817" s="41"/>
      <c r="C1817" s="41"/>
      <c r="D1817" s="41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54"/>
    </row>
    <row r="1818" spans="1:17" x14ac:dyDescent="0.2">
      <c r="A1818" s="41"/>
      <c r="B1818" s="41"/>
      <c r="C1818" s="41"/>
      <c r="D1818" s="41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54"/>
    </row>
    <row r="1819" spans="1:17" x14ac:dyDescent="0.2">
      <c r="A1819" s="41"/>
      <c r="B1819" s="41"/>
      <c r="C1819" s="41"/>
      <c r="D1819" s="41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54"/>
    </row>
    <row r="1820" spans="1:17" x14ac:dyDescent="0.2">
      <c r="A1820" s="41"/>
      <c r="B1820" s="41"/>
      <c r="C1820" s="41"/>
      <c r="D1820" s="41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54"/>
    </row>
    <row r="1821" spans="1:17" x14ac:dyDescent="0.2">
      <c r="A1821" s="41"/>
      <c r="B1821" s="41"/>
      <c r="C1821" s="41"/>
      <c r="D1821" s="41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54"/>
    </row>
    <row r="1822" spans="1:17" x14ac:dyDescent="0.2">
      <c r="A1822" s="41"/>
      <c r="B1822" s="41"/>
      <c r="C1822" s="41"/>
      <c r="D1822" s="41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54"/>
    </row>
    <row r="1823" spans="1:17" x14ac:dyDescent="0.2">
      <c r="A1823" s="41"/>
      <c r="B1823" s="41"/>
      <c r="C1823" s="41"/>
      <c r="D1823" s="41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54"/>
    </row>
    <row r="1824" spans="1:17" x14ac:dyDescent="0.2">
      <c r="A1824" s="41"/>
      <c r="B1824" s="41"/>
      <c r="C1824" s="41"/>
      <c r="D1824" s="41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54"/>
    </row>
    <row r="1825" spans="1:17" x14ac:dyDescent="0.2">
      <c r="A1825" s="41"/>
      <c r="B1825" s="41"/>
      <c r="C1825" s="41"/>
      <c r="D1825" s="41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54"/>
    </row>
    <row r="1826" spans="1:17" x14ac:dyDescent="0.2">
      <c r="A1826" s="41"/>
      <c r="B1826" s="41"/>
      <c r="C1826" s="41"/>
      <c r="D1826" s="41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54"/>
    </row>
    <row r="1827" spans="1:17" x14ac:dyDescent="0.2">
      <c r="A1827" s="41"/>
      <c r="B1827" s="41"/>
      <c r="C1827" s="41"/>
      <c r="D1827" s="41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54"/>
    </row>
    <row r="1828" spans="1:17" x14ac:dyDescent="0.2">
      <c r="A1828" s="41"/>
      <c r="B1828" s="41"/>
      <c r="C1828" s="41"/>
      <c r="D1828" s="41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54"/>
    </row>
    <row r="1829" spans="1:17" x14ac:dyDescent="0.2">
      <c r="A1829" s="41"/>
      <c r="B1829" s="41"/>
      <c r="C1829" s="41"/>
      <c r="D1829" s="41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54"/>
    </row>
    <row r="1830" spans="1:17" x14ac:dyDescent="0.2">
      <c r="A1830" s="41"/>
      <c r="B1830" s="41"/>
      <c r="C1830" s="41"/>
      <c r="D1830" s="41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54"/>
    </row>
    <row r="1831" spans="1:17" x14ac:dyDescent="0.2">
      <c r="A1831" s="41"/>
      <c r="B1831" s="41"/>
      <c r="C1831" s="41"/>
      <c r="D1831" s="41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54"/>
    </row>
    <row r="1832" spans="1:17" x14ac:dyDescent="0.2">
      <c r="A1832" s="41"/>
      <c r="B1832" s="41"/>
      <c r="C1832" s="41"/>
      <c r="D1832" s="41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54"/>
    </row>
    <row r="1833" spans="1:17" x14ac:dyDescent="0.2">
      <c r="A1833" s="41"/>
      <c r="B1833" s="41"/>
      <c r="C1833" s="41"/>
      <c r="D1833" s="41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54"/>
    </row>
    <row r="1834" spans="1:17" x14ac:dyDescent="0.2">
      <c r="A1834" s="41"/>
      <c r="B1834" s="41"/>
      <c r="C1834" s="41"/>
      <c r="D1834" s="41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54"/>
    </row>
    <row r="1835" spans="1:17" x14ac:dyDescent="0.2">
      <c r="A1835" s="41"/>
      <c r="B1835" s="41"/>
      <c r="C1835" s="41"/>
      <c r="D1835" s="41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54"/>
    </row>
    <row r="1836" spans="1:17" x14ac:dyDescent="0.2">
      <c r="A1836" s="41"/>
      <c r="B1836" s="41"/>
      <c r="C1836" s="41"/>
      <c r="D1836" s="41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54"/>
    </row>
    <row r="1837" spans="1:17" x14ac:dyDescent="0.2">
      <c r="A1837" s="41"/>
      <c r="B1837" s="41"/>
      <c r="C1837" s="41"/>
      <c r="D1837" s="41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54"/>
    </row>
    <row r="1838" spans="1:17" x14ac:dyDescent="0.2">
      <c r="A1838" s="41"/>
      <c r="B1838" s="41"/>
      <c r="C1838" s="41"/>
      <c r="D1838" s="41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54"/>
    </row>
    <row r="1839" spans="1:17" x14ac:dyDescent="0.2">
      <c r="A1839" s="41"/>
      <c r="B1839" s="41"/>
      <c r="C1839" s="41"/>
      <c r="D1839" s="41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54"/>
    </row>
    <row r="1840" spans="1:17" x14ac:dyDescent="0.2">
      <c r="A1840" s="41"/>
      <c r="B1840" s="41"/>
      <c r="C1840" s="41"/>
      <c r="D1840" s="41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54"/>
    </row>
    <row r="1841" spans="1:17" x14ac:dyDescent="0.2">
      <c r="A1841" s="41"/>
      <c r="B1841" s="41"/>
      <c r="C1841" s="41"/>
      <c r="D1841" s="41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54"/>
    </row>
    <row r="1842" spans="1:17" x14ac:dyDescent="0.2">
      <c r="A1842" s="41"/>
      <c r="B1842" s="41"/>
      <c r="C1842" s="41"/>
      <c r="D1842" s="41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54"/>
    </row>
    <row r="1843" spans="1:17" x14ac:dyDescent="0.2">
      <c r="A1843" s="41"/>
      <c r="B1843" s="41"/>
      <c r="C1843" s="41"/>
      <c r="D1843" s="41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54"/>
    </row>
    <row r="1844" spans="1:17" x14ac:dyDescent="0.2">
      <c r="A1844" s="41"/>
      <c r="B1844" s="41"/>
      <c r="C1844" s="41"/>
      <c r="D1844" s="41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54"/>
    </row>
    <row r="1845" spans="1:17" x14ac:dyDescent="0.2">
      <c r="A1845" s="41"/>
      <c r="B1845" s="41"/>
      <c r="C1845" s="41"/>
      <c r="D1845" s="41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54"/>
    </row>
    <row r="1846" spans="1:17" x14ac:dyDescent="0.2">
      <c r="A1846" s="41"/>
      <c r="B1846" s="41"/>
      <c r="C1846" s="41"/>
      <c r="D1846" s="41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54"/>
    </row>
    <row r="1847" spans="1:17" x14ac:dyDescent="0.2">
      <c r="A1847" s="41"/>
      <c r="B1847" s="41"/>
      <c r="C1847" s="41"/>
      <c r="D1847" s="41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54"/>
    </row>
    <row r="1848" spans="1:17" x14ac:dyDescent="0.2">
      <c r="A1848" s="41"/>
      <c r="B1848" s="41"/>
      <c r="C1848" s="41"/>
      <c r="D1848" s="41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54"/>
    </row>
    <row r="1849" spans="1:17" x14ac:dyDescent="0.2">
      <c r="A1849" s="41"/>
      <c r="B1849" s="41"/>
      <c r="C1849" s="41"/>
      <c r="D1849" s="41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54"/>
    </row>
    <row r="1850" spans="1:17" x14ac:dyDescent="0.2">
      <c r="A1850" s="41"/>
      <c r="B1850" s="41"/>
      <c r="C1850" s="41"/>
      <c r="D1850" s="41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54"/>
    </row>
    <row r="1851" spans="1:17" x14ac:dyDescent="0.2">
      <c r="A1851" s="41"/>
      <c r="B1851" s="41"/>
      <c r="C1851" s="41"/>
      <c r="D1851" s="41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54"/>
    </row>
    <row r="1852" spans="1:17" x14ac:dyDescent="0.2">
      <c r="A1852" s="41"/>
      <c r="B1852" s="41"/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54"/>
    </row>
    <row r="1853" spans="1:17" x14ac:dyDescent="0.2">
      <c r="A1853" s="41"/>
      <c r="B1853" s="41"/>
      <c r="C1853" s="41"/>
      <c r="D1853" s="41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54"/>
    </row>
    <row r="1854" spans="1:17" x14ac:dyDescent="0.2">
      <c r="A1854" s="41"/>
      <c r="B1854" s="41"/>
      <c r="C1854" s="41"/>
      <c r="D1854" s="41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54"/>
    </row>
    <row r="1855" spans="1:17" x14ac:dyDescent="0.2">
      <c r="A1855" s="41"/>
      <c r="B1855" s="41"/>
      <c r="C1855" s="41"/>
      <c r="D1855" s="41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54"/>
    </row>
    <row r="1856" spans="1:17" x14ac:dyDescent="0.2">
      <c r="A1856" s="41"/>
      <c r="B1856" s="41"/>
      <c r="C1856" s="41"/>
      <c r="D1856" s="41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54"/>
    </row>
    <row r="1857" spans="1:17" x14ac:dyDescent="0.2">
      <c r="A1857" s="41"/>
      <c r="B1857" s="41"/>
      <c r="C1857" s="41"/>
      <c r="D1857" s="41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54"/>
    </row>
    <row r="1858" spans="1:17" x14ac:dyDescent="0.2">
      <c r="A1858" s="41"/>
      <c r="B1858" s="41"/>
      <c r="C1858" s="41"/>
      <c r="D1858" s="41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54"/>
    </row>
    <row r="1859" spans="1:17" x14ac:dyDescent="0.2">
      <c r="A1859" s="41"/>
      <c r="B1859" s="41"/>
      <c r="C1859" s="41"/>
      <c r="D1859" s="41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54"/>
    </row>
    <row r="1860" spans="1:17" x14ac:dyDescent="0.2">
      <c r="A1860" s="41"/>
      <c r="B1860" s="41"/>
      <c r="C1860" s="41"/>
      <c r="D1860" s="41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54"/>
    </row>
    <row r="1861" spans="1:17" x14ac:dyDescent="0.2">
      <c r="A1861" s="41"/>
      <c r="B1861" s="41"/>
      <c r="C1861" s="41"/>
      <c r="D1861" s="41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54"/>
    </row>
    <row r="1862" spans="1:17" x14ac:dyDescent="0.2">
      <c r="A1862" s="41"/>
      <c r="B1862" s="41"/>
      <c r="C1862" s="41"/>
      <c r="D1862" s="41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54"/>
    </row>
    <row r="1863" spans="1:17" x14ac:dyDescent="0.2">
      <c r="A1863" s="41"/>
      <c r="B1863" s="41"/>
      <c r="C1863" s="41"/>
      <c r="D1863" s="41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54"/>
    </row>
    <row r="1864" spans="1:17" x14ac:dyDescent="0.2">
      <c r="A1864" s="41"/>
      <c r="B1864" s="41"/>
      <c r="C1864" s="41"/>
      <c r="D1864" s="41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54"/>
    </row>
    <row r="1865" spans="1:17" x14ac:dyDescent="0.2">
      <c r="A1865" s="41"/>
      <c r="B1865" s="41"/>
      <c r="C1865" s="41"/>
      <c r="D1865" s="41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54"/>
    </row>
    <row r="1866" spans="1:17" x14ac:dyDescent="0.2">
      <c r="A1866" s="41"/>
      <c r="B1866" s="41"/>
      <c r="C1866" s="41"/>
      <c r="D1866" s="41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54"/>
    </row>
    <row r="1867" spans="1:17" x14ac:dyDescent="0.2">
      <c r="A1867" s="41"/>
      <c r="B1867" s="41"/>
      <c r="C1867" s="41"/>
      <c r="D1867" s="41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54"/>
    </row>
    <row r="1868" spans="1:17" x14ac:dyDescent="0.2">
      <c r="A1868" s="41"/>
      <c r="B1868" s="41"/>
      <c r="C1868" s="41"/>
      <c r="D1868" s="41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54"/>
    </row>
    <row r="1869" spans="1:17" x14ac:dyDescent="0.2">
      <c r="A1869" s="41"/>
      <c r="B1869" s="41"/>
      <c r="C1869" s="41"/>
      <c r="D1869" s="41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54"/>
    </row>
    <row r="1870" spans="1:17" x14ac:dyDescent="0.2">
      <c r="A1870" s="41"/>
      <c r="B1870" s="41"/>
      <c r="C1870" s="41"/>
      <c r="D1870" s="41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54"/>
    </row>
    <row r="1871" spans="1:17" x14ac:dyDescent="0.2">
      <c r="A1871" s="41"/>
      <c r="B1871" s="41"/>
      <c r="C1871" s="41"/>
      <c r="D1871" s="41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54"/>
    </row>
    <row r="1872" spans="1:17" x14ac:dyDescent="0.2">
      <c r="A1872" s="41"/>
      <c r="B1872" s="41"/>
      <c r="C1872" s="41"/>
      <c r="D1872" s="41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54"/>
    </row>
    <row r="1873" spans="1:17" x14ac:dyDescent="0.2">
      <c r="A1873" s="41"/>
      <c r="B1873" s="41"/>
      <c r="C1873" s="41"/>
      <c r="D1873" s="41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54"/>
    </row>
    <row r="1874" spans="1:17" x14ac:dyDescent="0.2">
      <c r="A1874" s="41"/>
      <c r="B1874" s="41"/>
      <c r="C1874" s="41"/>
      <c r="D1874" s="41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54"/>
    </row>
    <row r="1875" spans="1:17" x14ac:dyDescent="0.2">
      <c r="A1875" s="41"/>
      <c r="B1875" s="41"/>
      <c r="C1875" s="41"/>
      <c r="D1875" s="41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54"/>
    </row>
    <row r="1876" spans="1:17" x14ac:dyDescent="0.2">
      <c r="A1876" s="41"/>
      <c r="B1876" s="41"/>
      <c r="C1876" s="41"/>
      <c r="D1876" s="41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54"/>
    </row>
    <row r="1877" spans="1:17" x14ac:dyDescent="0.2">
      <c r="A1877" s="41"/>
      <c r="B1877" s="41"/>
      <c r="C1877" s="41"/>
      <c r="D1877" s="41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54"/>
    </row>
    <row r="1878" spans="1:17" x14ac:dyDescent="0.2">
      <c r="A1878" s="41"/>
      <c r="B1878" s="41"/>
      <c r="C1878" s="41"/>
      <c r="D1878" s="41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54"/>
    </row>
    <row r="1879" spans="1:17" x14ac:dyDescent="0.2">
      <c r="A1879" s="41"/>
      <c r="B1879" s="41"/>
      <c r="C1879" s="41"/>
      <c r="D1879" s="41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54"/>
    </row>
    <row r="1880" spans="1:17" x14ac:dyDescent="0.2">
      <c r="A1880" s="41"/>
      <c r="B1880" s="41"/>
      <c r="C1880" s="41"/>
      <c r="D1880" s="41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54"/>
    </row>
    <row r="1881" spans="1:17" x14ac:dyDescent="0.2">
      <c r="A1881" s="41"/>
      <c r="B1881" s="41"/>
      <c r="C1881" s="41"/>
      <c r="D1881" s="41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54"/>
    </row>
    <row r="1882" spans="1:17" x14ac:dyDescent="0.2">
      <c r="A1882" s="41"/>
      <c r="B1882" s="41"/>
      <c r="C1882" s="41"/>
      <c r="D1882" s="41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54"/>
    </row>
    <row r="1883" spans="1:17" x14ac:dyDescent="0.2">
      <c r="A1883" s="41"/>
      <c r="B1883" s="41"/>
      <c r="C1883" s="41"/>
      <c r="D1883" s="41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54"/>
    </row>
    <row r="1884" spans="1:17" x14ac:dyDescent="0.2">
      <c r="A1884" s="41"/>
      <c r="B1884" s="41"/>
      <c r="C1884" s="41"/>
      <c r="D1884" s="41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54"/>
    </row>
    <row r="1885" spans="1:17" x14ac:dyDescent="0.2">
      <c r="A1885" s="41"/>
      <c r="B1885" s="41"/>
      <c r="C1885" s="41"/>
      <c r="D1885" s="41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54"/>
    </row>
    <row r="1886" spans="1:17" x14ac:dyDescent="0.2">
      <c r="A1886" s="41"/>
      <c r="B1886" s="41"/>
      <c r="C1886" s="41"/>
      <c r="D1886" s="41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54"/>
    </row>
    <row r="1887" spans="1:17" x14ac:dyDescent="0.2">
      <c r="A1887" s="41"/>
      <c r="B1887" s="41"/>
      <c r="C1887" s="41"/>
      <c r="D1887" s="41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54"/>
    </row>
    <row r="1888" spans="1:17" x14ac:dyDescent="0.2">
      <c r="A1888" s="41"/>
      <c r="B1888" s="41"/>
      <c r="C1888" s="41"/>
      <c r="D1888" s="41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54"/>
    </row>
    <row r="1889" spans="1:17" x14ac:dyDescent="0.2">
      <c r="A1889" s="41"/>
      <c r="B1889" s="41"/>
      <c r="C1889" s="41"/>
      <c r="D1889" s="41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54"/>
    </row>
    <row r="1890" spans="1:17" x14ac:dyDescent="0.2">
      <c r="A1890" s="41"/>
      <c r="B1890" s="41"/>
      <c r="C1890" s="41"/>
      <c r="D1890" s="41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54"/>
    </row>
    <row r="1891" spans="1:17" x14ac:dyDescent="0.2">
      <c r="A1891" s="41"/>
      <c r="B1891" s="41"/>
      <c r="C1891" s="41"/>
      <c r="D1891" s="41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54"/>
    </row>
    <row r="1892" spans="1:17" x14ac:dyDescent="0.2">
      <c r="A1892" s="41"/>
      <c r="B1892" s="41"/>
      <c r="C1892" s="41"/>
      <c r="D1892" s="41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54"/>
    </row>
    <row r="1893" spans="1:17" x14ac:dyDescent="0.2">
      <c r="A1893" s="41"/>
      <c r="B1893" s="41"/>
      <c r="C1893" s="41"/>
      <c r="D1893" s="41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54"/>
    </row>
    <row r="1894" spans="1:17" x14ac:dyDescent="0.2">
      <c r="A1894" s="41"/>
      <c r="B1894" s="41"/>
      <c r="C1894" s="41"/>
      <c r="D1894" s="41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54"/>
    </row>
    <row r="1895" spans="1:17" x14ac:dyDescent="0.2">
      <c r="A1895" s="41"/>
      <c r="B1895" s="41"/>
      <c r="C1895" s="41"/>
      <c r="D1895" s="41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54"/>
    </row>
    <row r="1896" spans="1:17" x14ac:dyDescent="0.2">
      <c r="A1896" s="41"/>
      <c r="B1896" s="41"/>
      <c r="C1896" s="41"/>
      <c r="D1896" s="41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54"/>
    </row>
    <row r="1897" spans="1:17" x14ac:dyDescent="0.2">
      <c r="A1897" s="41"/>
      <c r="B1897" s="41"/>
      <c r="C1897" s="41"/>
      <c r="D1897" s="41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54"/>
    </row>
    <row r="1898" spans="1:17" x14ac:dyDescent="0.2">
      <c r="A1898" s="41"/>
      <c r="B1898" s="41"/>
      <c r="C1898" s="41"/>
      <c r="D1898" s="41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54"/>
    </row>
    <row r="1899" spans="1:17" x14ac:dyDescent="0.2">
      <c r="A1899" s="41"/>
      <c r="B1899" s="41"/>
      <c r="C1899" s="41"/>
      <c r="D1899" s="41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54"/>
    </row>
    <row r="1900" spans="1:17" x14ac:dyDescent="0.2">
      <c r="A1900" s="41"/>
      <c r="B1900" s="41"/>
      <c r="C1900" s="41"/>
      <c r="D1900" s="41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54"/>
    </row>
    <row r="1901" spans="1:17" x14ac:dyDescent="0.2">
      <c r="A1901" s="41"/>
      <c r="B1901" s="41"/>
      <c r="C1901" s="41"/>
      <c r="D1901" s="41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54"/>
    </row>
    <row r="1902" spans="1:17" x14ac:dyDescent="0.2">
      <c r="A1902" s="41"/>
      <c r="B1902" s="41"/>
      <c r="C1902" s="41"/>
      <c r="D1902" s="41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54"/>
    </row>
    <row r="1903" spans="1:17" x14ac:dyDescent="0.2">
      <c r="A1903" s="41"/>
      <c r="B1903" s="41"/>
      <c r="C1903" s="41"/>
      <c r="D1903" s="41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54"/>
    </row>
    <row r="1904" spans="1:17" x14ac:dyDescent="0.2">
      <c r="A1904" s="41"/>
      <c r="B1904" s="41"/>
      <c r="C1904" s="41"/>
      <c r="D1904" s="41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54"/>
    </row>
    <row r="1905" spans="1:17" x14ac:dyDescent="0.2">
      <c r="A1905" s="41"/>
      <c r="B1905" s="41"/>
      <c r="C1905" s="41"/>
      <c r="D1905" s="41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54"/>
    </row>
    <row r="1906" spans="1:17" x14ac:dyDescent="0.2">
      <c r="A1906" s="41"/>
      <c r="B1906" s="41"/>
      <c r="C1906" s="41"/>
      <c r="D1906" s="41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54"/>
    </row>
    <row r="1907" spans="1:17" x14ac:dyDescent="0.2">
      <c r="A1907" s="41"/>
      <c r="B1907" s="41"/>
      <c r="C1907" s="41"/>
      <c r="D1907" s="41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54"/>
    </row>
    <row r="1908" spans="1:17" x14ac:dyDescent="0.2">
      <c r="A1908" s="41"/>
      <c r="B1908" s="41"/>
      <c r="C1908" s="41"/>
      <c r="D1908" s="41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54"/>
    </row>
    <row r="1909" spans="1:17" x14ac:dyDescent="0.2">
      <c r="A1909" s="41"/>
      <c r="B1909" s="41"/>
      <c r="C1909" s="41"/>
      <c r="D1909" s="41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54"/>
    </row>
    <row r="1910" spans="1:17" x14ac:dyDescent="0.2">
      <c r="A1910" s="41"/>
      <c r="B1910" s="41"/>
      <c r="C1910" s="41"/>
      <c r="D1910" s="41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54"/>
    </row>
    <row r="1911" spans="1:17" x14ac:dyDescent="0.2">
      <c r="A1911" s="41"/>
      <c r="B1911" s="41"/>
      <c r="C1911" s="41"/>
      <c r="D1911" s="41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54"/>
    </row>
    <row r="1912" spans="1:17" x14ac:dyDescent="0.2">
      <c r="A1912" s="41"/>
      <c r="B1912" s="41"/>
      <c r="C1912" s="41"/>
      <c r="D1912" s="41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54"/>
    </row>
    <row r="1913" spans="1:17" x14ac:dyDescent="0.2">
      <c r="A1913" s="41"/>
      <c r="B1913" s="41"/>
      <c r="C1913" s="41"/>
      <c r="D1913" s="41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54"/>
    </row>
    <row r="1914" spans="1:17" x14ac:dyDescent="0.2">
      <c r="A1914" s="41"/>
      <c r="B1914" s="41"/>
      <c r="C1914" s="41"/>
      <c r="D1914" s="41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54"/>
    </row>
    <row r="1915" spans="1:17" x14ac:dyDescent="0.2">
      <c r="A1915" s="41"/>
      <c r="B1915" s="41"/>
      <c r="C1915" s="41"/>
      <c r="D1915" s="41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54"/>
    </row>
    <row r="1916" spans="1:17" x14ac:dyDescent="0.2">
      <c r="A1916" s="41"/>
      <c r="B1916" s="41"/>
      <c r="C1916" s="41"/>
      <c r="D1916" s="41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54"/>
    </row>
    <row r="1917" spans="1:17" x14ac:dyDescent="0.2">
      <c r="A1917" s="41"/>
      <c r="B1917" s="41"/>
      <c r="C1917" s="41"/>
      <c r="D1917" s="41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54"/>
    </row>
    <row r="1918" spans="1:17" x14ac:dyDescent="0.2">
      <c r="A1918" s="41"/>
      <c r="B1918" s="41"/>
      <c r="C1918" s="41"/>
      <c r="D1918" s="41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54"/>
    </row>
    <row r="1919" spans="1:17" x14ac:dyDescent="0.2">
      <c r="A1919" s="41"/>
      <c r="B1919" s="41"/>
      <c r="C1919" s="41"/>
      <c r="D1919" s="41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54"/>
    </row>
    <row r="1920" spans="1:17" x14ac:dyDescent="0.2">
      <c r="A1920" s="41"/>
      <c r="B1920" s="41"/>
      <c r="C1920" s="41"/>
      <c r="D1920" s="41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54"/>
    </row>
    <row r="1921" spans="1:17" x14ac:dyDescent="0.2">
      <c r="A1921" s="41"/>
      <c r="B1921" s="41"/>
      <c r="C1921" s="41"/>
      <c r="D1921" s="41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54"/>
    </row>
    <row r="1922" spans="1:17" x14ac:dyDescent="0.2">
      <c r="A1922" s="41"/>
      <c r="B1922" s="41"/>
      <c r="C1922" s="41"/>
      <c r="D1922" s="41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54"/>
    </row>
    <row r="1923" spans="1:17" x14ac:dyDescent="0.2">
      <c r="A1923" s="41"/>
      <c r="B1923" s="41"/>
      <c r="C1923" s="41"/>
      <c r="D1923" s="41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54"/>
    </row>
    <row r="1924" spans="1:17" x14ac:dyDescent="0.2">
      <c r="A1924" s="41"/>
      <c r="B1924" s="41"/>
      <c r="C1924" s="41"/>
      <c r="D1924" s="41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54"/>
    </row>
    <row r="1925" spans="1:17" x14ac:dyDescent="0.2">
      <c r="A1925" s="41"/>
      <c r="B1925" s="41"/>
      <c r="C1925" s="41"/>
      <c r="D1925" s="41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54"/>
    </row>
    <row r="1926" spans="1:17" x14ac:dyDescent="0.2">
      <c r="A1926" s="41"/>
      <c r="B1926" s="41"/>
      <c r="C1926" s="41"/>
      <c r="D1926" s="41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54"/>
    </row>
    <row r="1927" spans="1:17" x14ac:dyDescent="0.2">
      <c r="A1927" s="41"/>
      <c r="B1927" s="41"/>
      <c r="C1927" s="41"/>
      <c r="D1927" s="41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54"/>
    </row>
    <row r="1928" spans="1:17" x14ac:dyDescent="0.2">
      <c r="A1928" s="41"/>
      <c r="B1928" s="41"/>
      <c r="C1928" s="41"/>
      <c r="D1928" s="41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54"/>
    </row>
    <row r="1929" spans="1:17" x14ac:dyDescent="0.2">
      <c r="A1929" s="41"/>
      <c r="B1929" s="41"/>
      <c r="C1929" s="41"/>
      <c r="D1929" s="41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54"/>
    </row>
    <row r="1930" spans="1:17" x14ac:dyDescent="0.2">
      <c r="A1930" s="41"/>
      <c r="B1930" s="41"/>
      <c r="C1930" s="41"/>
      <c r="D1930" s="41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54"/>
    </row>
    <row r="1931" spans="1:17" x14ac:dyDescent="0.2">
      <c r="A1931" s="41"/>
      <c r="B1931" s="41"/>
      <c r="C1931" s="41"/>
      <c r="D1931" s="41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54"/>
    </row>
    <row r="1932" spans="1:17" x14ac:dyDescent="0.2">
      <c r="A1932" s="41"/>
      <c r="B1932" s="41"/>
      <c r="C1932" s="41"/>
      <c r="D1932" s="41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54"/>
    </row>
    <row r="1933" spans="1:17" x14ac:dyDescent="0.2">
      <c r="A1933" s="41"/>
      <c r="B1933" s="41"/>
      <c r="C1933" s="41"/>
      <c r="D1933" s="41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54"/>
    </row>
    <row r="1934" spans="1:17" x14ac:dyDescent="0.2">
      <c r="A1934" s="41"/>
      <c r="B1934" s="41"/>
      <c r="C1934" s="41"/>
      <c r="D1934" s="41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54"/>
    </row>
    <row r="1935" spans="1:17" x14ac:dyDescent="0.2">
      <c r="A1935" s="41"/>
      <c r="B1935" s="41"/>
      <c r="C1935" s="41"/>
      <c r="D1935" s="41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54"/>
    </row>
    <row r="1936" spans="1:17" x14ac:dyDescent="0.2">
      <c r="A1936" s="41"/>
      <c r="B1936" s="41"/>
      <c r="C1936" s="41"/>
      <c r="D1936" s="41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54"/>
    </row>
    <row r="1937" spans="1:17" x14ac:dyDescent="0.2">
      <c r="A1937" s="41"/>
      <c r="B1937" s="41"/>
      <c r="C1937" s="41"/>
      <c r="D1937" s="41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54"/>
    </row>
    <row r="1938" spans="1:17" x14ac:dyDescent="0.2">
      <c r="A1938" s="41"/>
      <c r="B1938" s="41"/>
      <c r="C1938" s="41"/>
      <c r="D1938" s="41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54"/>
    </row>
    <row r="1939" spans="1:17" x14ac:dyDescent="0.2">
      <c r="A1939" s="41"/>
      <c r="B1939" s="41"/>
      <c r="C1939" s="41"/>
      <c r="D1939" s="41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54"/>
    </row>
    <row r="1940" spans="1:17" x14ac:dyDescent="0.2">
      <c r="A1940" s="41"/>
      <c r="B1940" s="41"/>
      <c r="C1940" s="41"/>
      <c r="D1940" s="41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54"/>
    </row>
    <row r="1941" spans="1:17" x14ac:dyDescent="0.2">
      <c r="A1941" s="41"/>
      <c r="B1941" s="41"/>
      <c r="C1941" s="41"/>
      <c r="D1941" s="41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54"/>
    </row>
    <row r="1942" spans="1:17" x14ac:dyDescent="0.2">
      <c r="A1942" s="41"/>
      <c r="B1942" s="41"/>
      <c r="C1942" s="41"/>
      <c r="D1942" s="41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54"/>
    </row>
    <row r="1943" spans="1:17" x14ac:dyDescent="0.2">
      <c r="A1943" s="41"/>
      <c r="B1943" s="41"/>
      <c r="C1943" s="41"/>
      <c r="D1943" s="41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54"/>
    </row>
    <row r="1944" spans="1:17" x14ac:dyDescent="0.2">
      <c r="A1944" s="41"/>
      <c r="B1944" s="41"/>
      <c r="C1944" s="41"/>
      <c r="D1944" s="41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54"/>
    </row>
    <row r="1945" spans="1:17" x14ac:dyDescent="0.2">
      <c r="A1945" s="41"/>
      <c r="B1945" s="41"/>
      <c r="C1945" s="41"/>
      <c r="D1945" s="41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54"/>
    </row>
    <row r="1946" spans="1:17" x14ac:dyDescent="0.2">
      <c r="A1946" s="41"/>
      <c r="B1946" s="41"/>
      <c r="C1946" s="41"/>
      <c r="D1946" s="41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54"/>
    </row>
    <row r="1947" spans="1:17" x14ac:dyDescent="0.2">
      <c r="A1947" s="41"/>
      <c r="B1947" s="41"/>
      <c r="C1947" s="41"/>
      <c r="D1947" s="41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54"/>
    </row>
    <row r="1948" spans="1:17" x14ac:dyDescent="0.2">
      <c r="A1948" s="41"/>
      <c r="B1948" s="41"/>
      <c r="C1948" s="41"/>
      <c r="D1948" s="41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54"/>
    </row>
    <row r="1949" spans="1:17" x14ac:dyDescent="0.2">
      <c r="A1949" s="41"/>
      <c r="B1949" s="41"/>
      <c r="C1949" s="41"/>
      <c r="D1949" s="41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54"/>
    </row>
    <row r="1950" spans="1:17" x14ac:dyDescent="0.2">
      <c r="A1950" s="41"/>
      <c r="B1950" s="41"/>
      <c r="C1950" s="41"/>
      <c r="D1950" s="41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54"/>
    </row>
    <row r="1951" spans="1:17" x14ac:dyDescent="0.2">
      <c r="A1951" s="41"/>
      <c r="B1951" s="41"/>
      <c r="C1951" s="41"/>
      <c r="D1951" s="41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54"/>
    </row>
    <row r="1952" spans="1:17" x14ac:dyDescent="0.2">
      <c r="A1952" s="41"/>
      <c r="B1952" s="41"/>
      <c r="C1952" s="41"/>
      <c r="D1952" s="41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54"/>
    </row>
    <row r="1953" spans="1:17" x14ac:dyDescent="0.2">
      <c r="A1953" s="41"/>
      <c r="B1953" s="41"/>
      <c r="C1953" s="41"/>
      <c r="D1953" s="41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54"/>
    </row>
    <row r="1954" spans="1:17" x14ac:dyDescent="0.2">
      <c r="A1954" s="41"/>
      <c r="B1954" s="41"/>
      <c r="C1954" s="41"/>
      <c r="D1954" s="41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54"/>
    </row>
    <row r="1955" spans="1:17" x14ac:dyDescent="0.2">
      <c r="A1955" s="41"/>
      <c r="B1955" s="41"/>
      <c r="C1955" s="41"/>
      <c r="D1955" s="41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54"/>
    </row>
    <row r="1956" spans="1:17" x14ac:dyDescent="0.2">
      <c r="A1956" s="41"/>
      <c r="B1956" s="41"/>
      <c r="C1956" s="41"/>
      <c r="D1956" s="41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54"/>
    </row>
    <row r="1957" spans="1:17" x14ac:dyDescent="0.2">
      <c r="A1957" s="41"/>
      <c r="B1957" s="41"/>
      <c r="C1957" s="41"/>
      <c r="D1957" s="41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54"/>
    </row>
    <row r="1958" spans="1:17" x14ac:dyDescent="0.2">
      <c r="A1958" s="41"/>
      <c r="B1958" s="41"/>
      <c r="C1958" s="41"/>
      <c r="D1958" s="41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54"/>
    </row>
    <row r="1959" spans="1:17" x14ac:dyDescent="0.2">
      <c r="A1959" s="41"/>
      <c r="B1959" s="41"/>
      <c r="C1959" s="41"/>
      <c r="D1959" s="41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54"/>
    </row>
    <row r="1960" spans="1:17" x14ac:dyDescent="0.2">
      <c r="A1960" s="41"/>
      <c r="B1960" s="41"/>
      <c r="C1960" s="41"/>
      <c r="D1960" s="41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54"/>
    </row>
    <row r="1961" spans="1:17" x14ac:dyDescent="0.2">
      <c r="A1961" s="41"/>
      <c r="B1961" s="41"/>
      <c r="C1961" s="41"/>
      <c r="D1961" s="41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54"/>
    </row>
    <row r="1962" spans="1:17" x14ac:dyDescent="0.2">
      <c r="A1962" s="41"/>
      <c r="B1962" s="41"/>
      <c r="C1962" s="41"/>
      <c r="D1962" s="41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54"/>
    </row>
    <row r="1963" spans="1:17" x14ac:dyDescent="0.2">
      <c r="A1963" s="41"/>
      <c r="B1963" s="41"/>
      <c r="C1963" s="41"/>
      <c r="D1963" s="41"/>
      <c r="E1963" s="41"/>
      <c r="F1963" s="41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54"/>
    </row>
    <row r="1964" spans="1:17" x14ac:dyDescent="0.2">
      <c r="A1964" s="41"/>
      <c r="B1964" s="41"/>
      <c r="C1964" s="41"/>
      <c r="D1964" s="41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54"/>
    </row>
    <row r="1965" spans="1:17" x14ac:dyDescent="0.2">
      <c r="A1965" s="41"/>
      <c r="B1965" s="41"/>
      <c r="C1965" s="41"/>
      <c r="D1965" s="41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54"/>
    </row>
    <row r="1966" spans="1:17" x14ac:dyDescent="0.2">
      <c r="A1966" s="41"/>
      <c r="B1966" s="41"/>
      <c r="C1966" s="41"/>
      <c r="D1966" s="41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54"/>
    </row>
    <row r="1967" spans="1:17" x14ac:dyDescent="0.2">
      <c r="A1967" s="41"/>
      <c r="B1967" s="41"/>
      <c r="C1967" s="41"/>
      <c r="D1967" s="41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54"/>
    </row>
    <row r="1968" spans="1:17" x14ac:dyDescent="0.2">
      <c r="A1968" s="41"/>
      <c r="B1968" s="41"/>
      <c r="C1968" s="41"/>
      <c r="D1968" s="41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54"/>
    </row>
    <row r="1969" spans="1:17" x14ac:dyDescent="0.2">
      <c r="A1969" s="41"/>
      <c r="B1969" s="41"/>
      <c r="C1969" s="41"/>
      <c r="D1969" s="41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54"/>
    </row>
    <row r="1970" spans="1:17" x14ac:dyDescent="0.2">
      <c r="A1970" s="41"/>
      <c r="B1970" s="41"/>
      <c r="C1970" s="41"/>
      <c r="D1970" s="41"/>
      <c r="E1970" s="41"/>
      <c r="F1970" s="41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54"/>
    </row>
    <row r="1971" spans="1:17" x14ac:dyDescent="0.2">
      <c r="A1971" s="41"/>
      <c r="B1971" s="41"/>
      <c r="C1971" s="41"/>
      <c r="D1971" s="41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54"/>
    </row>
    <row r="1972" spans="1:17" x14ac:dyDescent="0.2">
      <c r="A1972" s="41"/>
      <c r="B1972" s="41"/>
      <c r="C1972" s="41"/>
      <c r="D1972" s="41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54"/>
    </row>
    <row r="1973" spans="1:17" x14ac:dyDescent="0.2">
      <c r="A1973" s="41"/>
      <c r="B1973" s="41"/>
      <c r="C1973" s="41"/>
      <c r="D1973" s="41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54"/>
    </row>
    <row r="1974" spans="1:17" x14ac:dyDescent="0.2">
      <c r="A1974" s="41"/>
      <c r="B1974" s="41"/>
      <c r="C1974" s="41"/>
      <c r="D1974" s="41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54"/>
    </row>
    <row r="1975" spans="1:17" x14ac:dyDescent="0.2">
      <c r="A1975" s="41"/>
      <c r="B1975" s="41"/>
      <c r="C1975" s="41"/>
      <c r="D1975" s="41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54"/>
    </row>
    <row r="1976" spans="1:17" x14ac:dyDescent="0.2">
      <c r="A1976" s="41"/>
      <c r="B1976" s="41"/>
      <c r="C1976" s="41"/>
      <c r="D1976" s="41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54"/>
    </row>
    <row r="1977" spans="1:17" x14ac:dyDescent="0.2">
      <c r="A1977" s="41"/>
      <c r="B1977" s="41"/>
      <c r="C1977" s="41"/>
      <c r="D1977" s="41"/>
      <c r="E1977" s="41"/>
      <c r="F1977" s="41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54"/>
    </row>
    <row r="1978" spans="1:17" x14ac:dyDescent="0.2">
      <c r="A1978" s="41"/>
      <c r="B1978" s="41"/>
      <c r="C1978" s="41"/>
      <c r="D1978" s="41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54"/>
    </row>
    <row r="1979" spans="1:17" x14ac:dyDescent="0.2">
      <c r="A1979" s="41"/>
      <c r="B1979" s="41"/>
      <c r="C1979" s="41"/>
      <c r="D1979" s="41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54"/>
    </row>
    <row r="1980" spans="1:17" x14ac:dyDescent="0.2">
      <c r="A1980" s="41"/>
      <c r="B1980" s="41"/>
      <c r="C1980" s="41"/>
      <c r="D1980" s="41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54"/>
    </row>
    <row r="1981" spans="1:17" x14ac:dyDescent="0.2">
      <c r="A1981" s="41"/>
      <c r="B1981" s="41"/>
      <c r="C1981" s="41"/>
      <c r="D1981" s="41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54"/>
    </row>
    <row r="1982" spans="1:17" x14ac:dyDescent="0.2">
      <c r="A1982" s="41"/>
      <c r="B1982" s="41"/>
      <c r="C1982" s="41"/>
      <c r="D1982" s="41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54"/>
    </row>
    <row r="1983" spans="1:17" x14ac:dyDescent="0.2">
      <c r="A1983" s="41"/>
      <c r="B1983" s="41"/>
      <c r="C1983" s="41"/>
      <c r="D1983" s="41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54"/>
    </row>
    <row r="1984" spans="1:17" x14ac:dyDescent="0.2">
      <c r="A1984" s="41"/>
      <c r="B1984" s="41"/>
      <c r="C1984" s="41"/>
      <c r="D1984" s="41"/>
      <c r="E1984" s="41"/>
      <c r="F1984" s="41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54"/>
    </row>
    <row r="1985" spans="1:17" x14ac:dyDescent="0.2">
      <c r="A1985" s="41"/>
      <c r="B1985" s="41"/>
      <c r="C1985" s="41"/>
      <c r="D1985" s="41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54"/>
    </row>
    <row r="1986" spans="1:17" x14ac:dyDescent="0.2">
      <c r="A1986" s="41"/>
      <c r="B1986" s="41"/>
      <c r="C1986" s="41"/>
      <c r="D1986" s="41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54"/>
    </row>
    <row r="1987" spans="1:17" x14ac:dyDescent="0.2">
      <c r="A1987" s="41"/>
      <c r="B1987" s="41"/>
      <c r="C1987" s="41"/>
      <c r="D1987" s="41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54"/>
    </row>
    <row r="1988" spans="1:17" x14ac:dyDescent="0.2">
      <c r="A1988" s="41"/>
      <c r="B1988" s="41"/>
      <c r="C1988" s="41"/>
      <c r="D1988" s="41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54"/>
    </row>
    <row r="1989" spans="1:17" x14ac:dyDescent="0.2">
      <c r="A1989" s="41"/>
      <c r="B1989" s="41"/>
      <c r="C1989" s="41"/>
      <c r="D1989" s="41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54"/>
    </row>
    <row r="1990" spans="1:17" x14ac:dyDescent="0.2">
      <c r="A1990" s="41"/>
      <c r="B1990" s="41"/>
      <c r="C1990" s="41"/>
      <c r="D1990" s="41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54"/>
    </row>
    <row r="1991" spans="1:17" x14ac:dyDescent="0.2">
      <c r="A1991" s="41"/>
      <c r="B1991" s="41"/>
      <c r="C1991" s="41"/>
      <c r="D1991" s="41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54"/>
    </row>
    <row r="1992" spans="1:17" x14ac:dyDescent="0.2">
      <c r="A1992" s="41"/>
      <c r="B1992" s="41"/>
      <c r="C1992" s="41"/>
      <c r="D1992" s="41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54"/>
    </row>
    <row r="1993" spans="1:17" x14ac:dyDescent="0.2">
      <c r="A1993" s="41"/>
      <c r="B1993" s="41"/>
      <c r="C1993" s="41"/>
      <c r="D1993" s="41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54"/>
    </row>
    <row r="1994" spans="1:17" x14ac:dyDescent="0.2">
      <c r="A1994" s="41"/>
      <c r="B1994" s="41"/>
      <c r="C1994" s="41"/>
      <c r="D1994" s="41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54"/>
    </row>
    <row r="1995" spans="1:17" x14ac:dyDescent="0.2">
      <c r="A1995" s="41"/>
      <c r="B1995" s="41"/>
      <c r="C1995" s="41"/>
      <c r="D1995" s="41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54"/>
    </row>
    <row r="1996" spans="1:17" x14ac:dyDescent="0.2">
      <c r="A1996" s="41"/>
      <c r="B1996" s="41"/>
      <c r="C1996" s="41"/>
      <c r="D1996" s="41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54"/>
    </row>
    <row r="1997" spans="1:17" x14ac:dyDescent="0.2">
      <c r="A1997" s="41"/>
      <c r="B1997" s="41"/>
      <c r="C1997" s="41"/>
      <c r="D1997" s="41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54"/>
    </row>
    <row r="1998" spans="1:17" x14ac:dyDescent="0.2">
      <c r="A1998" s="41"/>
      <c r="B1998" s="41"/>
      <c r="C1998" s="41"/>
      <c r="D1998" s="41"/>
      <c r="E1998" s="41"/>
      <c r="F1998" s="41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54"/>
    </row>
    <row r="1999" spans="1:17" x14ac:dyDescent="0.2">
      <c r="A1999" s="41"/>
      <c r="B1999" s="41"/>
      <c r="C1999" s="41"/>
      <c r="D1999" s="41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54"/>
    </row>
    <row r="2000" spans="1:17" x14ac:dyDescent="0.2">
      <c r="A2000" s="41"/>
      <c r="B2000" s="41"/>
      <c r="C2000" s="41"/>
      <c r="D2000" s="41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54"/>
    </row>
    <row r="2001" spans="1:17" x14ac:dyDescent="0.2">
      <c r="A2001" s="41"/>
      <c r="B2001" s="41"/>
      <c r="C2001" s="41"/>
      <c r="D2001" s="41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54"/>
    </row>
    <row r="2002" spans="1:17" x14ac:dyDescent="0.2">
      <c r="A2002" s="41"/>
      <c r="B2002" s="41"/>
      <c r="C2002" s="41"/>
      <c r="D2002" s="41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54"/>
    </row>
    <row r="2003" spans="1:17" x14ac:dyDescent="0.2">
      <c r="A2003" s="41"/>
      <c r="B2003" s="41"/>
      <c r="C2003" s="41"/>
      <c r="D2003" s="41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54"/>
    </row>
    <row r="2004" spans="1:17" x14ac:dyDescent="0.2">
      <c r="A2004" s="41"/>
      <c r="B2004" s="41"/>
      <c r="C2004" s="41"/>
      <c r="D2004" s="41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54"/>
    </row>
    <row r="2005" spans="1:17" x14ac:dyDescent="0.2">
      <c r="A2005" s="41"/>
      <c r="B2005" s="41"/>
      <c r="C2005" s="41"/>
      <c r="D2005" s="41"/>
      <c r="E2005" s="41"/>
      <c r="F2005" s="41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54"/>
    </row>
    <row r="2006" spans="1:17" x14ac:dyDescent="0.2">
      <c r="A2006" s="41"/>
      <c r="B2006" s="41"/>
      <c r="C2006" s="41"/>
      <c r="D2006" s="41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54"/>
    </row>
    <row r="2007" spans="1:17" x14ac:dyDescent="0.2">
      <c r="A2007" s="41"/>
      <c r="B2007" s="41"/>
      <c r="C2007" s="41"/>
      <c r="D2007" s="41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54"/>
    </row>
    <row r="2008" spans="1:17" x14ac:dyDescent="0.2">
      <c r="A2008" s="41"/>
      <c r="B2008" s="41"/>
      <c r="C2008" s="41"/>
      <c r="D2008" s="41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54"/>
    </row>
    <row r="2009" spans="1:17" x14ac:dyDescent="0.2">
      <c r="A2009" s="41"/>
      <c r="B2009" s="41"/>
      <c r="C2009" s="41"/>
      <c r="D2009" s="41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54"/>
    </row>
    <row r="2010" spans="1:17" x14ac:dyDescent="0.2">
      <c r="A2010" s="41"/>
      <c r="B2010" s="41"/>
      <c r="C2010" s="41"/>
      <c r="D2010" s="41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54"/>
    </row>
    <row r="2011" spans="1:17" x14ac:dyDescent="0.2">
      <c r="A2011" s="41"/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54"/>
    </row>
    <row r="2012" spans="1:17" x14ac:dyDescent="0.2">
      <c r="A2012" s="41"/>
      <c r="B2012" s="41"/>
      <c r="C2012" s="41"/>
      <c r="D2012" s="41"/>
      <c r="E2012" s="41"/>
      <c r="F2012" s="41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54"/>
    </row>
    <row r="2013" spans="1:17" x14ac:dyDescent="0.2">
      <c r="A2013" s="41"/>
      <c r="B2013" s="41"/>
      <c r="C2013" s="41"/>
      <c r="D2013" s="41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54"/>
    </row>
    <row r="2014" spans="1:17" x14ac:dyDescent="0.2">
      <c r="A2014" s="41"/>
      <c r="B2014" s="41"/>
      <c r="C2014" s="41"/>
      <c r="D2014" s="41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54"/>
    </row>
    <row r="2015" spans="1:17" x14ac:dyDescent="0.2">
      <c r="A2015" s="41"/>
      <c r="B2015" s="41"/>
      <c r="C2015" s="41"/>
      <c r="D2015" s="41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54"/>
    </row>
    <row r="2016" spans="1:17" x14ac:dyDescent="0.2">
      <c r="A2016" s="41"/>
      <c r="B2016" s="41"/>
      <c r="C2016" s="41"/>
      <c r="D2016" s="41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54"/>
    </row>
    <row r="2017" spans="1:17" x14ac:dyDescent="0.2">
      <c r="A2017" s="41"/>
      <c r="B2017" s="41"/>
      <c r="C2017" s="41"/>
      <c r="D2017" s="41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54"/>
    </row>
    <row r="2018" spans="1:17" x14ac:dyDescent="0.2">
      <c r="A2018" s="41"/>
      <c r="B2018" s="41"/>
      <c r="C2018" s="41"/>
      <c r="D2018" s="41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54"/>
    </row>
    <row r="2019" spans="1:17" x14ac:dyDescent="0.2">
      <c r="A2019" s="41"/>
      <c r="B2019" s="41"/>
      <c r="C2019" s="41"/>
      <c r="D2019" s="41"/>
      <c r="E2019" s="41"/>
      <c r="F2019" s="41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54"/>
    </row>
    <row r="2020" spans="1:17" x14ac:dyDescent="0.2">
      <c r="A2020" s="41"/>
      <c r="B2020" s="41"/>
      <c r="C2020" s="41"/>
      <c r="D2020" s="41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54"/>
    </row>
    <row r="2021" spans="1:17" x14ac:dyDescent="0.2">
      <c r="A2021" s="41"/>
      <c r="B2021" s="41"/>
      <c r="C2021" s="41"/>
      <c r="D2021" s="41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54"/>
    </row>
    <row r="2022" spans="1:17" x14ac:dyDescent="0.2">
      <c r="A2022" s="41"/>
      <c r="B2022" s="41"/>
      <c r="C2022" s="41"/>
      <c r="D2022" s="41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54"/>
    </row>
    <row r="2023" spans="1:17" x14ac:dyDescent="0.2">
      <c r="A2023" s="41"/>
      <c r="B2023" s="41"/>
      <c r="C2023" s="41"/>
      <c r="D2023" s="41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54"/>
    </row>
    <row r="2024" spans="1:17" x14ac:dyDescent="0.2">
      <c r="A2024" s="41"/>
      <c r="B2024" s="41"/>
      <c r="C2024" s="41"/>
      <c r="D2024" s="41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54"/>
    </row>
    <row r="2025" spans="1:17" x14ac:dyDescent="0.2">
      <c r="A2025" s="41"/>
      <c r="B2025" s="41"/>
      <c r="C2025" s="41"/>
      <c r="D2025" s="41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54"/>
    </row>
    <row r="2026" spans="1:17" x14ac:dyDescent="0.2">
      <c r="A2026" s="41"/>
      <c r="B2026" s="41"/>
      <c r="C2026" s="41"/>
      <c r="D2026" s="41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54"/>
    </row>
    <row r="2027" spans="1:17" x14ac:dyDescent="0.2">
      <c r="A2027" s="41"/>
      <c r="B2027" s="41"/>
      <c r="C2027" s="41"/>
      <c r="D2027" s="41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54"/>
    </row>
    <row r="2028" spans="1:17" x14ac:dyDescent="0.2">
      <c r="A2028" s="41"/>
      <c r="B2028" s="41"/>
      <c r="C2028" s="41"/>
      <c r="D2028" s="41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54"/>
    </row>
    <row r="2029" spans="1:17" x14ac:dyDescent="0.2">
      <c r="A2029" s="41"/>
      <c r="B2029" s="41"/>
      <c r="C2029" s="41"/>
      <c r="D2029" s="41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54"/>
    </row>
    <row r="2030" spans="1:17" x14ac:dyDescent="0.2">
      <c r="A2030" s="41"/>
      <c r="B2030" s="41"/>
      <c r="C2030" s="41"/>
      <c r="D2030" s="41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54"/>
    </row>
    <row r="2031" spans="1:17" x14ac:dyDescent="0.2">
      <c r="A2031" s="41"/>
      <c r="B2031" s="41"/>
      <c r="C2031" s="41"/>
      <c r="D2031" s="41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54"/>
    </row>
    <row r="2032" spans="1:17" x14ac:dyDescent="0.2">
      <c r="A2032" s="41"/>
      <c r="B2032" s="41"/>
      <c r="C2032" s="41"/>
      <c r="D2032" s="41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54"/>
    </row>
    <row r="2033" spans="1:17" x14ac:dyDescent="0.2">
      <c r="A2033" s="41"/>
      <c r="B2033" s="41"/>
      <c r="C2033" s="41"/>
      <c r="D2033" s="41"/>
      <c r="E2033" s="41"/>
      <c r="F2033" s="41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54"/>
    </row>
    <row r="2034" spans="1:17" x14ac:dyDescent="0.2">
      <c r="A2034" s="41"/>
      <c r="B2034" s="41"/>
      <c r="C2034" s="41"/>
      <c r="D2034" s="41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54"/>
    </row>
    <row r="2035" spans="1:17" x14ac:dyDescent="0.2">
      <c r="A2035" s="41"/>
      <c r="B2035" s="41"/>
      <c r="C2035" s="41"/>
      <c r="D2035" s="41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54"/>
    </row>
    <row r="2036" spans="1:17" x14ac:dyDescent="0.2">
      <c r="A2036" s="41"/>
      <c r="B2036" s="41"/>
      <c r="C2036" s="41"/>
      <c r="D2036" s="41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54"/>
    </row>
    <row r="2037" spans="1:17" x14ac:dyDescent="0.2">
      <c r="A2037" s="41"/>
      <c r="B2037" s="41"/>
      <c r="C2037" s="41"/>
      <c r="D2037" s="41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54"/>
    </row>
    <row r="2038" spans="1:17" x14ac:dyDescent="0.2">
      <c r="A2038" s="41"/>
      <c r="B2038" s="41"/>
      <c r="C2038" s="41"/>
      <c r="D2038" s="41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54"/>
    </row>
    <row r="2039" spans="1:17" x14ac:dyDescent="0.2">
      <c r="A2039" s="41"/>
      <c r="B2039" s="41"/>
      <c r="C2039" s="41"/>
      <c r="D2039" s="41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54"/>
    </row>
    <row r="2040" spans="1:17" x14ac:dyDescent="0.2">
      <c r="A2040" s="41"/>
      <c r="B2040" s="41"/>
      <c r="C2040" s="41"/>
      <c r="D2040" s="41"/>
      <c r="E2040" s="41"/>
      <c r="F2040" s="41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54"/>
    </row>
    <row r="2041" spans="1:17" x14ac:dyDescent="0.2">
      <c r="A2041" s="41"/>
      <c r="B2041" s="41"/>
      <c r="C2041" s="41"/>
      <c r="D2041" s="41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54"/>
    </row>
    <row r="2042" spans="1:17" x14ac:dyDescent="0.2">
      <c r="A2042" s="41"/>
      <c r="B2042" s="41"/>
      <c r="C2042" s="41"/>
      <c r="D2042" s="41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54"/>
    </row>
    <row r="2043" spans="1:17" x14ac:dyDescent="0.2">
      <c r="A2043" s="41"/>
      <c r="B2043" s="41"/>
      <c r="C2043" s="41"/>
      <c r="D2043" s="41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54"/>
    </row>
    <row r="2044" spans="1:17" x14ac:dyDescent="0.2">
      <c r="A2044" s="41"/>
      <c r="B2044" s="41"/>
      <c r="C2044" s="41"/>
      <c r="D2044" s="41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54"/>
    </row>
    <row r="2045" spans="1:17" x14ac:dyDescent="0.2">
      <c r="A2045" s="41"/>
      <c r="B2045" s="41"/>
      <c r="C2045" s="41"/>
      <c r="D2045" s="41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54"/>
    </row>
    <row r="2046" spans="1:17" x14ac:dyDescent="0.2">
      <c r="A2046" s="41"/>
      <c r="B2046" s="41"/>
      <c r="C2046" s="41"/>
      <c r="D2046" s="41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54"/>
    </row>
    <row r="2047" spans="1:17" x14ac:dyDescent="0.2">
      <c r="A2047" s="41"/>
      <c r="B2047" s="41"/>
      <c r="C2047" s="41"/>
      <c r="D2047" s="41"/>
      <c r="E2047" s="41"/>
      <c r="F2047" s="41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54"/>
    </row>
    <row r="2048" spans="1:17" x14ac:dyDescent="0.2">
      <c r="A2048" s="41"/>
      <c r="B2048" s="41"/>
      <c r="C2048" s="41"/>
      <c r="D2048" s="41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54"/>
    </row>
    <row r="2049" spans="1:17" x14ac:dyDescent="0.2">
      <c r="A2049" s="41"/>
      <c r="B2049" s="41"/>
      <c r="C2049" s="41"/>
      <c r="D2049" s="41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54"/>
    </row>
    <row r="2050" spans="1:17" x14ac:dyDescent="0.2">
      <c r="A2050" s="41"/>
      <c r="B2050" s="41"/>
      <c r="C2050" s="41"/>
      <c r="D2050" s="41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54"/>
    </row>
    <row r="2051" spans="1:17" x14ac:dyDescent="0.2">
      <c r="A2051" s="41"/>
      <c r="B2051" s="41"/>
      <c r="C2051" s="41"/>
      <c r="D2051" s="41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54"/>
    </row>
    <row r="2052" spans="1:17" x14ac:dyDescent="0.2">
      <c r="A2052" s="41"/>
      <c r="B2052" s="41"/>
      <c r="C2052" s="41"/>
      <c r="D2052" s="41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54"/>
    </row>
    <row r="2053" spans="1:17" x14ac:dyDescent="0.2">
      <c r="A2053" s="41"/>
      <c r="B2053" s="41"/>
      <c r="C2053" s="41"/>
      <c r="D2053" s="41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54"/>
    </row>
    <row r="2054" spans="1:17" x14ac:dyDescent="0.2">
      <c r="A2054" s="41"/>
      <c r="B2054" s="41"/>
      <c r="C2054" s="41"/>
      <c r="D2054" s="41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54"/>
    </row>
    <row r="2055" spans="1:17" x14ac:dyDescent="0.2">
      <c r="A2055" s="41"/>
      <c r="B2055" s="41"/>
      <c r="C2055" s="41"/>
      <c r="D2055" s="41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54"/>
    </row>
    <row r="2056" spans="1:17" x14ac:dyDescent="0.2">
      <c r="A2056" s="41"/>
      <c r="B2056" s="41"/>
      <c r="C2056" s="41"/>
      <c r="D2056" s="41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54"/>
    </row>
    <row r="2057" spans="1:17" x14ac:dyDescent="0.2">
      <c r="A2057" s="41"/>
      <c r="B2057" s="41"/>
      <c r="C2057" s="41"/>
      <c r="D2057" s="41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54"/>
    </row>
    <row r="2058" spans="1:17" x14ac:dyDescent="0.2">
      <c r="A2058" s="41"/>
      <c r="B2058" s="41"/>
      <c r="C2058" s="41"/>
      <c r="D2058" s="41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54"/>
    </row>
    <row r="2059" spans="1:17" x14ac:dyDescent="0.2">
      <c r="A2059" s="41"/>
      <c r="B2059" s="41"/>
      <c r="C2059" s="41"/>
      <c r="D2059" s="41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54"/>
    </row>
    <row r="2060" spans="1:17" x14ac:dyDescent="0.2">
      <c r="A2060" s="41"/>
      <c r="B2060" s="41"/>
      <c r="C2060" s="41"/>
      <c r="D2060" s="41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54"/>
    </row>
    <row r="2061" spans="1:17" x14ac:dyDescent="0.2">
      <c r="A2061" s="41"/>
      <c r="B2061" s="41"/>
      <c r="C2061" s="41"/>
      <c r="D2061" s="41"/>
      <c r="E2061" s="41"/>
      <c r="F2061" s="41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54"/>
    </row>
    <row r="2062" spans="1:17" x14ac:dyDescent="0.2">
      <c r="A2062" s="41"/>
      <c r="B2062" s="41"/>
      <c r="C2062" s="41"/>
      <c r="D2062" s="41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54"/>
    </row>
    <row r="2063" spans="1:17" x14ac:dyDescent="0.2">
      <c r="A2063" s="41"/>
      <c r="B2063" s="41"/>
      <c r="C2063" s="41"/>
      <c r="D2063" s="41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54"/>
    </row>
    <row r="2064" spans="1:17" x14ac:dyDescent="0.2">
      <c r="A2064" s="41"/>
      <c r="B2064" s="41"/>
      <c r="C2064" s="41"/>
      <c r="D2064" s="41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54"/>
    </row>
    <row r="2065" spans="1:17" x14ac:dyDescent="0.2">
      <c r="A2065" s="41"/>
      <c r="B2065" s="41"/>
      <c r="C2065" s="41"/>
      <c r="D2065" s="41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54"/>
    </row>
    <row r="2066" spans="1:17" x14ac:dyDescent="0.2">
      <c r="A2066" s="41"/>
      <c r="B2066" s="41"/>
      <c r="C2066" s="41"/>
      <c r="D2066" s="41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54"/>
    </row>
    <row r="2067" spans="1:17" x14ac:dyDescent="0.2">
      <c r="A2067" s="41"/>
      <c r="B2067" s="41"/>
      <c r="C2067" s="41"/>
      <c r="D2067" s="41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54"/>
    </row>
    <row r="2068" spans="1:17" x14ac:dyDescent="0.2">
      <c r="A2068" s="41"/>
      <c r="B2068" s="41"/>
      <c r="C2068" s="41"/>
      <c r="D2068" s="41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54"/>
    </row>
    <row r="2069" spans="1:17" x14ac:dyDescent="0.2">
      <c r="A2069" s="41"/>
      <c r="B2069" s="41"/>
      <c r="C2069" s="41"/>
      <c r="D2069" s="41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54"/>
    </row>
    <row r="2070" spans="1:17" x14ac:dyDescent="0.2">
      <c r="A2070" s="41"/>
      <c r="B2070" s="41"/>
      <c r="C2070" s="41"/>
      <c r="D2070" s="41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54"/>
    </row>
    <row r="2071" spans="1:17" x14ac:dyDescent="0.2">
      <c r="A2071" s="41"/>
      <c r="B2071" s="41"/>
      <c r="C2071" s="41"/>
      <c r="D2071" s="41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54"/>
    </row>
    <row r="2072" spans="1:17" x14ac:dyDescent="0.2">
      <c r="A2072" s="41"/>
      <c r="B2072" s="41"/>
      <c r="C2072" s="41"/>
      <c r="D2072" s="41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54"/>
    </row>
    <row r="2073" spans="1:17" x14ac:dyDescent="0.2">
      <c r="A2073" s="41"/>
      <c r="B2073" s="41"/>
      <c r="C2073" s="41"/>
      <c r="D2073" s="41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54"/>
    </row>
    <row r="2074" spans="1:17" x14ac:dyDescent="0.2">
      <c r="A2074" s="41"/>
      <c r="B2074" s="41"/>
      <c r="C2074" s="41"/>
      <c r="D2074" s="41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54"/>
    </row>
    <row r="2075" spans="1:17" x14ac:dyDescent="0.2">
      <c r="A2075" s="41"/>
      <c r="B2075" s="41"/>
      <c r="C2075" s="41"/>
      <c r="D2075" s="41"/>
      <c r="E2075" s="41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54"/>
    </row>
    <row r="2076" spans="1:17" x14ac:dyDescent="0.2">
      <c r="A2076" s="41"/>
      <c r="B2076" s="41"/>
      <c r="C2076" s="41"/>
      <c r="D2076" s="41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54"/>
    </row>
    <row r="2077" spans="1:17" x14ac:dyDescent="0.2">
      <c r="A2077" s="41"/>
      <c r="B2077" s="41"/>
      <c r="C2077" s="41"/>
      <c r="D2077" s="41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54"/>
    </row>
    <row r="2078" spans="1:17" x14ac:dyDescent="0.2">
      <c r="A2078" s="41"/>
      <c r="B2078" s="41"/>
      <c r="C2078" s="41"/>
      <c r="D2078" s="41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54"/>
    </row>
    <row r="2079" spans="1:17" x14ac:dyDescent="0.2">
      <c r="A2079" s="41"/>
      <c r="B2079" s="41"/>
      <c r="C2079" s="41"/>
      <c r="D2079" s="41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54"/>
    </row>
    <row r="2080" spans="1:17" x14ac:dyDescent="0.2">
      <c r="A2080" s="41"/>
      <c r="B2080" s="41"/>
      <c r="C2080" s="41"/>
      <c r="D2080" s="41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54"/>
    </row>
    <row r="2081" spans="1:17" x14ac:dyDescent="0.2">
      <c r="A2081" s="41"/>
      <c r="B2081" s="41"/>
      <c r="C2081" s="41"/>
      <c r="D2081" s="41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54"/>
    </row>
    <row r="2082" spans="1:17" x14ac:dyDescent="0.2">
      <c r="A2082" s="41"/>
      <c r="B2082" s="41"/>
      <c r="C2082" s="41"/>
      <c r="D2082" s="41"/>
      <c r="E2082" s="41"/>
      <c r="F2082" s="41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54"/>
    </row>
    <row r="2083" spans="1:17" x14ac:dyDescent="0.2">
      <c r="A2083" s="41"/>
      <c r="B2083" s="41"/>
      <c r="C2083" s="41"/>
      <c r="D2083" s="41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54"/>
    </row>
    <row r="2084" spans="1:17" x14ac:dyDescent="0.2">
      <c r="A2084" s="41"/>
      <c r="B2084" s="41"/>
      <c r="C2084" s="41"/>
      <c r="D2084" s="41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54"/>
    </row>
    <row r="2085" spans="1:17" x14ac:dyDescent="0.2">
      <c r="A2085" s="41"/>
      <c r="B2085" s="41"/>
      <c r="C2085" s="41"/>
      <c r="D2085" s="41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54"/>
    </row>
    <row r="2086" spans="1:17" x14ac:dyDescent="0.2">
      <c r="A2086" s="41"/>
      <c r="B2086" s="41"/>
      <c r="C2086" s="41"/>
      <c r="D2086" s="41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54"/>
    </row>
    <row r="2087" spans="1:17" x14ac:dyDescent="0.2">
      <c r="A2087" s="41"/>
      <c r="B2087" s="41"/>
      <c r="C2087" s="41"/>
      <c r="D2087" s="41"/>
      <c r="E2087" s="41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54"/>
    </row>
    <row r="2088" spans="1:17" x14ac:dyDescent="0.2">
      <c r="A2088" s="41"/>
      <c r="B2088" s="41"/>
      <c r="C2088" s="41"/>
      <c r="D2088" s="41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54"/>
    </row>
    <row r="2089" spans="1:17" x14ac:dyDescent="0.2">
      <c r="A2089" s="41"/>
      <c r="B2089" s="41"/>
      <c r="C2089" s="41"/>
      <c r="D2089" s="41"/>
      <c r="E2089" s="41"/>
      <c r="F2089" s="41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54"/>
    </row>
    <row r="2090" spans="1:17" x14ac:dyDescent="0.2">
      <c r="A2090" s="41"/>
      <c r="B2090" s="41"/>
      <c r="C2090" s="41"/>
      <c r="D2090" s="41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54"/>
    </row>
    <row r="2091" spans="1:17" x14ac:dyDescent="0.2">
      <c r="A2091" s="41"/>
      <c r="B2091" s="41"/>
      <c r="C2091" s="41"/>
      <c r="D2091" s="41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54"/>
    </row>
    <row r="2092" spans="1:17" x14ac:dyDescent="0.2">
      <c r="A2092" s="41"/>
      <c r="B2092" s="41"/>
      <c r="C2092" s="41"/>
      <c r="D2092" s="41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54"/>
    </row>
    <row r="2093" spans="1:17" x14ac:dyDescent="0.2">
      <c r="A2093" s="41"/>
      <c r="B2093" s="41"/>
      <c r="C2093" s="41"/>
      <c r="D2093" s="41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54"/>
    </row>
    <row r="2094" spans="1:17" x14ac:dyDescent="0.2">
      <c r="A2094" s="41"/>
      <c r="B2094" s="41"/>
      <c r="C2094" s="41"/>
      <c r="D2094" s="41"/>
      <c r="E2094" s="41"/>
      <c r="F2094" s="41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54"/>
    </row>
    <row r="2095" spans="1:17" x14ac:dyDescent="0.2">
      <c r="A2095" s="41"/>
      <c r="B2095" s="41"/>
      <c r="C2095" s="41"/>
      <c r="D2095" s="41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54"/>
    </row>
    <row r="2096" spans="1:17" x14ac:dyDescent="0.2">
      <c r="A2096" s="41"/>
      <c r="B2096" s="41"/>
      <c r="C2096" s="41"/>
      <c r="D2096" s="41"/>
      <c r="E2096" s="41"/>
      <c r="F2096" s="41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54"/>
    </row>
    <row r="2097" spans="1:17" x14ac:dyDescent="0.2">
      <c r="A2097" s="41"/>
      <c r="B2097" s="41"/>
      <c r="C2097" s="41"/>
      <c r="D2097" s="41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54"/>
    </row>
    <row r="2098" spans="1:17" x14ac:dyDescent="0.2">
      <c r="A2098" s="41"/>
      <c r="B2098" s="41"/>
      <c r="C2098" s="41"/>
      <c r="D2098" s="41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54"/>
    </row>
    <row r="2099" spans="1:17" x14ac:dyDescent="0.2">
      <c r="A2099" s="41"/>
      <c r="B2099" s="41"/>
      <c r="C2099" s="41"/>
      <c r="D2099" s="41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54"/>
    </row>
    <row r="2100" spans="1:17" x14ac:dyDescent="0.2">
      <c r="A2100" s="41"/>
      <c r="B2100" s="41"/>
      <c r="C2100" s="41"/>
      <c r="D2100" s="41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54"/>
    </row>
    <row r="2101" spans="1:17" x14ac:dyDescent="0.2">
      <c r="A2101" s="41"/>
      <c r="B2101" s="41"/>
      <c r="C2101" s="41"/>
      <c r="D2101" s="41"/>
      <c r="E2101" s="41"/>
      <c r="F2101" s="41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54"/>
    </row>
    <row r="2102" spans="1:17" x14ac:dyDescent="0.2">
      <c r="A2102" s="41"/>
      <c r="B2102" s="41"/>
      <c r="C2102" s="41"/>
      <c r="D2102" s="41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54"/>
    </row>
    <row r="2103" spans="1:17" x14ac:dyDescent="0.2">
      <c r="A2103" s="41"/>
      <c r="B2103" s="41"/>
      <c r="C2103" s="41"/>
      <c r="D2103" s="41"/>
      <c r="E2103" s="41"/>
      <c r="F2103" s="41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54"/>
    </row>
    <row r="2104" spans="1:17" x14ac:dyDescent="0.2">
      <c r="A2104" s="41"/>
      <c r="B2104" s="41"/>
      <c r="C2104" s="41"/>
      <c r="D2104" s="41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54"/>
    </row>
    <row r="2105" spans="1:17" x14ac:dyDescent="0.2">
      <c r="A2105" s="41"/>
      <c r="B2105" s="41"/>
      <c r="C2105" s="41"/>
      <c r="D2105" s="41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54"/>
    </row>
    <row r="2106" spans="1:17" x14ac:dyDescent="0.2">
      <c r="A2106" s="41"/>
      <c r="B2106" s="41"/>
      <c r="C2106" s="41"/>
      <c r="D2106" s="41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54"/>
    </row>
    <row r="2107" spans="1:17" x14ac:dyDescent="0.2">
      <c r="A2107" s="41"/>
      <c r="B2107" s="41"/>
      <c r="C2107" s="41"/>
      <c r="D2107" s="41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54"/>
    </row>
    <row r="2108" spans="1:17" x14ac:dyDescent="0.2">
      <c r="A2108" s="41"/>
      <c r="B2108" s="41"/>
      <c r="C2108" s="41"/>
      <c r="D2108" s="41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54"/>
    </row>
    <row r="2109" spans="1:17" x14ac:dyDescent="0.2">
      <c r="A2109" s="41"/>
      <c r="B2109" s="41"/>
      <c r="C2109" s="41"/>
      <c r="D2109" s="41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54"/>
    </row>
    <row r="2110" spans="1:17" x14ac:dyDescent="0.2">
      <c r="A2110" s="41"/>
      <c r="B2110" s="41"/>
      <c r="C2110" s="41"/>
      <c r="D2110" s="41"/>
      <c r="E2110" s="41"/>
      <c r="F2110" s="41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54"/>
    </row>
    <row r="2111" spans="1:17" x14ac:dyDescent="0.2">
      <c r="A2111" s="41"/>
      <c r="B2111" s="41"/>
      <c r="C2111" s="41"/>
      <c r="D2111" s="41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54"/>
    </row>
    <row r="2112" spans="1:17" x14ac:dyDescent="0.2">
      <c r="A2112" s="41"/>
      <c r="B2112" s="41"/>
      <c r="C2112" s="41"/>
      <c r="D2112" s="41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54"/>
    </row>
    <row r="2113" spans="1:17" x14ac:dyDescent="0.2">
      <c r="A2113" s="41"/>
      <c r="B2113" s="41"/>
      <c r="C2113" s="41"/>
      <c r="D2113" s="41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54"/>
    </row>
    <row r="2114" spans="1:17" x14ac:dyDescent="0.2">
      <c r="A2114" s="41"/>
      <c r="B2114" s="41"/>
      <c r="C2114" s="41"/>
      <c r="D2114" s="41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54"/>
    </row>
    <row r="2115" spans="1:17" x14ac:dyDescent="0.2">
      <c r="A2115" s="41"/>
      <c r="B2115" s="41"/>
      <c r="C2115" s="41"/>
      <c r="D2115" s="41"/>
      <c r="E2115" s="41"/>
      <c r="F2115" s="41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54"/>
    </row>
    <row r="2116" spans="1:17" x14ac:dyDescent="0.2">
      <c r="A2116" s="41"/>
      <c r="B2116" s="41"/>
      <c r="C2116" s="41"/>
      <c r="D2116" s="41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54"/>
    </row>
    <row r="2117" spans="1:17" x14ac:dyDescent="0.2">
      <c r="A2117" s="41"/>
      <c r="B2117" s="41"/>
      <c r="C2117" s="41"/>
      <c r="D2117" s="41"/>
      <c r="E2117" s="41"/>
      <c r="F2117" s="41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54"/>
    </row>
    <row r="2118" spans="1:17" x14ac:dyDescent="0.2">
      <c r="A2118" s="41"/>
      <c r="B2118" s="41"/>
      <c r="C2118" s="41"/>
      <c r="D2118" s="41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54"/>
    </row>
    <row r="2119" spans="1:17" x14ac:dyDescent="0.2">
      <c r="A2119" s="41"/>
      <c r="B2119" s="41"/>
      <c r="C2119" s="41"/>
      <c r="D2119" s="41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54"/>
    </row>
    <row r="2120" spans="1:17" x14ac:dyDescent="0.2">
      <c r="A2120" s="41"/>
      <c r="B2120" s="41"/>
      <c r="C2120" s="41"/>
      <c r="D2120" s="41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54"/>
    </row>
    <row r="2121" spans="1:17" x14ac:dyDescent="0.2">
      <c r="A2121" s="41"/>
      <c r="B2121" s="41"/>
      <c r="C2121" s="41"/>
      <c r="D2121" s="41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54"/>
    </row>
    <row r="2122" spans="1:17" x14ac:dyDescent="0.2">
      <c r="A2122" s="41"/>
      <c r="B2122" s="41"/>
      <c r="C2122" s="41"/>
      <c r="D2122" s="41"/>
      <c r="E2122" s="41"/>
      <c r="F2122" s="41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54"/>
    </row>
    <row r="2123" spans="1:17" x14ac:dyDescent="0.2">
      <c r="A2123" s="41"/>
      <c r="B2123" s="41"/>
      <c r="C2123" s="41"/>
      <c r="D2123" s="41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54"/>
    </row>
    <row r="2124" spans="1:17" x14ac:dyDescent="0.2">
      <c r="A2124" s="41"/>
      <c r="B2124" s="41"/>
      <c r="C2124" s="41"/>
      <c r="D2124" s="41"/>
      <c r="E2124" s="41"/>
      <c r="F2124" s="41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54"/>
    </row>
    <row r="2125" spans="1:17" x14ac:dyDescent="0.2">
      <c r="A2125" s="41"/>
      <c r="B2125" s="41"/>
      <c r="C2125" s="41"/>
      <c r="D2125" s="41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54"/>
    </row>
    <row r="2126" spans="1:17" x14ac:dyDescent="0.2">
      <c r="A2126" s="41"/>
      <c r="B2126" s="41"/>
      <c r="C2126" s="41"/>
      <c r="D2126" s="41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54"/>
    </row>
    <row r="2127" spans="1:17" x14ac:dyDescent="0.2">
      <c r="A2127" s="41"/>
      <c r="B2127" s="41"/>
      <c r="C2127" s="41"/>
      <c r="D2127" s="41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54"/>
    </row>
    <row r="2128" spans="1:17" x14ac:dyDescent="0.2">
      <c r="A2128" s="41"/>
      <c r="B2128" s="41"/>
      <c r="C2128" s="41"/>
      <c r="D2128" s="41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54"/>
    </row>
    <row r="2129" spans="1:17" x14ac:dyDescent="0.2">
      <c r="A2129" s="41"/>
      <c r="B2129" s="41"/>
      <c r="C2129" s="41"/>
      <c r="D2129" s="41"/>
      <c r="E2129" s="41"/>
      <c r="F2129" s="41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54"/>
    </row>
    <row r="2130" spans="1:17" x14ac:dyDescent="0.2">
      <c r="A2130" s="41"/>
      <c r="B2130" s="41"/>
      <c r="C2130" s="41"/>
      <c r="D2130" s="41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54"/>
    </row>
    <row r="2131" spans="1:17" x14ac:dyDescent="0.2">
      <c r="A2131" s="41"/>
      <c r="B2131" s="41"/>
      <c r="C2131" s="41"/>
      <c r="D2131" s="41"/>
      <c r="E2131" s="41"/>
      <c r="F2131" s="41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54"/>
    </row>
    <row r="2132" spans="1:17" x14ac:dyDescent="0.2">
      <c r="A2132" s="41"/>
      <c r="B2132" s="41"/>
      <c r="C2132" s="41"/>
      <c r="D2132" s="41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54"/>
    </row>
    <row r="2133" spans="1:17" x14ac:dyDescent="0.2">
      <c r="A2133" s="41"/>
      <c r="B2133" s="41"/>
      <c r="C2133" s="41"/>
      <c r="D2133" s="41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54"/>
    </row>
    <row r="2134" spans="1:17" x14ac:dyDescent="0.2">
      <c r="A2134" s="41"/>
      <c r="B2134" s="41"/>
      <c r="C2134" s="41"/>
      <c r="D2134" s="41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54"/>
    </row>
    <row r="2135" spans="1:17" x14ac:dyDescent="0.2">
      <c r="A2135" s="41"/>
      <c r="B2135" s="41"/>
      <c r="C2135" s="41"/>
      <c r="D2135" s="41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54"/>
    </row>
    <row r="2136" spans="1:17" x14ac:dyDescent="0.2">
      <c r="A2136" s="41"/>
      <c r="B2136" s="41"/>
      <c r="C2136" s="41"/>
      <c r="D2136" s="41"/>
      <c r="E2136" s="41"/>
      <c r="F2136" s="41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54"/>
    </row>
    <row r="2137" spans="1:17" x14ac:dyDescent="0.2">
      <c r="A2137" s="41"/>
      <c r="B2137" s="41"/>
      <c r="C2137" s="41"/>
      <c r="D2137" s="41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54"/>
    </row>
    <row r="2138" spans="1:17" x14ac:dyDescent="0.2">
      <c r="A2138" s="41"/>
      <c r="B2138" s="41"/>
      <c r="C2138" s="41"/>
      <c r="D2138" s="41"/>
      <c r="E2138" s="41"/>
      <c r="F2138" s="41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54"/>
    </row>
    <row r="2139" spans="1:17" x14ac:dyDescent="0.2">
      <c r="A2139" s="41"/>
      <c r="B2139" s="41"/>
      <c r="C2139" s="41"/>
      <c r="D2139" s="41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54"/>
    </row>
    <row r="2140" spans="1:17" x14ac:dyDescent="0.2">
      <c r="A2140" s="41"/>
      <c r="B2140" s="41"/>
      <c r="C2140" s="41"/>
      <c r="D2140" s="41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54"/>
    </row>
    <row r="2141" spans="1:17" x14ac:dyDescent="0.2">
      <c r="A2141" s="41"/>
      <c r="B2141" s="41"/>
      <c r="C2141" s="41"/>
      <c r="D2141" s="41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54"/>
    </row>
    <row r="2142" spans="1:17" x14ac:dyDescent="0.2">
      <c r="A2142" s="41"/>
      <c r="B2142" s="41"/>
      <c r="C2142" s="41"/>
      <c r="D2142" s="41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54"/>
    </row>
    <row r="2143" spans="1:17" x14ac:dyDescent="0.2">
      <c r="A2143" s="41"/>
      <c r="B2143" s="41"/>
      <c r="C2143" s="41"/>
      <c r="D2143" s="41"/>
      <c r="E2143" s="41"/>
      <c r="F2143" s="41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54"/>
    </row>
    <row r="2144" spans="1:17" x14ac:dyDescent="0.2">
      <c r="A2144" s="41"/>
      <c r="B2144" s="41"/>
      <c r="C2144" s="41"/>
      <c r="D2144" s="41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54"/>
    </row>
    <row r="2145" spans="1:17" x14ac:dyDescent="0.2">
      <c r="A2145" s="41"/>
      <c r="B2145" s="41"/>
      <c r="C2145" s="41"/>
      <c r="D2145" s="41"/>
      <c r="E2145" s="41"/>
      <c r="F2145" s="41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54"/>
    </row>
    <row r="2146" spans="1:17" x14ac:dyDescent="0.2">
      <c r="A2146" s="41"/>
      <c r="B2146" s="41"/>
      <c r="C2146" s="41"/>
      <c r="D2146" s="41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54"/>
    </row>
    <row r="2147" spans="1:17" x14ac:dyDescent="0.2">
      <c r="A2147" s="41"/>
      <c r="B2147" s="41"/>
      <c r="C2147" s="41"/>
      <c r="D2147" s="41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54"/>
    </row>
    <row r="2148" spans="1:17" x14ac:dyDescent="0.2">
      <c r="A2148" s="41"/>
      <c r="B2148" s="41"/>
      <c r="C2148" s="41"/>
      <c r="D2148" s="41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54"/>
    </row>
    <row r="2149" spans="1:17" x14ac:dyDescent="0.2">
      <c r="A2149" s="41"/>
      <c r="B2149" s="41"/>
      <c r="C2149" s="41"/>
      <c r="D2149" s="41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54"/>
    </row>
    <row r="2150" spans="1:17" x14ac:dyDescent="0.2">
      <c r="A2150" s="41"/>
      <c r="B2150" s="41"/>
      <c r="C2150" s="41"/>
      <c r="D2150" s="41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54"/>
    </row>
    <row r="2151" spans="1:17" x14ac:dyDescent="0.2">
      <c r="A2151" s="41"/>
      <c r="B2151" s="41"/>
      <c r="C2151" s="41"/>
      <c r="D2151" s="41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54"/>
    </row>
    <row r="2152" spans="1:17" x14ac:dyDescent="0.2">
      <c r="A2152" s="41"/>
      <c r="B2152" s="41"/>
      <c r="C2152" s="41"/>
      <c r="D2152" s="41"/>
      <c r="E2152" s="41"/>
      <c r="F2152" s="41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54"/>
    </row>
    <row r="2153" spans="1:17" x14ac:dyDescent="0.2">
      <c r="A2153" s="41"/>
      <c r="B2153" s="41"/>
      <c r="C2153" s="41"/>
      <c r="D2153" s="41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54"/>
    </row>
    <row r="2154" spans="1:17" x14ac:dyDescent="0.2">
      <c r="A2154" s="41"/>
      <c r="B2154" s="41"/>
      <c r="C2154" s="41"/>
      <c r="D2154" s="41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54"/>
    </row>
    <row r="2155" spans="1:17" x14ac:dyDescent="0.2">
      <c r="A2155" s="41"/>
      <c r="B2155" s="41"/>
      <c r="C2155" s="41"/>
      <c r="D2155" s="41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54"/>
    </row>
    <row r="2156" spans="1:17" x14ac:dyDescent="0.2">
      <c r="A2156" s="41"/>
      <c r="B2156" s="41"/>
      <c r="C2156" s="41"/>
      <c r="D2156" s="41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54"/>
    </row>
    <row r="2157" spans="1:17" x14ac:dyDescent="0.2">
      <c r="A2157" s="41"/>
      <c r="B2157" s="41"/>
      <c r="C2157" s="41"/>
      <c r="D2157" s="41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54"/>
    </row>
    <row r="2158" spans="1:17" x14ac:dyDescent="0.2">
      <c r="A2158" s="41"/>
      <c r="B2158" s="41"/>
      <c r="C2158" s="41"/>
      <c r="D2158" s="41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54"/>
    </row>
    <row r="2159" spans="1:17" x14ac:dyDescent="0.2">
      <c r="A2159" s="41"/>
      <c r="B2159" s="41"/>
      <c r="C2159" s="41"/>
      <c r="D2159" s="41"/>
      <c r="E2159" s="41"/>
      <c r="F2159" s="41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54"/>
    </row>
    <row r="2160" spans="1:17" x14ac:dyDescent="0.2">
      <c r="A2160" s="41"/>
      <c r="B2160" s="41"/>
      <c r="C2160" s="41"/>
      <c r="D2160" s="41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54"/>
    </row>
    <row r="2161" spans="1:17" x14ac:dyDescent="0.2">
      <c r="A2161" s="41"/>
      <c r="B2161" s="41"/>
      <c r="C2161" s="41"/>
      <c r="D2161" s="41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54"/>
    </row>
    <row r="2162" spans="1:17" x14ac:dyDescent="0.2">
      <c r="A2162" s="41"/>
      <c r="B2162" s="41"/>
      <c r="C2162" s="41"/>
      <c r="D2162" s="41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54"/>
    </row>
    <row r="2163" spans="1:17" x14ac:dyDescent="0.2">
      <c r="A2163" s="41"/>
      <c r="B2163" s="41"/>
      <c r="C2163" s="41"/>
      <c r="D2163" s="41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54"/>
    </row>
    <row r="2164" spans="1:17" x14ac:dyDescent="0.2">
      <c r="A2164" s="41"/>
      <c r="B2164" s="41"/>
      <c r="C2164" s="41"/>
      <c r="D2164" s="41"/>
      <c r="E2164" s="41"/>
      <c r="F2164" s="41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54"/>
    </row>
    <row r="2165" spans="1:17" x14ac:dyDescent="0.2">
      <c r="A2165" s="41"/>
      <c r="B2165" s="41"/>
      <c r="C2165" s="41"/>
      <c r="D2165" s="41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54"/>
    </row>
    <row r="2166" spans="1:17" x14ac:dyDescent="0.2">
      <c r="A2166" s="41"/>
      <c r="B2166" s="41"/>
      <c r="C2166" s="41"/>
      <c r="D2166" s="41"/>
      <c r="E2166" s="41"/>
      <c r="F2166" s="41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54"/>
    </row>
    <row r="2167" spans="1:17" x14ac:dyDescent="0.2">
      <c r="A2167" s="41"/>
      <c r="B2167" s="41"/>
      <c r="C2167" s="41"/>
      <c r="D2167" s="41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54"/>
    </row>
    <row r="2168" spans="1:17" x14ac:dyDescent="0.2">
      <c r="A2168" s="41"/>
      <c r="B2168" s="41"/>
      <c r="C2168" s="41"/>
      <c r="D2168" s="41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54"/>
    </row>
    <row r="2169" spans="1:17" x14ac:dyDescent="0.2">
      <c r="A2169" s="41"/>
      <c r="B2169" s="41"/>
      <c r="C2169" s="41"/>
      <c r="D2169" s="41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54"/>
    </row>
    <row r="2170" spans="1:17" x14ac:dyDescent="0.2">
      <c r="A2170" s="41"/>
      <c r="B2170" s="41"/>
      <c r="C2170" s="41"/>
      <c r="D2170" s="41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54"/>
    </row>
    <row r="2171" spans="1:17" x14ac:dyDescent="0.2">
      <c r="A2171" s="41"/>
      <c r="B2171" s="41"/>
      <c r="C2171" s="41"/>
      <c r="D2171" s="41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54"/>
    </row>
    <row r="2172" spans="1:17" x14ac:dyDescent="0.2">
      <c r="A2172" s="41"/>
      <c r="B2172" s="41"/>
      <c r="C2172" s="41"/>
      <c r="D2172" s="41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54"/>
    </row>
    <row r="2173" spans="1:17" x14ac:dyDescent="0.2">
      <c r="A2173" s="41"/>
      <c r="B2173" s="41"/>
      <c r="C2173" s="41"/>
      <c r="D2173" s="41"/>
      <c r="E2173" s="41"/>
      <c r="F2173" s="41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54"/>
    </row>
    <row r="2174" spans="1:17" x14ac:dyDescent="0.2">
      <c r="A2174" s="41"/>
      <c r="B2174" s="41"/>
      <c r="C2174" s="41"/>
      <c r="D2174" s="41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54"/>
    </row>
    <row r="2175" spans="1:17" x14ac:dyDescent="0.2">
      <c r="A2175" s="41"/>
      <c r="B2175" s="41"/>
      <c r="C2175" s="41"/>
      <c r="D2175" s="41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54"/>
    </row>
    <row r="2176" spans="1:17" x14ac:dyDescent="0.2">
      <c r="A2176" s="41"/>
      <c r="B2176" s="41"/>
      <c r="C2176" s="41"/>
      <c r="D2176" s="41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54"/>
    </row>
    <row r="2177" spans="1:17" x14ac:dyDescent="0.2">
      <c r="A2177" s="41"/>
      <c r="B2177" s="41"/>
      <c r="C2177" s="41"/>
      <c r="D2177" s="41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54"/>
    </row>
    <row r="2178" spans="1:17" x14ac:dyDescent="0.2">
      <c r="A2178" s="41"/>
      <c r="B2178" s="41"/>
      <c r="C2178" s="41"/>
      <c r="D2178" s="41"/>
      <c r="E2178" s="41"/>
      <c r="F2178" s="41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54"/>
    </row>
    <row r="2179" spans="1:17" x14ac:dyDescent="0.2">
      <c r="A2179" s="41"/>
      <c r="B2179" s="41"/>
      <c r="C2179" s="41"/>
      <c r="D2179" s="41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54"/>
    </row>
    <row r="2180" spans="1:17" x14ac:dyDescent="0.2">
      <c r="A2180" s="41"/>
      <c r="B2180" s="41"/>
      <c r="C2180" s="41"/>
      <c r="D2180" s="41"/>
      <c r="E2180" s="41"/>
      <c r="F2180" s="41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54"/>
    </row>
    <row r="2181" spans="1:17" x14ac:dyDescent="0.2">
      <c r="A2181" s="41"/>
      <c r="B2181" s="41"/>
      <c r="C2181" s="41"/>
      <c r="D2181" s="41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54"/>
    </row>
    <row r="2182" spans="1:17" x14ac:dyDescent="0.2">
      <c r="A2182" s="41"/>
      <c r="B2182" s="41"/>
      <c r="C2182" s="41"/>
      <c r="D2182" s="41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54"/>
    </row>
    <row r="2183" spans="1:17" x14ac:dyDescent="0.2">
      <c r="A2183" s="41"/>
      <c r="B2183" s="41"/>
      <c r="C2183" s="41"/>
      <c r="D2183" s="41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54"/>
    </row>
    <row r="2184" spans="1:17" x14ac:dyDescent="0.2">
      <c r="A2184" s="41"/>
      <c r="B2184" s="41"/>
      <c r="C2184" s="41"/>
      <c r="D2184" s="41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54"/>
    </row>
    <row r="2185" spans="1:17" x14ac:dyDescent="0.2">
      <c r="A2185" s="41"/>
      <c r="B2185" s="41"/>
      <c r="C2185" s="41"/>
      <c r="D2185" s="41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54"/>
    </row>
    <row r="2186" spans="1:17" x14ac:dyDescent="0.2">
      <c r="A2186" s="41"/>
      <c r="B2186" s="41"/>
      <c r="C2186" s="41"/>
      <c r="D2186" s="41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54"/>
    </row>
    <row r="2187" spans="1:17" x14ac:dyDescent="0.2">
      <c r="A2187" s="41"/>
      <c r="B2187" s="41"/>
      <c r="C2187" s="41"/>
      <c r="D2187" s="41"/>
      <c r="E2187" s="41"/>
      <c r="F2187" s="41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54"/>
    </row>
    <row r="2188" spans="1:17" x14ac:dyDescent="0.2">
      <c r="A2188" s="41"/>
      <c r="B2188" s="41"/>
      <c r="C2188" s="41"/>
      <c r="D2188" s="41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54"/>
    </row>
    <row r="2189" spans="1:17" x14ac:dyDescent="0.2">
      <c r="A2189" s="41"/>
      <c r="B2189" s="41"/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54"/>
    </row>
    <row r="2190" spans="1:17" x14ac:dyDescent="0.2">
      <c r="A2190" s="41"/>
      <c r="B2190" s="41"/>
      <c r="C2190" s="41"/>
      <c r="D2190" s="41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54"/>
    </row>
    <row r="2191" spans="1:17" x14ac:dyDescent="0.2">
      <c r="A2191" s="41"/>
      <c r="B2191" s="41"/>
      <c r="C2191" s="41"/>
      <c r="D2191" s="41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54"/>
    </row>
    <row r="2192" spans="1:17" x14ac:dyDescent="0.2">
      <c r="A2192" s="41"/>
      <c r="B2192" s="41"/>
      <c r="C2192" s="41"/>
      <c r="D2192" s="41"/>
      <c r="E2192" s="41"/>
      <c r="F2192" s="41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54"/>
    </row>
    <row r="2193" spans="1:17" x14ac:dyDescent="0.2">
      <c r="A2193" s="41"/>
      <c r="B2193" s="41"/>
      <c r="C2193" s="41"/>
      <c r="D2193" s="41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54"/>
    </row>
    <row r="2194" spans="1:17" x14ac:dyDescent="0.2">
      <c r="A2194" s="41"/>
      <c r="B2194" s="41"/>
      <c r="C2194" s="41"/>
      <c r="D2194" s="41"/>
      <c r="E2194" s="41"/>
      <c r="F2194" s="41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54"/>
    </row>
    <row r="2195" spans="1:17" x14ac:dyDescent="0.2">
      <c r="A2195" s="41"/>
      <c r="B2195" s="41"/>
      <c r="C2195" s="41"/>
      <c r="D2195" s="41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54"/>
    </row>
    <row r="2196" spans="1:17" x14ac:dyDescent="0.2">
      <c r="A2196" s="41"/>
      <c r="B2196" s="41"/>
      <c r="C2196" s="41"/>
      <c r="D2196" s="41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54"/>
    </row>
    <row r="2197" spans="1:17" x14ac:dyDescent="0.2">
      <c r="A2197" s="41"/>
      <c r="B2197" s="41"/>
      <c r="C2197" s="41"/>
      <c r="D2197" s="41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54"/>
    </row>
    <row r="2198" spans="1:17" x14ac:dyDescent="0.2">
      <c r="A2198" s="41"/>
      <c r="B2198" s="41"/>
      <c r="C2198" s="41"/>
      <c r="D2198" s="41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54"/>
    </row>
    <row r="2199" spans="1:17" x14ac:dyDescent="0.2">
      <c r="A2199" s="41"/>
      <c r="B2199" s="41"/>
      <c r="C2199" s="41"/>
      <c r="D2199" s="41"/>
      <c r="E2199" s="41"/>
      <c r="F2199" s="41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54"/>
    </row>
    <row r="2200" spans="1:17" x14ac:dyDescent="0.2">
      <c r="A2200" s="41"/>
      <c r="B2200" s="41"/>
      <c r="C2200" s="41"/>
      <c r="D2200" s="41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54"/>
    </row>
    <row r="2201" spans="1:17" x14ac:dyDescent="0.2">
      <c r="A2201" s="41"/>
      <c r="B2201" s="41"/>
      <c r="C2201" s="41"/>
      <c r="D2201" s="41"/>
      <c r="E2201" s="41"/>
      <c r="F2201" s="41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54"/>
    </row>
    <row r="2202" spans="1:17" x14ac:dyDescent="0.2">
      <c r="A2202" s="41"/>
      <c r="B2202" s="41"/>
      <c r="C2202" s="41"/>
      <c r="D2202" s="41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54"/>
    </row>
    <row r="2203" spans="1:17" x14ac:dyDescent="0.2">
      <c r="A2203" s="41"/>
      <c r="B2203" s="41"/>
      <c r="C2203" s="41"/>
      <c r="D2203" s="41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54"/>
    </row>
    <row r="2204" spans="1:17" x14ac:dyDescent="0.2">
      <c r="A2204" s="41"/>
      <c r="B2204" s="41"/>
      <c r="C2204" s="41"/>
      <c r="D2204" s="41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54"/>
    </row>
    <row r="2205" spans="1:17" x14ac:dyDescent="0.2">
      <c r="A2205" s="41"/>
      <c r="B2205" s="41"/>
      <c r="C2205" s="41"/>
      <c r="D2205" s="41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54"/>
    </row>
    <row r="2206" spans="1:17" x14ac:dyDescent="0.2">
      <c r="A2206" s="41"/>
      <c r="B2206" s="41"/>
      <c r="C2206" s="41"/>
      <c r="D2206" s="41"/>
      <c r="E2206" s="41"/>
      <c r="F2206" s="41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54"/>
    </row>
    <row r="2207" spans="1:17" x14ac:dyDescent="0.2">
      <c r="A2207" s="41"/>
      <c r="B2207" s="41"/>
      <c r="C2207" s="41"/>
      <c r="D2207" s="41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54"/>
    </row>
    <row r="2208" spans="1:17" x14ac:dyDescent="0.2">
      <c r="A2208" s="41"/>
      <c r="B2208" s="41"/>
      <c r="C2208" s="41"/>
      <c r="D2208" s="41"/>
      <c r="E2208" s="41"/>
      <c r="F2208" s="41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54"/>
    </row>
    <row r="2209" spans="1:17" x14ac:dyDescent="0.2">
      <c r="A2209" s="41"/>
      <c r="B2209" s="41"/>
      <c r="C2209" s="41"/>
      <c r="D2209" s="41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54"/>
    </row>
    <row r="2210" spans="1:17" x14ac:dyDescent="0.2">
      <c r="A2210" s="41"/>
      <c r="B2210" s="41"/>
      <c r="C2210" s="41"/>
      <c r="D2210" s="41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54"/>
    </row>
    <row r="2211" spans="1:17" x14ac:dyDescent="0.2">
      <c r="A2211" s="41"/>
      <c r="B2211" s="41"/>
      <c r="C2211" s="41"/>
      <c r="D2211" s="41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54"/>
    </row>
    <row r="2212" spans="1:17" x14ac:dyDescent="0.2">
      <c r="A2212" s="41"/>
      <c r="B2212" s="41"/>
      <c r="C2212" s="41"/>
      <c r="D2212" s="41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54"/>
    </row>
    <row r="2213" spans="1:17" x14ac:dyDescent="0.2">
      <c r="A2213" s="41"/>
      <c r="B2213" s="41"/>
      <c r="C2213" s="41"/>
      <c r="D2213" s="41"/>
      <c r="E2213" s="41"/>
      <c r="F2213" s="41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54"/>
    </row>
    <row r="2214" spans="1:17" x14ac:dyDescent="0.2">
      <c r="A2214" s="41"/>
      <c r="B2214" s="41"/>
      <c r="C2214" s="41"/>
      <c r="D2214" s="41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54"/>
    </row>
    <row r="2215" spans="1:17" x14ac:dyDescent="0.2">
      <c r="A2215" s="41"/>
      <c r="B2215" s="41"/>
      <c r="C2215" s="41"/>
      <c r="D2215" s="41"/>
      <c r="E2215" s="41"/>
      <c r="F2215" s="41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54"/>
    </row>
    <row r="2216" spans="1:17" x14ac:dyDescent="0.2">
      <c r="A2216" s="41"/>
      <c r="B2216" s="41"/>
      <c r="C2216" s="41"/>
      <c r="D2216" s="41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54"/>
    </row>
    <row r="2217" spans="1:17" x14ac:dyDescent="0.2">
      <c r="A2217" s="41"/>
      <c r="B2217" s="41"/>
      <c r="C2217" s="41"/>
      <c r="D2217" s="41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54"/>
    </row>
    <row r="2218" spans="1:17" x14ac:dyDescent="0.2">
      <c r="A2218" s="41"/>
      <c r="B2218" s="41"/>
      <c r="C2218" s="41"/>
      <c r="D2218" s="41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54"/>
    </row>
    <row r="2219" spans="1:17" x14ac:dyDescent="0.2">
      <c r="A2219" s="41"/>
      <c r="B2219" s="41"/>
      <c r="C2219" s="41"/>
      <c r="D2219" s="41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54"/>
    </row>
    <row r="2220" spans="1:17" x14ac:dyDescent="0.2">
      <c r="A2220" s="41"/>
      <c r="B2220" s="41"/>
      <c r="C2220" s="41"/>
      <c r="D2220" s="41"/>
      <c r="E2220" s="41"/>
      <c r="F2220" s="41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54"/>
    </row>
    <row r="2221" spans="1:17" x14ac:dyDescent="0.2">
      <c r="A2221" s="41"/>
      <c r="B2221" s="41"/>
      <c r="C2221" s="41"/>
      <c r="D2221" s="41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54"/>
    </row>
    <row r="2222" spans="1:17" x14ac:dyDescent="0.2">
      <c r="A2222" s="41"/>
      <c r="B2222" s="41"/>
      <c r="C2222" s="41"/>
      <c r="D2222" s="41"/>
      <c r="E2222" s="41"/>
      <c r="F2222" s="41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54"/>
    </row>
    <row r="2223" spans="1:17" x14ac:dyDescent="0.2">
      <c r="A2223" s="41"/>
      <c r="B2223" s="41"/>
      <c r="C2223" s="41"/>
      <c r="D2223" s="41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54"/>
    </row>
    <row r="2224" spans="1:17" x14ac:dyDescent="0.2">
      <c r="A2224" s="41"/>
      <c r="B2224" s="41"/>
      <c r="C2224" s="41"/>
      <c r="D2224" s="41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54"/>
    </row>
    <row r="2225" spans="1:17" x14ac:dyDescent="0.2">
      <c r="A2225" s="41"/>
      <c r="B2225" s="41"/>
      <c r="C2225" s="41"/>
      <c r="D2225" s="41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54"/>
    </row>
    <row r="2226" spans="1:17" x14ac:dyDescent="0.2">
      <c r="A2226" s="41"/>
      <c r="B2226" s="41"/>
      <c r="C2226" s="41"/>
      <c r="D2226" s="41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54"/>
    </row>
    <row r="2227" spans="1:17" x14ac:dyDescent="0.2">
      <c r="A2227" s="41"/>
      <c r="B2227" s="41"/>
      <c r="C2227" s="41"/>
      <c r="D2227" s="41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54"/>
    </row>
    <row r="2228" spans="1:17" x14ac:dyDescent="0.2">
      <c r="A2228" s="41"/>
      <c r="B2228" s="41"/>
      <c r="C2228" s="41"/>
      <c r="D2228" s="41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54"/>
    </row>
    <row r="2229" spans="1:17" x14ac:dyDescent="0.2">
      <c r="A2229" s="41"/>
      <c r="B2229" s="41"/>
      <c r="C2229" s="41"/>
      <c r="D2229" s="41"/>
      <c r="E2229" s="41"/>
      <c r="F2229" s="41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54"/>
    </row>
    <row r="2230" spans="1:17" x14ac:dyDescent="0.2">
      <c r="A2230" s="41"/>
      <c r="B2230" s="41"/>
      <c r="C2230" s="41"/>
      <c r="D2230" s="41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54"/>
    </row>
    <row r="2231" spans="1:17" x14ac:dyDescent="0.2">
      <c r="A2231" s="41"/>
      <c r="B2231" s="41"/>
      <c r="C2231" s="41"/>
      <c r="D2231" s="41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54"/>
    </row>
    <row r="2232" spans="1:17" x14ac:dyDescent="0.2">
      <c r="A2232" s="41"/>
      <c r="B2232" s="41"/>
      <c r="C2232" s="41"/>
      <c r="D2232" s="41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54"/>
    </row>
    <row r="2233" spans="1:17" x14ac:dyDescent="0.2">
      <c r="A2233" s="41"/>
      <c r="B2233" s="41"/>
      <c r="C2233" s="41"/>
      <c r="D2233" s="41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54"/>
    </row>
    <row r="2234" spans="1:17" x14ac:dyDescent="0.2">
      <c r="A2234" s="41"/>
      <c r="B2234" s="41"/>
      <c r="C2234" s="41"/>
      <c r="D2234" s="41"/>
      <c r="E2234" s="41"/>
      <c r="F2234" s="41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54"/>
    </row>
    <row r="2235" spans="1:17" x14ac:dyDescent="0.2">
      <c r="A2235" s="41"/>
      <c r="B2235" s="41"/>
      <c r="C2235" s="41"/>
      <c r="D2235" s="41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54"/>
    </row>
    <row r="2236" spans="1:17" x14ac:dyDescent="0.2">
      <c r="A2236" s="41"/>
      <c r="B2236" s="41"/>
      <c r="C2236" s="41"/>
      <c r="D2236" s="41"/>
      <c r="E2236" s="41"/>
      <c r="F2236" s="41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54"/>
    </row>
    <row r="2237" spans="1:17" x14ac:dyDescent="0.2">
      <c r="A2237" s="41"/>
      <c r="B2237" s="41"/>
      <c r="C2237" s="41"/>
      <c r="D2237" s="41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54"/>
    </row>
    <row r="2238" spans="1:17" x14ac:dyDescent="0.2">
      <c r="A2238" s="41"/>
      <c r="B2238" s="41"/>
      <c r="C2238" s="41"/>
      <c r="D2238" s="41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54"/>
    </row>
    <row r="2239" spans="1:17" x14ac:dyDescent="0.2">
      <c r="A2239" s="41"/>
      <c r="B2239" s="41"/>
      <c r="C2239" s="41"/>
      <c r="D2239" s="41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54"/>
    </row>
    <row r="2240" spans="1:17" x14ac:dyDescent="0.2">
      <c r="A2240" s="41"/>
      <c r="B2240" s="41"/>
      <c r="C2240" s="41"/>
      <c r="D2240" s="41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54"/>
    </row>
    <row r="2241" spans="1:17" x14ac:dyDescent="0.2">
      <c r="A2241" s="41"/>
      <c r="B2241" s="41"/>
      <c r="C2241" s="41"/>
      <c r="D2241" s="41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54"/>
    </row>
    <row r="2242" spans="1:17" x14ac:dyDescent="0.2">
      <c r="A2242" s="41"/>
      <c r="B2242" s="41"/>
      <c r="C2242" s="41"/>
      <c r="D2242" s="41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54"/>
    </row>
    <row r="2243" spans="1:17" x14ac:dyDescent="0.2">
      <c r="A2243" s="41"/>
      <c r="B2243" s="41"/>
      <c r="C2243" s="41"/>
      <c r="D2243" s="41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54"/>
    </row>
    <row r="2244" spans="1:17" x14ac:dyDescent="0.2">
      <c r="A2244" s="41"/>
      <c r="B2244" s="41"/>
      <c r="C2244" s="41"/>
      <c r="D2244" s="41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54"/>
    </row>
    <row r="2245" spans="1:17" x14ac:dyDescent="0.2">
      <c r="A2245" s="41"/>
      <c r="B2245" s="41"/>
      <c r="C2245" s="41"/>
      <c r="D2245" s="41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54"/>
    </row>
    <row r="2246" spans="1:17" x14ac:dyDescent="0.2">
      <c r="A2246" s="41"/>
      <c r="B2246" s="41"/>
      <c r="C2246" s="41"/>
      <c r="D2246" s="41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54"/>
    </row>
    <row r="2247" spans="1:17" x14ac:dyDescent="0.2">
      <c r="A2247" s="41"/>
      <c r="B2247" s="41"/>
      <c r="C2247" s="41"/>
      <c r="D2247" s="41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54"/>
    </row>
    <row r="2248" spans="1:17" x14ac:dyDescent="0.2">
      <c r="A2248" s="41"/>
      <c r="B2248" s="41"/>
      <c r="C2248" s="41"/>
      <c r="D2248" s="41"/>
      <c r="E2248" s="41"/>
      <c r="F2248" s="41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54"/>
    </row>
    <row r="2249" spans="1:17" x14ac:dyDescent="0.2">
      <c r="A2249" s="41"/>
      <c r="B2249" s="41"/>
      <c r="C2249" s="41"/>
      <c r="D2249" s="41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54"/>
    </row>
    <row r="2250" spans="1:17" x14ac:dyDescent="0.2">
      <c r="A2250" s="41"/>
      <c r="B2250" s="41"/>
      <c r="C2250" s="41"/>
      <c r="D2250" s="41"/>
      <c r="E2250" s="41"/>
      <c r="F2250" s="41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54"/>
    </row>
    <row r="2251" spans="1:17" x14ac:dyDescent="0.2">
      <c r="A2251" s="41"/>
      <c r="B2251" s="41"/>
      <c r="C2251" s="41"/>
      <c r="D2251" s="41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54"/>
    </row>
    <row r="2252" spans="1:17" x14ac:dyDescent="0.2">
      <c r="A2252" s="41"/>
      <c r="B2252" s="41"/>
      <c r="C2252" s="41"/>
      <c r="D2252" s="41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54"/>
    </row>
    <row r="2253" spans="1:17" x14ac:dyDescent="0.2">
      <c r="A2253" s="41"/>
      <c r="B2253" s="41"/>
      <c r="C2253" s="41"/>
      <c r="D2253" s="41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54"/>
    </row>
    <row r="2254" spans="1:17" x14ac:dyDescent="0.2">
      <c r="A2254" s="41"/>
      <c r="B2254" s="41"/>
      <c r="C2254" s="41"/>
      <c r="D2254" s="41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54"/>
    </row>
    <row r="2255" spans="1:17" x14ac:dyDescent="0.2">
      <c r="A2255" s="41"/>
      <c r="B2255" s="41"/>
      <c r="C2255" s="41"/>
      <c r="D2255" s="41"/>
      <c r="E2255" s="41"/>
      <c r="F2255" s="41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54"/>
    </row>
    <row r="2256" spans="1:17" x14ac:dyDescent="0.2">
      <c r="A2256" s="41"/>
      <c r="B2256" s="41"/>
      <c r="C2256" s="41"/>
      <c r="D2256" s="41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54"/>
    </row>
    <row r="2257" spans="1:17" x14ac:dyDescent="0.2">
      <c r="A2257" s="41"/>
      <c r="B2257" s="41"/>
      <c r="C2257" s="41"/>
      <c r="D2257" s="41"/>
      <c r="E2257" s="41"/>
      <c r="F2257" s="41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54"/>
    </row>
    <row r="2258" spans="1:17" x14ac:dyDescent="0.2">
      <c r="A2258" s="41"/>
      <c r="B2258" s="41"/>
      <c r="C2258" s="41"/>
      <c r="D2258" s="41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54"/>
    </row>
    <row r="2259" spans="1:17" x14ac:dyDescent="0.2">
      <c r="A2259" s="41"/>
      <c r="B2259" s="41"/>
      <c r="C2259" s="41"/>
      <c r="D2259" s="41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54"/>
    </row>
    <row r="2260" spans="1:17" x14ac:dyDescent="0.2">
      <c r="A2260" s="41"/>
      <c r="B2260" s="41"/>
      <c r="C2260" s="41"/>
      <c r="D2260" s="41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54"/>
    </row>
    <row r="2261" spans="1:17" x14ac:dyDescent="0.2">
      <c r="A2261" s="41"/>
      <c r="B2261" s="41"/>
      <c r="C2261" s="41"/>
      <c r="D2261" s="41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54"/>
    </row>
    <row r="2262" spans="1:17" x14ac:dyDescent="0.2">
      <c r="A2262" s="41"/>
      <c r="B2262" s="41"/>
      <c r="C2262" s="41"/>
      <c r="D2262" s="41"/>
      <c r="E2262" s="41"/>
      <c r="F2262" s="41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54"/>
    </row>
    <row r="2263" spans="1:17" x14ac:dyDescent="0.2">
      <c r="A2263" s="41"/>
      <c r="B2263" s="41"/>
      <c r="C2263" s="41"/>
      <c r="D2263" s="41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54"/>
    </row>
    <row r="2264" spans="1:17" x14ac:dyDescent="0.2">
      <c r="A2264" s="41"/>
      <c r="B2264" s="41"/>
      <c r="C2264" s="41"/>
      <c r="D2264" s="41"/>
      <c r="E2264" s="41"/>
      <c r="F2264" s="41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54"/>
    </row>
    <row r="2265" spans="1:17" x14ac:dyDescent="0.2">
      <c r="A2265" s="41"/>
      <c r="B2265" s="41"/>
      <c r="C2265" s="41"/>
      <c r="D2265" s="41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54"/>
    </row>
    <row r="2266" spans="1:17" x14ac:dyDescent="0.2">
      <c r="A2266" s="41"/>
      <c r="B2266" s="41"/>
      <c r="C2266" s="41"/>
      <c r="D2266" s="41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54"/>
    </row>
    <row r="2267" spans="1:17" x14ac:dyDescent="0.2">
      <c r="A2267" s="41"/>
      <c r="B2267" s="41"/>
      <c r="C2267" s="41"/>
      <c r="D2267" s="41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54"/>
    </row>
    <row r="2268" spans="1:17" x14ac:dyDescent="0.2">
      <c r="A2268" s="41"/>
      <c r="B2268" s="41"/>
      <c r="C2268" s="41"/>
      <c r="D2268" s="41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54"/>
    </row>
    <row r="2269" spans="1:17" x14ac:dyDescent="0.2">
      <c r="A2269" s="41"/>
      <c r="B2269" s="41"/>
      <c r="C2269" s="41"/>
      <c r="D2269" s="41"/>
      <c r="E2269" s="41"/>
      <c r="F2269" s="41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54"/>
    </row>
    <row r="2270" spans="1:17" x14ac:dyDescent="0.2">
      <c r="A2270" s="41"/>
      <c r="B2270" s="41"/>
      <c r="C2270" s="41"/>
      <c r="D2270" s="41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54"/>
    </row>
    <row r="2271" spans="1:17" x14ac:dyDescent="0.2">
      <c r="A2271" s="41"/>
      <c r="B2271" s="41"/>
      <c r="C2271" s="41"/>
      <c r="D2271" s="41"/>
      <c r="E2271" s="41"/>
      <c r="F2271" s="41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54"/>
    </row>
    <row r="2272" spans="1:17" x14ac:dyDescent="0.2">
      <c r="A2272" s="41"/>
      <c r="B2272" s="41"/>
      <c r="C2272" s="41"/>
      <c r="D2272" s="41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54"/>
    </row>
    <row r="2273" spans="1:17" x14ac:dyDescent="0.2">
      <c r="A2273" s="41"/>
      <c r="B2273" s="41"/>
      <c r="C2273" s="41"/>
      <c r="D2273" s="41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54"/>
    </row>
    <row r="2274" spans="1:17" x14ac:dyDescent="0.2">
      <c r="A2274" s="41"/>
      <c r="B2274" s="41"/>
      <c r="C2274" s="41"/>
      <c r="D2274" s="41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54"/>
    </row>
    <row r="2275" spans="1:17" x14ac:dyDescent="0.2">
      <c r="A2275" s="41"/>
      <c r="B2275" s="41"/>
      <c r="C2275" s="41"/>
      <c r="D2275" s="41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54"/>
    </row>
    <row r="2276" spans="1:17" x14ac:dyDescent="0.2">
      <c r="A2276" s="41"/>
      <c r="B2276" s="41"/>
      <c r="C2276" s="41"/>
      <c r="D2276" s="41"/>
      <c r="E2276" s="41"/>
      <c r="F2276" s="41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54"/>
    </row>
    <row r="2277" spans="1:17" x14ac:dyDescent="0.2">
      <c r="A2277" s="41"/>
      <c r="B2277" s="41"/>
      <c r="C2277" s="41"/>
      <c r="D2277" s="41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54"/>
    </row>
    <row r="2278" spans="1:17" x14ac:dyDescent="0.2">
      <c r="A2278" s="41"/>
      <c r="B2278" s="41"/>
      <c r="C2278" s="41"/>
      <c r="D2278" s="41"/>
      <c r="E2278" s="41"/>
      <c r="F2278" s="41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54"/>
    </row>
    <row r="2279" spans="1:17" x14ac:dyDescent="0.2">
      <c r="A2279" s="41"/>
      <c r="B2279" s="41"/>
      <c r="C2279" s="41"/>
      <c r="D2279" s="41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54"/>
    </row>
    <row r="2280" spans="1:17" x14ac:dyDescent="0.2">
      <c r="A2280" s="41"/>
      <c r="B2280" s="41"/>
      <c r="C2280" s="41"/>
      <c r="D2280" s="41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54"/>
    </row>
    <row r="2281" spans="1:17" x14ac:dyDescent="0.2">
      <c r="A2281" s="41"/>
      <c r="B2281" s="41"/>
      <c r="C2281" s="41"/>
      <c r="D2281" s="41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54"/>
    </row>
    <row r="2282" spans="1:17" x14ac:dyDescent="0.2">
      <c r="A2282" s="41"/>
      <c r="B2282" s="41"/>
      <c r="C2282" s="41"/>
      <c r="D2282" s="41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54"/>
    </row>
    <row r="2283" spans="1:17" x14ac:dyDescent="0.2">
      <c r="A2283" s="41"/>
      <c r="B2283" s="41"/>
      <c r="C2283" s="41"/>
      <c r="D2283" s="41"/>
      <c r="E2283" s="41"/>
      <c r="F2283" s="41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54"/>
    </row>
    <row r="2284" spans="1:17" x14ac:dyDescent="0.2">
      <c r="A2284" s="41"/>
      <c r="B2284" s="41"/>
      <c r="C2284" s="41"/>
      <c r="D2284" s="41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54"/>
    </row>
    <row r="2285" spans="1:17" x14ac:dyDescent="0.2">
      <c r="A2285" s="41"/>
      <c r="B2285" s="41"/>
      <c r="C2285" s="41"/>
      <c r="D2285" s="41"/>
      <c r="E2285" s="41"/>
      <c r="F2285" s="41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54"/>
    </row>
    <row r="2286" spans="1:17" x14ac:dyDescent="0.2">
      <c r="A2286" s="41"/>
      <c r="B2286" s="41"/>
      <c r="C2286" s="41"/>
      <c r="D2286" s="41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54"/>
    </row>
    <row r="2287" spans="1:17" x14ac:dyDescent="0.2">
      <c r="A2287" s="41"/>
      <c r="B2287" s="41"/>
      <c r="C2287" s="41"/>
      <c r="D2287" s="41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54"/>
    </row>
    <row r="2288" spans="1:17" x14ac:dyDescent="0.2">
      <c r="A2288" s="41"/>
      <c r="B2288" s="41"/>
      <c r="C2288" s="41"/>
      <c r="D2288" s="41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54"/>
    </row>
    <row r="2289" spans="1:17" x14ac:dyDescent="0.2">
      <c r="A2289" s="41"/>
      <c r="B2289" s="41"/>
      <c r="C2289" s="41"/>
      <c r="D2289" s="41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54"/>
    </row>
    <row r="2290" spans="1:17" x14ac:dyDescent="0.2">
      <c r="A2290" s="41"/>
      <c r="B2290" s="41"/>
      <c r="C2290" s="41"/>
      <c r="D2290" s="41"/>
      <c r="E2290" s="41"/>
      <c r="F2290" s="41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54"/>
    </row>
    <row r="2291" spans="1:17" x14ac:dyDescent="0.2">
      <c r="A2291" s="41"/>
      <c r="B2291" s="41"/>
      <c r="C2291" s="41"/>
      <c r="D2291" s="41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54"/>
    </row>
    <row r="2292" spans="1:17" x14ac:dyDescent="0.2">
      <c r="A2292" s="41"/>
      <c r="B2292" s="41"/>
      <c r="C2292" s="41"/>
      <c r="D2292" s="41"/>
      <c r="E2292" s="41"/>
      <c r="F2292" s="41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54"/>
    </row>
    <row r="2293" spans="1:17" x14ac:dyDescent="0.2">
      <c r="A2293" s="41"/>
      <c r="B2293" s="41"/>
      <c r="C2293" s="41"/>
      <c r="D2293" s="41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54"/>
    </row>
    <row r="2294" spans="1:17" x14ac:dyDescent="0.2">
      <c r="A2294" s="41"/>
      <c r="B2294" s="41"/>
      <c r="C2294" s="41"/>
      <c r="D2294" s="41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54"/>
    </row>
    <row r="2295" spans="1:17" x14ac:dyDescent="0.2">
      <c r="A2295" s="41"/>
      <c r="B2295" s="41"/>
      <c r="C2295" s="41"/>
      <c r="D2295" s="41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54"/>
    </row>
    <row r="2296" spans="1:17" x14ac:dyDescent="0.2">
      <c r="A2296" s="41"/>
      <c r="B2296" s="41"/>
      <c r="C2296" s="41"/>
      <c r="D2296" s="41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54"/>
    </row>
    <row r="2297" spans="1:17" x14ac:dyDescent="0.2">
      <c r="A2297" s="41"/>
      <c r="B2297" s="41"/>
      <c r="C2297" s="41"/>
      <c r="D2297" s="41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54"/>
    </row>
    <row r="2298" spans="1:17" x14ac:dyDescent="0.2">
      <c r="A2298" s="41"/>
      <c r="B2298" s="41"/>
      <c r="C2298" s="41"/>
      <c r="D2298" s="41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54"/>
    </row>
    <row r="2299" spans="1:17" x14ac:dyDescent="0.2">
      <c r="A2299" s="41"/>
      <c r="B2299" s="41"/>
      <c r="C2299" s="41"/>
      <c r="D2299" s="41"/>
      <c r="E2299" s="41"/>
      <c r="F2299" s="41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54"/>
    </row>
    <row r="2300" spans="1:17" x14ac:dyDescent="0.2">
      <c r="A2300" s="41"/>
      <c r="B2300" s="41"/>
      <c r="C2300" s="41"/>
      <c r="D2300" s="41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54"/>
    </row>
    <row r="2301" spans="1:17" x14ac:dyDescent="0.2">
      <c r="A2301" s="41"/>
      <c r="B2301" s="41"/>
      <c r="C2301" s="41"/>
      <c r="D2301" s="41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54"/>
    </row>
    <row r="2302" spans="1:17" x14ac:dyDescent="0.2">
      <c r="A2302" s="41"/>
      <c r="B2302" s="41"/>
      <c r="C2302" s="41"/>
      <c r="D2302" s="41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54"/>
    </row>
    <row r="2303" spans="1:17" x14ac:dyDescent="0.2">
      <c r="A2303" s="41"/>
      <c r="B2303" s="41"/>
      <c r="C2303" s="41"/>
      <c r="D2303" s="41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54"/>
    </row>
    <row r="2304" spans="1:17" x14ac:dyDescent="0.2">
      <c r="A2304" s="41"/>
      <c r="B2304" s="41"/>
      <c r="C2304" s="41"/>
      <c r="D2304" s="41"/>
      <c r="E2304" s="41"/>
      <c r="F2304" s="41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54"/>
    </row>
    <row r="2305" spans="1:17" x14ac:dyDescent="0.2">
      <c r="A2305" s="41"/>
      <c r="B2305" s="41"/>
      <c r="C2305" s="41"/>
      <c r="D2305" s="41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54"/>
    </row>
    <row r="2306" spans="1:17" x14ac:dyDescent="0.2">
      <c r="A2306" s="41"/>
      <c r="B2306" s="41"/>
      <c r="C2306" s="41"/>
      <c r="D2306" s="41"/>
      <c r="E2306" s="41"/>
      <c r="F2306" s="41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54"/>
    </row>
    <row r="2307" spans="1:17" x14ac:dyDescent="0.2">
      <c r="A2307" s="41"/>
      <c r="B2307" s="41"/>
      <c r="C2307" s="41"/>
      <c r="D2307" s="41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54"/>
    </row>
    <row r="2308" spans="1:17" x14ac:dyDescent="0.2">
      <c r="A2308" s="41"/>
      <c r="B2308" s="41"/>
      <c r="C2308" s="41"/>
      <c r="D2308" s="41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54"/>
    </row>
    <row r="2309" spans="1:17" x14ac:dyDescent="0.2">
      <c r="A2309" s="41"/>
      <c r="B2309" s="41"/>
      <c r="C2309" s="41"/>
      <c r="D2309" s="41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54"/>
    </row>
    <row r="2310" spans="1:17" x14ac:dyDescent="0.2">
      <c r="A2310" s="41"/>
      <c r="B2310" s="41"/>
      <c r="C2310" s="41"/>
      <c r="D2310" s="41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54"/>
    </row>
    <row r="2311" spans="1:17" x14ac:dyDescent="0.2">
      <c r="A2311" s="41"/>
      <c r="B2311" s="41"/>
      <c r="C2311" s="41"/>
      <c r="D2311" s="41"/>
      <c r="E2311" s="41"/>
      <c r="F2311" s="41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54"/>
    </row>
    <row r="2312" spans="1:17" x14ac:dyDescent="0.2">
      <c r="A2312" s="41"/>
      <c r="B2312" s="41"/>
      <c r="C2312" s="41"/>
      <c r="D2312" s="41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54"/>
    </row>
    <row r="2313" spans="1:17" x14ac:dyDescent="0.2">
      <c r="A2313" s="41"/>
      <c r="B2313" s="41"/>
      <c r="C2313" s="41"/>
      <c r="D2313" s="41"/>
      <c r="E2313" s="41"/>
      <c r="F2313" s="41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54"/>
    </row>
    <row r="2314" spans="1:17" x14ac:dyDescent="0.2">
      <c r="A2314" s="41"/>
      <c r="B2314" s="41"/>
      <c r="C2314" s="41"/>
      <c r="D2314" s="41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54"/>
    </row>
    <row r="2315" spans="1:17" x14ac:dyDescent="0.2">
      <c r="A2315" s="41"/>
      <c r="B2315" s="41"/>
      <c r="C2315" s="41"/>
      <c r="D2315" s="41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54"/>
    </row>
    <row r="2316" spans="1:17" x14ac:dyDescent="0.2">
      <c r="A2316" s="41"/>
      <c r="B2316" s="41"/>
      <c r="C2316" s="41"/>
      <c r="D2316" s="41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54"/>
    </row>
    <row r="2317" spans="1:17" x14ac:dyDescent="0.2">
      <c r="A2317" s="41"/>
      <c r="B2317" s="41"/>
      <c r="C2317" s="41"/>
      <c r="D2317" s="41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54"/>
    </row>
    <row r="2318" spans="1:17" x14ac:dyDescent="0.2">
      <c r="A2318" s="41"/>
      <c r="B2318" s="41"/>
      <c r="C2318" s="41"/>
      <c r="D2318" s="41"/>
      <c r="E2318" s="41"/>
      <c r="F2318" s="41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54"/>
    </row>
    <row r="2319" spans="1:17" x14ac:dyDescent="0.2">
      <c r="A2319" s="41"/>
      <c r="B2319" s="41"/>
      <c r="C2319" s="41"/>
      <c r="D2319" s="41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54"/>
    </row>
    <row r="2320" spans="1:17" x14ac:dyDescent="0.2">
      <c r="A2320" s="41"/>
      <c r="B2320" s="41"/>
      <c r="C2320" s="41"/>
      <c r="D2320" s="41"/>
      <c r="E2320" s="41"/>
      <c r="F2320" s="41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54"/>
    </row>
    <row r="2321" spans="1:17" x14ac:dyDescent="0.2">
      <c r="A2321" s="41"/>
      <c r="B2321" s="41"/>
      <c r="C2321" s="41"/>
      <c r="D2321" s="41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54"/>
    </row>
    <row r="2322" spans="1:17" x14ac:dyDescent="0.2">
      <c r="A2322" s="41"/>
      <c r="B2322" s="41"/>
      <c r="C2322" s="41"/>
      <c r="D2322" s="41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54"/>
    </row>
    <row r="2323" spans="1:17" x14ac:dyDescent="0.2">
      <c r="A2323" s="41"/>
      <c r="B2323" s="41"/>
      <c r="C2323" s="41"/>
      <c r="D2323" s="41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54"/>
    </row>
    <row r="2324" spans="1:17" x14ac:dyDescent="0.2">
      <c r="A2324" s="41"/>
      <c r="B2324" s="41"/>
      <c r="C2324" s="41"/>
      <c r="D2324" s="41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54"/>
    </row>
    <row r="2325" spans="1:17" x14ac:dyDescent="0.2">
      <c r="A2325" s="41"/>
      <c r="B2325" s="41"/>
      <c r="C2325" s="41"/>
      <c r="D2325" s="41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54"/>
    </row>
    <row r="2326" spans="1:17" x14ac:dyDescent="0.2">
      <c r="A2326" s="41"/>
      <c r="B2326" s="41"/>
      <c r="C2326" s="41"/>
      <c r="D2326" s="41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54"/>
    </row>
    <row r="2327" spans="1:17" x14ac:dyDescent="0.2">
      <c r="A2327" s="41"/>
      <c r="B2327" s="41"/>
      <c r="C2327" s="41"/>
      <c r="D2327" s="41"/>
      <c r="E2327" s="41"/>
      <c r="F2327" s="41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54"/>
    </row>
    <row r="2328" spans="1:17" x14ac:dyDescent="0.2">
      <c r="A2328" s="41"/>
      <c r="B2328" s="41"/>
      <c r="C2328" s="41"/>
      <c r="D2328" s="41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54"/>
    </row>
    <row r="2329" spans="1:17" x14ac:dyDescent="0.2">
      <c r="A2329" s="41"/>
      <c r="B2329" s="41"/>
      <c r="C2329" s="41"/>
      <c r="D2329" s="41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54"/>
    </row>
    <row r="2330" spans="1:17" x14ac:dyDescent="0.2">
      <c r="A2330" s="41"/>
      <c r="B2330" s="41"/>
      <c r="C2330" s="41"/>
      <c r="D2330" s="41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54"/>
    </row>
    <row r="2331" spans="1:17" x14ac:dyDescent="0.2">
      <c r="A2331" s="41"/>
      <c r="B2331" s="41"/>
      <c r="C2331" s="41"/>
      <c r="D2331" s="41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54"/>
    </row>
    <row r="2332" spans="1:17" x14ac:dyDescent="0.2">
      <c r="A2332" s="41"/>
      <c r="B2332" s="41"/>
      <c r="C2332" s="41"/>
      <c r="D2332" s="41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54"/>
    </row>
    <row r="2333" spans="1:17" x14ac:dyDescent="0.2">
      <c r="A2333" s="41"/>
      <c r="B2333" s="41"/>
      <c r="C2333" s="41"/>
      <c r="D2333" s="41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54"/>
    </row>
    <row r="2334" spans="1:17" x14ac:dyDescent="0.2">
      <c r="A2334" s="41"/>
      <c r="B2334" s="41"/>
      <c r="C2334" s="41"/>
      <c r="D2334" s="41"/>
      <c r="E2334" s="41"/>
      <c r="F2334" s="41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54"/>
    </row>
    <row r="2335" spans="1:17" x14ac:dyDescent="0.2">
      <c r="A2335" s="41"/>
      <c r="B2335" s="41"/>
      <c r="C2335" s="41"/>
      <c r="D2335" s="41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54"/>
    </row>
    <row r="2336" spans="1:17" x14ac:dyDescent="0.2">
      <c r="A2336" s="41"/>
      <c r="B2336" s="41"/>
      <c r="C2336" s="41"/>
      <c r="D2336" s="41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54"/>
    </row>
    <row r="2337" spans="1:17" x14ac:dyDescent="0.2">
      <c r="A2337" s="41"/>
      <c r="B2337" s="41"/>
      <c r="C2337" s="41"/>
      <c r="D2337" s="41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54"/>
    </row>
    <row r="2338" spans="1:17" x14ac:dyDescent="0.2">
      <c r="A2338" s="41"/>
      <c r="B2338" s="41"/>
      <c r="C2338" s="41"/>
      <c r="D2338" s="41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54"/>
    </row>
    <row r="2339" spans="1:17" x14ac:dyDescent="0.2">
      <c r="A2339" s="41"/>
      <c r="B2339" s="41"/>
      <c r="C2339" s="41"/>
      <c r="D2339" s="41"/>
      <c r="E2339" s="41"/>
      <c r="F2339" s="41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54"/>
    </row>
    <row r="2340" spans="1:17" x14ac:dyDescent="0.2">
      <c r="A2340" s="41"/>
      <c r="B2340" s="41"/>
      <c r="C2340" s="41"/>
      <c r="D2340" s="41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54"/>
    </row>
    <row r="2341" spans="1:17" x14ac:dyDescent="0.2">
      <c r="A2341" s="41"/>
      <c r="B2341" s="41"/>
      <c r="C2341" s="41"/>
      <c r="D2341" s="41"/>
      <c r="E2341" s="41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54"/>
    </row>
    <row r="2342" spans="1:17" x14ac:dyDescent="0.2">
      <c r="A2342" s="41"/>
      <c r="B2342" s="41"/>
      <c r="C2342" s="41"/>
      <c r="D2342" s="41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54"/>
    </row>
    <row r="2343" spans="1:17" x14ac:dyDescent="0.2">
      <c r="A2343" s="41"/>
      <c r="B2343" s="41"/>
      <c r="C2343" s="41"/>
      <c r="D2343" s="41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54"/>
    </row>
    <row r="2344" spans="1:17" x14ac:dyDescent="0.2">
      <c r="A2344" s="41"/>
      <c r="B2344" s="41"/>
      <c r="C2344" s="41"/>
      <c r="D2344" s="41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54"/>
    </row>
    <row r="2345" spans="1:17" x14ac:dyDescent="0.2">
      <c r="A2345" s="41"/>
      <c r="B2345" s="41"/>
      <c r="C2345" s="41"/>
      <c r="D2345" s="41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54"/>
    </row>
    <row r="2346" spans="1:17" x14ac:dyDescent="0.2">
      <c r="A2346" s="41"/>
      <c r="B2346" s="41"/>
      <c r="C2346" s="41"/>
      <c r="D2346" s="41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54"/>
    </row>
    <row r="2347" spans="1:17" x14ac:dyDescent="0.2">
      <c r="A2347" s="41"/>
      <c r="B2347" s="41"/>
      <c r="C2347" s="41"/>
      <c r="D2347" s="41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54"/>
    </row>
    <row r="2348" spans="1:17" x14ac:dyDescent="0.2">
      <c r="A2348" s="41"/>
      <c r="B2348" s="41"/>
      <c r="C2348" s="41"/>
      <c r="D2348" s="41"/>
      <c r="E2348" s="41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54"/>
    </row>
    <row r="2349" spans="1:17" x14ac:dyDescent="0.2">
      <c r="A2349" s="41"/>
      <c r="B2349" s="41"/>
      <c r="C2349" s="41"/>
      <c r="D2349" s="41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54"/>
    </row>
    <row r="2350" spans="1:17" x14ac:dyDescent="0.2">
      <c r="A2350" s="41"/>
      <c r="B2350" s="41"/>
      <c r="C2350" s="41"/>
      <c r="D2350" s="41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54"/>
    </row>
    <row r="2351" spans="1:17" x14ac:dyDescent="0.2">
      <c r="A2351" s="41"/>
      <c r="B2351" s="41"/>
      <c r="C2351" s="41"/>
      <c r="D2351" s="41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54"/>
    </row>
    <row r="2352" spans="1:17" x14ac:dyDescent="0.2">
      <c r="A2352" s="41"/>
      <c r="B2352" s="41"/>
      <c r="C2352" s="41"/>
      <c r="D2352" s="41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54"/>
    </row>
    <row r="2353" spans="1:17" x14ac:dyDescent="0.2">
      <c r="A2353" s="41"/>
      <c r="B2353" s="41"/>
      <c r="C2353" s="41"/>
      <c r="D2353" s="41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54"/>
    </row>
    <row r="2354" spans="1:17" x14ac:dyDescent="0.2">
      <c r="A2354" s="41"/>
      <c r="B2354" s="41"/>
      <c r="C2354" s="41"/>
      <c r="D2354" s="41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54"/>
    </row>
    <row r="2355" spans="1:17" x14ac:dyDescent="0.2">
      <c r="A2355" s="41"/>
      <c r="B2355" s="41"/>
      <c r="C2355" s="41"/>
      <c r="D2355" s="41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54"/>
    </row>
    <row r="2356" spans="1:17" x14ac:dyDescent="0.2">
      <c r="A2356" s="41"/>
      <c r="B2356" s="41"/>
      <c r="C2356" s="41"/>
      <c r="D2356" s="41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54"/>
    </row>
    <row r="2357" spans="1:17" x14ac:dyDescent="0.2">
      <c r="A2357" s="41"/>
      <c r="B2357" s="41"/>
      <c r="C2357" s="41"/>
      <c r="D2357" s="41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54"/>
    </row>
    <row r="2358" spans="1:17" x14ac:dyDescent="0.2">
      <c r="A2358" s="41"/>
      <c r="B2358" s="41"/>
      <c r="C2358" s="41"/>
      <c r="D2358" s="41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54"/>
    </row>
    <row r="2359" spans="1:17" x14ac:dyDescent="0.2">
      <c r="A2359" s="41"/>
      <c r="B2359" s="41"/>
      <c r="C2359" s="41"/>
      <c r="D2359" s="41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54"/>
    </row>
    <row r="2360" spans="1:17" x14ac:dyDescent="0.2">
      <c r="A2360" s="41"/>
      <c r="B2360" s="41"/>
      <c r="C2360" s="41"/>
      <c r="D2360" s="41"/>
      <c r="E2360" s="41"/>
      <c r="F2360" s="41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54"/>
    </row>
    <row r="2361" spans="1:17" x14ac:dyDescent="0.2">
      <c r="A2361" s="41"/>
      <c r="B2361" s="41"/>
      <c r="C2361" s="41"/>
      <c r="D2361" s="41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54"/>
    </row>
    <row r="2362" spans="1:17" x14ac:dyDescent="0.2">
      <c r="A2362" s="41"/>
      <c r="B2362" s="41"/>
      <c r="C2362" s="41"/>
      <c r="D2362" s="41"/>
      <c r="E2362" s="41"/>
      <c r="F2362" s="41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54"/>
    </row>
    <row r="2363" spans="1:17" x14ac:dyDescent="0.2">
      <c r="A2363" s="41"/>
      <c r="B2363" s="41"/>
      <c r="C2363" s="41"/>
      <c r="D2363" s="41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54"/>
    </row>
    <row r="2364" spans="1:17" x14ac:dyDescent="0.2">
      <c r="A2364" s="41"/>
      <c r="B2364" s="41"/>
      <c r="C2364" s="41"/>
      <c r="D2364" s="41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54"/>
    </row>
    <row r="2365" spans="1:17" x14ac:dyDescent="0.2">
      <c r="A2365" s="41"/>
      <c r="B2365" s="41"/>
      <c r="C2365" s="41"/>
      <c r="D2365" s="41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54"/>
    </row>
    <row r="2366" spans="1:17" x14ac:dyDescent="0.2">
      <c r="A2366" s="41"/>
      <c r="B2366" s="41"/>
      <c r="C2366" s="41"/>
      <c r="D2366" s="41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54"/>
    </row>
    <row r="2367" spans="1:17" x14ac:dyDescent="0.2">
      <c r="A2367" s="41"/>
      <c r="B2367" s="41"/>
      <c r="C2367" s="41"/>
      <c r="D2367" s="41"/>
      <c r="E2367" s="41"/>
      <c r="F2367" s="41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54"/>
    </row>
    <row r="2368" spans="1:17" x14ac:dyDescent="0.2">
      <c r="A2368" s="41"/>
      <c r="B2368" s="41"/>
      <c r="C2368" s="41"/>
      <c r="D2368" s="41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54"/>
    </row>
    <row r="2369" spans="1:17" x14ac:dyDescent="0.2">
      <c r="A2369" s="41"/>
      <c r="B2369" s="41"/>
      <c r="C2369" s="41"/>
      <c r="D2369" s="41"/>
      <c r="E2369" s="41"/>
      <c r="F2369" s="41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54"/>
    </row>
    <row r="2370" spans="1:17" x14ac:dyDescent="0.2">
      <c r="A2370" s="41"/>
      <c r="B2370" s="41"/>
      <c r="C2370" s="41"/>
      <c r="D2370" s="41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54"/>
    </row>
    <row r="2371" spans="1:17" x14ac:dyDescent="0.2">
      <c r="A2371" s="41"/>
      <c r="B2371" s="41"/>
      <c r="C2371" s="41"/>
      <c r="D2371" s="41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54"/>
    </row>
    <row r="2372" spans="1:17" x14ac:dyDescent="0.2">
      <c r="A2372" s="41"/>
      <c r="B2372" s="41"/>
      <c r="C2372" s="41"/>
      <c r="D2372" s="41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54"/>
    </row>
    <row r="2373" spans="1:17" x14ac:dyDescent="0.2">
      <c r="A2373" s="41"/>
      <c r="B2373" s="41"/>
      <c r="C2373" s="41"/>
      <c r="D2373" s="41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54"/>
    </row>
    <row r="2374" spans="1:17" x14ac:dyDescent="0.2">
      <c r="A2374" s="41"/>
      <c r="B2374" s="41"/>
      <c r="C2374" s="41"/>
      <c r="D2374" s="41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54"/>
    </row>
    <row r="2375" spans="1:17" x14ac:dyDescent="0.2">
      <c r="A2375" s="41"/>
      <c r="B2375" s="41"/>
      <c r="C2375" s="41"/>
      <c r="D2375" s="41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54"/>
    </row>
    <row r="2376" spans="1:17" x14ac:dyDescent="0.2">
      <c r="A2376" s="41"/>
      <c r="B2376" s="41"/>
      <c r="C2376" s="41"/>
      <c r="D2376" s="41"/>
      <c r="E2376" s="41"/>
      <c r="F2376" s="41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54"/>
    </row>
    <row r="2377" spans="1:17" x14ac:dyDescent="0.2">
      <c r="A2377" s="41"/>
      <c r="B2377" s="41"/>
      <c r="C2377" s="41"/>
      <c r="D2377" s="41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54"/>
    </row>
    <row r="2378" spans="1:17" x14ac:dyDescent="0.2">
      <c r="A2378" s="41"/>
      <c r="B2378" s="41"/>
      <c r="C2378" s="41"/>
      <c r="D2378" s="41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54"/>
    </row>
    <row r="2379" spans="1:17" x14ac:dyDescent="0.2">
      <c r="A2379" s="41"/>
      <c r="B2379" s="41"/>
      <c r="C2379" s="41"/>
      <c r="D2379" s="41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54"/>
    </row>
    <row r="2380" spans="1:17" x14ac:dyDescent="0.2">
      <c r="A2380" s="41"/>
      <c r="B2380" s="41"/>
      <c r="C2380" s="41"/>
      <c r="D2380" s="41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54"/>
    </row>
    <row r="2381" spans="1:17" x14ac:dyDescent="0.2">
      <c r="A2381" s="41"/>
      <c r="B2381" s="41"/>
      <c r="C2381" s="41"/>
      <c r="D2381" s="41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54"/>
    </row>
    <row r="2382" spans="1:17" x14ac:dyDescent="0.2">
      <c r="A2382" s="41"/>
      <c r="B2382" s="41"/>
      <c r="C2382" s="41"/>
      <c r="D2382" s="41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54"/>
    </row>
    <row r="2383" spans="1:17" x14ac:dyDescent="0.2">
      <c r="A2383" s="41"/>
      <c r="B2383" s="41"/>
      <c r="C2383" s="41"/>
      <c r="D2383" s="41"/>
      <c r="E2383" s="41"/>
      <c r="F2383" s="41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54"/>
    </row>
    <row r="2384" spans="1:17" x14ac:dyDescent="0.2">
      <c r="A2384" s="41"/>
      <c r="B2384" s="41"/>
      <c r="C2384" s="41"/>
      <c r="D2384" s="41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54"/>
    </row>
    <row r="2385" spans="1:17" x14ac:dyDescent="0.2">
      <c r="A2385" s="41"/>
      <c r="B2385" s="41"/>
      <c r="C2385" s="41"/>
      <c r="D2385" s="41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54"/>
    </row>
    <row r="2386" spans="1:17" x14ac:dyDescent="0.2">
      <c r="A2386" s="41"/>
      <c r="B2386" s="41"/>
      <c r="C2386" s="41"/>
      <c r="D2386" s="41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54"/>
    </row>
    <row r="2387" spans="1:17" x14ac:dyDescent="0.2">
      <c r="A2387" s="41"/>
      <c r="B2387" s="41"/>
      <c r="C2387" s="41"/>
      <c r="D2387" s="41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54"/>
    </row>
    <row r="2388" spans="1:17" x14ac:dyDescent="0.2">
      <c r="A2388" s="41"/>
      <c r="B2388" s="41"/>
      <c r="C2388" s="41"/>
      <c r="D2388" s="41"/>
      <c r="E2388" s="41"/>
      <c r="F2388" s="41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54"/>
    </row>
    <row r="2389" spans="1:17" x14ac:dyDescent="0.2">
      <c r="A2389" s="41"/>
      <c r="B2389" s="41"/>
      <c r="C2389" s="41"/>
      <c r="D2389" s="41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54"/>
    </row>
    <row r="2390" spans="1:17" x14ac:dyDescent="0.2">
      <c r="A2390" s="41"/>
      <c r="B2390" s="41"/>
      <c r="C2390" s="41"/>
      <c r="D2390" s="41"/>
      <c r="E2390" s="41"/>
      <c r="F2390" s="41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54"/>
    </row>
    <row r="2391" spans="1:17" x14ac:dyDescent="0.2">
      <c r="A2391" s="41"/>
      <c r="B2391" s="41"/>
      <c r="C2391" s="41"/>
      <c r="D2391" s="41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54"/>
    </row>
    <row r="2392" spans="1:17" x14ac:dyDescent="0.2">
      <c r="A2392" s="41"/>
      <c r="B2392" s="41"/>
      <c r="C2392" s="41"/>
      <c r="D2392" s="41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54"/>
    </row>
    <row r="2393" spans="1:17" x14ac:dyDescent="0.2">
      <c r="A2393" s="41"/>
      <c r="B2393" s="41"/>
      <c r="C2393" s="41"/>
      <c r="D2393" s="41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54"/>
    </row>
    <row r="2394" spans="1:17" x14ac:dyDescent="0.2">
      <c r="A2394" s="41"/>
      <c r="B2394" s="41"/>
      <c r="C2394" s="41"/>
      <c r="D2394" s="41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54"/>
    </row>
    <row r="2395" spans="1:17" x14ac:dyDescent="0.2">
      <c r="A2395" s="41"/>
      <c r="B2395" s="41"/>
      <c r="C2395" s="41"/>
      <c r="D2395" s="41"/>
      <c r="E2395" s="41"/>
      <c r="F2395" s="41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54"/>
    </row>
    <row r="2396" spans="1:17" x14ac:dyDescent="0.2">
      <c r="A2396" s="41"/>
      <c r="B2396" s="41"/>
      <c r="C2396" s="41"/>
      <c r="D2396" s="41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54"/>
    </row>
    <row r="2397" spans="1:17" x14ac:dyDescent="0.2">
      <c r="A2397" s="41"/>
      <c r="B2397" s="41"/>
      <c r="C2397" s="41"/>
      <c r="D2397" s="41"/>
      <c r="E2397" s="41"/>
      <c r="F2397" s="41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54"/>
    </row>
    <row r="2398" spans="1:17" x14ac:dyDescent="0.2">
      <c r="A2398" s="41"/>
      <c r="B2398" s="41"/>
      <c r="C2398" s="41"/>
      <c r="D2398" s="41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54"/>
    </row>
    <row r="2399" spans="1:17" x14ac:dyDescent="0.2">
      <c r="A2399" s="41"/>
      <c r="B2399" s="41"/>
      <c r="C2399" s="41"/>
      <c r="D2399" s="41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54"/>
    </row>
    <row r="2400" spans="1:17" x14ac:dyDescent="0.2">
      <c r="A2400" s="41"/>
      <c r="B2400" s="41"/>
      <c r="C2400" s="41"/>
      <c r="D2400" s="41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54"/>
    </row>
    <row r="2401" spans="1:17" x14ac:dyDescent="0.2">
      <c r="A2401" s="41"/>
      <c r="B2401" s="41"/>
      <c r="C2401" s="41"/>
      <c r="D2401" s="41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54"/>
    </row>
    <row r="2402" spans="1:17" x14ac:dyDescent="0.2">
      <c r="A2402" s="41"/>
      <c r="B2402" s="41"/>
      <c r="C2402" s="41"/>
      <c r="D2402" s="41"/>
      <c r="E2402" s="41"/>
      <c r="F2402" s="41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54"/>
    </row>
    <row r="2403" spans="1:17" x14ac:dyDescent="0.2">
      <c r="A2403" s="41"/>
      <c r="B2403" s="41"/>
      <c r="C2403" s="41"/>
      <c r="D2403" s="41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54"/>
    </row>
    <row r="2404" spans="1:17" x14ac:dyDescent="0.2">
      <c r="A2404" s="41"/>
      <c r="B2404" s="41"/>
      <c r="C2404" s="41"/>
      <c r="D2404" s="41"/>
      <c r="E2404" s="41"/>
      <c r="F2404" s="41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54"/>
    </row>
    <row r="2405" spans="1:17" x14ac:dyDescent="0.2">
      <c r="A2405" s="41"/>
      <c r="B2405" s="41"/>
      <c r="C2405" s="41"/>
      <c r="D2405" s="41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54"/>
    </row>
    <row r="2406" spans="1:17" x14ac:dyDescent="0.2">
      <c r="A2406" s="41"/>
      <c r="B2406" s="41"/>
      <c r="C2406" s="41"/>
      <c r="D2406" s="41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54"/>
    </row>
    <row r="2407" spans="1:17" x14ac:dyDescent="0.2">
      <c r="A2407" s="41"/>
      <c r="B2407" s="41"/>
      <c r="C2407" s="41"/>
      <c r="D2407" s="41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54"/>
    </row>
    <row r="2408" spans="1:17" x14ac:dyDescent="0.2">
      <c r="A2408" s="41"/>
      <c r="B2408" s="41"/>
      <c r="C2408" s="41"/>
      <c r="D2408" s="41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54"/>
    </row>
    <row r="2409" spans="1:17" x14ac:dyDescent="0.2">
      <c r="A2409" s="41"/>
      <c r="B2409" s="41"/>
      <c r="C2409" s="41"/>
      <c r="D2409" s="41"/>
      <c r="E2409" s="41"/>
      <c r="F2409" s="41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54"/>
    </row>
    <row r="2410" spans="1:17" x14ac:dyDescent="0.2">
      <c r="A2410" s="41"/>
      <c r="B2410" s="41"/>
      <c r="C2410" s="41"/>
      <c r="D2410" s="41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54"/>
    </row>
    <row r="2411" spans="1:17" x14ac:dyDescent="0.2">
      <c r="A2411" s="41"/>
      <c r="B2411" s="41"/>
      <c r="C2411" s="41"/>
      <c r="D2411" s="41"/>
      <c r="E2411" s="41"/>
      <c r="F2411" s="41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54"/>
    </row>
    <row r="2412" spans="1:17" x14ac:dyDescent="0.2">
      <c r="A2412" s="41"/>
      <c r="B2412" s="41"/>
      <c r="C2412" s="41"/>
      <c r="D2412" s="41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54"/>
    </row>
    <row r="2413" spans="1:17" x14ac:dyDescent="0.2">
      <c r="A2413" s="41"/>
      <c r="B2413" s="41"/>
      <c r="C2413" s="41"/>
      <c r="D2413" s="41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54"/>
    </row>
    <row r="2414" spans="1:17" x14ac:dyDescent="0.2">
      <c r="A2414" s="41"/>
      <c r="B2414" s="41"/>
      <c r="C2414" s="41"/>
      <c r="D2414" s="41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54"/>
    </row>
    <row r="2415" spans="1:17" x14ac:dyDescent="0.2">
      <c r="A2415" s="41"/>
      <c r="B2415" s="41"/>
      <c r="C2415" s="41"/>
      <c r="D2415" s="41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54"/>
    </row>
    <row r="2416" spans="1:17" x14ac:dyDescent="0.2">
      <c r="A2416" s="41"/>
      <c r="B2416" s="41"/>
      <c r="C2416" s="41"/>
      <c r="D2416" s="41"/>
      <c r="E2416" s="41"/>
      <c r="F2416" s="41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54"/>
    </row>
    <row r="2417" spans="1:17" x14ac:dyDescent="0.2">
      <c r="A2417" s="41"/>
      <c r="B2417" s="41"/>
      <c r="C2417" s="41"/>
      <c r="D2417" s="41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54"/>
    </row>
    <row r="2418" spans="1:17" x14ac:dyDescent="0.2">
      <c r="A2418" s="41"/>
      <c r="B2418" s="41"/>
      <c r="C2418" s="41"/>
      <c r="D2418" s="41"/>
      <c r="E2418" s="41"/>
      <c r="F2418" s="41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54"/>
    </row>
    <row r="2419" spans="1:17" x14ac:dyDescent="0.2">
      <c r="A2419" s="41"/>
      <c r="B2419" s="41"/>
      <c r="C2419" s="41"/>
      <c r="D2419" s="41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54"/>
    </row>
    <row r="2420" spans="1:17" x14ac:dyDescent="0.2">
      <c r="A2420" s="41"/>
      <c r="B2420" s="41"/>
      <c r="C2420" s="41"/>
      <c r="D2420" s="41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54"/>
    </row>
    <row r="2421" spans="1:17" x14ac:dyDescent="0.2">
      <c r="A2421" s="41"/>
      <c r="B2421" s="41"/>
      <c r="C2421" s="41"/>
      <c r="D2421" s="41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54"/>
    </row>
    <row r="2422" spans="1:17" x14ac:dyDescent="0.2">
      <c r="A2422" s="41"/>
      <c r="B2422" s="41"/>
      <c r="C2422" s="41"/>
      <c r="D2422" s="41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54"/>
    </row>
    <row r="2423" spans="1:17" x14ac:dyDescent="0.2">
      <c r="A2423" s="41"/>
      <c r="B2423" s="41"/>
      <c r="C2423" s="41"/>
      <c r="D2423" s="41"/>
      <c r="E2423" s="41"/>
      <c r="F2423" s="41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54"/>
    </row>
    <row r="2424" spans="1:17" x14ac:dyDescent="0.2">
      <c r="A2424" s="41"/>
      <c r="B2424" s="41"/>
      <c r="C2424" s="41"/>
      <c r="D2424" s="41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54"/>
    </row>
    <row r="2425" spans="1:17" x14ac:dyDescent="0.2">
      <c r="A2425" s="41"/>
      <c r="B2425" s="41"/>
      <c r="C2425" s="41"/>
      <c r="D2425" s="41"/>
      <c r="E2425" s="41"/>
      <c r="F2425" s="41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54"/>
    </row>
    <row r="2426" spans="1:17" x14ac:dyDescent="0.2">
      <c r="A2426" s="41"/>
      <c r="B2426" s="41"/>
      <c r="C2426" s="41"/>
      <c r="D2426" s="41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54"/>
    </row>
    <row r="2427" spans="1:17" x14ac:dyDescent="0.2">
      <c r="A2427" s="41"/>
      <c r="B2427" s="41"/>
      <c r="C2427" s="41"/>
      <c r="D2427" s="41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54"/>
    </row>
    <row r="2428" spans="1:17" x14ac:dyDescent="0.2">
      <c r="A2428" s="41"/>
      <c r="B2428" s="41"/>
      <c r="C2428" s="41"/>
      <c r="D2428" s="41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54"/>
    </row>
    <row r="2429" spans="1:17" x14ac:dyDescent="0.2">
      <c r="A2429" s="41"/>
      <c r="B2429" s="41"/>
      <c r="C2429" s="41"/>
      <c r="D2429" s="41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54"/>
    </row>
    <row r="2430" spans="1:17" x14ac:dyDescent="0.2">
      <c r="A2430" s="41"/>
      <c r="B2430" s="41"/>
      <c r="C2430" s="41"/>
      <c r="D2430" s="41"/>
      <c r="E2430" s="41"/>
      <c r="F2430" s="41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54"/>
    </row>
    <row r="2431" spans="1:17" x14ac:dyDescent="0.2">
      <c r="A2431" s="41"/>
      <c r="B2431" s="41"/>
      <c r="C2431" s="41"/>
      <c r="D2431" s="41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54"/>
    </row>
    <row r="2432" spans="1:17" x14ac:dyDescent="0.2">
      <c r="A2432" s="41"/>
      <c r="B2432" s="41"/>
      <c r="C2432" s="41"/>
      <c r="D2432" s="41"/>
      <c r="E2432" s="41"/>
      <c r="F2432" s="41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54"/>
    </row>
    <row r="2433" spans="1:17" x14ac:dyDescent="0.2">
      <c r="A2433" s="41"/>
      <c r="B2433" s="41"/>
      <c r="C2433" s="41"/>
      <c r="D2433" s="41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54"/>
    </row>
    <row r="2434" spans="1:17" x14ac:dyDescent="0.2">
      <c r="A2434" s="41"/>
      <c r="B2434" s="41"/>
      <c r="C2434" s="41"/>
      <c r="D2434" s="41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54"/>
    </row>
    <row r="2435" spans="1:17" x14ac:dyDescent="0.2">
      <c r="A2435" s="41"/>
      <c r="B2435" s="41"/>
      <c r="C2435" s="41"/>
      <c r="D2435" s="41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54"/>
    </row>
    <row r="2436" spans="1:17" x14ac:dyDescent="0.2">
      <c r="A2436" s="41"/>
      <c r="B2436" s="41"/>
      <c r="C2436" s="41"/>
      <c r="D2436" s="41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54"/>
    </row>
    <row r="2437" spans="1:17" x14ac:dyDescent="0.2">
      <c r="A2437" s="41"/>
      <c r="B2437" s="41"/>
      <c r="C2437" s="41"/>
      <c r="D2437" s="41"/>
      <c r="E2437" s="41"/>
      <c r="F2437" s="41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54"/>
    </row>
    <row r="2438" spans="1:17" x14ac:dyDescent="0.2">
      <c r="A2438" s="41"/>
      <c r="B2438" s="41"/>
      <c r="C2438" s="41"/>
      <c r="D2438" s="41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54"/>
    </row>
    <row r="2439" spans="1:17" x14ac:dyDescent="0.2">
      <c r="A2439" s="41"/>
      <c r="B2439" s="41"/>
      <c r="C2439" s="41"/>
      <c r="D2439" s="41"/>
      <c r="E2439" s="41"/>
      <c r="F2439" s="41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54"/>
    </row>
    <row r="2440" spans="1:17" x14ac:dyDescent="0.2">
      <c r="A2440" s="41"/>
      <c r="B2440" s="41"/>
      <c r="C2440" s="41"/>
      <c r="D2440" s="41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54"/>
    </row>
    <row r="2441" spans="1:17" x14ac:dyDescent="0.2">
      <c r="A2441" s="41"/>
      <c r="B2441" s="41"/>
      <c r="C2441" s="41"/>
      <c r="D2441" s="41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54"/>
    </row>
    <row r="2442" spans="1:17" x14ac:dyDescent="0.2">
      <c r="A2442" s="41"/>
      <c r="B2442" s="41"/>
      <c r="C2442" s="41"/>
      <c r="D2442" s="41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54"/>
    </row>
    <row r="2443" spans="1:17" x14ac:dyDescent="0.2">
      <c r="A2443" s="41"/>
      <c r="B2443" s="41"/>
      <c r="C2443" s="41"/>
      <c r="D2443" s="41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54"/>
    </row>
    <row r="2444" spans="1:17" x14ac:dyDescent="0.2">
      <c r="A2444" s="41"/>
      <c r="B2444" s="41"/>
      <c r="C2444" s="41"/>
      <c r="D2444" s="41"/>
      <c r="E2444" s="41"/>
      <c r="F2444" s="41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54"/>
    </row>
    <row r="2445" spans="1:17" x14ac:dyDescent="0.2">
      <c r="A2445" s="41"/>
      <c r="B2445" s="41"/>
      <c r="C2445" s="41"/>
      <c r="D2445" s="41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54"/>
    </row>
    <row r="2446" spans="1:17" x14ac:dyDescent="0.2">
      <c r="A2446" s="41"/>
      <c r="B2446" s="41"/>
      <c r="C2446" s="41"/>
      <c r="D2446" s="41"/>
      <c r="E2446" s="41"/>
      <c r="F2446" s="41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54"/>
    </row>
    <row r="2447" spans="1:17" x14ac:dyDescent="0.2">
      <c r="A2447" s="41"/>
      <c r="B2447" s="41"/>
      <c r="C2447" s="41"/>
      <c r="D2447" s="41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54"/>
    </row>
    <row r="2448" spans="1:17" x14ac:dyDescent="0.2">
      <c r="A2448" s="41"/>
      <c r="B2448" s="41"/>
      <c r="C2448" s="41"/>
      <c r="D2448" s="41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54"/>
    </row>
    <row r="2449" spans="1:17" x14ac:dyDescent="0.2">
      <c r="A2449" s="41"/>
      <c r="B2449" s="41"/>
      <c r="C2449" s="41"/>
      <c r="D2449" s="41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54"/>
    </row>
    <row r="2450" spans="1:17" x14ac:dyDescent="0.2">
      <c r="A2450" s="41"/>
      <c r="B2450" s="41"/>
      <c r="C2450" s="41"/>
      <c r="D2450" s="41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54"/>
    </row>
    <row r="2451" spans="1:17" x14ac:dyDescent="0.2">
      <c r="A2451" s="41"/>
      <c r="B2451" s="41"/>
      <c r="C2451" s="41"/>
      <c r="D2451" s="41"/>
      <c r="E2451" s="41"/>
      <c r="F2451" s="41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54"/>
    </row>
    <row r="2452" spans="1:17" x14ac:dyDescent="0.2">
      <c r="A2452" s="41"/>
      <c r="B2452" s="41"/>
      <c r="C2452" s="41"/>
      <c r="D2452" s="41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54"/>
    </row>
    <row r="2453" spans="1:17" x14ac:dyDescent="0.2">
      <c r="A2453" s="41"/>
      <c r="B2453" s="41"/>
      <c r="C2453" s="41"/>
      <c r="D2453" s="41"/>
      <c r="E2453" s="41"/>
      <c r="F2453" s="41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54"/>
    </row>
    <row r="2454" spans="1:17" x14ac:dyDescent="0.2">
      <c r="A2454" s="41"/>
      <c r="B2454" s="41"/>
      <c r="C2454" s="41"/>
      <c r="D2454" s="41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54"/>
    </row>
    <row r="2455" spans="1:17" x14ac:dyDescent="0.2">
      <c r="A2455" s="41"/>
      <c r="B2455" s="41"/>
      <c r="C2455" s="41"/>
      <c r="D2455" s="41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54"/>
    </row>
    <row r="2456" spans="1:17" x14ac:dyDescent="0.2">
      <c r="A2456" s="41"/>
      <c r="B2456" s="41"/>
      <c r="C2456" s="41"/>
      <c r="D2456" s="41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54"/>
    </row>
    <row r="2457" spans="1:17" x14ac:dyDescent="0.2">
      <c r="A2457" s="41"/>
      <c r="B2457" s="41"/>
      <c r="C2457" s="41"/>
      <c r="D2457" s="41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54"/>
    </row>
    <row r="2458" spans="1:17" x14ac:dyDescent="0.2">
      <c r="A2458" s="41"/>
      <c r="B2458" s="41"/>
      <c r="C2458" s="41"/>
      <c r="D2458" s="41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54"/>
    </row>
    <row r="2459" spans="1:17" x14ac:dyDescent="0.2">
      <c r="A2459" s="41"/>
      <c r="B2459" s="41"/>
      <c r="C2459" s="41"/>
      <c r="D2459" s="41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54"/>
    </row>
    <row r="2460" spans="1:17" x14ac:dyDescent="0.2">
      <c r="A2460" s="41"/>
      <c r="B2460" s="41"/>
      <c r="C2460" s="41"/>
      <c r="D2460" s="41"/>
      <c r="E2460" s="41"/>
      <c r="F2460" s="41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54"/>
    </row>
    <row r="2461" spans="1:17" x14ac:dyDescent="0.2">
      <c r="A2461" s="41"/>
      <c r="B2461" s="41"/>
      <c r="C2461" s="41"/>
      <c r="D2461" s="41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54"/>
    </row>
    <row r="2462" spans="1:17" x14ac:dyDescent="0.2">
      <c r="A2462" s="41"/>
      <c r="B2462" s="41"/>
      <c r="C2462" s="41"/>
      <c r="D2462" s="41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54"/>
    </row>
    <row r="2463" spans="1:17" x14ac:dyDescent="0.2">
      <c r="A2463" s="41"/>
      <c r="B2463" s="41"/>
      <c r="C2463" s="41"/>
      <c r="D2463" s="41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54"/>
    </row>
    <row r="2464" spans="1:17" x14ac:dyDescent="0.2">
      <c r="A2464" s="41"/>
      <c r="B2464" s="41"/>
      <c r="C2464" s="41"/>
      <c r="D2464" s="41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54"/>
    </row>
    <row r="2465" spans="1:17" x14ac:dyDescent="0.2">
      <c r="A2465" s="41"/>
      <c r="B2465" s="41"/>
      <c r="C2465" s="41"/>
      <c r="D2465" s="41"/>
      <c r="E2465" s="41"/>
      <c r="F2465" s="41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54"/>
    </row>
    <row r="2466" spans="1:17" x14ac:dyDescent="0.2">
      <c r="A2466" s="41"/>
      <c r="B2466" s="41"/>
      <c r="C2466" s="41"/>
      <c r="D2466" s="41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54"/>
    </row>
    <row r="2467" spans="1:17" x14ac:dyDescent="0.2">
      <c r="A2467" s="41"/>
      <c r="B2467" s="41"/>
      <c r="C2467" s="41"/>
      <c r="D2467" s="41"/>
      <c r="E2467" s="41"/>
      <c r="F2467" s="41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54"/>
    </row>
    <row r="2468" spans="1:17" x14ac:dyDescent="0.2">
      <c r="A2468" s="41"/>
      <c r="B2468" s="41"/>
      <c r="C2468" s="41"/>
      <c r="D2468" s="41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54"/>
    </row>
    <row r="2469" spans="1:17" x14ac:dyDescent="0.2">
      <c r="A2469" s="41"/>
      <c r="B2469" s="41"/>
      <c r="C2469" s="41"/>
      <c r="D2469" s="41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54"/>
    </row>
    <row r="2470" spans="1:17" x14ac:dyDescent="0.2">
      <c r="A2470" s="41"/>
      <c r="B2470" s="41"/>
      <c r="C2470" s="41"/>
      <c r="D2470" s="41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54"/>
    </row>
    <row r="2471" spans="1:17" x14ac:dyDescent="0.2">
      <c r="A2471" s="41"/>
      <c r="B2471" s="41"/>
      <c r="C2471" s="41"/>
      <c r="D2471" s="41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54"/>
    </row>
    <row r="2472" spans="1:17" x14ac:dyDescent="0.2">
      <c r="A2472" s="41"/>
      <c r="B2472" s="41"/>
      <c r="C2472" s="41"/>
      <c r="D2472" s="41"/>
      <c r="E2472" s="41"/>
      <c r="F2472" s="41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54"/>
    </row>
    <row r="2473" spans="1:17" x14ac:dyDescent="0.2">
      <c r="A2473" s="41"/>
      <c r="B2473" s="41"/>
      <c r="C2473" s="41"/>
      <c r="D2473" s="41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54"/>
    </row>
    <row r="2474" spans="1:17" x14ac:dyDescent="0.2">
      <c r="A2474" s="41"/>
      <c r="B2474" s="41"/>
      <c r="C2474" s="41"/>
      <c r="D2474" s="41"/>
      <c r="E2474" s="41"/>
      <c r="F2474" s="41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54"/>
    </row>
    <row r="2475" spans="1:17" x14ac:dyDescent="0.2">
      <c r="A2475" s="41"/>
      <c r="B2475" s="41"/>
      <c r="C2475" s="41"/>
      <c r="D2475" s="41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54"/>
    </row>
    <row r="2476" spans="1:17" x14ac:dyDescent="0.2">
      <c r="A2476" s="41"/>
      <c r="B2476" s="41"/>
      <c r="C2476" s="41"/>
      <c r="D2476" s="41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54"/>
    </row>
    <row r="2477" spans="1:17" x14ac:dyDescent="0.2">
      <c r="A2477" s="41"/>
      <c r="B2477" s="41"/>
      <c r="C2477" s="41"/>
      <c r="D2477" s="41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54"/>
    </row>
    <row r="2478" spans="1:17" x14ac:dyDescent="0.2">
      <c r="A2478" s="41"/>
      <c r="B2478" s="41"/>
      <c r="C2478" s="41"/>
      <c r="D2478" s="41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54"/>
    </row>
    <row r="2479" spans="1:17" x14ac:dyDescent="0.2">
      <c r="A2479" s="41"/>
      <c r="B2479" s="41"/>
      <c r="C2479" s="41"/>
      <c r="D2479" s="41"/>
      <c r="E2479" s="41"/>
      <c r="F2479" s="41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54"/>
    </row>
    <row r="2480" spans="1:17" x14ac:dyDescent="0.2">
      <c r="A2480" s="41"/>
      <c r="B2480" s="41"/>
      <c r="C2480" s="41"/>
      <c r="D2480" s="41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54"/>
    </row>
    <row r="2481" spans="1:17" x14ac:dyDescent="0.2">
      <c r="A2481" s="41"/>
      <c r="B2481" s="41"/>
      <c r="C2481" s="41"/>
      <c r="D2481" s="41"/>
      <c r="E2481" s="41"/>
      <c r="F2481" s="41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54"/>
    </row>
    <row r="2482" spans="1:17" x14ac:dyDescent="0.2">
      <c r="A2482" s="41"/>
      <c r="B2482" s="41"/>
      <c r="C2482" s="41"/>
      <c r="D2482" s="41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54"/>
    </row>
    <row r="2483" spans="1:17" x14ac:dyDescent="0.2">
      <c r="A2483" s="41"/>
      <c r="B2483" s="41"/>
      <c r="C2483" s="41"/>
      <c r="D2483" s="41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54"/>
    </row>
    <row r="2484" spans="1:17" x14ac:dyDescent="0.2">
      <c r="A2484" s="41"/>
      <c r="B2484" s="41"/>
      <c r="C2484" s="41"/>
      <c r="D2484" s="41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54"/>
    </row>
    <row r="2485" spans="1:17" x14ac:dyDescent="0.2">
      <c r="A2485" s="41"/>
      <c r="B2485" s="41"/>
      <c r="C2485" s="41"/>
      <c r="D2485" s="41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54"/>
    </row>
    <row r="2486" spans="1:17" x14ac:dyDescent="0.2">
      <c r="A2486" s="41"/>
      <c r="B2486" s="41"/>
      <c r="C2486" s="41"/>
      <c r="D2486" s="41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54"/>
    </row>
    <row r="2487" spans="1:17" x14ac:dyDescent="0.2">
      <c r="A2487" s="41"/>
      <c r="B2487" s="41"/>
      <c r="C2487" s="41"/>
      <c r="D2487" s="41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54"/>
    </row>
    <row r="2488" spans="1:17" x14ac:dyDescent="0.2">
      <c r="A2488" s="41"/>
      <c r="B2488" s="41"/>
      <c r="C2488" s="41"/>
      <c r="D2488" s="41"/>
      <c r="E2488" s="41"/>
      <c r="F2488" s="41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54"/>
    </row>
    <row r="2489" spans="1:17" x14ac:dyDescent="0.2">
      <c r="A2489" s="41"/>
      <c r="B2489" s="41"/>
      <c r="C2489" s="41"/>
      <c r="D2489" s="41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54"/>
    </row>
    <row r="2490" spans="1:17" x14ac:dyDescent="0.2">
      <c r="A2490" s="41"/>
      <c r="B2490" s="41"/>
      <c r="C2490" s="41"/>
      <c r="D2490" s="41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54"/>
    </row>
    <row r="2491" spans="1:17" x14ac:dyDescent="0.2">
      <c r="A2491" s="41"/>
      <c r="B2491" s="41"/>
      <c r="C2491" s="41"/>
      <c r="D2491" s="41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54"/>
    </row>
    <row r="2492" spans="1:17" x14ac:dyDescent="0.2">
      <c r="A2492" s="41"/>
      <c r="B2492" s="41"/>
      <c r="C2492" s="41"/>
      <c r="D2492" s="41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54"/>
    </row>
    <row r="2493" spans="1:17" x14ac:dyDescent="0.2">
      <c r="A2493" s="41"/>
      <c r="B2493" s="41"/>
      <c r="C2493" s="41"/>
      <c r="D2493" s="41"/>
      <c r="E2493" s="41"/>
      <c r="F2493" s="41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54"/>
    </row>
    <row r="2494" spans="1:17" x14ac:dyDescent="0.2">
      <c r="A2494" s="41"/>
      <c r="B2494" s="41"/>
      <c r="C2494" s="41"/>
      <c r="D2494" s="41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54"/>
    </row>
    <row r="2495" spans="1:17" x14ac:dyDescent="0.2">
      <c r="A2495" s="41"/>
      <c r="B2495" s="41"/>
      <c r="C2495" s="41"/>
      <c r="D2495" s="41"/>
      <c r="E2495" s="41"/>
      <c r="F2495" s="41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54"/>
    </row>
    <row r="2496" spans="1:17" x14ac:dyDescent="0.2">
      <c r="A2496" s="41"/>
      <c r="B2496" s="41"/>
      <c r="C2496" s="41"/>
      <c r="D2496" s="41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54"/>
    </row>
    <row r="2497" spans="1:17" x14ac:dyDescent="0.2">
      <c r="A2497" s="41"/>
      <c r="B2497" s="41"/>
      <c r="C2497" s="41"/>
      <c r="D2497" s="41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54"/>
    </row>
    <row r="2498" spans="1:17" x14ac:dyDescent="0.2">
      <c r="A2498" s="41"/>
      <c r="B2498" s="41"/>
      <c r="C2498" s="41"/>
      <c r="D2498" s="41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54"/>
    </row>
    <row r="2499" spans="1:17" x14ac:dyDescent="0.2">
      <c r="A2499" s="41"/>
      <c r="B2499" s="41"/>
      <c r="C2499" s="41"/>
      <c r="D2499" s="41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54"/>
    </row>
    <row r="2500" spans="1:17" x14ac:dyDescent="0.2">
      <c r="A2500" s="41"/>
      <c r="B2500" s="41"/>
      <c r="C2500" s="41"/>
      <c r="D2500" s="41"/>
      <c r="E2500" s="41"/>
      <c r="F2500" s="41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54"/>
    </row>
    <row r="2501" spans="1:17" x14ac:dyDescent="0.2">
      <c r="A2501" s="41"/>
      <c r="B2501" s="41"/>
      <c r="C2501" s="41"/>
      <c r="D2501" s="41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54"/>
    </row>
    <row r="2502" spans="1:17" x14ac:dyDescent="0.2">
      <c r="A2502" s="41"/>
      <c r="B2502" s="41"/>
      <c r="C2502" s="41"/>
      <c r="D2502" s="41"/>
      <c r="E2502" s="41"/>
      <c r="F2502" s="41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54"/>
    </row>
    <row r="2503" spans="1:17" x14ac:dyDescent="0.2">
      <c r="A2503" s="41"/>
      <c r="B2503" s="41"/>
      <c r="C2503" s="41"/>
      <c r="D2503" s="41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54"/>
    </row>
    <row r="2504" spans="1:17" x14ac:dyDescent="0.2">
      <c r="A2504" s="41"/>
      <c r="B2504" s="41"/>
      <c r="C2504" s="41"/>
      <c r="D2504" s="41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54"/>
    </row>
    <row r="2505" spans="1:17" x14ac:dyDescent="0.2">
      <c r="A2505" s="41"/>
      <c r="B2505" s="41"/>
      <c r="C2505" s="41"/>
      <c r="D2505" s="41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54"/>
    </row>
    <row r="2506" spans="1:17" x14ac:dyDescent="0.2">
      <c r="A2506" s="41"/>
      <c r="B2506" s="41"/>
      <c r="C2506" s="41"/>
      <c r="D2506" s="41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54"/>
    </row>
    <row r="2507" spans="1:17" x14ac:dyDescent="0.2">
      <c r="A2507" s="41"/>
      <c r="B2507" s="41"/>
      <c r="C2507" s="41"/>
      <c r="D2507" s="41"/>
      <c r="E2507" s="41"/>
      <c r="F2507" s="41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54"/>
    </row>
    <row r="2508" spans="1:17" x14ac:dyDescent="0.2">
      <c r="A2508" s="41"/>
      <c r="B2508" s="41"/>
      <c r="C2508" s="41"/>
      <c r="D2508" s="41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54"/>
    </row>
    <row r="2509" spans="1:17" x14ac:dyDescent="0.2">
      <c r="A2509" s="41"/>
      <c r="B2509" s="41"/>
      <c r="C2509" s="41"/>
      <c r="D2509" s="41"/>
      <c r="E2509" s="41"/>
      <c r="F2509" s="41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54"/>
    </row>
    <row r="2510" spans="1:17" x14ac:dyDescent="0.2">
      <c r="A2510" s="41"/>
      <c r="B2510" s="41"/>
      <c r="C2510" s="41"/>
      <c r="D2510" s="41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54"/>
    </row>
    <row r="2511" spans="1:17" x14ac:dyDescent="0.2">
      <c r="A2511" s="41"/>
      <c r="B2511" s="41"/>
      <c r="C2511" s="41"/>
      <c r="D2511" s="41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54"/>
    </row>
    <row r="2512" spans="1:17" x14ac:dyDescent="0.2">
      <c r="A2512" s="41"/>
      <c r="B2512" s="41"/>
      <c r="C2512" s="41"/>
      <c r="D2512" s="41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54"/>
    </row>
    <row r="2513" spans="1:17" x14ac:dyDescent="0.2">
      <c r="A2513" s="41"/>
      <c r="B2513" s="41"/>
      <c r="C2513" s="41"/>
      <c r="D2513" s="41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54"/>
    </row>
    <row r="2514" spans="1:17" x14ac:dyDescent="0.2">
      <c r="A2514" s="41"/>
      <c r="B2514" s="41"/>
      <c r="C2514" s="41"/>
      <c r="D2514" s="41"/>
      <c r="E2514" s="41"/>
      <c r="F2514" s="41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54"/>
    </row>
    <row r="2515" spans="1:17" x14ac:dyDescent="0.2">
      <c r="A2515" s="41"/>
      <c r="B2515" s="41"/>
      <c r="C2515" s="41"/>
      <c r="D2515" s="41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54"/>
    </row>
    <row r="2516" spans="1:17" x14ac:dyDescent="0.2">
      <c r="A2516" s="41"/>
      <c r="B2516" s="41"/>
      <c r="C2516" s="41"/>
      <c r="D2516" s="41"/>
      <c r="E2516" s="41"/>
      <c r="F2516" s="41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54"/>
    </row>
    <row r="2517" spans="1:17" x14ac:dyDescent="0.2">
      <c r="A2517" s="41"/>
      <c r="B2517" s="41"/>
      <c r="C2517" s="41"/>
      <c r="D2517" s="41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54"/>
    </row>
    <row r="2518" spans="1:17" x14ac:dyDescent="0.2">
      <c r="A2518" s="41"/>
      <c r="B2518" s="41"/>
      <c r="C2518" s="41"/>
      <c r="D2518" s="41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54"/>
    </row>
    <row r="2519" spans="1:17" x14ac:dyDescent="0.2">
      <c r="A2519" s="41"/>
      <c r="B2519" s="41"/>
      <c r="C2519" s="41"/>
      <c r="D2519" s="41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54"/>
    </row>
    <row r="2520" spans="1:17" x14ac:dyDescent="0.2">
      <c r="A2520" s="41"/>
      <c r="B2520" s="41"/>
      <c r="C2520" s="41"/>
      <c r="D2520" s="41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54"/>
    </row>
    <row r="2521" spans="1:17" x14ac:dyDescent="0.2">
      <c r="A2521" s="41"/>
      <c r="B2521" s="41"/>
      <c r="C2521" s="41"/>
      <c r="D2521" s="41"/>
      <c r="E2521" s="41"/>
      <c r="F2521" s="41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54"/>
    </row>
    <row r="2522" spans="1:17" x14ac:dyDescent="0.2">
      <c r="A2522" s="41"/>
      <c r="B2522" s="41"/>
      <c r="C2522" s="41"/>
      <c r="D2522" s="41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54"/>
    </row>
    <row r="2523" spans="1:17" x14ac:dyDescent="0.2">
      <c r="A2523" s="41"/>
      <c r="B2523" s="41"/>
      <c r="C2523" s="41"/>
      <c r="D2523" s="41"/>
      <c r="E2523" s="41"/>
      <c r="F2523" s="41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54"/>
    </row>
    <row r="2524" spans="1:17" x14ac:dyDescent="0.2">
      <c r="A2524" s="41"/>
      <c r="B2524" s="41"/>
      <c r="C2524" s="41"/>
      <c r="D2524" s="41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54"/>
    </row>
    <row r="2525" spans="1:17" x14ac:dyDescent="0.2">
      <c r="A2525" s="41"/>
      <c r="B2525" s="41"/>
      <c r="C2525" s="41"/>
      <c r="D2525" s="41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54"/>
    </row>
    <row r="2526" spans="1:17" x14ac:dyDescent="0.2">
      <c r="A2526" s="41"/>
      <c r="B2526" s="41"/>
      <c r="C2526" s="41"/>
      <c r="D2526" s="41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54"/>
    </row>
    <row r="2527" spans="1:17" x14ac:dyDescent="0.2">
      <c r="A2527" s="41"/>
      <c r="B2527" s="41"/>
      <c r="C2527" s="41"/>
      <c r="D2527" s="41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54"/>
    </row>
    <row r="2528" spans="1:17" x14ac:dyDescent="0.2">
      <c r="A2528" s="41"/>
      <c r="B2528" s="41"/>
      <c r="C2528" s="41"/>
      <c r="D2528" s="41"/>
      <c r="E2528" s="41"/>
      <c r="F2528" s="41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54"/>
    </row>
    <row r="2529" spans="1:17" x14ac:dyDescent="0.2">
      <c r="A2529" s="41"/>
      <c r="B2529" s="41"/>
      <c r="C2529" s="41"/>
      <c r="D2529" s="41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54"/>
    </row>
    <row r="2530" spans="1:17" x14ac:dyDescent="0.2">
      <c r="A2530" s="41"/>
      <c r="B2530" s="41"/>
      <c r="C2530" s="41"/>
      <c r="D2530" s="41"/>
      <c r="E2530" s="41"/>
      <c r="F2530" s="41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54"/>
    </row>
    <row r="2531" spans="1:17" x14ac:dyDescent="0.2">
      <c r="A2531" s="41"/>
      <c r="B2531" s="41"/>
      <c r="C2531" s="41"/>
      <c r="D2531" s="41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54"/>
    </row>
    <row r="2532" spans="1:17" x14ac:dyDescent="0.2">
      <c r="A2532" s="41"/>
      <c r="B2532" s="41"/>
      <c r="C2532" s="41"/>
      <c r="D2532" s="41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54"/>
    </row>
    <row r="2533" spans="1:17" x14ac:dyDescent="0.2">
      <c r="A2533" s="41"/>
      <c r="B2533" s="41"/>
      <c r="C2533" s="41"/>
      <c r="D2533" s="41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54"/>
    </row>
    <row r="2534" spans="1:17" x14ac:dyDescent="0.2">
      <c r="A2534" s="41"/>
      <c r="B2534" s="41"/>
      <c r="C2534" s="41"/>
      <c r="D2534" s="41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54"/>
    </row>
    <row r="2535" spans="1:17" x14ac:dyDescent="0.2">
      <c r="A2535" s="41"/>
      <c r="B2535" s="41"/>
      <c r="C2535" s="41"/>
      <c r="D2535" s="41"/>
      <c r="E2535" s="41"/>
      <c r="F2535" s="41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54"/>
    </row>
    <row r="2536" spans="1:17" x14ac:dyDescent="0.2">
      <c r="A2536" s="41"/>
      <c r="B2536" s="41"/>
      <c r="C2536" s="41"/>
      <c r="D2536" s="41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54"/>
    </row>
    <row r="2537" spans="1:17" x14ac:dyDescent="0.2">
      <c r="A2537" s="41"/>
      <c r="B2537" s="41"/>
      <c r="C2537" s="41"/>
      <c r="D2537" s="41"/>
      <c r="E2537" s="41"/>
      <c r="F2537" s="41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54"/>
    </row>
    <row r="2538" spans="1:17" x14ac:dyDescent="0.2">
      <c r="A2538" s="41"/>
      <c r="B2538" s="41"/>
      <c r="C2538" s="41"/>
      <c r="D2538" s="41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54"/>
    </row>
    <row r="2539" spans="1:17" x14ac:dyDescent="0.2">
      <c r="A2539" s="41"/>
      <c r="B2539" s="41"/>
      <c r="C2539" s="41"/>
      <c r="D2539" s="41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54"/>
    </row>
    <row r="2540" spans="1:17" x14ac:dyDescent="0.2">
      <c r="A2540" s="41"/>
      <c r="B2540" s="41"/>
      <c r="C2540" s="41"/>
      <c r="D2540" s="41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54"/>
    </row>
    <row r="2541" spans="1:17" x14ac:dyDescent="0.2">
      <c r="A2541" s="41"/>
      <c r="B2541" s="41"/>
      <c r="C2541" s="41"/>
      <c r="D2541" s="41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54"/>
    </row>
    <row r="2542" spans="1:17" x14ac:dyDescent="0.2">
      <c r="A2542" s="41"/>
      <c r="B2542" s="41"/>
      <c r="C2542" s="41"/>
      <c r="D2542" s="41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54"/>
    </row>
    <row r="2543" spans="1:17" x14ac:dyDescent="0.2">
      <c r="A2543" s="41"/>
      <c r="B2543" s="41"/>
      <c r="C2543" s="41"/>
      <c r="D2543" s="41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54"/>
    </row>
    <row r="2544" spans="1:17" x14ac:dyDescent="0.2">
      <c r="A2544" s="41"/>
      <c r="B2544" s="41"/>
      <c r="C2544" s="41"/>
      <c r="D2544" s="41"/>
      <c r="E2544" s="41"/>
      <c r="F2544" s="41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54"/>
    </row>
    <row r="2545" spans="1:17" x14ac:dyDescent="0.2">
      <c r="A2545" s="41"/>
      <c r="B2545" s="41"/>
      <c r="C2545" s="41"/>
      <c r="D2545" s="41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54"/>
    </row>
    <row r="2546" spans="1:17" x14ac:dyDescent="0.2">
      <c r="A2546" s="41"/>
      <c r="B2546" s="41"/>
      <c r="C2546" s="41"/>
      <c r="D2546" s="41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54"/>
    </row>
    <row r="2547" spans="1:17" x14ac:dyDescent="0.2">
      <c r="A2547" s="41"/>
      <c r="B2547" s="41"/>
      <c r="C2547" s="41"/>
      <c r="D2547" s="41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54"/>
    </row>
    <row r="2548" spans="1:17" x14ac:dyDescent="0.2">
      <c r="A2548" s="41"/>
      <c r="B2548" s="41"/>
      <c r="C2548" s="41"/>
      <c r="D2548" s="41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54"/>
    </row>
    <row r="2549" spans="1:17" x14ac:dyDescent="0.2">
      <c r="A2549" s="41"/>
      <c r="B2549" s="41"/>
      <c r="C2549" s="41"/>
      <c r="D2549" s="41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54"/>
    </row>
    <row r="2550" spans="1:17" x14ac:dyDescent="0.2">
      <c r="A2550" s="41"/>
      <c r="B2550" s="41"/>
      <c r="C2550" s="41"/>
      <c r="D2550" s="41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54"/>
    </row>
    <row r="2551" spans="1:17" x14ac:dyDescent="0.2">
      <c r="A2551" s="41"/>
      <c r="B2551" s="41"/>
      <c r="C2551" s="41"/>
      <c r="D2551" s="41"/>
      <c r="E2551" s="41"/>
      <c r="F2551" s="41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54"/>
    </row>
    <row r="2552" spans="1:17" x14ac:dyDescent="0.2">
      <c r="A2552" s="41"/>
      <c r="B2552" s="41"/>
      <c r="C2552" s="41"/>
      <c r="D2552" s="41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54"/>
    </row>
    <row r="2553" spans="1:17" x14ac:dyDescent="0.2">
      <c r="A2553" s="41"/>
      <c r="B2553" s="41"/>
      <c r="C2553" s="41"/>
      <c r="D2553" s="41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54"/>
    </row>
    <row r="2554" spans="1:17" x14ac:dyDescent="0.2">
      <c r="A2554" s="41"/>
      <c r="B2554" s="41"/>
      <c r="C2554" s="41"/>
      <c r="D2554" s="41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54"/>
    </row>
    <row r="2555" spans="1:17" x14ac:dyDescent="0.2">
      <c r="A2555" s="41"/>
      <c r="B2555" s="41"/>
      <c r="C2555" s="41"/>
      <c r="D2555" s="41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54"/>
    </row>
    <row r="2556" spans="1:17" x14ac:dyDescent="0.2">
      <c r="A2556" s="41"/>
      <c r="B2556" s="41"/>
      <c r="C2556" s="41"/>
      <c r="D2556" s="41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54"/>
    </row>
    <row r="2557" spans="1:17" x14ac:dyDescent="0.2">
      <c r="A2557" s="41"/>
      <c r="B2557" s="41"/>
      <c r="C2557" s="41"/>
      <c r="D2557" s="41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54"/>
    </row>
    <row r="2558" spans="1:17" x14ac:dyDescent="0.2">
      <c r="A2558" s="41"/>
      <c r="B2558" s="41"/>
      <c r="C2558" s="41"/>
      <c r="D2558" s="41"/>
      <c r="E2558" s="41"/>
      <c r="F2558" s="41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54"/>
    </row>
    <row r="2559" spans="1:17" x14ac:dyDescent="0.2">
      <c r="A2559" s="41"/>
      <c r="B2559" s="41"/>
      <c r="C2559" s="41"/>
      <c r="D2559" s="41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54"/>
    </row>
    <row r="2560" spans="1:17" x14ac:dyDescent="0.2">
      <c r="A2560" s="41"/>
      <c r="B2560" s="41"/>
      <c r="C2560" s="41"/>
      <c r="D2560" s="41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54"/>
    </row>
    <row r="2561" spans="1:17" x14ac:dyDescent="0.2">
      <c r="A2561" s="41"/>
      <c r="B2561" s="41"/>
      <c r="C2561" s="41"/>
      <c r="D2561" s="41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54"/>
    </row>
    <row r="2562" spans="1:17" x14ac:dyDescent="0.2">
      <c r="A2562" s="41"/>
      <c r="B2562" s="41"/>
      <c r="C2562" s="41"/>
      <c r="D2562" s="41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54"/>
    </row>
    <row r="2563" spans="1:17" x14ac:dyDescent="0.2">
      <c r="A2563" s="41"/>
      <c r="B2563" s="41"/>
      <c r="C2563" s="41"/>
      <c r="D2563" s="41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54"/>
    </row>
    <row r="2564" spans="1:17" x14ac:dyDescent="0.2">
      <c r="A2564" s="41"/>
      <c r="B2564" s="41"/>
      <c r="C2564" s="41"/>
      <c r="D2564" s="41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54"/>
    </row>
    <row r="2565" spans="1:17" x14ac:dyDescent="0.2">
      <c r="A2565" s="41"/>
      <c r="B2565" s="41"/>
      <c r="C2565" s="41"/>
      <c r="D2565" s="41"/>
      <c r="E2565" s="41"/>
      <c r="F2565" s="41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54"/>
    </row>
    <row r="2566" spans="1:17" x14ac:dyDescent="0.2">
      <c r="A2566" s="41"/>
      <c r="B2566" s="41"/>
      <c r="C2566" s="41"/>
      <c r="D2566" s="41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54"/>
    </row>
    <row r="2567" spans="1:17" x14ac:dyDescent="0.2">
      <c r="A2567" s="41"/>
      <c r="B2567" s="41"/>
      <c r="C2567" s="41"/>
      <c r="D2567" s="41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54"/>
    </row>
    <row r="2568" spans="1:17" x14ac:dyDescent="0.2">
      <c r="A2568" s="41"/>
      <c r="B2568" s="41"/>
      <c r="C2568" s="41"/>
      <c r="D2568" s="41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54"/>
    </row>
    <row r="2569" spans="1:17" x14ac:dyDescent="0.2">
      <c r="A2569" s="41"/>
      <c r="B2569" s="41"/>
      <c r="C2569" s="41"/>
      <c r="D2569" s="41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54"/>
    </row>
    <row r="2570" spans="1:17" x14ac:dyDescent="0.2">
      <c r="A2570" s="41"/>
      <c r="B2570" s="41"/>
      <c r="C2570" s="41"/>
      <c r="D2570" s="41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54"/>
    </row>
    <row r="2571" spans="1:17" x14ac:dyDescent="0.2">
      <c r="A2571" s="41"/>
      <c r="B2571" s="41"/>
      <c r="C2571" s="41"/>
      <c r="D2571" s="41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54"/>
    </row>
    <row r="2572" spans="1:17" x14ac:dyDescent="0.2">
      <c r="A2572" s="41"/>
      <c r="B2572" s="41"/>
      <c r="C2572" s="41"/>
      <c r="D2572" s="41"/>
      <c r="E2572" s="41"/>
      <c r="F2572" s="41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54"/>
    </row>
    <row r="2573" spans="1:17" x14ac:dyDescent="0.2">
      <c r="A2573" s="41"/>
      <c r="B2573" s="41"/>
      <c r="C2573" s="41"/>
      <c r="D2573" s="41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54"/>
    </row>
    <row r="2574" spans="1:17" x14ac:dyDescent="0.2">
      <c r="A2574" s="41"/>
      <c r="B2574" s="41"/>
      <c r="C2574" s="41"/>
      <c r="D2574" s="41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54"/>
    </row>
    <row r="2575" spans="1:17" x14ac:dyDescent="0.2">
      <c r="A2575" s="41"/>
      <c r="B2575" s="41"/>
      <c r="C2575" s="41"/>
      <c r="D2575" s="41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54"/>
    </row>
    <row r="2576" spans="1:17" x14ac:dyDescent="0.2">
      <c r="A2576" s="41"/>
      <c r="B2576" s="41"/>
      <c r="C2576" s="41"/>
      <c r="D2576" s="41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54"/>
    </row>
    <row r="2577" spans="1:17" x14ac:dyDescent="0.2">
      <c r="A2577" s="41"/>
      <c r="B2577" s="41"/>
      <c r="C2577" s="41"/>
      <c r="D2577" s="41"/>
      <c r="E2577" s="41"/>
      <c r="F2577" s="41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54"/>
    </row>
    <row r="2578" spans="1:17" x14ac:dyDescent="0.2">
      <c r="A2578" s="41"/>
      <c r="B2578" s="41"/>
      <c r="C2578" s="41"/>
      <c r="D2578" s="41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54"/>
    </row>
    <row r="2579" spans="1:17" x14ac:dyDescent="0.2">
      <c r="A2579" s="41"/>
      <c r="B2579" s="41"/>
      <c r="C2579" s="41"/>
      <c r="D2579" s="41"/>
      <c r="E2579" s="41"/>
      <c r="F2579" s="41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54"/>
    </row>
    <row r="2580" spans="1:17" x14ac:dyDescent="0.2">
      <c r="A2580" s="41"/>
      <c r="B2580" s="41"/>
      <c r="C2580" s="41"/>
      <c r="D2580" s="41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54"/>
    </row>
    <row r="2581" spans="1:17" x14ac:dyDescent="0.2">
      <c r="A2581" s="41"/>
      <c r="B2581" s="41"/>
      <c r="C2581" s="41"/>
      <c r="D2581" s="41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54"/>
    </row>
    <row r="2582" spans="1:17" x14ac:dyDescent="0.2">
      <c r="A2582" s="41"/>
      <c r="B2582" s="41"/>
      <c r="C2582" s="41"/>
      <c r="D2582" s="41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54"/>
    </row>
    <row r="2583" spans="1:17" x14ac:dyDescent="0.2">
      <c r="A2583" s="41"/>
      <c r="B2583" s="41"/>
      <c r="C2583" s="41"/>
      <c r="D2583" s="41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54"/>
    </row>
    <row r="2584" spans="1:17" x14ac:dyDescent="0.2">
      <c r="A2584" s="41"/>
      <c r="B2584" s="41"/>
      <c r="C2584" s="41"/>
      <c r="D2584" s="41"/>
      <c r="E2584" s="41"/>
      <c r="F2584" s="41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54"/>
    </row>
    <row r="2585" spans="1:17" x14ac:dyDescent="0.2">
      <c r="A2585" s="41"/>
      <c r="B2585" s="41"/>
      <c r="C2585" s="41"/>
      <c r="D2585" s="41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54"/>
    </row>
    <row r="2586" spans="1:17" x14ac:dyDescent="0.2">
      <c r="A2586" s="41"/>
      <c r="B2586" s="41"/>
      <c r="C2586" s="41"/>
      <c r="D2586" s="41"/>
      <c r="E2586" s="41"/>
      <c r="F2586" s="41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54"/>
    </row>
    <row r="2587" spans="1:17" x14ac:dyDescent="0.2">
      <c r="A2587" s="41"/>
      <c r="B2587" s="41"/>
      <c r="C2587" s="41"/>
      <c r="D2587" s="41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54"/>
    </row>
    <row r="2588" spans="1:17" x14ac:dyDescent="0.2">
      <c r="A2588" s="41"/>
      <c r="B2588" s="41"/>
      <c r="C2588" s="41"/>
      <c r="D2588" s="41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54"/>
    </row>
    <row r="2589" spans="1:17" x14ac:dyDescent="0.2">
      <c r="A2589" s="41"/>
      <c r="B2589" s="41"/>
      <c r="C2589" s="41"/>
      <c r="D2589" s="41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54"/>
    </row>
    <row r="2590" spans="1:17" x14ac:dyDescent="0.2">
      <c r="A2590" s="41"/>
      <c r="B2590" s="41"/>
      <c r="C2590" s="41"/>
      <c r="D2590" s="41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54"/>
    </row>
    <row r="2591" spans="1:17" x14ac:dyDescent="0.2">
      <c r="A2591" s="41"/>
      <c r="B2591" s="41"/>
      <c r="C2591" s="41"/>
      <c r="D2591" s="41"/>
      <c r="E2591" s="41"/>
      <c r="F2591" s="41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54"/>
    </row>
    <row r="2592" spans="1:17" x14ac:dyDescent="0.2">
      <c r="A2592" s="41"/>
      <c r="B2592" s="41"/>
      <c r="C2592" s="41"/>
      <c r="D2592" s="41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54"/>
    </row>
    <row r="2593" spans="1:17" x14ac:dyDescent="0.2">
      <c r="A2593" s="41"/>
      <c r="B2593" s="41"/>
      <c r="C2593" s="41"/>
      <c r="D2593" s="41"/>
      <c r="E2593" s="41"/>
      <c r="F2593" s="41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54"/>
    </row>
    <row r="2594" spans="1:17" x14ac:dyDescent="0.2">
      <c r="A2594" s="41"/>
      <c r="B2594" s="41"/>
      <c r="C2594" s="41"/>
      <c r="D2594" s="41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54"/>
    </row>
    <row r="2595" spans="1:17" x14ac:dyDescent="0.2">
      <c r="A2595" s="41"/>
      <c r="B2595" s="41"/>
      <c r="C2595" s="41"/>
      <c r="D2595" s="41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54"/>
    </row>
    <row r="2596" spans="1:17" x14ac:dyDescent="0.2">
      <c r="A2596" s="41"/>
      <c r="B2596" s="41"/>
      <c r="C2596" s="41"/>
      <c r="D2596" s="41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54"/>
    </row>
    <row r="2597" spans="1:17" x14ac:dyDescent="0.2">
      <c r="A2597" s="41"/>
      <c r="B2597" s="41"/>
      <c r="C2597" s="41"/>
      <c r="D2597" s="41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54"/>
    </row>
    <row r="2598" spans="1:17" x14ac:dyDescent="0.2">
      <c r="A2598" s="41"/>
      <c r="B2598" s="41"/>
      <c r="C2598" s="41"/>
      <c r="D2598" s="41"/>
      <c r="E2598" s="41"/>
      <c r="F2598" s="41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54"/>
    </row>
    <row r="2599" spans="1:17" x14ac:dyDescent="0.2">
      <c r="A2599" s="41"/>
      <c r="B2599" s="41"/>
      <c r="C2599" s="41"/>
      <c r="D2599" s="41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54"/>
    </row>
    <row r="2600" spans="1:17" x14ac:dyDescent="0.2">
      <c r="A2600" s="41"/>
      <c r="B2600" s="41"/>
      <c r="C2600" s="41"/>
      <c r="D2600" s="41"/>
      <c r="E2600" s="41"/>
      <c r="F2600" s="41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54"/>
    </row>
    <row r="2601" spans="1:17" x14ac:dyDescent="0.2">
      <c r="A2601" s="41"/>
      <c r="B2601" s="41"/>
      <c r="C2601" s="41"/>
      <c r="D2601" s="41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54"/>
    </row>
    <row r="2602" spans="1:17" x14ac:dyDescent="0.2">
      <c r="A2602" s="41"/>
      <c r="B2602" s="41"/>
      <c r="C2602" s="41"/>
      <c r="D2602" s="41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54"/>
    </row>
    <row r="2603" spans="1:17" x14ac:dyDescent="0.2">
      <c r="A2603" s="41"/>
      <c r="B2603" s="41"/>
      <c r="C2603" s="41"/>
      <c r="D2603" s="41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54"/>
    </row>
    <row r="2604" spans="1:17" x14ac:dyDescent="0.2">
      <c r="A2604" s="41"/>
      <c r="B2604" s="41"/>
      <c r="C2604" s="41"/>
      <c r="D2604" s="41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54"/>
    </row>
    <row r="2605" spans="1:17" x14ac:dyDescent="0.2">
      <c r="A2605" s="41"/>
      <c r="B2605" s="41"/>
      <c r="C2605" s="41"/>
      <c r="D2605" s="41"/>
      <c r="E2605" s="41"/>
      <c r="F2605" s="41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54"/>
    </row>
    <row r="2606" spans="1:17" x14ac:dyDescent="0.2">
      <c r="A2606" s="41"/>
      <c r="B2606" s="41"/>
      <c r="C2606" s="41"/>
      <c r="D2606" s="41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54"/>
    </row>
    <row r="2607" spans="1:17" x14ac:dyDescent="0.2">
      <c r="A2607" s="41"/>
      <c r="B2607" s="41"/>
      <c r="C2607" s="41"/>
      <c r="D2607" s="41"/>
      <c r="E2607" s="41"/>
      <c r="F2607" s="41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54"/>
    </row>
    <row r="2608" spans="1:17" x14ac:dyDescent="0.2">
      <c r="A2608" s="41"/>
      <c r="B2608" s="41"/>
      <c r="C2608" s="41"/>
      <c r="D2608" s="41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54"/>
    </row>
    <row r="2609" spans="1:17" x14ac:dyDescent="0.2">
      <c r="A2609" s="41"/>
      <c r="B2609" s="41"/>
      <c r="C2609" s="41"/>
      <c r="D2609" s="41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54"/>
    </row>
    <row r="2610" spans="1:17" x14ac:dyDescent="0.2">
      <c r="A2610" s="41"/>
      <c r="B2610" s="41"/>
      <c r="C2610" s="41"/>
      <c r="D2610" s="41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54"/>
    </row>
    <row r="2611" spans="1:17" x14ac:dyDescent="0.2">
      <c r="A2611" s="41"/>
      <c r="B2611" s="41"/>
      <c r="C2611" s="41"/>
      <c r="D2611" s="41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54"/>
    </row>
    <row r="2612" spans="1:17" x14ac:dyDescent="0.2">
      <c r="A2612" s="41"/>
      <c r="B2612" s="41"/>
      <c r="C2612" s="41"/>
      <c r="D2612" s="41"/>
      <c r="E2612" s="41"/>
      <c r="F2612" s="41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54"/>
    </row>
    <row r="2613" spans="1:17" x14ac:dyDescent="0.2">
      <c r="A2613" s="41"/>
      <c r="B2613" s="41"/>
      <c r="C2613" s="41"/>
      <c r="D2613" s="41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54"/>
    </row>
    <row r="2614" spans="1:17" x14ac:dyDescent="0.2">
      <c r="A2614" s="41"/>
      <c r="B2614" s="41"/>
      <c r="C2614" s="41"/>
      <c r="D2614" s="41"/>
      <c r="E2614" s="41"/>
      <c r="F2614" s="41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54"/>
    </row>
    <row r="2615" spans="1:17" x14ac:dyDescent="0.2">
      <c r="A2615" s="41"/>
      <c r="B2615" s="41"/>
      <c r="C2615" s="41"/>
      <c r="D2615" s="41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54"/>
    </row>
    <row r="2616" spans="1:17" x14ac:dyDescent="0.2">
      <c r="A2616" s="41"/>
      <c r="B2616" s="41"/>
      <c r="C2616" s="41"/>
      <c r="D2616" s="41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54"/>
    </row>
    <row r="2617" spans="1:17" x14ac:dyDescent="0.2">
      <c r="A2617" s="41"/>
      <c r="B2617" s="41"/>
      <c r="C2617" s="41"/>
      <c r="D2617" s="41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54"/>
    </row>
    <row r="2618" spans="1:17" x14ac:dyDescent="0.2">
      <c r="A2618" s="41"/>
      <c r="B2618" s="41"/>
      <c r="C2618" s="41"/>
      <c r="D2618" s="41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54"/>
    </row>
    <row r="2619" spans="1:17" x14ac:dyDescent="0.2">
      <c r="A2619" s="41"/>
      <c r="B2619" s="41"/>
      <c r="C2619" s="41"/>
      <c r="D2619" s="41"/>
      <c r="E2619" s="41"/>
      <c r="F2619" s="41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54"/>
    </row>
    <row r="2620" spans="1:17" x14ac:dyDescent="0.2">
      <c r="A2620" s="41"/>
      <c r="B2620" s="41"/>
      <c r="C2620" s="41"/>
      <c r="D2620" s="41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54"/>
    </row>
    <row r="2621" spans="1:17" x14ac:dyDescent="0.2">
      <c r="A2621" s="41"/>
      <c r="B2621" s="41"/>
      <c r="C2621" s="41"/>
      <c r="D2621" s="41"/>
      <c r="E2621" s="41"/>
      <c r="F2621" s="41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54"/>
    </row>
    <row r="2622" spans="1:17" x14ac:dyDescent="0.2">
      <c r="A2622" s="41"/>
      <c r="B2622" s="41"/>
      <c r="C2622" s="41"/>
      <c r="D2622" s="41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54"/>
    </row>
    <row r="2623" spans="1:17" x14ac:dyDescent="0.2">
      <c r="A2623" s="41"/>
      <c r="B2623" s="41"/>
      <c r="C2623" s="41"/>
      <c r="D2623" s="41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54"/>
    </row>
    <row r="2624" spans="1:17" x14ac:dyDescent="0.2">
      <c r="A2624" s="41"/>
      <c r="B2624" s="41"/>
      <c r="C2624" s="41"/>
      <c r="D2624" s="41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54"/>
    </row>
    <row r="2625" spans="1:17" x14ac:dyDescent="0.2">
      <c r="A2625" s="41"/>
      <c r="B2625" s="41"/>
      <c r="C2625" s="41"/>
      <c r="D2625" s="41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54"/>
    </row>
    <row r="2626" spans="1:17" x14ac:dyDescent="0.2">
      <c r="A2626" s="41"/>
      <c r="B2626" s="41"/>
      <c r="C2626" s="41"/>
      <c r="D2626" s="41"/>
      <c r="E2626" s="41"/>
      <c r="F2626" s="41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54"/>
    </row>
    <row r="2627" spans="1:17" x14ac:dyDescent="0.2">
      <c r="A2627" s="41"/>
      <c r="B2627" s="41"/>
      <c r="C2627" s="41"/>
      <c r="D2627" s="41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54"/>
    </row>
    <row r="2628" spans="1:17" x14ac:dyDescent="0.2">
      <c r="A2628" s="41"/>
      <c r="B2628" s="41"/>
      <c r="C2628" s="41"/>
      <c r="D2628" s="41"/>
      <c r="E2628" s="41"/>
      <c r="F2628" s="41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54"/>
    </row>
    <row r="2629" spans="1:17" x14ac:dyDescent="0.2">
      <c r="A2629" s="41"/>
      <c r="B2629" s="41"/>
      <c r="C2629" s="41"/>
      <c r="D2629" s="41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54"/>
    </row>
    <row r="2630" spans="1:17" x14ac:dyDescent="0.2">
      <c r="A2630" s="41"/>
      <c r="B2630" s="41"/>
      <c r="C2630" s="41"/>
      <c r="D2630" s="41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54"/>
    </row>
    <row r="2631" spans="1:17" x14ac:dyDescent="0.2">
      <c r="A2631" s="41"/>
      <c r="B2631" s="41"/>
      <c r="C2631" s="41"/>
      <c r="D2631" s="41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54"/>
    </row>
    <row r="2632" spans="1:17" x14ac:dyDescent="0.2">
      <c r="A2632" s="41"/>
      <c r="B2632" s="41"/>
      <c r="C2632" s="41"/>
      <c r="D2632" s="41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54"/>
    </row>
    <row r="2633" spans="1:17" x14ac:dyDescent="0.2">
      <c r="A2633" s="41"/>
      <c r="B2633" s="41"/>
      <c r="C2633" s="41"/>
      <c r="D2633" s="41"/>
      <c r="E2633" s="41"/>
      <c r="F2633" s="41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54"/>
    </row>
    <row r="2634" spans="1:17" x14ac:dyDescent="0.2">
      <c r="A2634" s="41"/>
      <c r="B2634" s="41"/>
      <c r="C2634" s="41"/>
      <c r="D2634" s="41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54"/>
    </row>
    <row r="2635" spans="1:17" x14ac:dyDescent="0.2">
      <c r="A2635" s="41"/>
      <c r="B2635" s="41"/>
      <c r="C2635" s="41"/>
      <c r="D2635" s="41"/>
      <c r="E2635" s="41"/>
      <c r="F2635" s="41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54"/>
    </row>
    <row r="2636" spans="1:17" x14ac:dyDescent="0.2">
      <c r="A2636" s="41"/>
      <c r="B2636" s="41"/>
      <c r="C2636" s="41"/>
      <c r="D2636" s="41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54"/>
    </row>
    <row r="2637" spans="1:17" x14ac:dyDescent="0.2">
      <c r="A2637" s="41"/>
      <c r="B2637" s="41"/>
      <c r="C2637" s="41"/>
      <c r="D2637" s="41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54"/>
    </row>
    <row r="2638" spans="1:17" x14ac:dyDescent="0.2">
      <c r="A2638" s="41"/>
      <c r="B2638" s="41"/>
      <c r="C2638" s="41"/>
      <c r="D2638" s="41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54"/>
    </row>
    <row r="2639" spans="1:17" x14ac:dyDescent="0.2">
      <c r="A2639" s="41"/>
      <c r="B2639" s="41"/>
      <c r="C2639" s="41"/>
      <c r="D2639" s="41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54"/>
    </row>
    <row r="2640" spans="1:17" x14ac:dyDescent="0.2">
      <c r="A2640" s="41"/>
      <c r="B2640" s="41"/>
      <c r="C2640" s="41"/>
      <c r="D2640" s="41"/>
      <c r="E2640" s="41"/>
      <c r="F2640" s="41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54"/>
    </row>
    <row r="2641" spans="1:17" x14ac:dyDescent="0.2">
      <c r="A2641" s="41"/>
      <c r="B2641" s="41"/>
      <c r="C2641" s="41"/>
      <c r="D2641" s="41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54"/>
    </row>
    <row r="2642" spans="1:17" x14ac:dyDescent="0.2">
      <c r="A2642" s="41"/>
      <c r="B2642" s="41"/>
      <c r="C2642" s="41"/>
      <c r="D2642" s="41"/>
      <c r="E2642" s="41"/>
      <c r="F2642" s="41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54"/>
    </row>
    <row r="2643" spans="1:17" x14ac:dyDescent="0.2">
      <c r="A2643" s="41"/>
      <c r="B2643" s="41"/>
      <c r="C2643" s="41"/>
      <c r="D2643" s="41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54"/>
    </row>
    <row r="2644" spans="1:17" x14ac:dyDescent="0.2">
      <c r="A2644" s="41"/>
      <c r="B2644" s="41"/>
      <c r="C2644" s="41"/>
      <c r="D2644" s="41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54"/>
    </row>
    <row r="2645" spans="1:17" x14ac:dyDescent="0.2">
      <c r="A2645" s="41"/>
      <c r="B2645" s="41"/>
      <c r="C2645" s="41"/>
      <c r="D2645" s="41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54"/>
    </row>
    <row r="2646" spans="1:17" x14ac:dyDescent="0.2">
      <c r="A2646" s="41"/>
      <c r="B2646" s="41"/>
      <c r="C2646" s="41"/>
      <c r="D2646" s="41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54"/>
    </row>
    <row r="2647" spans="1:17" x14ac:dyDescent="0.2">
      <c r="A2647" s="41"/>
      <c r="B2647" s="41"/>
      <c r="C2647" s="41"/>
      <c r="D2647" s="41"/>
      <c r="E2647" s="41"/>
      <c r="F2647" s="41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54"/>
    </row>
    <row r="2648" spans="1:17" x14ac:dyDescent="0.2">
      <c r="A2648" s="41"/>
      <c r="B2648" s="41"/>
      <c r="C2648" s="41"/>
      <c r="D2648" s="41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54"/>
    </row>
    <row r="2649" spans="1:17" x14ac:dyDescent="0.2">
      <c r="A2649" s="41"/>
      <c r="B2649" s="41"/>
      <c r="C2649" s="41"/>
      <c r="D2649" s="41"/>
      <c r="E2649" s="41"/>
      <c r="F2649" s="41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54"/>
    </row>
    <row r="2650" spans="1:17" x14ac:dyDescent="0.2">
      <c r="A2650" s="41"/>
      <c r="B2650" s="41"/>
      <c r="C2650" s="41"/>
      <c r="D2650" s="41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54"/>
    </row>
    <row r="2651" spans="1:17" x14ac:dyDescent="0.2">
      <c r="A2651" s="41"/>
      <c r="B2651" s="41"/>
      <c r="C2651" s="41"/>
      <c r="D2651" s="41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54"/>
    </row>
    <row r="2652" spans="1:17" x14ac:dyDescent="0.2">
      <c r="A2652" s="41"/>
      <c r="B2652" s="41"/>
      <c r="C2652" s="41"/>
      <c r="D2652" s="41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54"/>
    </row>
    <row r="2653" spans="1:17" x14ac:dyDescent="0.2">
      <c r="A2653" s="41"/>
      <c r="B2653" s="41"/>
      <c r="C2653" s="41"/>
      <c r="D2653" s="41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54"/>
    </row>
    <row r="2654" spans="1:17" x14ac:dyDescent="0.2">
      <c r="A2654" s="41"/>
      <c r="B2654" s="41"/>
      <c r="C2654" s="41"/>
      <c r="D2654" s="41"/>
      <c r="E2654" s="41"/>
      <c r="F2654" s="41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54"/>
    </row>
    <row r="2655" spans="1:17" x14ac:dyDescent="0.2">
      <c r="A2655" s="41"/>
      <c r="B2655" s="41"/>
      <c r="C2655" s="41"/>
      <c r="D2655" s="41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54"/>
    </row>
    <row r="2656" spans="1:17" x14ac:dyDescent="0.2">
      <c r="A2656" s="41"/>
      <c r="B2656" s="41"/>
      <c r="C2656" s="41"/>
      <c r="D2656" s="41"/>
      <c r="E2656" s="41"/>
      <c r="F2656" s="41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54"/>
    </row>
    <row r="2657" spans="1:17" x14ac:dyDescent="0.2">
      <c r="A2657" s="41"/>
      <c r="B2657" s="41"/>
      <c r="C2657" s="41"/>
      <c r="D2657" s="41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54"/>
    </row>
    <row r="2658" spans="1:17" x14ac:dyDescent="0.2">
      <c r="A2658" s="41"/>
      <c r="B2658" s="41"/>
      <c r="C2658" s="41"/>
      <c r="D2658" s="41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54"/>
    </row>
    <row r="2659" spans="1:17" x14ac:dyDescent="0.2">
      <c r="A2659" s="41"/>
      <c r="B2659" s="41"/>
      <c r="C2659" s="41"/>
      <c r="D2659" s="41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54"/>
    </row>
    <row r="2660" spans="1:17" x14ac:dyDescent="0.2">
      <c r="A2660" s="41"/>
      <c r="B2660" s="41"/>
      <c r="C2660" s="41"/>
      <c r="D2660" s="41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54"/>
    </row>
    <row r="2661" spans="1:17" x14ac:dyDescent="0.2">
      <c r="A2661" s="41"/>
      <c r="B2661" s="41"/>
      <c r="C2661" s="41"/>
      <c r="D2661" s="41"/>
      <c r="E2661" s="41"/>
      <c r="F2661" s="41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54"/>
    </row>
    <row r="2662" spans="1:17" x14ac:dyDescent="0.2">
      <c r="A2662" s="41"/>
      <c r="B2662" s="41"/>
      <c r="C2662" s="41"/>
      <c r="D2662" s="41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54"/>
    </row>
    <row r="2663" spans="1:17" x14ac:dyDescent="0.2">
      <c r="A2663" s="41"/>
      <c r="B2663" s="41"/>
      <c r="C2663" s="41"/>
      <c r="D2663" s="41"/>
      <c r="E2663" s="41"/>
      <c r="F2663" s="41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54"/>
    </row>
    <row r="2664" spans="1:17" x14ac:dyDescent="0.2">
      <c r="A2664" s="41"/>
      <c r="B2664" s="41"/>
      <c r="C2664" s="41"/>
      <c r="D2664" s="41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54"/>
    </row>
    <row r="2665" spans="1:17" x14ac:dyDescent="0.2">
      <c r="A2665" s="41"/>
      <c r="B2665" s="41"/>
      <c r="C2665" s="41"/>
      <c r="D2665" s="41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54"/>
    </row>
    <row r="2666" spans="1:17" x14ac:dyDescent="0.2">
      <c r="A2666" s="41"/>
      <c r="B2666" s="41"/>
      <c r="C2666" s="41"/>
      <c r="D2666" s="41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54"/>
    </row>
    <row r="2667" spans="1:17" x14ac:dyDescent="0.2">
      <c r="A2667" s="41"/>
      <c r="B2667" s="41"/>
      <c r="C2667" s="41"/>
      <c r="D2667" s="41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54"/>
    </row>
    <row r="2668" spans="1:17" x14ac:dyDescent="0.2">
      <c r="A2668" s="41"/>
      <c r="B2668" s="41"/>
      <c r="C2668" s="41"/>
      <c r="D2668" s="41"/>
      <c r="E2668" s="41"/>
      <c r="F2668" s="41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54"/>
    </row>
    <row r="2669" spans="1:17" x14ac:dyDescent="0.2">
      <c r="A2669" s="41"/>
      <c r="B2669" s="41"/>
      <c r="C2669" s="41"/>
      <c r="D2669" s="41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54"/>
    </row>
    <row r="2670" spans="1:17" x14ac:dyDescent="0.2">
      <c r="A2670" s="41"/>
      <c r="B2670" s="41"/>
      <c r="C2670" s="41"/>
      <c r="D2670" s="41"/>
      <c r="E2670" s="41"/>
      <c r="F2670" s="41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54"/>
    </row>
    <row r="2671" spans="1:17" x14ac:dyDescent="0.2">
      <c r="A2671" s="41"/>
      <c r="B2671" s="41"/>
      <c r="C2671" s="41"/>
      <c r="D2671" s="41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54"/>
    </row>
    <row r="2672" spans="1:17" x14ac:dyDescent="0.2">
      <c r="A2672" s="41"/>
      <c r="B2672" s="41"/>
      <c r="C2672" s="41"/>
      <c r="D2672" s="41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54"/>
    </row>
    <row r="2673" spans="1:17" x14ac:dyDescent="0.2">
      <c r="A2673" s="41"/>
      <c r="B2673" s="41"/>
      <c r="C2673" s="41"/>
      <c r="D2673" s="41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54"/>
    </row>
    <row r="2674" spans="1:17" x14ac:dyDescent="0.2">
      <c r="A2674" s="41"/>
      <c r="B2674" s="41"/>
      <c r="C2674" s="41"/>
      <c r="D2674" s="41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54"/>
    </row>
    <row r="2675" spans="1:17" x14ac:dyDescent="0.2">
      <c r="A2675" s="41"/>
      <c r="B2675" s="41"/>
      <c r="C2675" s="41"/>
      <c r="D2675" s="41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54"/>
    </row>
    <row r="2676" spans="1:17" x14ac:dyDescent="0.2">
      <c r="A2676" s="41"/>
      <c r="B2676" s="41"/>
      <c r="C2676" s="41"/>
      <c r="D2676" s="41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54"/>
    </row>
    <row r="2677" spans="1:17" x14ac:dyDescent="0.2">
      <c r="A2677" s="41"/>
      <c r="B2677" s="41"/>
      <c r="C2677" s="41"/>
      <c r="D2677" s="41"/>
      <c r="E2677" s="41"/>
      <c r="F2677" s="41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54"/>
    </row>
    <row r="2678" spans="1:17" x14ac:dyDescent="0.2">
      <c r="A2678" s="41"/>
      <c r="B2678" s="41"/>
      <c r="C2678" s="41"/>
      <c r="D2678" s="41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54"/>
    </row>
    <row r="2679" spans="1:17" x14ac:dyDescent="0.2">
      <c r="A2679" s="41"/>
      <c r="B2679" s="41"/>
      <c r="C2679" s="41"/>
      <c r="D2679" s="41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54"/>
    </row>
    <row r="2680" spans="1:17" x14ac:dyDescent="0.2">
      <c r="A2680" s="41"/>
      <c r="B2680" s="41"/>
      <c r="C2680" s="41"/>
      <c r="D2680" s="41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54"/>
    </row>
    <row r="2681" spans="1:17" x14ac:dyDescent="0.2">
      <c r="A2681" s="41"/>
      <c r="B2681" s="41"/>
      <c r="C2681" s="41"/>
      <c r="D2681" s="41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54"/>
    </row>
    <row r="2682" spans="1:17" x14ac:dyDescent="0.2">
      <c r="A2682" s="41"/>
      <c r="B2682" s="41"/>
      <c r="C2682" s="41"/>
      <c r="D2682" s="41"/>
      <c r="E2682" s="41"/>
      <c r="F2682" s="41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54"/>
    </row>
    <row r="2683" spans="1:17" x14ac:dyDescent="0.2">
      <c r="A2683" s="41"/>
      <c r="B2683" s="41"/>
      <c r="C2683" s="41"/>
      <c r="D2683" s="41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54"/>
    </row>
    <row r="2684" spans="1:17" x14ac:dyDescent="0.2">
      <c r="A2684" s="41"/>
      <c r="B2684" s="41"/>
      <c r="C2684" s="41"/>
      <c r="D2684" s="41"/>
      <c r="E2684" s="41"/>
      <c r="F2684" s="41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54"/>
    </row>
    <row r="2685" spans="1:17" x14ac:dyDescent="0.2">
      <c r="A2685" s="41"/>
      <c r="B2685" s="41"/>
      <c r="C2685" s="41"/>
      <c r="D2685" s="41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54"/>
    </row>
    <row r="2686" spans="1:17" x14ac:dyDescent="0.2">
      <c r="A2686" s="41"/>
      <c r="B2686" s="41"/>
      <c r="C2686" s="41"/>
      <c r="D2686" s="41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54"/>
    </row>
    <row r="2687" spans="1:17" x14ac:dyDescent="0.2">
      <c r="A2687" s="41"/>
      <c r="B2687" s="41"/>
      <c r="C2687" s="41"/>
      <c r="D2687" s="41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54"/>
    </row>
    <row r="2688" spans="1:17" x14ac:dyDescent="0.2">
      <c r="A2688" s="41"/>
      <c r="B2688" s="41"/>
      <c r="C2688" s="41"/>
      <c r="D2688" s="41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54"/>
    </row>
    <row r="2689" spans="1:17" x14ac:dyDescent="0.2">
      <c r="A2689" s="41"/>
      <c r="B2689" s="41"/>
      <c r="C2689" s="41"/>
      <c r="D2689" s="41"/>
      <c r="E2689" s="41"/>
      <c r="F2689" s="41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54"/>
    </row>
    <row r="2690" spans="1:17" x14ac:dyDescent="0.2">
      <c r="A2690" s="41"/>
      <c r="B2690" s="41"/>
      <c r="C2690" s="41"/>
      <c r="D2690" s="41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54"/>
    </row>
    <row r="2691" spans="1:17" x14ac:dyDescent="0.2">
      <c r="A2691" s="41"/>
      <c r="B2691" s="41"/>
      <c r="C2691" s="41"/>
      <c r="D2691" s="41"/>
      <c r="E2691" s="41"/>
      <c r="F2691" s="41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54"/>
    </row>
    <row r="2692" spans="1:17" x14ac:dyDescent="0.2">
      <c r="A2692" s="41"/>
      <c r="B2692" s="41"/>
      <c r="C2692" s="41"/>
      <c r="D2692" s="41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54"/>
    </row>
    <row r="2693" spans="1:17" x14ac:dyDescent="0.2">
      <c r="A2693" s="41"/>
      <c r="B2693" s="41"/>
      <c r="C2693" s="41"/>
      <c r="D2693" s="41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54"/>
    </row>
    <row r="2694" spans="1:17" x14ac:dyDescent="0.2">
      <c r="A2694" s="41"/>
      <c r="B2694" s="41"/>
      <c r="C2694" s="41"/>
      <c r="D2694" s="41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54"/>
    </row>
    <row r="2695" spans="1:17" x14ac:dyDescent="0.2">
      <c r="A2695" s="41"/>
      <c r="B2695" s="41"/>
      <c r="C2695" s="41"/>
      <c r="D2695" s="41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54"/>
    </row>
    <row r="2696" spans="1:17" x14ac:dyDescent="0.2">
      <c r="A2696" s="41"/>
      <c r="B2696" s="41"/>
      <c r="C2696" s="41"/>
      <c r="D2696" s="41"/>
      <c r="E2696" s="41"/>
      <c r="F2696" s="41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54"/>
    </row>
    <row r="2697" spans="1:17" x14ac:dyDescent="0.2">
      <c r="A2697" s="41"/>
      <c r="B2697" s="41"/>
      <c r="C2697" s="41"/>
      <c r="D2697" s="41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54"/>
    </row>
    <row r="2698" spans="1:17" x14ac:dyDescent="0.2">
      <c r="A2698" s="41"/>
      <c r="B2698" s="41"/>
      <c r="C2698" s="41"/>
      <c r="D2698" s="41"/>
      <c r="E2698" s="41"/>
      <c r="F2698" s="41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54"/>
    </row>
    <row r="2699" spans="1:17" x14ac:dyDescent="0.2">
      <c r="A2699" s="41"/>
      <c r="B2699" s="41"/>
      <c r="C2699" s="41"/>
      <c r="D2699" s="41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54"/>
    </row>
    <row r="2700" spans="1:17" x14ac:dyDescent="0.2">
      <c r="A2700" s="41"/>
      <c r="B2700" s="41"/>
      <c r="C2700" s="41"/>
      <c r="D2700" s="41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54"/>
    </row>
    <row r="2701" spans="1:17" x14ac:dyDescent="0.2">
      <c r="A2701" s="41"/>
      <c r="B2701" s="41"/>
      <c r="C2701" s="41"/>
      <c r="D2701" s="41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54"/>
    </row>
    <row r="2702" spans="1:17" x14ac:dyDescent="0.2">
      <c r="A2702" s="41"/>
      <c r="B2702" s="41"/>
      <c r="C2702" s="41"/>
      <c r="D2702" s="41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54"/>
    </row>
    <row r="2703" spans="1:17" x14ac:dyDescent="0.2">
      <c r="A2703" s="41"/>
      <c r="B2703" s="41"/>
      <c r="C2703" s="41"/>
      <c r="D2703" s="41"/>
      <c r="E2703" s="41"/>
      <c r="F2703" s="41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54"/>
    </row>
    <row r="2704" spans="1:17" x14ac:dyDescent="0.2">
      <c r="A2704" s="41"/>
      <c r="B2704" s="41"/>
      <c r="C2704" s="41"/>
      <c r="D2704" s="41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54"/>
    </row>
    <row r="2705" spans="1:17" x14ac:dyDescent="0.2">
      <c r="A2705" s="41"/>
      <c r="B2705" s="41"/>
      <c r="C2705" s="41"/>
      <c r="D2705" s="41"/>
      <c r="E2705" s="41"/>
      <c r="F2705" s="41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54"/>
    </row>
    <row r="2706" spans="1:17" x14ac:dyDescent="0.2">
      <c r="A2706" s="41"/>
      <c r="B2706" s="41"/>
      <c r="C2706" s="41"/>
      <c r="D2706" s="41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54"/>
    </row>
    <row r="2707" spans="1:17" x14ac:dyDescent="0.2">
      <c r="A2707" s="41"/>
      <c r="B2707" s="41"/>
      <c r="C2707" s="41"/>
      <c r="D2707" s="41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54"/>
    </row>
    <row r="2708" spans="1:17" x14ac:dyDescent="0.2">
      <c r="A2708" s="41"/>
      <c r="B2708" s="41"/>
      <c r="C2708" s="41"/>
      <c r="D2708" s="41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54"/>
    </row>
    <row r="2709" spans="1:17" x14ac:dyDescent="0.2">
      <c r="A2709" s="41"/>
      <c r="B2709" s="41"/>
      <c r="C2709" s="41"/>
      <c r="D2709" s="41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54"/>
    </row>
    <row r="2710" spans="1:17" x14ac:dyDescent="0.2">
      <c r="A2710" s="41"/>
      <c r="B2710" s="41"/>
      <c r="C2710" s="41"/>
      <c r="D2710" s="41"/>
      <c r="E2710" s="41"/>
      <c r="F2710" s="41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54"/>
    </row>
    <row r="2711" spans="1:17" x14ac:dyDescent="0.2">
      <c r="A2711" s="41"/>
      <c r="B2711" s="41"/>
      <c r="C2711" s="41"/>
      <c r="D2711" s="41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54"/>
    </row>
    <row r="2712" spans="1:17" x14ac:dyDescent="0.2">
      <c r="A2712" s="41"/>
      <c r="B2712" s="41"/>
      <c r="C2712" s="41"/>
      <c r="D2712" s="41"/>
      <c r="E2712" s="41"/>
      <c r="F2712" s="41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54"/>
    </row>
    <row r="2713" spans="1:17" x14ac:dyDescent="0.2">
      <c r="A2713" s="41"/>
      <c r="B2713" s="41"/>
      <c r="C2713" s="41"/>
      <c r="D2713" s="41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54"/>
    </row>
    <row r="2714" spans="1:17" x14ac:dyDescent="0.2">
      <c r="A2714" s="41"/>
      <c r="B2714" s="41"/>
      <c r="C2714" s="41"/>
      <c r="D2714" s="41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54"/>
    </row>
    <row r="2715" spans="1:17" x14ac:dyDescent="0.2">
      <c r="A2715" s="41"/>
      <c r="B2715" s="41"/>
      <c r="C2715" s="41"/>
      <c r="D2715" s="41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54"/>
    </row>
    <row r="2716" spans="1:17" x14ac:dyDescent="0.2">
      <c r="A2716" s="41"/>
      <c r="B2716" s="41"/>
      <c r="C2716" s="41"/>
      <c r="D2716" s="41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54"/>
    </row>
    <row r="2717" spans="1:17" x14ac:dyDescent="0.2">
      <c r="A2717" s="41"/>
      <c r="B2717" s="41"/>
      <c r="C2717" s="41"/>
      <c r="D2717" s="41"/>
      <c r="E2717" s="41"/>
      <c r="F2717" s="41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54"/>
    </row>
    <row r="2718" spans="1:17" x14ac:dyDescent="0.2">
      <c r="A2718" s="41"/>
      <c r="B2718" s="41"/>
      <c r="C2718" s="41"/>
      <c r="D2718" s="41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54"/>
    </row>
    <row r="2719" spans="1:17" x14ac:dyDescent="0.2">
      <c r="A2719" s="41"/>
      <c r="B2719" s="41"/>
      <c r="C2719" s="41"/>
      <c r="D2719" s="41"/>
      <c r="E2719" s="41"/>
      <c r="F2719" s="41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54"/>
    </row>
    <row r="2720" spans="1:17" x14ac:dyDescent="0.2">
      <c r="A2720" s="41"/>
      <c r="B2720" s="41"/>
      <c r="C2720" s="41"/>
      <c r="D2720" s="41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54"/>
    </row>
    <row r="2721" spans="1:17" x14ac:dyDescent="0.2">
      <c r="A2721" s="41"/>
      <c r="B2721" s="41"/>
      <c r="C2721" s="41"/>
      <c r="D2721" s="41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54"/>
    </row>
    <row r="2722" spans="1:17" x14ac:dyDescent="0.2">
      <c r="A2722" s="41"/>
      <c r="B2722" s="41"/>
      <c r="C2722" s="41"/>
      <c r="D2722" s="41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54"/>
    </row>
    <row r="2723" spans="1:17" x14ac:dyDescent="0.2">
      <c r="A2723" s="41"/>
      <c r="B2723" s="41"/>
      <c r="C2723" s="41"/>
      <c r="D2723" s="41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54"/>
    </row>
    <row r="2724" spans="1:17" x14ac:dyDescent="0.2">
      <c r="A2724" s="41"/>
      <c r="B2724" s="41"/>
      <c r="C2724" s="41"/>
      <c r="D2724" s="41"/>
      <c r="E2724" s="41"/>
      <c r="F2724" s="41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54"/>
    </row>
    <row r="2725" spans="1:17" x14ac:dyDescent="0.2">
      <c r="A2725" s="41"/>
      <c r="B2725" s="41"/>
      <c r="C2725" s="41"/>
      <c r="D2725" s="41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54"/>
    </row>
    <row r="2726" spans="1:17" x14ac:dyDescent="0.2">
      <c r="A2726" s="41"/>
      <c r="B2726" s="41"/>
      <c r="C2726" s="41"/>
      <c r="D2726" s="41"/>
      <c r="E2726" s="41"/>
      <c r="F2726" s="41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54"/>
    </row>
    <row r="2727" spans="1:17" x14ac:dyDescent="0.2">
      <c r="A2727" s="41"/>
      <c r="B2727" s="41"/>
      <c r="C2727" s="41"/>
      <c r="D2727" s="41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54"/>
    </row>
    <row r="2728" spans="1:17" x14ac:dyDescent="0.2">
      <c r="A2728" s="41"/>
      <c r="B2728" s="41"/>
      <c r="C2728" s="41"/>
      <c r="D2728" s="41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54"/>
    </row>
    <row r="2729" spans="1:17" x14ac:dyDescent="0.2">
      <c r="A2729" s="41"/>
      <c r="B2729" s="41"/>
      <c r="C2729" s="41"/>
      <c r="D2729" s="41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54"/>
    </row>
    <row r="2730" spans="1:17" x14ac:dyDescent="0.2">
      <c r="A2730" s="41"/>
      <c r="B2730" s="41"/>
      <c r="C2730" s="41"/>
      <c r="D2730" s="41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54"/>
    </row>
    <row r="2731" spans="1:17" x14ac:dyDescent="0.2">
      <c r="A2731" s="41"/>
      <c r="B2731" s="41"/>
      <c r="C2731" s="41"/>
      <c r="D2731" s="41"/>
      <c r="E2731" s="41"/>
      <c r="F2731" s="41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54"/>
    </row>
    <row r="2732" spans="1:17" x14ac:dyDescent="0.2">
      <c r="A2732" s="41"/>
      <c r="B2732" s="41"/>
      <c r="C2732" s="41"/>
      <c r="D2732" s="41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54"/>
    </row>
    <row r="2733" spans="1:17" x14ac:dyDescent="0.2">
      <c r="A2733" s="41"/>
      <c r="B2733" s="41"/>
      <c r="C2733" s="41"/>
      <c r="D2733" s="41"/>
      <c r="E2733" s="41"/>
      <c r="F2733" s="41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54"/>
    </row>
    <row r="2734" spans="1:17" x14ac:dyDescent="0.2">
      <c r="A2734" s="41"/>
      <c r="B2734" s="41"/>
      <c r="C2734" s="41"/>
      <c r="D2734" s="41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54"/>
    </row>
    <row r="2735" spans="1:17" x14ac:dyDescent="0.2">
      <c r="A2735" s="41"/>
      <c r="B2735" s="41"/>
      <c r="C2735" s="41"/>
      <c r="D2735" s="41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54"/>
    </row>
    <row r="2736" spans="1:17" x14ac:dyDescent="0.2">
      <c r="A2736" s="41"/>
      <c r="B2736" s="41"/>
      <c r="C2736" s="41"/>
      <c r="D2736" s="41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54"/>
    </row>
    <row r="2737" spans="1:17" x14ac:dyDescent="0.2">
      <c r="A2737" s="41"/>
      <c r="B2737" s="41"/>
      <c r="C2737" s="41"/>
      <c r="D2737" s="41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54"/>
    </row>
    <row r="2738" spans="1:17" x14ac:dyDescent="0.2">
      <c r="A2738" s="41"/>
      <c r="B2738" s="41"/>
      <c r="C2738" s="41"/>
      <c r="D2738" s="41"/>
      <c r="E2738" s="41"/>
      <c r="F2738" s="41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54"/>
    </row>
    <row r="2739" spans="1:17" x14ac:dyDescent="0.2">
      <c r="A2739" s="41"/>
      <c r="B2739" s="41"/>
      <c r="C2739" s="41"/>
      <c r="D2739" s="41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54"/>
    </row>
    <row r="2740" spans="1:17" x14ac:dyDescent="0.2">
      <c r="A2740" s="41"/>
      <c r="B2740" s="41"/>
      <c r="C2740" s="41"/>
      <c r="D2740" s="41"/>
      <c r="E2740" s="41"/>
      <c r="F2740" s="41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54"/>
    </row>
    <row r="2741" spans="1:17" x14ac:dyDescent="0.2">
      <c r="A2741" s="41"/>
      <c r="B2741" s="41"/>
      <c r="C2741" s="41"/>
      <c r="D2741" s="41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54"/>
    </row>
    <row r="2742" spans="1:17" x14ac:dyDescent="0.2">
      <c r="A2742" s="41"/>
      <c r="B2742" s="41"/>
      <c r="C2742" s="41"/>
      <c r="D2742" s="41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54"/>
    </row>
    <row r="2743" spans="1:17" x14ac:dyDescent="0.2">
      <c r="A2743" s="41"/>
      <c r="B2743" s="41"/>
      <c r="C2743" s="41"/>
      <c r="D2743" s="41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54"/>
    </row>
    <row r="2744" spans="1:17" x14ac:dyDescent="0.2">
      <c r="A2744" s="41"/>
      <c r="B2744" s="41"/>
      <c r="C2744" s="41"/>
      <c r="D2744" s="41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54"/>
    </row>
    <row r="2745" spans="1:17" x14ac:dyDescent="0.2">
      <c r="A2745" s="41"/>
      <c r="B2745" s="41"/>
      <c r="C2745" s="41"/>
      <c r="D2745" s="41"/>
      <c r="E2745" s="41"/>
      <c r="F2745" s="41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54"/>
    </row>
    <row r="2746" spans="1:17" x14ac:dyDescent="0.2">
      <c r="A2746" s="41"/>
      <c r="B2746" s="41"/>
      <c r="C2746" s="41"/>
      <c r="D2746" s="41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54"/>
    </row>
    <row r="2747" spans="1:17" x14ac:dyDescent="0.2">
      <c r="A2747" s="41"/>
      <c r="B2747" s="41"/>
      <c r="C2747" s="41"/>
      <c r="D2747" s="41"/>
      <c r="E2747" s="41"/>
      <c r="F2747" s="41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54"/>
    </row>
    <row r="2748" spans="1:17" x14ac:dyDescent="0.2">
      <c r="A2748" s="41"/>
      <c r="B2748" s="41"/>
      <c r="C2748" s="41"/>
      <c r="D2748" s="41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54"/>
    </row>
    <row r="2749" spans="1:17" x14ac:dyDescent="0.2">
      <c r="A2749" s="41"/>
      <c r="B2749" s="41"/>
      <c r="C2749" s="41"/>
      <c r="D2749" s="41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54"/>
    </row>
    <row r="2750" spans="1:17" x14ac:dyDescent="0.2">
      <c r="A2750" s="41"/>
      <c r="B2750" s="41"/>
      <c r="C2750" s="41"/>
      <c r="D2750" s="41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54"/>
    </row>
    <row r="2751" spans="1:17" x14ac:dyDescent="0.2">
      <c r="A2751" s="41"/>
      <c r="B2751" s="41"/>
      <c r="C2751" s="41"/>
      <c r="D2751" s="41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54"/>
    </row>
    <row r="2752" spans="1:17" x14ac:dyDescent="0.2">
      <c r="A2752" s="41"/>
      <c r="B2752" s="41"/>
      <c r="C2752" s="41"/>
      <c r="D2752" s="41"/>
      <c r="E2752" s="41"/>
      <c r="F2752" s="41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54"/>
    </row>
    <row r="2753" spans="1:17" x14ac:dyDescent="0.2">
      <c r="A2753" s="41"/>
      <c r="B2753" s="41"/>
      <c r="C2753" s="41"/>
      <c r="D2753" s="41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54"/>
    </row>
    <row r="2754" spans="1:17" x14ac:dyDescent="0.2">
      <c r="A2754" s="41"/>
      <c r="B2754" s="41"/>
      <c r="C2754" s="41"/>
      <c r="D2754" s="41"/>
      <c r="E2754" s="41"/>
      <c r="F2754" s="41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54"/>
    </row>
    <row r="2755" spans="1:17" x14ac:dyDescent="0.2">
      <c r="A2755" s="41"/>
      <c r="B2755" s="41"/>
      <c r="C2755" s="41"/>
      <c r="D2755" s="41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54"/>
    </row>
    <row r="2756" spans="1:17" x14ac:dyDescent="0.2">
      <c r="A2756" s="41"/>
      <c r="B2756" s="41"/>
      <c r="C2756" s="41"/>
      <c r="D2756" s="41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54"/>
    </row>
    <row r="2757" spans="1:17" x14ac:dyDescent="0.2">
      <c r="A2757" s="41"/>
      <c r="B2757" s="41"/>
      <c r="C2757" s="41"/>
      <c r="D2757" s="41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54"/>
    </row>
    <row r="2758" spans="1:17" x14ac:dyDescent="0.2">
      <c r="A2758" s="41"/>
      <c r="B2758" s="41"/>
      <c r="C2758" s="41"/>
      <c r="D2758" s="41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54"/>
    </row>
    <row r="2759" spans="1:17" x14ac:dyDescent="0.2">
      <c r="A2759" s="41"/>
      <c r="B2759" s="41"/>
      <c r="C2759" s="41"/>
      <c r="D2759" s="41"/>
      <c r="E2759" s="41"/>
      <c r="F2759" s="41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54"/>
    </row>
    <row r="2760" spans="1:17" x14ac:dyDescent="0.2">
      <c r="A2760" s="41"/>
      <c r="B2760" s="41"/>
      <c r="C2760" s="41"/>
      <c r="D2760" s="41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54"/>
    </row>
    <row r="2761" spans="1:17" x14ac:dyDescent="0.2">
      <c r="A2761" s="41"/>
      <c r="B2761" s="41"/>
      <c r="C2761" s="41"/>
      <c r="D2761" s="41"/>
      <c r="E2761" s="41"/>
      <c r="F2761" s="41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54"/>
    </row>
    <row r="2762" spans="1:17" x14ac:dyDescent="0.2">
      <c r="A2762" s="41"/>
      <c r="B2762" s="41"/>
      <c r="C2762" s="41"/>
      <c r="D2762" s="41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54"/>
    </row>
    <row r="2763" spans="1:17" x14ac:dyDescent="0.2">
      <c r="A2763" s="41"/>
      <c r="B2763" s="41"/>
      <c r="C2763" s="41"/>
      <c r="D2763" s="41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54"/>
    </row>
    <row r="2764" spans="1:17" x14ac:dyDescent="0.2">
      <c r="A2764" s="41"/>
      <c r="B2764" s="41"/>
      <c r="C2764" s="41"/>
      <c r="D2764" s="41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54"/>
    </row>
    <row r="2765" spans="1:17" x14ac:dyDescent="0.2">
      <c r="A2765" s="41"/>
      <c r="B2765" s="41"/>
      <c r="C2765" s="41"/>
      <c r="D2765" s="41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54"/>
    </row>
    <row r="2766" spans="1:17" x14ac:dyDescent="0.2">
      <c r="A2766" s="41"/>
      <c r="B2766" s="41"/>
      <c r="C2766" s="41"/>
      <c r="D2766" s="41"/>
      <c r="E2766" s="41"/>
      <c r="F2766" s="41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54"/>
    </row>
    <row r="2767" spans="1:17" x14ac:dyDescent="0.2">
      <c r="A2767" s="41"/>
      <c r="B2767" s="41"/>
      <c r="C2767" s="41"/>
      <c r="D2767" s="41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54"/>
    </row>
    <row r="2768" spans="1:17" x14ac:dyDescent="0.2">
      <c r="A2768" s="41"/>
      <c r="B2768" s="41"/>
      <c r="C2768" s="41"/>
      <c r="D2768" s="41"/>
      <c r="E2768" s="41"/>
      <c r="F2768" s="41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54"/>
    </row>
    <row r="2769" spans="1:17" x14ac:dyDescent="0.2">
      <c r="A2769" s="41"/>
      <c r="B2769" s="41"/>
      <c r="C2769" s="41"/>
      <c r="D2769" s="41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54"/>
    </row>
    <row r="2770" spans="1:17" x14ac:dyDescent="0.2">
      <c r="A2770" s="41"/>
      <c r="B2770" s="41"/>
      <c r="C2770" s="41"/>
      <c r="D2770" s="41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54"/>
    </row>
    <row r="2771" spans="1:17" x14ac:dyDescent="0.2">
      <c r="A2771" s="41"/>
      <c r="B2771" s="41"/>
      <c r="C2771" s="41"/>
      <c r="D2771" s="41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54"/>
    </row>
    <row r="2772" spans="1:17" x14ac:dyDescent="0.2">
      <c r="A2772" s="41"/>
      <c r="B2772" s="41"/>
      <c r="C2772" s="41"/>
      <c r="D2772" s="41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54"/>
    </row>
    <row r="2773" spans="1:17" x14ac:dyDescent="0.2">
      <c r="A2773" s="41"/>
      <c r="B2773" s="41"/>
      <c r="C2773" s="41"/>
      <c r="D2773" s="41"/>
      <c r="E2773" s="41"/>
      <c r="F2773" s="41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54"/>
    </row>
    <row r="2774" spans="1:17" x14ac:dyDescent="0.2">
      <c r="A2774" s="41"/>
      <c r="B2774" s="41"/>
      <c r="C2774" s="41"/>
      <c r="D2774" s="41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54"/>
    </row>
    <row r="2775" spans="1:17" x14ac:dyDescent="0.2">
      <c r="A2775" s="41"/>
      <c r="B2775" s="41"/>
      <c r="C2775" s="41"/>
      <c r="D2775" s="41"/>
      <c r="E2775" s="41"/>
      <c r="F2775" s="41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54"/>
    </row>
    <row r="2776" spans="1:17" x14ac:dyDescent="0.2">
      <c r="A2776" s="41"/>
      <c r="B2776" s="41"/>
      <c r="C2776" s="41"/>
      <c r="D2776" s="41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54"/>
    </row>
    <row r="2777" spans="1:17" x14ac:dyDescent="0.2">
      <c r="A2777" s="41"/>
      <c r="B2777" s="41"/>
      <c r="C2777" s="41"/>
      <c r="D2777" s="41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54"/>
    </row>
    <row r="2778" spans="1:17" x14ac:dyDescent="0.2">
      <c r="A2778" s="41"/>
      <c r="B2778" s="41"/>
      <c r="C2778" s="41"/>
      <c r="D2778" s="41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54"/>
    </row>
    <row r="2779" spans="1:17" x14ac:dyDescent="0.2">
      <c r="A2779" s="41"/>
      <c r="B2779" s="41"/>
      <c r="C2779" s="41"/>
      <c r="D2779" s="41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54"/>
    </row>
    <row r="2780" spans="1:17" x14ac:dyDescent="0.2">
      <c r="A2780" s="41"/>
      <c r="B2780" s="41"/>
      <c r="C2780" s="41"/>
      <c r="D2780" s="41"/>
      <c r="E2780" s="41"/>
      <c r="F2780" s="41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54"/>
    </row>
    <row r="2781" spans="1:17" x14ac:dyDescent="0.2">
      <c r="A2781" s="41"/>
      <c r="B2781" s="41"/>
      <c r="C2781" s="41"/>
      <c r="D2781" s="41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54"/>
    </row>
    <row r="2782" spans="1:17" x14ac:dyDescent="0.2">
      <c r="A2782" s="41"/>
      <c r="B2782" s="41"/>
      <c r="C2782" s="41"/>
      <c r="D2782" s="41"/>
      <c r="E2782" s="41"/>
      <c r="F2782" s="41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54"/>
    </row>
    <row r="2783" spans="1:17" x14ac:dyDescent="0.2">
      <c r="A2783" s="41"/>
      <c r="B2783" s="41"/>
      <c r="C2783" s="41"/>
      <c r="D2783" s="41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54"/>
    </row>
    <row r="2784" spans="1:17" x14ac:dyDescent="0.2">
      <c r="A2784" s="41"/>
      <c r="B2784" s="41"/>
      <c r="C2784" s="41"/>
      <c r="D2784" s="41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54"/>
    </row>
    <row r="2785" spans="1:17" x14ac:dyDescent="0.2">
      <c r="A2785" s="41"/>
      <c r="B2785" s="41"/>
      <c r="C2785" s="41"/>
      <c r="D2785" s="41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54"/>
    </row>
    <row r="2786" spans="1:17" x14ac:dyDescent="0.2">
      <c r="A2786" s="41"/>
      <c r="B2786" s="41"/>
      <c r="C2786" s="41"/>
      <c r="D2786" s="41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54"/>
    </row>
    <row r="2787" spans="1:17" x14ac:dyDescent="0.2">
      <c r="A2787" s="41"/>
      <c r="B2787" s="41"/>
      <c r="C2787" s="41"/>
      <c r="D2787" s="41"/>
      <c r="E2787" s="41"/>
      <c r="F2787" s="41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54"/>
    </row>
    <row r="2788" spans="1:17" x14ac:dyDescent="0.2">
      <c r="A2788" s="41"/>
      <c r="B2788" s="41"/>
      <c r="C2788" s="41"/>
      <c r="D2788" s="41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54"/>
    </row>
    <row r="2789" spans="1:17" x14ac:dyDescent="0.2">
      <c r="A2789" s="41"/>
      <c r="B2789" s="41"/>
      <c r="C2789" s="41"/>
      <c r="D2789" s="41"/>
      <c r="E2789" s="41"/>
      <c r="F2789" s="41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54"/>
    </row>
    <row r="2790" spans="1:17" x14ac:dyDescent="0.2">
      <c r="A2790" s="41"/>
      <c r="B2790" s="41"/>
      <c r="C2790" s="41"/>
      <c r="D2790" s="41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54"/>
    </row>
    <row r="2791" spans="1:17" x14ac:dyDescent="0.2">
      <c r="A2791" s="41"/>
      <c r="B2791" s="41"/>
      <c r="C2791" s="41"/>
      <c r="D2791" s="41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54"/>
    </row>
    <row r="2792" spans="1:17" x14ac:dyDescent="0.2">
      <c r="A2792" s="41"/>
      <c r="B2792" s="41"/>
      <c r="C2792" s="41"/>
      <c r="D2792" s="41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54"/>
    </row>
    <row r="2793" spans="1:17" x14ac:dyDescent="0.2">
      <c r="A2793" s="41"/>
      <c r="B2793" s="41"/>
      <c r="C2793" s="41"/>
      <c r="D2793" s="41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54"/>
    </row>
    <row r="2794" spans="1:17" x14ac:dyDescent="0.2">
      <c r="A2794" s="41"/>
      <c r="B2794" s="41"/>
      <c r="C2794" s="41"/>
      <c r="D2794" s="41"/>
      <c r="E2794" s="41"/>
      <c r="F2794" s="41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54"/>
    </row>
    <row r="2795" spans="1:17" x14ac:dyDescent="0.2">
      <c r="A2795" s="41"/>
      <c r="B2795" s="41"/>
      <c r="C2795" s="41"/>
      <c r="D2795" s="41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54"/>
    </row>
    <row r="2796" spans="1:17" x14ac:dyDescent="0.2">
      <c r="A2796" s="41"/>
      <c r="B2796" s="41"/>
      <c r="C2796" s="41"/>
      <c r="D2796" s="41"/>
      <c r="E2796" s="41"/>
      <c r="F2796" s="41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54"/>
    </row>
    <row r="2797" spans="1:17" x14ac:dyDescent="0.2">
      <c r="A2797" s="41"/>
      <c r="B2797" s="41"/>
      <c r="C2797" s="41"/>
      <c r="D2797" s="41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54"/>
    </row>
    <row r="2798" spans="1:17" x14ac:dyDescent="0.2">
      <c r="A2798" s="41"/>
      <c r="B2798" s="41"/>
      <c r="C2798" s="41"/>
      <c r="D2798" s="41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54"/>
    </row>
    <row r="2799" spans="1:17" x14ac:dyDescent="0.2">
      <c r="A2799" s="41"/>
      <c r="B2799" s="41"/>
      <c r="C2799" s="41"/>
      <c r="D2799" s="41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54"/>
    </row>
    <row r="2800" spans="1:17" x14ac:dyDescent="0.2">
      <c r="A2800" s="41"/>
      <c r="B2800" s="41"/>
      <c r="C2800" s="41"/>
      <c r="D2800" s="41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54"/>
    </row>
    <row r="2801" spans="1:17" x14ac:dyDescent="0.2">
      <c r="A2801" s="41"/>
      <c r="B2801" s="41"/>
      <c r="C2801" s="41"/>
      <c r="D2801" s="41"/>
      <c r="E2801" s="41"/>
      <c r="F2801" s="41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54"/>
    </row>
    <row r="2802" spans="1:17" x14ac:dyDescent="0.2">
      <c r="A2802" s="41"/>
      <c r="B2802" s="41"/>
      <c r="C2802" s="41"/>
      <c r="D2802" s="41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54"/>
    </row>
    <row r="2803" spans="1:17" x14ac:dyDescent="0.2">
      <c r="A2803" s="41"/>
      <c r="B2803" s="41"/>
      <c r="C2803" s="41"/>
      <c r="D2803" s="41"/>
      <c r="E2803" s="41"/>
      <c r="F2803" s="41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54"/>
    </row>
    <row r="2804" spans="1:17" x14ac:dyDescent="0.2">
      <c r="A2804" s="41"/>
      <c r="B2804" s="41"/>
      <c r="C2804" s="41"/>
      <c r="D2804" s="41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54"/>
    </row>
    <row r="2805" spans="1:17" x14ac:dyDescent="0.2">
      <c r="A2805" s="41"/>
      <c r="B2805" s="41"/>
      <c r="C2805" s="41"/>
      <c r="D2805" s="41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54"/>
    </row>
    <row r="2806" spans="1:17" x14ac:dyDescent="0.2">
      <c r="A2806" s="41"/>
      <c r="B2806" s="41"/>
      <c r="C2806" s="41"/>
      <c r="D2806" s="41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54"/>
    </row>
    <row r="2807" spans="1:17" x14ac:dyDescent="0.2">
      <c r="A2807" s="41"/>
      <c r="B2807" s="41"/>
      <c r="C2807" s="41"/>
      <c r="D2807" s="41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54"/>
    </row>
    <row r="2808" spans="1:17" x14ac:dyDescent="0.2">
      <c r="A2808" s="41"/>
      <c r="B2808" s="41"/>
      <c r="C2808" s="41"/>
      <c r="D2808" s="41"/>
      <c r="E2808" s="41"/>
      <c r="F2808" s="41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54"/>
    </row>
    <row r="2809" spans="1:17" x14ac:dyDescent="0.2">
      <c r="A2809" s="41"/>
      <c r="B2809" s="41"/>
      <c r="C2809" s="41"/>
      <c r="D2809" s="41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54"/>
    </row>
    <row r="2810" spans="1:17" x14ac:dyDescent="0.2">
      <c r="A2810" s="41"/>
      <c r="B2810" s="41"/>
      <c r="C2810" s="41"/>
      <c r="D2810" s="41"/>
      <c r="E2810" s="41"/>
      <c r="F2810" s="41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54"/>
    </row>
    <row r="2811" spans="1:17" x14ac:dyDescent="0.2">
      <c r="A2811" s="41"/>
      <c r="B2811" s="41"/>
      <c r="C2811" s="41"/>
      <c r="D2811" s="41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54"/>
    </row>
    <row r="2812" spans="1:17" x14ac:dyDescent="0.2">
      <c r="A2812" s="41"/>
      <c r="B2812" s="41"/>
      <c r="C2812" s="41"/>
      <c r="D2812" s="41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54"/>
    </row>
    <row r="2813" spans="1:17" x14ac:dyDescent="0.2">
      <c r="A2813" s="41"/>
      <c r="B2813" s="41"/>
      <c r="C2813" s="41"/>
      <c r="D2813" s="41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54"/>
    </row>
    <row r="2814" spans="1:17" x14ac:dyDescent="0.2">
      <c r="A2814" s="41"/>
      <c r="B2814" s="41"/>
      <c r="C2814" s="41"/>
      <c r="D2814" s="41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54"/>
    </row>
    <row r="2815" spans="1:17" x14ac:dyDescent="0.2">
      <c r="A2815" s="41"/>
      <c r="B2815" s="41"/>
      <c r="C2815" s="41"/>
      <c r="D2815" s="41"/>
      <c r="E2815" s="41"/>
      <c r="F2815" s="41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54"/>
    </row>
    <row r="2816" spans="1:17" x14ac:dyDescent="0.2">
      <c r="A2816" s="41"/>
      <c r="B2816" s="41"/>
      <c r="C2816" s="41"/>
      <c r="D2816" s="41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54"/>
    </row>
    <row r="2817" spans="1:17" x14ac:dyDescent="0.2">
      <c r="A2817" s="41"/>
      <c r="B2817" s="41"/>
      <c r="C2817" s="41"/>
      <c r="D2817" s="41"/>
      <c r="E2817" s="41"/>
      <c r="F2817" s="41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54"/>
    </row>
    <row r="2818" spans="1:17" x14ac:dyDescent="0.2">
      <c r="A2818" s="41"/>
      <c r="B2818" s="41"/>
      <c r="C2818" s="41"/>
      <c r="D2818" s="41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54"/>
    </row>
    <row r="2819" spans="1:17" x14ac:dyDescent="0.2">
      <c r="A2819" s="41"/>
      <c r="B2819" s="41"/>
      <c r="C2819" s="41"/>
      <c r="D2819" s="41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54"/>
    </row>
    <row r="2820" spans="1:17" x14ac:dyDescent="0.2">
      <c r="A2820" s="41"/>
      <c r="B2820" s="41"/>
      <c r="C2820" s="41"/>
      <c r="D2820" s="41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54"/>
    </row>
    <row r="2821" spans="1:17" x14ac:dyDescent="0.2">
      <c r="A2821" s="41"/>
      <c r="B2821" s="41"/>
      <c r="C2821" s="41"/>
      <c r="D2821" s="41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54"/>
    </row>
    <row r="2822" spans="1:17" x14ac:dyDescent="0.2">
      <c r="A2822" s="41"/>
      <c r="B2822" s="41"/>
      <c r="C2822" s="41"/>
      <c r="D2822" s="41"/>
      <c r="E2822" s="41"/>
      <c r="F2822" s="41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54"/>
    </row>
    <row r="2823" spans="1:17" x14ac:dyDescent="0.2">
      <c r="A2823" s="41"/>
      <c r="B2823" s="41"/>
      <c r="C2823" s="41"/>
      <c r="D2823" s="41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54"/>
    </row>
    <row r="2824" spans="1:17" x14ac:dyDescent="0.2">
      <c r="A2824" s="41"/>
      <c r="B2824" s="41"/>
      <c r="C2824" s="41"/>
      <c r="D2824" s="41"/>
      <c r="E2824" s="41"/>
      <c r="F2824" s="41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54"/>
    </row>
    <row r="2825" spans="1:17" x14ac:dyDescent="0.2">
      <c r="A2825" s="41"/>
      <c r="B2825" s="41"/>
      <c r="C2825" s="41"/>
      <c r="D2825" s="41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54"/>
    </row>
    <row r="2826" spans="1:17" x14ac:dyDescent="0.2">
      <c r="A2826" s="41"/>
      <c r="B2826" s="41"/>
      <c r="C2826" s="41"/>
      <c r="D2826" s="41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54"/>
    </row>
    <row r="2827" spans="1:17" x14ac:dyDescent="0.2">
      <c r="A2827" s="41"/>
      <c r="B2827" s="41"/>
      <c r="C2827" s="41"/>
      <c r="D2827" s="41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54"/>
    </row>
    <row r="2828" spans="1:17" x14ac:dyDescent="0.2">
      <c r="A2828" s="41"/>
      <c r="B2828" s="41"/>
      <c r="C2828" s="41"/>
      <c r="D2828" s="41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54"/>
    </row>
    <row r="2829" spans="1:17" x14ac:dyDescent="0.2">
      <c r="A2829" s="41"/>
      <c r="B2829" s="41"/>
      <c r="C2829" s="41"/>
      <c r="D2829" s="41"/>
      <c r="E2829" s="41"/>
      <c r="F2829" s="41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54"/>
    </row>
    <row r="2830" spans="1:17" x14ac:dyDescent="0.2">
      <c r="A2830" s="41"/>
      <c r="B2830" s="41"/>
      <c r="C2830" s="41"/>
      <c r="D2830" s="41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54"/>
    </row>
    <row r="2831" spans="1:17" x14ac:dyDescent="0.2">
      <c r="A2831" s="41"/>
      <c r="B2831" s="41"/>
      <c r="C2831" s="41"/>
      <c r="D2831" s="41"/>
      <c r="E2831" s="41"/>
      <c r="F2831" s="41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54"/>
    </row>
    <row r="2832" spans="1:17" x14ac:dyDescent="0.2">
      <c r="A2832" s="41"/>
      <c r="B2832" s="41"/>
      <c r="C2832" s="41"/>
      <c r="D2832" s="41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54"/>
    </row>
    <row r="2833" spans="1:17" x14ac:dyDescent="0.2">
      <c r="A2833" s="41"/>
      <c r="B2833" s="41"/>
      <c r="C2833" s="41"/>
      <c r="D2833" s="41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54"/>
    </row>
    <row r="2834" spans="1:17" x14ac:dyDescent="0.2">
      <c r="A2834" s="41"/>
      <c r="B2834" s="41"/>
      <c r="C2834" s="41"/>
      <c r="D2834" s="41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54"/>
    </row>
    <row r="2835" spans="1:17" x14ac:dyDescent="0.2">
      <c r="A2835" s="41"/>
      <c r="B2835" s="41"/>
      <c r="C2835" s="41"/>
      <c r="D2835" s="41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54"/>
    </row>
    <row r="2836" spans="1:17" x14ac:dyDescent="0.2">
      <c r="A2836" s="41"/>
      <c r="B2836" s="41"/>
      <c r="C2836" s="41"/>
      <c r="D2836" s="41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54"/>
    </row>
    <row r="2837" spans="1:17" x14ac:dyDescent="0.2">
      <c r="A2837" s="41"/>
      <c r="B2837" s="41"/>
      <c r="C2837" s="41"/>
      <c r="D2837" s="41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54"/>
    </row>
    <row r="2838" spans="1:17" x14ac:dyDescent="0.2">
      <c r="A2838" s="41"/>
      <c r="B2838" s="41"/>
      <c r="C2838" s="41"/>
      <c r="D2838" s="41"/>
      <c r="E2838" s="41"/>
      <c r="F2838" s="41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54"/>
    </row>
    <row r="2839" spans="1:17" x14ac:dyDescent="0.2">
      <c r="A2839" s="41"/>
      <c r="B2839" s="41"/>
      <c r="C2839" s="41"/>
      <c r="D2839" s="41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54"/>
    </row>
    <row r="2840" spans="1:17" x14ac:dyDescent="0.2">
      <c r="A2840" s="41"/>
      <c r="B2840" s="41"/>
      <c r="C2840" s="41"/>
      <c r="D2840" s="41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54"/>
    </row>
    <row r="2841" spans="1:17" x14ac:dyDescent="0.2">
      <c r="A2841" s="41"/>
      <c r="B2841" s="41"/>
      <c r="C2841" s="41"/>
      <c r="D2841" s="41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54"/>
    </row>
    <row r="2842" spans="1:17" x14ac:dyDescent="0.2">
      <c r="A2842" s="41"/>
      <c r="B2842" s="41"/>
      <c r="C2842" s="41"/>
      <c r="D2842" s="41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54"/>
    </row>
    <row r="2843" spans="1:17" x14ac:dyDescent="0.2">
      <c r="A2843" s="41"/>
      <c r="B2843" s="41"/>
      <c r="C2843" s="41"/>
      <c r="D2843" s="41"/>
      <c r="E2843" s="41"/>
      <c r="F2843" s="41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54"/>
    </row>
    <row r="2844" spans="1:17" x14ac:dyDescent="0.2">
      <c r="A2844" s="41"/>
      <c r="B2844" s="41"/>
      <c r="C2844" s="41"/>
      <c r="D2844" s="41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54"/>
    </row>
    <row r="2845" spans="1:17" x14ac:dyDescent="0.2">
      <c r="A2845" s="41"/>
      <c r="B2845" s="41"/>
      <c r="C2845" s="41"/>
      <c r="D2845" s="41"/>
      <c r="E2845" s="41"/>
      <c r="F2845" s="41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54"/>
    </row>
    <row r="2846" spans="1:17" x14ac:dyDescent="0.2">
      <c r="A2846" s="41"/>
      <c r="B2846" s="41"/>
      <c r="C2846" s="41"/>
      <c r="D2846" s="41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54"/>
    </row>
    <row r="2847" spans="1:17" x14ac:dyDescent="0.2">
      <c r="A2847" s="41"/>
      <c r="B2847" s="41"/>
      <c r="C2847" s="41"/>
      <c r="D2847" s="41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54"/>
    </row>
    <row r="2848" spans="1:17" x14ac:dyDescent="0.2">
      <c r="A2848" s="41"/>
      <c r="B2848" s="41"/>
      <c r="C2848" s="41"/>
      <c r="D2848" s="41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54"/>
    </row>
    <row r="2849" spans="1:17" x14ac:dyDescent="0.2">
      <c r="A2849" s="41"/>
      <c r="B2849" s="41"/>
      <c r="C2849" s="41"/>
      <c r="D2849" s="41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54"/>
    </row>
    <row r="2850" spans="1:17" x14ac:dyDescent="0.2">
      <c r="A2850" s="41"/>
      <c r="B2850" s="41"/>
      <c r="C2850" s="41"/>
      <c r="D2850" s="41"/>
      <c r="E2850" s="41"/>
      <c r="F2850" s="41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54"/>
    </row>
    <row r="2851" spans="1:17" x14ac:dyDescent="0.2">
      <c r="A2851" s="41"/>
      <c r="B2851" s="41"/>
      <c r="C2851" s="41"/>
      <c r="D2851" s="41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54"/>
    </row>
    <row r="2852" spans="1:17" x14ac:dyDescent="0.2">
      <c r="A2852" s="41"/>
      <c r="B2852" s="41"/>
      <c r="C2852" s="41"/>
      <c r="D2852" s="41"/>
      <c r="E2852" s="41"/>
      <c r="F2852" s="41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54"/>
    </row>
    <row r="2853" spans="1:17" x14ac:dyDescent="0.2">
      <c r="A2853" s="41"/>
      <c r="B2853" s="41"/>
      <c r="C2853" s="41"/>
      <c r="D2853" s="41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54"/>
    </row>
    <row r="2854" spans="1:17" x14ac:dyDescent="0.2">
      <c r="A2854" s="41"/>
      <c r="B2854" s="41"/>
      <c r="C2854" s="41"/>
      <c r="D2854" s="41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54"/>
    </row>
    <row r="2855" spans="1:17" x14ac:dyDescent="0.2">
      <c r="A2855" s="41"/>
      <c r="B2855" s="41"/>
      <c r="C2855" s="41"/>
      <c r="D2855" s="41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54"/>
    </row>
    <row r="2856" spans="1:17" x14ac:dyDescent="0.2">
      <c r="A2856" s="41"/>
      <c r="B2856" s="41"/>
      <c r="C2856" s="41"/>
      <c r="D2856" s="41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54"/>
    </row>
    <row r="2857" spans="1:17" x14ac:dyDescent="0.2">
      <c r="A2857" s="41"/>
      <c r="B2857" s="41"/>
      <c r="C2857" s="41"/>
      <c r="D2857" s="41"/>
      <c r="E2857" s="41"/>
      <c r="F2857" s="41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54"/>
    </row>
    <row r="2858" spans="1:17" x14ac:dyDescent="0.2">
      <c r="A2858" s="41"/>
      <c r="B2858" s="41"/>
      <c r="C2858" s="41"/>
      <c r="D2858" s="41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54"/>
    </row>
    <row r="2859" spans="1:17" x14ac:dyDescent="0.2">
      <c r="A2859" s="41"/>
      <c r="B2859" s="41"/>
      <c r="C2859" s="41"/>
      <c r="D2859" s="41"/>
      <c r="E2859" s="41"/>
      <c r="F2859" s="41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54"/>
    </row>
    <row r="2860" spans="1:17" x14ac:dyDescent="0.2">
      <c r="A2860" s="41"/>
      <c r="B2860" s="41"/>
      <c r="C2860" s="41"/>
      <c r="D2860" s="41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54"/>
    </row>
    <row r="2861" spans="1:17" x14ac:dyDescent="0.2">
      <c r="A2861" s="41"/>
      <c r="B2861" s="41"/>
      <c r="C2861" s="41"/>
      <c r="D2861" s="41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54"/>
    </row>
    <row r="2862" spans="1:17" x14ac:dyDescent="0.2">
      <c r="A2862" s="41"/>
      <c r="B2862" s="41"/>
      <c r="C2862" s="41"/>
      <c r="D2862" s="41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54"/>
    </row>
    <row r="2863" spans="1:17" x14ac:dyDescent="0.2">
      <c r="A2863" s="41"/>
      <c r="B2863" s="41"/>
      <c r="C2863" s="41"/>
      <c r="D2863" s="41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54"/>
    </row>
    <row r="2864" spans="1:17" x14ac:dyDescent="0.2">
      <c r="A2864" s="41"/>
      <c r="B2864" s="41"/>
      <c r="C2864" s="41"/>
      <c r="D2864" s="41"/>
      <c r="E2864" s="41"/>
      <c r="F2864" s="41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54"/>
    </row>
    <row r="2865" spans="1:17" x14ac:dyDescent="0.2">
      <c r="A2865" s="41"/>
      <c r="B2865" s="41"/>
      <c r="C2865" s="41"/>
      <c r="D2865" s="41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54"/>
    </row>
    <row r="2866" spans="1:17" x14ac:dyDescent="0.2">
      <c r="A2866" s="41"/>
      <c r="B2866" s="41"/>
      <c r="C2866" s="41"/>
      <c r="D2866" s="41"/>
      <c r="E2866" s="41"/>
      <c r="F2866" s="41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54"/>
    </row>
    <row r="2867" spans="1:17" x14ac:dyDescent="0.2">
      <c r="A2867" s="41"/>
      <c r="B2867" s="41"/>
      <c r="C2867" s="41"/>
      <c r="D2867" s="41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54"/>
    </row>
    <row r="2868" spans="1:17" x14ac:dyDescent="0.2">
      <c r="A2868" s="41"/>
      <c r="B2868" s="41"/>
      <c r="C2868" s="41"/>
      <c r="D2868" s="41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54"/>
    </row>
    <row r="2869" spans="1:17" x14ac:dyDescent="0.2">
      <c r="A2869" s="41"/>
      <c r="B2869" s="41"/>
      <c r="C2869" s="41"/>
      <c r="D2869" s="41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54"/>
    </row>
    <row r="2870" spans="1:17" x14ac:dyDescent="0.2">
      <c r="A2870" s="41"/>
      <c r="B2870" s="41"/>
      <c r="C2870" s="41"/>
      <c r="D2870" s="41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54"/>
    </row>
    <row r="2871" spans="1:17" x14ac:dyDescent="0.2">
      <c r="A2871" s="41"/>
      <c r="B2871" s="41"/>
      <c r="C2871" s="41"/>
      <c r="D2871" s="41"/>
      <c r="E2871" s="41"/>
      <c r="F2871" s="41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54"/>
    </row>
    <row r="2872" spans="1:17" x14ac:dyDescent="0.2">
      <c r="A2872" s="41"/>
      <c r="B2872" s="41"/>
      <c r="C2872" s="41"/>
      <c r="D2872" s="41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54"/>
    </row>
    <row r="2873" spans="1:17" x14ac:dyDescent="0.2">
      <c r="A2873" s="41"/>
      <c r="B2873" s="41"/>
      <c r="C2873" s="41"/>
      <c r="D2873" s="41"/>
      <c r="E2873" s="41"/>
      <c r="F2873" s="41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54"/>
    </row>
    <row r="2874" spans="1:17" x14ac:dyDescent="0.2">
      <c r="A2874" s="41"/>
      <c r="B2874" s="41"/>
      <c r="C2874" s="41"/>
      <c r="D2874" s="41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54"/>
    </row>
    <row r="2875" spans="1:17" x14ac:dyDescent="0.2">
      <c r="A2875" s="41"/>
      <c r="B2875" s="41"/>
      <c r="C2875" s="41"/>
      <c r="D2875" s="41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54"/>
    </row>
    <row r="2876" spans="1:17" x14ac:dyDescent="0.2">
      <c r="A2876" s="41"/>
      <c r="B2876" s="41"/>
      <c r="C2876" s="41"/>
      <c r="D2876" s="41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54"/>
    </row>
    <row r="2877" spans="1:17" x14ac:dyDescent="0.2">
      <c r="A2877" s="41"/>
      <c r="B2877" s="41"/>
      <c r="C2877" s="41"/>
      <c r="D2877" s="41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54"/>
    </row>
    <row r="2878" spans="1:17" x14ac:dyDescent="0.2">
      <c r="A2878" s="41"/>
      <c r="B2878" s="41"/>
      <c r="C2878" s="41"/>
      <c r="D2878" s="41"/>
      <c r="E2878" s="41"/>
      <c r="F2878" s="41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54"/>
    </row>
    <row r="2879" spans="1:17" x14ac:dyDescent="0.2">
      <c r="A2879" s="41"/>
      <c r="B2879" s="41"/>
      <c r="C2879" s="41"/>
      <c r="D2879" s="41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54"/>
    </row>
    <row r="2880" spans="1:17" x14ac:dyDescent="0.2">
      <c r="A2880" s="41"/>
      <c r="B2880" s="41"/>
      <c r="C2880" s="41"/>
      <c r="D2880" s="41"/>
      <c r="E2880" s="41"/>
      <c r="F2880" s="41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54"/>
    </row>
    <row r="2881" spans="1:17" x14ac:dyDescent="0.2">
      <c r="A2881" s="41"/>
      <c r="B2881" s="41"/>
      <c r="C2881" s="41"/>
      <c r="D2881" s="41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54"/>
    </row>
    <row r="2882" spans="1:17" x14ac:dyDescent="0.2">
      <c r="A2882" s="41"/>
      <c r="B2882" s="41"/>
      <c r="C2882" s="41"/>
      <c r="D2882" s="41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54"/>
    </row>
    <row r="2883" spans="1:17" x14ac:dyDescent="0.2">
      <c r="A2883" s="41"/>
      <c r="B2883" s="41"/>
      <c r="C2883" s="41"/>
      <c r="D2883" s="41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54"/>
    </row>
    <row r="2884" spans="1:17" x14ac:dyDescent="0.2">
      <c r="A2884" s="41"/>
      <c r="B2884" s="41"/>
      <c r="C2884" s="41"/>
      <c r="D2884" s="41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54"/>
    </row>
    <row r="2885" spans="1:17" x14ac:dyDescent="0.2">
      <c r="A2885" s="41"/>
      <c r="B2885" s="41"/>
      <c r="C2885" s="41"/>
      <c r="D2885" s="41"/>
      <c r="E2885" s="41"/>
      <c r="F2885" s="41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54"/>
    </row>
    <row r="2886" spans="1:17" x14ac:dyDescent="0.2">
      <c r="A2886" s="41"/>
      <c r="B2886" s="41"/>
      <c r="C2886" s="41"/>
      <c r="D2886" s="41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54"/>
    </row>
    <row r="2887" spans="1:17" x14ac:dyDescent="0.2">
      <c r="A2887" s="41"/>
      <c r="B2887" s="41"/>
      <c r="C2887" s="41"/>
      <c r="D2887" s="41"/>
      <c r="E2887" s="41"/>
      <c r="F2887" s="41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54"/>
    </row>
    <row r="2888" spans="1:17" x14ac:dyDescent="0.2">
      <c r="A2888" s="41"/>
      <c r="B2888" s="41"/>
      <c r="C2888" s="41"/>
      <c r="D2888" s="41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54"/>
    </row>
    <row r="2889" spans="1:17" x14ac:dyDescent="0.2">
      <c r="A2889" s="41"/>
      <c r="B2889" s="41"/>
      <c r="C2889" s="41"/>
      <c r="D2889" s="41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54"/>
    </row>
    <row r="2890" spans="1:17" x14ac:dyDescent="0.2">
      <c r="A2890" s="41"/>
      <c r="B2890" s="41"/>
      <c r="C2890" s="41"/>
      <c r="D2890" s="41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54"/>
    </row>
    <row r="2891" spans="1:17" x14ac:dyDescent="0.2">
      <c r="A2891" s="41"/>
      <c r="B2891" s="41"/>
      <c r="C2891" s="41"/>
      <c r="D2891" s="41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54"/>
    </row>
    <row r="2892" spans="1:17" x14ac:dyDescent="0.2">
      <c r="A2892" s="41"/>
      <c r="B2892" s="41"/>
      <c r="C2892" s="41"/>
      <c r="D2892" s="41"/>
      <c r="E2892" s="41"/>
      <c r="F2892" s="41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54"/>
    </row>
    <row r="2893" spans="1:17" x14ac:dyDescent="0.2">
      <c r="A2893" s="41"/>
      <c r="B2893" s="41"/>
      <c r="C2893" s="41"/>
      <c r="D2893" s="41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54"/>
    </row>
    <row r="2894" spans="1:17" x14ac:dyDescent="0.2">
      <c r="A2894" s="41"/>
      <c r="B2894" s="41"/>
      <c r="C2894" s="41"/>
      <c r="D2894" s="41"/>
      <c r="E2894" s="41"/>
      <c r="F2894" s="41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54"/>
    </row>
    <row r="2895" spans="1:17" x14ac:dyDescent="0.2">
      <c r="A2895" s="41"/>
      <c r="B2895" s="41"/>
      <c r="C2895" s="41"/>
      <c r="D2895" s="41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54"/>
    </row>
    <row r="2896" spans="1:17" x14ac:dyDescent="0.2">
      <c r="A2896" s="41"/>
      <c r="B2896" s="41"/>
      <c r="C2896" s="41"/>
      <c r="D2896" s="41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54"/>
    </row>
    <row r="2897" spans="1:17" x14ac:dyDescent="0.2">
      <c r="A2897" s="41"/>
      <c r="B2897" s="41"/>
      <c r="C2897" s="41"/>
      <c r="D2897" s="41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54"/>
    </row>
    <row r="2898" spans="1:17" x14ac:dyDescent="0.2">
      <c r="A2898" s="41"/>
      <c r="B2898" s="41"/>
      <c r="C2898" s="41"/>
      <c r="D2898" s="41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54"/>
    </row>
    <row r="2899" spans="1:17" x14ac:dyDescent="0.2">
      <c r="A2899" s="41"/>
      <c r="B2899" s="41"/>
      <c r="C2899" s="41"/>
      <c r="D2899" s="41"/>
      <c r="E2899" s="41"/>
      <c r="F2899" s="41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54"/>
    </row>
    <row r="2900" spans="1:17" x14ac:dyDescent="0.2">
      <c r="A2900" s="41"/>
      <c r="B2900" s="41"/>
      <c r="C2900" s="41"/>
      <c r="D2900" s="41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54"/>
    </row>
    <row r="2901" spans="1:17" x14ac:dyDescent="0.2">
      <c r="A2901" s="41"/>
      <c r="B2901" s="41"/>
      <c r="C2901" s="41"/>
      <c r="D2901" s="41"/>
      <c r="E2901" s="41"/>
      <c r="F2901" s="41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54"/>
    </row>
    <row r="2902" spans="1:17" x14ac:dyDescent="0.2">
      <c r="A2902" s="41"/>
      <c r="B2902" s="41"/>
      <c r="C2902" s="41"/>
      <c r="D2902" s="41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54"/>
    </row>
    <row r="2903" spans="1:17" x14ac:dyDescent="0.2">
      <c r="A2903" s="41"/>
      <c r="B2903" s="41"/>
      <c r="C2903" s="41"/>
      <c r="D2903" s="41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54"/>
    </row>
    <row r="2904" spans="1:17" x14ac:dyDescent="0.2">
      <c r="A2904" s="41"/>
      <c r="B2904" s="41"/>
      <c r="C2904" s="41"/>
      <c r="D2904" s="41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54"/>
    </row>
    <row r="2905" spans="1:17" x14ac:dyDescent="0.2">
      <c r="A2905" s="41"/>
      <c r="B2905" s="41"/>
      <c r="C2905" s="41"/>
      <c r="D2905" s="41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54"/>
    </row>
    <row r="2906" spans="1:17" x14ac:dyDescent="0.2">
      <c r="A2906" s="41"/>
      <c r="B2906" s="41"/>
      <c r="C2906" s="41"/>
      <c r="D2906" s="41"/>
      <c r="E2906" s="41"/>
      <c r="F2906" s="41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54"/>
    </row>
    <row r="2907" spans="1:17" x14ac:dyDescent="0.2">
      <c r="A2907" s="41"/>
      <c r="B2907" s="41"/>
      <c r="C2907" s="41"/>
      <c r="D2907" s="41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54"/>
    </row>
    <row r="2908" spans="1:17" x14ac:dyDescent="0.2">
      <c r="A2908" s="41"/>
      <c r="B2908" s="41"/>
      <c r="C2908" s="41"/>
      <c r="D2908" s="41"/>
      <c r="E2908" s="41"/>
      <c r="F2908" s="41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54"/>
    </row>
    <row r="2909" spans="1:17" x14ac:dyDescent="0.2">
      <c r="A2909" s="41"/>
      <c r="B2909" s="41"/>
      <c r="C2909" s="41"/>
      <c r="D2909" s="41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54"/>
    </row>
    <row r="2910" spans="1:17" x14ac:dyDescent="0.2">
      <c r="A2910" s="41"/>
      <c r="B2910" s="41"/>
      <c r="C2910" s="41"/>
      <c r="D2910" s="41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54"/>
    </row>
    <row r="2911" spans="1:17" x14ac:dyDescent="0.2">
      <c r="A2911" s="41"/>
      <c r="B2911" s="41"/>
      <c r="C2911" s="41"/>
      <c r="D2911" s="41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54"/>
    </row>
    <row r="2912" spans="1:17" x14ac:dyDescent="0.2">
      <c r="A2912" s="41"/>
      <c r="B2912" s="41"/>
      <c r="C2912" s="41"/>
      <c r="D2912" s="41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54"/>
    </row>
    <row r="2913" spans="1:17" x14ac:dyDescent="0.2">
      <c r="A2913" s="41"/>
      <c r="B2913" s="41"/>
      <c r="C2913" s="41"/>
      <c r="D2913" s="41"/>
      <c r="E2913" s="41"/>
      <c r="F2913" s="41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54"/>
    </row>
  </sheetData>
  <mergeCells count="5">
    <mergeCell ref="B15:D15"/>
    <mergeCell ref="B24:D24"/>
    <mergeCell ref="B26:D26"/>
    <mergeCell ref="A2:H2"/>
    <mergeCell ref="B22:D22"/>
  </mergeCells>
  <phoneticPr fontId="0" type="noConversion"/>
  <pageMargins left="0.75" right="0.75" top="1" bottom="1" header="0.5" footer="0.5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workbookViewId="0">
      <selection activeCell="A3" sqref="A3"/>
    </sheetView>
  </sheetViews>
  <sheetFormatPr defaultRowHeight="12.75" x14ac:dyDescent="0.2"/>
  <cols>
    <col min="1" max="1" width="6.5703125" customWidth="1"/>
    <col min="2" max="2" width="64.140625" customWidth="1"/>
    <col min="3" max="3" width="16.28515625" customWidth="1"/>
    <col min="4" max="4" width="13.85546875" customWidth="1"/>
    <col min="5" max="5" width="14.7109375" customWidth="1"/>
    <col min="6" max="6" width="0.42578125" customWidth="1"/>
  </cols>
  <sheetData>
    <row r="1" spans="1:6" x14ac:dyDescent="0.2">
      <c r="E1" s="431"/>
      <c r="F1" s="431"/>
    </row>
    <row r="2" spans="1:6" ht="14.25" x14ac:dyDescent="0.2">
      <c r="A2" s="422" t="s">
        <v>433</v>
      </c>
      <c r="B2" s="422"/>
      <c r="C2" s="422"/>
      <c r="D2" s="422"/>
      <c r="E2" s="422"/>
      <c r="F2" s="422"/>
    </row>
    <row r="3" spans="1:6" x14ac:dyDescent="0.2">
      <c r="A3" s="29" t="s">
        <v>421</v>
      </c>
      <c r="C3" s="29"/>
      <c r="D3" s="29"/>
    </row>
    <row r="4" spans="1:6" x14ac:dyDescent="0.2">
      <c r="A4" t="s">
        <v>400</v>
      </c>
      <c r="B4" s="30"/>
      <c r="C4" s="30"/>
      <c r="D4" s="30"/>
      <c r="E4" s="30"/>
    </row>
    <row r="5" spans="1:6" ht="15.75" thickBot="1" x14ac:dyDescent="0.25">
      <c r="E5" s="295" t="s">
        <v>398</v>
      </c>
    </row>
    <row r="6" spans="1:6" ht="13.5" thickBot="1" x14ac:dyDescent="0.25">
      <c r="A6" s="31" t="s">
        <v>93</v>
      </c>
      <c r="B6" s="32" t="s">
        <v>94</v>
      </c>
      <c r="C6" s="31" t="s">
        <v>95</v>
      </c>
      <c r="D6" s="32" t="s">
        <v>96</v>
      </c>
      <c r="E6" s="31" t="s">
        <v>46</v>
      </c>
    </row>
    <row r="7" spans="1:6" x14ac:dyDescent="0.2">
      <c r="A7" s="33" t="s">
        <v>8</v>
      </c>
      <c r="B7" s="27"/>
      <c r="C7" s="33"/>
      <c r="D7" s="27"/>
      <c r="E7" s="34">
        <f>SUM(C7:D7)</f>
        <v>0</v>
      </c>
    </row>
    <row r="8" spans="1:6" x14ac:dyDescent="0.2">
      <c r="A8" s="35" t="s">
        <v>10</v>
      </c>
      <c r="B8" s="36"/>
      <c r="C8" s="35"/>
      <c r="D8" s="36"/>
      <c r="E8" s="37">
        <f>SUM(C8:D8)</f>
        <v>0</v>
      </c>
    </row>
    <row r="9" spans="1:6" x14ac:dyDescent="0.2">
      <c r="A9" s="35" t="s">
        <v>11</v>
      </c>
      <c r="B9" s="36"/>
      <c r="C9" s="35"/>
      <c r="D9" s="36"/>
      <c r="E9" s="37">
        <f>SUM(C9:D9)</f>
        <v>0</v>
      </c>
    </row>
    <row r="10" spans="1:6" ht="13.5" thickBot="1" x14ac:dyDescent="0.25">
      <c r="A10" s="38" t="s">
        <v>31</v>
      </c>
      <c r="B10" s="39"/>
      <c r="C10" s="38"/>
      <c r="D10" s="39"/>
      <c r="E10" s="37">
        <f>SUM(C10:D10)</f>
        <v>0</v>
      </c>
    </row>
    <row r="11" spans="1:6" ht="13.5" thickBot="1" x14ac:dyDescent="0.25">
      <c r="A11" s="40"/>
      <c r="B11" s="28" t="s">
        <v>46</v>
      </c>
      <c r="C11" s="40">
        <f>SUM(C7:C10)</f>
        <v>0</v>
      </c>
      <c r="D11" s="28">
        <f>SUM(D7:D10)</f>
        <v>0</v>
      </c>
      <c r="E11" s="40">
        <f>SUM(E7:E10)</f>
        <v>0</v>
      </c>
    </row>
  </sheetData>
  <mergeCells count="2">
    <mergeCell ref="E1:F1"/>
    <mergeCell ref="A2:F2"/>
  </mergeCells>
  <phoneticPr fontId="0" type="noConversion"/>
  <pageMargins left="0.75" right="0.75" top="1" bottom="1" header="0.5" footer="0.5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6</vt:i4>
      </vt:variant>
    </vt:vector>
  </HeadingPairs>
  <TitlesOfParts>
    <vt:vector size="18" baseType="lpstr">
      <vt:lpstr>1.sz.m</vt:lpstr>
      <vt:lpstr>2.sz.m</vt:lpstr>
      <vt:lpstr>3.sz.m.</vt:lpstr>
      <vt:lpstr>4.sz.m.</vt:lpstr>
      <vt:lpstr>5.sz.m.</vt:lpstr>
      <vt:lpstr>6.sz.m.</vt:lpstr>
      <vt:lpstr>7sz.m.</vt:lpstr>
      <vt:lpstr>8.sz.m.</vt:lpstr>
      <vt:lpstr>9.sz.m</vt:lpstr>
      <vt:lpstr>11.sz.m.</vt:lpstr>
      <vt:lpstr>12.sz.m.</vt:lpstr>
      <vt:lpstr>13.sz.m.</vt:lpstr>
      <vt:lpstr>'13.sz.m.'!Nyomtatási_terület</vt:lpstr>
      <vt:lpstr>'2.sz.m'!Nyomtatási_terület</vt:lpstr>
      <vt:lpstr>'3.sz.m.'!Nyomtatási_terület</vt:lpstr>
      <vt:lpstr>'4.sz.m.'!Nyomtatási_terület</vt:lpstr>
      <vt:lpstr>'5.sz.m.'!Nyomtatási_terület</vt:lpstr>
      <vt:lpstr>'8.sz.m.'!Nyomtatási_terület</vt:lpstr>
    </vt:vector>
  </TitlesOfParts>
  <Company>Önkormányzat Somogyvár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OTP Bank Rt.</dc:creator>
  <cp:lastModifiedBy>user1</cp:lastModifiedBy>
  <cp:lastPrinted>2019-02-12T10:43:46Z</cp:lastPrinted>
  <dcterms:created xsi:type="dcterms:W3CDTF">2003-04-01T13:04:48Z</dcterms:created>
  <dcterms:modified xsi:type="dcterms:W3CDTF">2019-02-19T14:00:51Z</dcterms:modified>
</cp:coreProperties>
</file>