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93" i="1"/>
  <c r="D92"/>
  <c r="D91"/>
  <c r="D90"/>
  <c r="D89"/>
  <c r="D88"/>
  <c r="F87"/>
  <c r="E87"/>
  <c r="D87" s="1"/>
  <c r="D86"/>
  <c r="D85"/>
  <c r="F84"/>
  <c r="F83" s="1"/>
  <c r="E84"/>
  <c r="D84"/>
  <c r="E83"/>
  <c r="D83" s="1"/>
  <c r="D81"/>
  <c r="D80"/>
  <c r="D79"/>
  <c r="D78"/>
  <c r="D77"/>
  <c r="E76"/>
  <c r="D76" s="1"/>
  <c r="D75" s="1"/>
  <c r="F75"/>
  <c r="D74"/>
  <c r="D73"/>
  <c r="F72"/>
  <c r="D72"/>
  <c r="D71"/>
  <c r="F70"/>
  <c r="F69" s="1"/>
  <c r="E70"/>
  <c r="D70"/>
  <c r="E69"/>
  <c r="D69" s="1"/>
  <c r="D68"/>
  <c r="D67"/>
  <c r="D66"/>
  <c r="D65" s="1"/>
  <c r="D64" s="1"/>
  <c r="E65"/>
  <c r="E64" s="1"/>
  <c r="D63"/>
  <c r="D62"/>
  <c r="D61"/>
  <c r="D60"/>
  <c r="D59"/>
  <c r="F58"/>
  <c r="D58" s="1"/>
  <c r="D57"/>
  <c r="D56"/>
  <c r="D55"/>
  <c r="D54"/>
  <c r="D53"/>
  <c r="E52"/>
  <c r="D52"/>
  <c r="F51"/>
  <c r="E51"/>
  <c r="D51" s="1"/>
  <c r="D50"/>
  <c r="D49"/>
  <c r="D48"/>
  <c r="D47"/>
  <c r="F46"/>
  <c r="E46"/>
  <c r="D46"/>
  <c r="D45"/>
  <c r="D44"/>
  <c r="D43"/>
  <c r="D42"/>
  <c r="F41"/>
  <c r="E41"/>
  <c r="D41" s="1"/>
  <c r="D40"/>
  <c r="D39"/>
  <c r="D38"/>
  <c r="D37"/>
  <c r="D36"/>
  <c r="D35"/>
  <c r="D34"/>
  <c r="F33"/>
  <c r="E33"/>
  <c r="D33" s="1"/>
  <c r="F32"/>
  <c r="D31"/>
  <c r="D30"/>
  <c r="D29"/>
  <c r="D28"/>
  <c r="D27"/>
  <c r="D26"/>
  <c r="D25"/>
  <c r="D24"/>
  <c r="D23"/>
  <c r="D22"/>
  <c r="D21"/>
  <c r="D20"/>
  <c r="D19"/>
  <c r="D18"/>
  <c r="D17"/>
  <c r="F16"/>
  <c r="F9" s="1"/>
  <c r="F82" s="1"/>
  <c r="F94" s="1"/>
  <c r="E16"/>
  <c r="D16"/>
  <c r="D15"/>
  <c r="D14"/>
  <c r="D13"/>
  <c r="D12"/>
  <c r="D11"/>
  <c r="F10"/>
  <c r="E10"/>
  <c r="D10"/>
  <c r="D32" l="1"/>
  <c r="D9" s="1"/>
  <c r="D82" s="1"/>
  <c r="D94" s="1"/>
  <c r="E32"/>
  <c r="E9" s="1"/>
  <c r="E75"/>
  <c r="E82" l="1"/>
  <c r="E94" s="1"/>
  <c r="F64"/>
  <c r="F65"/>
</calcChain>
</file>

<file path=xl/sharedStrings.xml><?xml version="1.0" encoding="utf-8"?>
<sst xmlns="http://schemas.openxmlformats.org/spreadsheetml/2006/main" count="222" uniqueCount="205">
  <si>
    <r>
      <t>6. sz. melléklet</t>
    </r>
    <r>
      <rPr>
        <b/>
        <sz val="14"/>
        <rFont val="Times New Roman"/>
        <family val="1"/>
        <charset val="238"/>
      </rPr>
      <t xml:space="preserve"> Etyek Nagyközség Önkormányzata Képviselő-testületének 2/2015.(II.13) önkormányzati rendeletéhez</t>
    </r>
  </si>
  <si>
    <t>2015.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</si>
  <si>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</si>
  <si>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</si>
  <si>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</si>
  <si>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</si>
  <si>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</si>
  <si>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</si>
  <si>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</si>
  <si>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</si>
  <si>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</si>
  <si>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</t>
  </si>
  <si>
    <t>Önkormányzati feladatok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</si>
  <si>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</si>
  <si>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</si>
  <si>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</si>
  <si>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</si>
  <si>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</si>
  <si>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</si>
  <si>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</si>
  <si>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</si>
  <si>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</si>
  <si>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</si>
  <si>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</si>
  <si>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</si>
  <si>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</si>
  <si>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</si>
  <si>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</si>
  <si>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</si>
  <si>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</si>
  <si>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</si>
  <si>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</si>
  <si>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</si>
  <si>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</si>
  <si>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</si>
  <si>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</si>
  <si>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</si>
  <si>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</si>
  <si>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</si>
  <si>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Borút egyesület bérleti díj</t>
  </si>
  <si>
    <t>15.</t>
  </si>
  <si>
    <t>Önkormányzati ebédlő bérleti díj B404</t>
  </si>
  <si>
    <t>16.</t>
  </si>
  <si>
    <t>pincebérlet B404</t>
  </si>
  <si>
    <t>17.</t>
  </si>
  <si>
    <t>Egyéb bérletztidíj(sörpad, közterület) B404</t>
  </si>
  <si>
    <t>18.</t>
  </si>
  <si>
    <t>tovább számlázott szolgáltatások B403</t>
  </si>
  <si>
    <t>19.</t>
  </si>
  <si>
    <t>Áfa B406</t>
  </si>
  <si>
    <t>20.</t>
  </si>
  <si>
    <t>Fejér víz szennyvízelvezetés koncesszió B410</t>
  </si>
  <si>
    <t>21.</t>
  </si>
  <si>
    <t>Fejérvíz ÁFA B406</t>
  </si>
  <si>
    <t>22.</t>
  </si>
  <si>
    <t>Pénzügyi befektetések bevételei (osztalék és hozam bevétel) B408</t>
  </si>
  <si>
    <t>23.</t>
  </si>
  <si>
    <t>Lakbér bevételek B404</t>
  </si>
  <si>
    <t>24.</t>
  </si>
  <si>
    <t>Lakbér ÁFA B406</t>
  </si>
  <si>
    <t>25.</t>
  </si>
  <si>
    <t>Önkormányzat sajátos működési bevételei</t>
  </si>
  <si>
    <t>26.</t>
  </si>
  <si>
    <t>3.1.</t>
  </si>
  <si>
    <t>Helyi adó bevételek</t>
  </si>
  <si>
    <t>27.</t>
  </si>
  <si>
    <t>Építményadó B34</t>
  </si>
  <si>
    <t>28.</t>
  </si>
  <si>
    <t>Telekadó  B34</t>
  </si>
  <si>
    <t>29.</t>
  </si>
  <si>
    <t>Iparűzési adó B351</t>
  </si>
  <si>
    <t>30.</t>
  </si>
  <si>
    <t>Idegenforgalmi adó B351</t>
  </si>
  <si>
    <t>31.</t>
  </si>
  <si>
    <t>Talajterhelési díj</t>
  </si>
  <si>
    <t>32.</t>
  </si>
  <si>
    <t>Földbérleti díjból származó jövadó</t>
  </si>
  <si>
    <t>igazgatási szolg díj</t>
  </si>
  <si>
    <t>33.</t>
  </si>
  <si>
    <t>3.2.</t>
  </si>
  <si>
    <t>Átengedett központi adó</t>
  </si>
  <si>
    <t>34.</t>
  </si>
  <si>
    <t>SZJA helyben maradó része</t>
  </si>
  <si>
    <t>35.</t>
  </si>
  <si>
    <t xml:space="preserve">Jövedelem differenciálódás mérséklése </t>
  </si>
  <si>
    <t>36.</t>
  </si>
  <si>
    <t>Gépjármű adó B354</t>
  </si>
  <si>
    <t>37.</t>
  </si>
  <si>
    <t>Pótlék, bírság, B36</t>
  </si>
  <si>
    <t>38.</t>
  </si>
  <si>
    <t>3.3.</t>
  </si>
  <si>
    <t>Egyéb saját bevétel</t>
  </si>
  <si>
    <t>39.</t>
  </si>
  <si>
    <t>Helyszíni szabálysértési bírság B36</t>
  </si>
  <si>
    <t>40.</t>
  </si>
  <si>
    <t>Egyéb sajátos bevétel B4102  tandíj visszafizetés, peres bev.</t>
  </si>
  <si>
    <t>41.</t>
  </si>
  <si>
    <t>Közhatalmi bevétel</t>
  </si>
  <si>
    <t>42.</t>
  </si>
  <si>
    <t>Termőföld bérbeadásból származó jöv.adó</t>
  </si>
  <si>
    <t>43.</t>
  </si>
  <si>
    <t>II.</t>
  </si>
  <si>
    <t>Támogatások</t>
  </si>
  <si>
    <t>44.</t>
  </si>
  <si>
    <t>Önkormányzat költségvetési támogatása</t>
  </si>
  <si>
    <t>45.</t>
  </si>
  <si>
    <t>Normatív támogatások B111-B116</t>
  </si>
  <si>
    <t>46.</t>
  </si>
  <si>
    <t>Normatív kötött felhasználású támogatások</t>
  </si>
  <si>
    <t>47.</t>
  </si>
  <si>
    <t>Kiegészítő támogatás</t>
  </si>
  <si>
    <t>48.</t>
  </si>
  <si>
    <t>Központosított előirányzatok (Nemzetiségi Önkormányzatok )</t>
  </si>
  <si>
    <t>49.</t>
  </si>
  <si>
    <t>Műkdésképtelen önkormányzatok támogatása</t>
  </si>
  <si>
    <t>50.</t>
  </si>
  <si>
    <t>Fejlesztési támogatások</t>
  </si>
  <si>
    <t>51.</t>
  </si>
  <si>
    <t>Cél- címzett támogatás</t>
  </si>
  <si>
    <t>52.</t>
  </si>
  <si>
    <t>Fejlesztési és vis-maior támogatás</t>
  </si>
  <si>
    <t>53.</t>
  </si>
  <si>
    <t>Leghátrányosabb helyzetű kistérs. felzár. segítő támogatás</t>
  </si>
  <si>
    <t>54.</t>
  </si>
  <si>
    <t>Egyéb központi támogatás(könyvtári érdekeltség)</t>
  </si>
  <si>
    <t>55.</t>
  </si>
  <si>
    <t>Előző évi visszatérülések</t>
  </si>
  <si>
    <t>56.</t>
  </si>
  <si>
    <t>III.</t>
  </si>
  <si>
    <t>Támogatás értékű bevételek</t>
  </si>
  <si>
    <t>57.</t>
  </si>
  <si>
    <t>Támogatás értékű működési bevételek</t>
  </si>
  <si>
    <t>58.</t>
  </si>
  <si>
    <t>Demján Ösztöndíj Pályázat</t>
  </si>
  <si>
    <t>59.</t>
  </si>
  <si>
    <t>Közfoglalkoztatottak támogatása B16</t>
  </si>
  <si>
    <t>60.</t>
  </si>
  <si>
    <t>MEP finanszírozás (védőnő, ügyelet) B16</t>
  </si>
  <si>
    <t>61.</t>
  </si>
  <si>
    <t>IV.</t>
  </si>
  <si>
    <t>Felhalmozási és tőke jellegű bevételek</t>
  </si>
  <si>
    <t>62.</t>
  </si>
  <si>
    <t xml:space="preserve">Tárgyi eszközök, immateriális javak értékesítése </t>
  </si>
  <si>
    <t>63.</t>
  </si>
  <si>
    <t>Kenderföldi telek eladás B52</t>
  </si>
  <si>
    <t>64.</t>
  </si>
  <si>
    <t>Önkormányzat sajátos felhalm. és tőke jellegű bevételek</t>
  </si>
  <si>
    <t>65.</t>
  </si>
  <si>
    <t>Európai uniós forrásból származó bevételek B73</t>
  </si>
  <si>
    <t>árfolyam nyereség</t>
  </si>
  <si>
    <t>66.</t>
  </si>
  <si>
    <t xml:space="preserve">V. </t>
  </si>
  <si>
    <t>Véglegesen átvett pénzeszköz</t>
  </si>
  <si>
    <t>67.</t>
  </si>
  <si>
    <t xml:space="preserve">Felhalmozási célú átvett pénzeszköz </t>
  </si>
  <si>
    <t>68.</t>
  </si>
  <si>
    <t>KEKA B73</t>
  </si>
  <si>
    <t>69.</t>
  </si>
  <si>
    <t>Magyar kút B73</t>
  </si>
  <si>
    <t>70.</t>
  </si>
  <si>
    <t>Hősök tere B73</t>
  </si>
  <si>
    <t>71.</t>
  </si>
  <si>
    <t>Háztartásoktól B73</t>
  </si>
  <si>
    <t>72.</t>
  </si>
  <si>
    <t>VI.</t>
  </si>
  <si>
    <t>Támogatási kölcsönök visszatérülése, igénybevétele,</t>
  </si>
  <si>
    <t>73.</t>
  </si>
  <si>
    <t>Költségvetési bevételek összesen:</t>
  </si>
  <si>
    <t>74.</t>
  </si>
  <si>
    <t>VII.</t>
  </si>
  <si>
    <t>Költségvetési hiány belső finanszírozására szolgáló pénzforgalom nélküli bevételek B</t>
  </si>
  <si>
    <t>75.</t>
  </si>
  <si>
    <t>Előző évek pénzmaradványának igénybevétele</t>
  </si>
  <si>
    <t>76.</t>
  </si>
  <si>
    <t>1.1.</t>
  </si>
  <si>
    <t>Működési célra</t>
  </si>
  <si>
    <t>77.</t>
  </si>
  <si>
    <t>1.2.</t>
  </si>
  <si>
    <t>Felhalmozási célra</t>
  </si>
  <si>
    <t>78.</t>
  </si>
  <si>
    <t>Előző évek vállalkozási maradvány igénybevétele</t>
  </si>
  <si>
    <t>79.</t>
  </si>
  <si>
    <t>2.1.</t>
  </si>
  <si>
    <t>80.</t>
  </si>
  <si>
    <t>2.2.</t>
  </si>
  <si>
    <t>81.</t>
  </si>
  <si>
    <t>Költségvetési hiány belső finanszírozását meghaladó összegének külső finanszírozására szolgáló bevételek</t>
  </si>
  <si>
    <t>82.</t>
  </si>
  <si>
    <t>VIII.</t>
  </si>
  <si>
    <t>Értékpapírok értékesítésének bevétele</t>
  </si>
  <si>
    <t>83.</t>
  </si>
  <si>
    <t>IX.</t>
  </si>
  <si>
    <t>Kötvények kibocsátásának bevétele</t>
  </si>
  <si>
    <t>84.</t>
  </si>
  <si>
    <t>X.</t>
  </si>
  <si>
    <t>Hitelek</t>
  </si>
  <si>
    <t>85.</t>
  </si>
  <si>
    <t>Bevételek összesen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</si>
  <si>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</si>
  <si>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</si>
  <si>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</si>
  <si>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</si>
  <si>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25/2015.(XI.23) számú önk. rendelet 2015.11.23.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</si>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</sst>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5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/>
    </xf>
    <xf numFmtId="3" fontId="6" fillId="0" borderId="4" xfId="2" applyNumberFormat="1" applyFont="1" applyFill="1" applyBorder="1" applyAlignment="1">
      <alignment horizontal="righ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vertical="center"/>
    </xf>
    <xf numFmtId="16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4" xfId="1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0" fontId="6" fillId="0" borderId="4" xfId="6" applyFont="1" applyFill="1" applyBorder="1" applyAlignment="1">
      <alignment vertical="center" wrapText="1"/>
    </xf>
    <xf numFmtId="3" fontId="6" fillId="0" borderId="4" xfId="6" applyNumberFormat="1" applyFont="1" applyFill="1" applyBorder="1" applyAlignment="1">
      <alignment horizontal="right" vertical="center"/>
    </xf>
    <xf numFmtId="3" fontId="6" fillId="0" borderId="4" xfId="6" applyNumberFormat="1" applyFont="1" applyFill="1" applyBorder="1" applyAlignment="1">
      <alignment vertical="center" wrapText="1"/>
    </xf>
    <xf numFmtId="0" fontId="12" fillId="0" borderId="4" xfId="0" applyFont="1" applyBorder="1"/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1" fontId="6" fillId="0" borderId="0" xfId="0" applyNumberFormat="1" applyFont="1" applyFill="1" applyBorder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7">
    <cellStyle name="Ezres" xfId="1" builtinId="3"/>
    <cellStyle name="Normál" xfId="0" builtinId="0"/>
    <cellStyle name="Normál_2007.évi költségvetés-Ált.Isk.1.3sz.mell.2.sz.mód" xfId="4"/>
    <cellStyle name="Normál_2007.évi költségvetés-műk.és felh.célú bev.éskiad.mérlege.2.sz.módosítás" xfId="5"/>
    <cellStyle name="Normál_2007.évi költségvetés-tábla.I.sz.melléklet" xfId="3"/>
    <cellStyle name="Normál_2007.évi költségvetés-tájékoztató tábla.2.sz.módosítás" xfId="2"/>
    <cellStyle name="Normál_Melléklet-5_III_1 számú (1)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>
      <selection sqref="A1:XFD1048576"/>
    </sheetView>
  </sheetViews>
  <sheetFormatPr defaultRowHeight="15"/>
  <cols>
    <col min="1" max="2" width="9.140625" style="1"/>
    <col min="3" max="3" width="77.28515625" style="6" customWidth="1"/>
    <col min="4" max="4" width="18.7109375" style="6" customWidth="1"/>
    <col min="5" max="5" width="19.5703125" style="64" customWidth="1"/>
    <col min="6" max="6" width="18.85546875" style="6" customWidth="1"/>
    <col min="7" max="258" width="9.140625" style="6"/>
    <col min="259" max="259" width="77.28515625" style="6" customWidth="1"/>
    <col min="260" max="260" width="18.7109375" style="6" customWidth="1"/>
    <col min="261" max="261" width="19.5703125" style="6" customWidth="1"/>
    <col min="262" max="262" width="18.85546875" style="6" customWidth="1"/>
    <col min="263" max="514" width="9.140625" style="6"/>
    <col min="515" max="515" width="77.28515625" style="6" customWidth="1"/>
    <col min="516" max="516" width="18.7109375" style="6" customWidth="1"/>
    <col min="517" max="517" width="19.5703125" style="6" customWidth="1"/>
    <col min="518" max="518" width="18.85546875" style="6" customWidth="1"/>
    <col min="519" max="770" width="9.140625" style="6"/>
    <col min="771" max="771" width="77.28515625" style="6" customWidth="1"/>
    <col min="772" max="772" width="18.7109375" style="6" customWidth="1"/>
    <col min="773" max="773" width="19.5703125" style="6" customWidth="1"/>
    <col min="774" max="774" width="18.85546875" style="6" customWidth="1"/>
    <col min="775" max="1026" width="9.140625" style="6"/>
    <col min="1027" max="1027" width="77.28515625" style="6" customWidth="1"/>
    <col min="1028" max="1028" width="18.7109375" style="6" customWidth="1"/>
    <col min="1029" max="1029" width="19.5703125" style="6" customWidth="1"/>
    <col min="1030" max="1030" width="18.85546875" style="6" customWidth="1"/>
    <col min="1031" max="1282" width="9.140625" style="6"/>
    <col min="1283" max="1283" width="77.28515625" style="6" customWidth="1"/>
    <col min="1284" max="1284" width="18.7109375" style="6" customWidth="1"/>
    <col min="1285" max="1285" width="19.5703125" style="6" customWidth="1"/>
    <col min="1286" max="1286" width="18.85546875" style="6" customWidth="1"/>
    <col min="1287" max="1538" width="9.140625" style="6"/>
    <col min="1539" max="1539" width="77.28515625" style="6" customWidth="1"/>
    <col min="1540" max="1540" width="18.7109375" style="6" customWidth="1"/>
    <col min="1541" max="1541" width="19.5703125" style="6" customWidth="1"/>
    <col min="1542" max="1542" width="18.85546875" style="6" customWidth="1"/>
    <col min="1543" max="1794" width="9.140625" style="6"/>
    <col min="1795" max="1795" width="77.28515625" style="6" customWidth="1"/>
    <col min="1796" max="1796" width="18.7109375" style="6" customWidth="1"/>
    <col min="1797" max="1797" width="19.5703125" style="6" customWidth="1"/>
    <col min="1798" max="1798" width="18.85546875" style="6" customWidth="1"/>
    <col min="1799" max="2050" width="9.140625" style="6"/>
    <col min="2051" max="2051" width="77.28515625" style="6" customWidth="1"/>
    <col min="2052" max="2052" width="18.7109375" style="6" customWidth="1"/>
    <col min="2053" max="2053" width="19.5703125" style="6" customWidth="1"/>
    <col min="2054" max="2054" width="18.85546875" style="6" customWidth="1"/>
    <col min="2055" max="2306" width="9.140625" style="6"/>
    <col min="2307" max="2307" width="77.28515625" style="6" customWidth="1"/>
    <col min="2308" max="2308" width="18.7109375" style="6" customWidth="1"/>
    <col min="2309" max="2309" width="19.5703125" style="6" customWidth="1"/>
    <col min="2310" max="2310" width="18.85546875" style="6" customWidth="1"/>
    <col min="2311" max="2562" width="9.140625" style="6"/>
    <col min="2563" max="2563" width="77.28515625" style="6" customWidth="1"/>
    <col min="2564" max="2564" width="18.7109375" style="6" customWidth="1"/>
    <col min="2565" max="2565" width="19.5703125" style="6" customWidth="1"/>
    <col min="2566" max="2566" width="18.85546875" style="6" customWidth="1"/>
    <col min="2567" max="2818" width="9.140625" style="6"/>
    <col min="2819" max="2819" width="77.28515625" style="6" customWidth="1"/>
    <col min="2820" max="2820" width="18.7109375" style="6" customWidth="1"/>
    <col min="2821" max="2821" width="19.5703125" style="6" customWidth="1"/>
    <col min="2822" max="2822" width="18.85546875" style="6" customWidth="1"/>
    <col min="2823" max="3074" width="9.140625" style="6"/>
    <col min="3075" max="3075" width="77.28515625" style="6" customWidth="1"/>
    <col min="3076" max="3076" width="18.7109375" style="6" customWidth="1"/>
    <col min="3077" max="3077" width="19.5703125" style="6" customWidth="1"/>
    <col min="3078" max="3078" width="18.85546875" style="6" customWidth="1"/>
    <col min="3079" max="3330" width="9.140625" style="6"/>
    <col min="3331" max="3331" width="77.28515625" style="6" customWidth="1"/>
    <col min="3332" max="3332" width="18.7109375" style="6" customWidth="1"/>
    <col min="3333" max="3333" width="19.5703125" style="6" customWidth="1"/>
    <col min="3334" max="3334" width="18.85546875" style="6" customWidth="1"/>
    <col min="3335" max="3586" width="9.140625" style="6"/>
    <col min="3587" max="3587" width="77.28515625" style="6" customWidth="1"/>
    <col min="3588" max="3588" width="18.7109375" style="6" customWidth="1"/>
    <col min="3589" max="3589" width="19.5703125" style="6" customWidth="1"/>
    <col min="3590" max="3590" width="18.85546875" style="6" customWidth="1"/>
    <col min="3591" max="3842" width="9.140625" style="6"/>
    <col min="3843" max="3843" width="77.28515625" style="6" customWidth="1"/>
    <col min="3844" max="3844" width="18.7109375" style="6" customWidth="1"/>
    <col min="3845" max="3845" width="19.5703125" style="6" customWidth="1"/>
    <col min="3846" max="3846" width="18.85546875" style="6" customWidth="1"/>
    <col min="3847" max="4098" width="9.140625" style="6"/>
    <col min="4099" max="4099" width="77.28515625" style="6" customWidth="1"/>
    <col min="4100" max="4100" width="18.7109375" style="6" customWidth="1"/>
    <col min="4101" max="4101" width="19.5703125" style="6" customWidth="1"/>
    <col min="4102" max="4102" width="18.85546875" style="6" customWidth="1"/>
    <col min="4103" max="4354" width="9.140625" style="6"/>
    <col min="4355" max="4355" width="77.28515625" style="6" customWidth="1"/>
    <col min="4356" max="4356" width="18.7109375" style="6" customWidth="1"/>
    <col min="4357" max="4357" width="19.5703125" style="6" customWidth="1"/>
    <col min="4358" max="4358" width="18.85546875" style="6" customWidth="1"/>
    <col min="4359" max="4610" width="9.140625" style="6"/>
    <col min="4611" max="4611" width="77.28515625" style="6" customWidth="1"/>
    <col min="4612" max="4612" width="18.7109375" style="6" customWidth="1"/>
    <col min="4613" max="4613" width="19.5703125" style="6" customWidth="1"/>
    <col min="4614" max="4614" width="18.85546875" style="6" customWidth="1"/>
    <col min="4615" max="4866" width="9.140625" style="6"/>
    <col min="4867" max="4867" width="77.28515625" style="6" customWidth="1"/>
    <col min="4868" max="4868" width="18.7109375" style="6" customWidth="1"/>
    <col min="4869" max="4869" width="19.5703125" style="6" customWidth="1"/>
    <col min="4870" max="4870" width="18.85546875" style="6" customWidth="1"/>
    <col min="4871" max="5122" width="9.140625" style="6"/>
    <col min="5123" max="5123" width="77.28515625" style="6" customWidth="1"/>
    <col min="5124" max="5124" width="18.7109375" style="6" customWidth="1"/>
    <col min="5125" max="5125" width="19.5703125" style="6" customWidth="1"/>
    <col min="5126" max="5126" width="18.85546875" style="6" customWidth="1"/>
    <col min="5127" max="5378" width="9.140625" style="6"/>
    <col min="5379" max="5379" width="77.28515625" style="6" customWidth="1"/>
    <col min="5380" max="5380" width="18.7109375" style="6" customWidth="1"/>
    <col min="5381" max="5381" width="19.5703125" style="6" customWidth="1"/>
    <col min="5382" max="5382" width="18.85546875" style="6" customWidth="1"/>
    <col min="5383" max="5634" width="9.140625" style="6"/>
    <col min="5635" max="5635" width="77.28515625" style="6" customWidth="1"/>
    <col min="5636" max="5636" width="18.7109375" style="6" customWidth="1"/>
    <col min="5637" max="5637" width="19.5703125" style="6" customWidth="1"/>
    <col min="5638" max="5638" width="18.85546875" style="6" customWidth="1"/>
    <col min="5639" max="5890" width="9.140625" style="6"/>
    <col min="5891" max="5891" width="77.28515625" style="6" customWidth="1"/>
    <col min="5892" max="5892" width="18.7109375" style="6" customWidth="1"/>
    <col min="5893" max="5893" width="19.5703125" style="6" customWidth="1"/>
    <col min="5894" max="5894" width="18.85546875" style="6" customWidth="1"/>
    <col min="5895" max="6146" width="9.140625" style="6"/>
    <col min="6147" max="6147" width="77.28515625" style="6" customWidth="1"/>
    <col min="6148" max="6148" width="18.7109375" style="6" customWidth="1"/>
    <col min="6149" max="6149" width="19.5703125" style="6" customWidth="1"/>
    <col min="6150" max="6150" width="18.85546875" style="6" customWidth="1"/>
    <col min="6151" max="6402" width="9.140625" style="6"/>
    <col min="6403" max="6403" width="77.28515625" style="6" customWidth="1"/>
    <col min="6404" max="6404" width="18.7109375" style="6" customWidth="1"/>
    <col min="6405" max="6405" width="19.5703125" style="6" customWidth="1"/>
    <col min="6406" max="6406" width="18.85546875" style="6" customWidth="1"/>
    <col min="6407" max="6658" width="9.140625" style="6"/>
    <col min="6659" max="6659" width="77.28515625" style="6" customWidth="1"/>
    <col min="6660" max="6660" width="18.7109375" style="6" customWidth="1"/>
    <col min="6661" max="6661" width="19.5703125" style="6" customWidth="1"/>
    <col min="6662" max="6662" width="18.85546875" style="6" customWidth="1"/>
    <col min="6663" max="6914" width="9.140625" style="6"/>
    <col min="6915" max="6915" width="77.28515625" style="6" customWidth="1"/>
    <col min="6916" max="6916" width="18.7109375" style="6" customWidth="1"/>
    <col min="6917" max="6917" width="19.5703125" style="6" customWidth="1"/>
    <col min="6918" max="6918" width="18.85546875" style="6" customWidth="1"/>
    <col min="6919" max="7170" width="9.140625" style="6"/>
    <col min="7171" max="7171" width="77.28515625" style="6" customWidth="1"/>
    <col min="7172" max="7172" width="18.7109375" style="6" customWidth="1"/>
    <col min="7173" max="7173" width="19.5703125" style="6" customWidth="1"/>
    <col min="7174" max="7174" width="18.85546875" style="6" customWidth="1"/>
    <col min="7175" max="7426" width="9.140625" style="6"/>
    <col min="7427" max="7427" width="77.28515625" style="6" customWidth="1"/>
    <col min="7428" max="7428" width="18.7109375" style="6" customWidth="1"/>
    <col min="7429" max="7429" width="19.5703125" style="6" customWidth="1"/>
    <col min="7430" max="7430" width="18.85546875" style="6" customWidth="1"/>
    <col min="7431" max="7682" width="9.140625" style="6"/>
    <col min="7683" max="7683" width="77.28515625" style="6" customWidth="1"/>
    <col min="7684" max="7684" width="18.7109375" style="6" customWidth="1"/>
    <col min="7685" max="7685" width="19.5703125" style="6" customWidth="1"/>
    <col min="7686" max="7686" width="18.85546875" style="6" customWidth="1"/>
    <col min="7687" max="7938" width="9.140625" style="6"/>
    <col min="7939" max="7939" width="77.28515625" style="6" customWidth="1"/>
    <col min="7940" max="7940" width="18.7109375" style="6" customWidth="1"/>
    <col min="7941" max="7941" width="19.5703125" style="6" customWidth="1"/>
    <col min="7942" max="7942" width="18.85546875" style="6" customWidth="1"/>
    <col min="7943" max="8194" width="9.140625" style="6"/>
    <col min="8195" max="8195" width="77.28515625" style="6" customWidth="1"/>
    <col min="8196" max="8196" width="18.7109375" style="6" customWidth="1"/>
    <col min="8197" max="8197" width="19.5703125" style="6" customWidth="1"/>
    <col min="8198" max="8198" width="18.85546875" style="6" customWidth="1"/>
    <col min="8199" max="8450" width="9.140625" style="6"/>
    <col min="8451" max="8451" width="77.28515625" style="6" customWidth="1"/>
    <col min="8452" max="8452" width="18.7109375" style="6" customWidth="1"/>
    <col min="8453" max="8453" width="19.5703125" style="6" customWidth="1"/>
    <col min="8454" max="8454" width="18.85546875" style="6" customWidth="1"/>
    <col min="8455" max="8706" width="9.140625" style="6"/>
    <col min="8707" max="8707" width="77.28515625" style="6" customWidth="1"/>
    <col min="8708" max="8708" width="18.7109375" style="6" customWidth="1"/>
    <col min="8709" max="8709" width="19.5703125" style="6" customWidth="1"/>
    <col min="8710" max="8710" width="18.85546875" style="6" customWidth="1"/>
    <col min="8711" max="8962" width="9.140625" style="6"/>
    <col min="8963" max="8963" width="77.28515625" style="6" customWidth="1"/>
    <col min="8964" max="8964" width="18.7109375" style="6" customWidth="1"/>
    <col min="8965" max="8965" width="19.5703125" style="6" customWidth="1"/>
    <col min="8966" max="8966" width="18.85546875" style="6" customWidth="1"/>
    <col min="8967" max="9218" width="9.140625" style="6"/>
    <col min="9219" max="9219" width="77.28515625" style="6" customWidth="1"/>
    <col min="9220" max="9220" width="18.7109375" style="6" customWidth="1"/>
    <col min="9221" max="9221" width="19.5703125" style="6" customWidth="1"/>
    <col min="9222" max="9222" width="18.85546875" style="6" customWidth="1"/>
    <col min="9223" max="9474" width="9.140625" style="6"/>
    <col min="9475" max="9475" width="77.28515625" style="6" customWidth="1"/>
    <col min="9476" max="9476" width="18.7109375" style="6" customWidth="1"/>
    <col min="9477" max="9477" width="19.5703125" style="6" customWidth="1"/>
    <col min="9478" max="9478" width="18.85546875" style="6" customWidth="1"/>
    <col min="9479" max="9730" width="9.140625" style="6"/>
    <col min="9731" max="9731" width="77.28515625" style="6" customWidth="1"/>
    <col min="9732" max="9732" width="18.7109375" style="6" customWidth="1"/>
    <col min="9733" max="9733" width="19.5703125" style="6" customWidth="1"/>
    <col min="9734" max="9734" width="18.85546875" style="6" customWidth="1"/>
    <col min="9735" max="9986" width="9.140625" style="6"/>
    <col min="9987" max="9987" width="77.28515625" style="6" customWidth="1"/>
    <col min="9988" max="9988" width="18.7109375" style="6" customWidth="1"/>
    <col min="9989" max="9989" width="19.5703125" style="6" customWidth="1"/>
    <col min="9990" max="9990" width="18.85546875" style="6" customWidth="1"/>
    <col min="9991" max="10242" width="9.140625" style="6"/>
    <col min="10243" max="10243" width="77.28515625" style="6" customWidth="1"/>
    <col min="10244" max="10244" width="18.7109375" style="6" customWidth="1"/>
    <col min="10245" max="10245" width="19.5703125" style="6" customWidth="1"/>
    <col min="10246" max="10246" width="18.85546875" style="6" customWidth="1"/>
    <col min="10247" max="10498" width="9.140625" style="6"/>
    <col min="10499" max="10499" width="77.28515625" style="6" customWidth="1"/>
    <col min="10500" max="10500" width="18.7109375" style="6" customWidth="1"/>
    <col min="10501" max="10501" width="19.5703125" style="6" customWidth="1"/>
    <col min="10502" max="10502" width="18.85546875" style="6" customWidth="1"/>
    <col min="10503" max="10754" width="9.140625" style="6"/>
    <col min="10755" max="10755" width="77.28515625" style="6" customWidth="1"/>
    <col min="10756" max="10756" width="18.7109375" style="6" customWidth="1"/>
    <col min="10757" max="10757" width="19.5703125" style="6" customWidth="1"/>
    <col min="10758" max="10758" width="18.85546875" style="6" customWidth="1"/>
    <col min="10759" max="11010" width="9.140625" style="6"/>
    <col min="11011" max="11011" width="77.28515625" style="6" customWidth="1"/>
    <col min="11012" max="11012" width="18.7109375" style="6" customWidth="1"/>
    <col min="11013" max="11013" width="19.5703125" style="6" customWidth="1"/>
    <col min="11014" max="11014" width="18.85546875" style="6" customWidth="1"/>
    <col min="11015" max="11266" width="9.140625" style="6"/>
    <col min="11267" max="11267" width="77.28515625" style="6" customWidth="1"/>
    <col min="11268" max="11268" width="18.7109375" style="6" customWidth="1"/>
    <col min="11269" max="11269" width="19.5703125" style="6" customWidth="1"/>
    <col min="11270" max="11270" width="18.85546875" style="6" customWidth="1"/>
    <col min="11271" max="11522" width="9.140625" style="6"/>
    <col min="11523" max="11523" width="77.28515625" style="6" customWidth="1"/>
    <col min="11524" max="11524" width="18.7109375" style="6" customWidth="1"/>
    <col min="11525" max="11525" width="19.5703125" style="6" customWidth="1"/>
    <col min="11526" max="11526" width="18.85546875" style="6" customWidth="1"/>
    <col min="11527" max="11778" width="9.140625" style="6"/>
    <col min="11779" max="11779" width="77.28515625" style="6" customWidth="1"/>
    <col min="11780" max="11780" width="18.7109375" style="6" customWidth="1"/>
    <col min="11781" max="11781" width="19.5703125" style="6" customWidth="1"/>
    <col min="11782" max="11782" width="18.85546875" style="6" customWidth="1"/>
    <col min="11783" max="12034" width="9.140625" style="6"/>
    <col min="12035" max="12035" width="77.28515625" style="6" customWidth="1"/>
    <col min="12036" max="12036" width="18.7109375" style="6" customWidth="1"/>
    <col min="12037" max="12037" width="19.5703125" style="6" customWidth="1"/>
    <col min="12038" max="12038" width="18.85546875" style="6" customWidth="1"/>
    <col min="12039" max="12290" width="9.140625" style="6"/>
    <col min="12291" max="12291" width="77.28515625" style="6" customWidth="1"/>
    <col min="12292" max="12292" width="18.7109375" style="6" customWidth="1"/>
    <col min="12293" max="12293" width="19.5703125" style="6" customWidth="1"/>
    <col min="12294" max="12294" width="18.85546875" style="6" customWidth="1"/>
    <col min="12295" max="12546" width="9.140625" style="6"/>
    <col min="12547" max="12547" width="77.28515625" style="6" customWidth="1"/>
    <col min="12548" max="12548" width="18.7109375" style="6" customWidth="1"/>
    <col min="12549" max="12549" width="19.5703125" style="6" customWidth="1"/>
    <col min="12550" max="12550" width="18.85546875" style="6" customWidth="1"/>
    <col min="12551" max="12802" width="9.140625" style="6"/>
    <col min="12803" max="12803" width="77.28515625" style="6" customWidth="1"/>
    <col min="12804" max="12804" width="18.7109375" style="6" customWidth="1"/>
    <col min="12805" max="12805" width="19.5703125" style="6" customWidth="1"/>
    <col min="12806" max="12806" width="18.85546875" style="6" customWidth="1"/>
    <col min="12807" max="13058" width="9.140625" style="6"/>
    <col min="13059" max="13059" width="77.28515625" style="6" customWidth="1"/>
    <col min="13060" max="13060" width="18.7109375" style="6" customWidth="1"/>
    <col min="13061" max="13061" width="19.5703125" style="6" customWidth="1"/>
    <col min="13062" max="13062" width="18.85546875" style="6" customWidth="1"/>
    <col min="13063" max="13314" width="9.140625" style="6"/>
    <col min="13315" max="13315" width="77.28515625" style="6" customWidth="1"/>
    <col min="13316" max="13316" width="18.7109375" style="6" customWidth="1"/>
    <col min="13317" max="13317" width="19.5703125" style="6" customWidth="1"/>
    <col min="13318" max="13318" width="18.85546875" style="6" customWidth="1"/>
    <col min="13319" max="13570" width="9.140625" style="6"/>
    <col min="13571" max="13571" width="77.28515625" style="6" customWidth="1"/>
    <col min="13572" max="13572" width="18.7109375" style="6" customWidth="1"/>
    <col min="13573" max="13573" width="19.5703125" style="6" customWidth="1"/>
    <col min="13574" max="13574" width="18.85546875" style="6" customWidth="1"/>
    <col min="13575" max="13826" width="9.140625" style="6"/>
    <col min="13827" max="13827" width="77.28515625" style="6" customWidth="1"/>
    <col min="13828" max="13828" width="18.7109375" style="6" customWidth="1"/>
    <col min="13829" max="13829" width="19.5703125" style="6" customWidth="1"/>
    <col min="13830" max="13830" width="18.85546875" style="6" customWidth="1"/>
    <col min="13831" max="14082" width="9.140625" style="6"/>
    <col min="14083" max="14083" width="77.28515625" style="6" customWidth="1"/>
    <col min="14084" max="14084" width="18.7109375" style="6" customWidth="1"/>
    <col min="14085" max="14085" width="19.5703125" style="6" customWidth="1"/>
    <col min="14086" max="14086" width="18.85546875" style="6" customWidth="1"/>
    <col min="14087" max="14338" width="9.140625" style="6"/>
    <col min="14339" max="14339" width="77.28515625" style="6" customWidth="1"/>
    <col min="14340" max="14340" width="18.7109375" style="6" customWidth="1"/>
    <col min="14341" max="14341" width="19.5703125" style="6" customWidth="1"/>
    <col min="14342" max="14342" width="18.85546875" style="6" customWidth="1"/>
    <col min="14343" max="14594" width="9.140625" style="6"/>
    <col min="14595" max="14595" width="77.28515625" style="6" customWidth="1"/>
    <col min="14596" max="14596" width="18.7109375" style="6" customWidth="1"/>
    <col min="14597" max="14597" width="19.5703125" style="6" customWidth="1"/>
    <col min="14598" max="14598" width="18.85546875" style="6" customWidth="1"/>
    <col min="14599" max="14850" width="9.140625" style="6"/>
    <col min="14851" max="14851" width="77.28515625" style="6" customWidth="1"/>
    <col min="14852" max="14852" width="18.7109375" style="6" customWidth="1"/>
    <col min="14853" max="14853" width="19.5703125" style="6" customWidth="1"/>
    <col min="14854" max="14854" width="18.85546875" style="6" customWidth="1"/>
    <col min="14855" max="15106" width="9.140625" style="6"/>
    <col min="15107" max="15107" width="77.28515625" style="6" customWidth="1"/>
    <col min="15108" max="15108" width="18.7109375" style="6" customWidth="1"/>
    <col min="15109" max="15109" width="19.5703125" style="6" customWidth="1"/>
    <col min="15110" max="15110" width="18.85546875" style="6" customWidth="1"/>
    <col min="15111" max="15362" width="9.140625" style="6"/>
    <col min="15363" max="15363" width="77.28515625" style="6" customWidth="1"/>
    <col min="15364" max="15364" width="18.7109375" style="6" customWidth="1"/>
    <col min="15365" max="15365" width="19.5703125" style="6" customWidth="1"/>
    <col min="15366" max="15366" width="18.85546875" style="6" customWidth="1"/>
    <col min="15367" max="15618" width="9.140625" style="6"/>
    <col min="15619" max="15619" width="77.28515625" style="6" customWidth="1"/>
    <col min="15620" max="15620" width="18.7109375" style="6" customWidth="1"/>
    <col min="15621" max="15621" width="19.5703125" style="6" customWidth="1"/>
    <col min="15622" max="15622" width="18.85546875" style="6" customWidth="1"/>
    <col min="15623" max="15874" width="9.140625" style="6"/>
    <col min="15875" max="15875" width="77.28515625" style="6" customWidth="1"/>
    <col min="15876" max="15876" width="18.7109375" style="6" customWidth="1"/>
    <col min="15877" max="15877" width="19.5703125" style="6" customWidth="1"/>
    <col min="15878" max="15878" width="18.85546875" style="6" customWidth="1"/>
    <col min="15879" max="16130" width="9.140625" style="6"/>
    <col min="16131" max="16131" width="77.28515625" style="6" customWidth="1"/>
    <col min="16132" max="16132" width="18.7109375" style="6" customWidth="1"/>
    <col min="16133" max="16133" width="19.5703125" style="6" customWidth="1"/>
    <col min="16134" max="16134" width="18.85546875" style="6" customWidth="1"/>
    <col min="16135" max="16384" width="9.140625" style="6"/>
  </cols>
  <sheetData>
    <row r="1" spans="1:14" ht="15.75">
      <c r="B1" s="2"/>
      <c r="C1" s="3"/>
      <c r="D1" s="3"/>
      <c r="E1" s="4"/>
      <c r="F1" s="5"/>
    </row>
    <row r="2" spans="1:14" ht="15.75">
      <c r="B2" s="2"/>
      <c r="C2" s="7"/>
      <c r="D2" s="7"/>
      <c r="E2" s="8"/>
      <c r="F2" s="9"/>
    </row>
    <row r="3" spans="1:14" ht="20.25">
      <c r="B3" s="10" t="s">
        <v>0</v>
      </c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</row>
    <row r="4" spans="1:14" ht="43.5" customHeight="1">
      <c r="B4" s="13" t="s">
        <v>1</v>
      </c>
      <c r="C4" s="13"/>
      <c r="D4" s="13"/>
      <c r="E4" s="13"/>
      <c r="F4" s="13"/>
    </row>
    <row r="5" spans="1:14" ht="15.75">
      <c r="B5" s="2"/>
      <c r="C5" s="7"/>
      <c r="D5" s="7"/>
      <c r="E5" s="14"/>
      <c r="F5" s="9"/>
    </row>
    <row r="6" spans="1:14" ht="20.25" customHeight="1">
      <c r="B6" s="15"/>
      <c r="C6" s="16"/>
      <c r="D6" s="16"/>
      <c r="E6" s="17" t="s">
        <v>2</v>
      </c>
      <c r="F6" s="17"/>
    </row>
    <row r="7" spans="1:14" s="18" customFormat="1" ht="20.25" customHeight="1" thickBot="1"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</row>
    <row r="8" spans="1:14" ht="43.5" customHeight="1">
      <c r="A8" s="1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</row>
    <row r="9" spans="1:14" ht="15.75">
      <c r="A9" s="1" t="s">
        <v>14</v>
      </c>
      <c r="B9" s="21" t="s">
        <v>15</v>
      </c>
      <c r="C9" s="22" t="s">
        <v>16</v>
      </c>
      <c r="D9" s="23">
        <f>D10+D16+D32</f>
        <v>214273</v>
      </c>
      <c r="E9" s="24">
        <f>SUM(E10+E16+E32)</f>
        <v>212676</v>
      </c>
      <c r="F9" s="24">
        <f>F16</f>
        <v>1400</v>
      </c>
    </row>
    <row r="10" spans="1:14" ht="15.75">
      <c r="A10" s="1" t="s">
        <v>17</v>
      </c>
      <c r="B10" s="21" t="s">
        <v>8</v>
      </c>
      <c r="C10" s="25" t="s">
        <v>18</v>
      </c>
      <c r="D10" s="26">
        <f t="shared" ref="D10:D81" si="0">SUM(E10:F10)</f>
        <v>0</v>
      </c>
      <c r="E10" s="27">
        <f>SUM(E11:E15)</f>
        <v>0</v>
      </c>
      <c r="F10" s="27">
        <f>SUM(F11:F15)</f>
        <v>0</v>
      </c>
    </row>
    <row r="11" spans="1:14" ht="15.75">
      <c r="A11" s="1" t="s">
        <v>19</v>
      </c>
      <c r="B11" s="28"/>
      <c r="C11" s="29" t="s">
        <v>20</v>
      </c>
      <c r="D11" s="26">
        <f t="shared" si="0"/>
        <v>0</v>
      </c>
      <c r="E11" s="27"/>
      <c r="F11" s="27"/>
    </row>
    <row r="12" spans="1:14" ht="15.75">
      <c r="A12" s="1" t="s">
        <v>21</v>
      </c>
      <c r="B12" s="28"/>
      <c r="C12" s="29" t="s">
        <v>22</v>
      </c>
      <c r="D12" s="26">
        <f t="shared" si="0"/>
        <v>0</v>
      </c>
      <c r="E12" s="27">
        <v>0</v>
      </c>
      <c r="F12" s="27"/>
    </row>
    <row r="13" spans="1:14" ht="15.75">
      <c r="A13" s="1" t="s">
        <v>23</v>
      </c>
      <c r="B13" s="28"/>
      <c r="C13" s="29" t="s">
        <v>24</v>
      </c>
      <c r="D13" s="26">
        <f t="shared" si="0"/>
        <v>0</v>
      </c>
      <c r="E13" s="27">
        <v>0</v>
      </c>
      <c r="F13" s="27"/>
    </row>
    <row r="14" spans="1:14" ht="15.75">
      <c r="A14" s="1" t="s">
        <v>25</v>
      </c>
      <c r="B14" s="28"/>
      <c r="C14" s="29" t="s">
        <v>26</v>
      </c>
      <c r="D14" s="26">
        <f t="shared" si="0"/>
        <v>0</v>
      </c>
      <c r="E14" s="27"/>
      <c r="F14" s="27"/>
    </row>
    <row r="15" spans="1:14" ht="15.75">
      <c r="A15" s="1" t="s">
        <v>27</v>
      </c>
      <c r="B15" s="28"/>
      <c r="C15" s="29" t="s">
        <v>28</v>
      </c>
      <c r="D15" s="26">
        <f t="shared" si="0"/>
        <v>0</v>
      </c>
      <c r="E15" s="27"/>
      <c r="F15" s="27"/>
    </row>
    <row r="16" spans="1:14" ht="15.75">
      <c r="A16" s="1" t="s">
        <v>29</v>
      </c>
      <c r="B16" s="21" t="s">
        <v>14</v>
      </c>
      <c r="C16" s="25" t="s">
        <v>16</v>
      </c>
      <c r="D16" s="23">
        <f>SUM(D17:D31)</f>
        <v>60541</v>
      </c>
      <c r="E16" s="23">
        <f>SUM(E17:E31)</f>
        <v>59141</v>
      </c>
      <c r="F16" s="30">
        <f>SUM(F17:F22)</f>
        <v>1400</v>
      </c>
    </row>
    <row r="17" spans="1:6" ht="15.75">
      <c r="A17" s="1" t="s">
        <v>30</v>
      </c>
      <c r="B17" s="28"/>
      <c r="C17" s="29" t="s">
        <v>31</v>
      </c>
      <c r="D17" s="26">
        <f t="shared" si="0"/>
        <v>250</v>
      </c>
      <c r="E17" s="27">
        <v>250</v>
      </c>
      <c r="F17" s="27"/>
    </row>
    <row r="18" spans="1:6" ht="15.75">
      <c r="A18" s="1" t="s">
        <v>32</v>
      </c>
      <c r="B18" s="28"/>
      <c r="C18" s="29" t="s">
        <v>33</v>
      </c>
      <c r="D18" s="26">
        <f t="shared" si="0"/>
        <v>1400</v>
      </c>
      <c r="E18" s="27">
        <v>0</v>
      </c>
      <c r="F18" s="27">
        <v>1400</v>
      </c>
    </row>
    <row r="19" spans="1:6" ht="15.75">
      <c r="A19" s="1" t="s">
        <v>34</v>
      </c>
      <c r="B19" s="28"/>
      <c r="C19" s="29" t="s">
        <v>35</v>
      </c>
      <c r="D19" s="26">
        <f t="shared" si="0"/>
        <v>1087</v>
      </c>
      <c r="E19" s="27">
        <v>1087</v>
      </c>
      <c r="F19" s="27"/>
    </row>
    <row r="20" spans="1:6" ht="15.75">
      <c r="A20" s="1" t="s">
        <v>36</v>
      </c>
      <c r="B20" s="28"/>
      <c r="C20" s="29" t="s">
        <v>37</v>
      </c>
      <c r="D20" s="26">
        <f t="shared" si="0"/>
        <v>12701</v>
      </c>
      <c r="E20" s="27">
        <v>12701</v>
      </c>
      <c r="F20" s="27"/>
    </row>
    <row r="21" spans="1:6" ht="15.75">
      <c r="A21" s="1" t="s">
        <v>38</v>
      </c>
      <c r="B21" s="28"/>
      <c r="C21" s="29" t="s">
        <v>39</v>
      </c>
      <c r="D21" s="26">
        <f t="shared" si="0"/>
        <v>236</v>
      </c>
      <c r="E21" s="27">
        <v>236</v>
      </c>
      <c r="F21" s="27"/>
    </row>
    <row r="22" spans="1:6" ht="15.75">
      <c r="A22" s="1" t="s">
        <v>40</v>
      </c>
      <c r="B22" s="31"/>
      <c r="C22" s="29" t="s">
        <v>41</v>
      </c>
      <c r="D22" s="26">
        <f t="shared" si="0"/>
        <v>236</v>
      </c>
      <c r="E22" s="27">
        <v>236</v>
      </c>
      <c r="F22" s="27"/>
    </row>
    <row r="23" spans="1:6" ht="15.75">
      <c r="A23" s="1" t="s">
        <v>42</v>
      </c>
      <c r="B23" s="31"/>
      <c r="C23" s="29" t="s">
        <v>43</v>
      </c>
      <c r="D23" s="26">
        <f t="shared" si="0"/>
        <v>60</v>
      </c>
      <c r="E23" s="27">
        <v>60</v>
      </c>
      <c r="F23" s="27"/>
    </row>
    <row r="24" spans="1:6" ht="15.75">
      <c r="A24" s="1" t="s">
        <v>44</v>
      </c>
      <c r="B24" s="31"/>
      <c r="C24" s="29" t="s">
        <v>45</v>
      </c>
      <c r="D24" s="26">
        <f t="shared" si="0"/>
        <v>500</v>
      </c>
      <c r="E24" s="27">
        <v>500</v>
      </c>
      <c r="F24" s="27"/>
    </row>
    <row r="25" spans="1:6" ht="15.75">
      <c r="A25" s="1" t="s">
        <v>46</v>
      </c>
      <c r="B25" s="31"/>
      <c r="C25" s="29" t="s">
        <v>47</v>
      </c>
      <c r="D25" s="26">
        <f t="shared" si="0"/>
        <v>4500</v>
      </c>
      <c r="E25" s="27">
        <v>4500</v>
      </c>
      <c r="F25" s="27"/>
    </row>
    <row r="26" spans="1:6" ht="15.75">
      <c r="A26" s="1" t="s">
        <v>48</v>
      </c>
      <c r="B26" s="31"/>
      <c r="C26" s="29" t="s">
        <v>49</v>
      </c>
      <c r="D26" s="26">
        <f t="shared" si="0"/>
        <v>8964</v>
      </c>
      <c r="E26" s="27">
        <v>8964</v>
      </c>
      <c r="F26" s="27"/>
    </row>
    <row r="27" spans="1:6" ht="15.75">
      <c r="A27" s="1" t="s">
        <v>50</v>
      </c>
      <c r="B27" s="31"/>
      <c r="C27" s="32" t="s">
        <v>51</v>
      </c>
      <c r="D27" s="26">
        <f>SUM(E27:F27)</f>
        <v>19685</v>
      </c>
      <c r="E27" s="27">
        <v>19685</v>
      </c>
      <c r="F27" s="27"/>
    </row>
    <row r="28" spans="1:6" ht="15.75">
      <c r="A28" s="1" t="s">
        <v>52</v>
      </c>
      <c r="B28" s="31"/>
      <c r="C28" s="32" t="s">
        <v>53</v>
      </c>
      <c r="D28" s="26">
        <f>SUM(E28:F28)</f>
        <v>5315</v>
      </c>
      <c r="E28" s="27">
        <v>5315</v>
      </c>
      <c r="F28" s="27"/>
    </row>
    <row r="29" spans="1:6" ht="15.75">
      <c r="A29" s="1" t="s">
        <v>54</v>
      </c>
      <c r="B29" s="31"/>
      <c r="C29" s="32" t="s">
        <v>55</v>
      </c>
      <c r="D29" s="26">
        <f>SUM(E29:F29)</f>
        <v>800</v>
      </c>
      <c r="E29" s="27">
        <v>800</v>
      </c>
      <c r="F29" s="27"/>
    </row>
    <row r="30" spans="1:6" ht="15.75">
      <c r="A30" s="1" t="s">
        <v>56</v>
      </c>
      <c r="B30" s="33"/>
      <c r="C30" s="32" t="s">
        <v>57</v>
      </c>
      <c r="D30" s="26">
        <f>SUM(E30:F30)</f>
        <v>3752</v>
      </c>
      <c r="E30" s="27">
        <v>3752</v>
      </c>
      <c r="F30" s="30"/>
    </row>
    <row r="31" spans="1:6" ht="15.75">
      <c r="A31" s="1" t="s">
        <v>58</v>
      </c>
      <c r="B31" s="33"/>
      <c r="C31" s="32" t="s">
        <v>59</v>
      </c>
      <c r="D31" s="26">
        <f>SUM(E31:F31)</f>
        <v>1055</v>
      </c>
      <c r="E31" s="27">
        <v>1055</v>
      </c>
      <c r="F31" s="30"/>
    </row>
    <row r="32" spans="1:6" ht="15.75">
      <c r="A32" s="1" t="s">
        <v>60</v>
      </c>
      <c r="B32" s="34" t="s">
        <v>17</v>
      </c>
      <c r="C32" s="25" t="s">
        <v>61</v>
      </c>
      <c r="D32" s="23">
        <f>D33+D41+D46</f>
        <v>153732</v>
      </c>
      <c r="E32" s="30">
        <f>E33+E41+E46</f>
        <v>153535</v>
      </c>
      <c r="F32" s="30">
        <f>SUM(F33+F41+F46)</f>
        <v>197</v>
      </c>
    </row>
    <row r="33" spans="1:6" ht="15.75">
      <c r="A33" s="1" t="s">
        <v>62</v>
      </c>
      <c r="B33" s="33" t="s">
        <v>63</v>
      </c>
      <c r="C33" s="25" t="s">
        <v>64</v>
      </c>
      <c r="D33" s="23">
        <f t="shared" si="0"/>
        <v>139732</v>
      </c>
      <c r="E33" s="30">
        <f>SUM(E34:E40)</f>
        <v>139732</v>
      </c>
      <c r="F33" s="30">
        <f>SUM(F34:F38)</f>
        <v>0</v>
      </c>
    </row>
    <row r="34" spans="1:6" ht="15.75">
      <c r="A34" s="1" t="s">
        <v>65</v>
      </c>
      <c r="B34" s="33"/>
      <c r="C34" s="29" t="s">
        <v>66</v>
      </c>
      <c r="D34" s="26">
        <f t="shared" si="0"/>
        <v>30000</v>
      </c>
      <c r="E34" s="27">
        <v>30000</v>
      </c>
      <c r="F34" s="27"/>
    </row>
    <row r="35" spans="1:6" ht="15.75">
      <c r="A35" s="1" t="s">
        <v>67</v>
      </c>
      <c r="B35" s="33"/>
      <c r="C35" s="32" t="s">
        <v>68</v>
      </c>
      <c r="D35" s="26">
        <f t="shared" si="0"/>
        <v>15000</v>
      </c>
      <c r="E35" s="27">
        <v>15000</v>
      </c>
      <c r="F35" s="27"/>
    </row>
    <row r="36" spans="1:6" ht="15.75">
      <c r="A36" s="1" t="s">
        <v>69</v>
      </c>
      <c r="B36" s="33"/>
      <c r="C36" s="29" t="s">
        <v>70</v>
      </c>
      <c r="D36" s="26">
        <f t="shared" si="0"/>
        <v>92534</v>
      </c>
      <c r="E36" s="27">
        <v>92534</v>
      </c>
      <c r="F36" s="27"/>
    </row>
    <row r="37" spans="1:6" ht="15.75">
      <c r="A37" s="1" t="s">
        <v>71</v>
      </c>
      <c r="B37" s="33"/>
      <c r="C37" s="29" t="s">
        <v>72</v>
      </c>
      <c r="D37" s="26">
        <f t="shared" si="0"/>
        <v>849</v>
      </c>
      <c r="E37" s="27">
        <v>849</v>
      </c>
      <c r="F37" s="27"/>
    </row>
    <row r="38" spans="1:6" ht="15.75">
      <c r="A38" s="1" t="s">
        <v>73</v>
      </c>
      <c r="B38" s="33"/>
      <c r="C38" s="29" t="s">
        <v>74</v>
      </c>
      <c r="D38" s="26">
        <f t="shared" si="0"/>
        <v>1035</v>
      </c>
      <c r="E38" s="27">
        <v>1035</v>
      </c>
      <c r="F38" s="27"/>
    </row>
    <row r="39" spans="1:6" ht="15.75">
      <c r="A39" s="1" t="s">
        <v>75</v>
      </c>
      <c r="B39" s="33"/>
      <c r="C39" s="29" t="s">
        <v>76</v>
      </c>
      <c r="D39" s="26">
        <f t="shared" si="0"/>
        <v>270</v>
      </c>
      <c r="E39" s="27">
        <v>270</v>
      </c>
      <c r="F39" s="27"/>
    </row>
    <row r="40" spans="1:6" ht="15.75">
      <c r="B40" s="33"/>
      <c r="C40" s="29" t="s">
        <v>77</v>
      </c>
      <c r="D40" s="26">
        <f t="shared" si="0"/>
        <v>44</v>
      </c>
      <c r="E40" s="27">
        <v>44</v>
      </c>
      <c r="F40" s="27"/>
    </row>
    <row r="41" spans="1:6" ht="15.75">
      <c r="A41" s="1" t="s">
        <v>78</v>
      </c>
      <c r="B41" s="33" t="s">
        <v>79</v>
      </c>
      <c r="C41" s="25" t="s">
        <v>80</v>
      </c>
      <c r="D41" s="23">
        <f t="shared" si="0"/>
        <v>11992</v>
      </c>
      <c r="E41" s="30">
        <f>SUM(E42:E45)</f>
        <v>11992</v>
      </c>
      <c r="F41" s="30">
        <f>SUM(F42:F45)</f>
        <v>0</v>
      </c>
    </row>
    <row r="42" spans="1:6" ht="15.75">
      <c r="A42" s="1" t="s">
        <v>81</v>
      </c>
      <c r="B42" s="33"/>
      <c r="C42" s="29" t="s">
        <v>82</v>
      </c>
      <c r="D42" s="26">
        <f t="shared" si="0"/>
        <v>0</v>
      </c>
      <c r="E42" s="27">
        <v>0</v>
      </c>
      <c r="F42" s="27"/>
    </row>
    <row r="43" spans="1:6" ht="15.75">
      <c r="A43" s="1" t="s">
        <v>83</v>
      </c>
      <c r="B43" s="33"/>
      <c r="C43" s="29" t="s">
        <v>84</v>
      </c>
      <c r="D43" s="26">
        <f t="shared" si="0"/>
        <v>0</v>
      </c>
      <c r="E43" s="27">
        <v>0</v>
      </c>
      <c r="F43" s="27"/>
    </row>
    <row r="44" spans="1:6" ht="15.75">
      <c r="A44" s="1" t="s">
        <v>85</v>
      </c>
      <c r="B44" s="33"/>
      <c r="C44" s="29" t="s">
        <v>86</v>
      </c>
      <c r="D44" s="26">
        <f t="shared" si="0"/>
        <v>11992</v>
      </c>
      <c r="E44" s="27">
        <v>11992</v>
      </c>
      <c r="F44" s="27"/>
    </row>
    <row r="45" spans="1:6" ht="15.75">
      <c r="A45" s="1" t="s">
        <v>87</v>
      </c>
      <c r="B45" s="33"/>
      <c r="C45" s="32" t="s">
        <v>88</v>
      </c>
      <c r="D45" s="26">
        <f t="shared" si="0"/>
        <v>0</v>
      </c>
      <c r="E45" s="27">
        <v>0</v>
      </c>
      <c r="F45" s="27"/>
    </row>
    <row r="46" spans="1:6" ht="15.75">
      <c r="A46" s="1" t="s">
        <v>89</v>
      </c>
      <c r="B46" s="33" t="s">
        <v>90</v>
      </c>
      <c r="C46" s="35" t="s">
        <v>91</v>
      </c>
      <c r="D46" s="23">
        <f>SUM(D47:D50)</f>
        <v>2008</v>
      </c>
      <c r="E46" s="30">
        <f>SUM(E47:E50)</f>
        <v>1811</v>
      </c>
      <c r="F46" s="30">
        <f>F48</f>
        <v>197</v>
      </c>
    </row>
    <row r="47" spans="1:6" ht="15.75">
      <c r="A47" s="1" t="s">
        <v>92</v>
      </c>
      <c r="B47" s="33"/>
      <c r="C47" s="32" t="s">
        <v>93</v>
      </c>
      <c r="D47" s="23">
        <f t="shared" si="0"/>
        <v>1240</v>
      </c>
      <c r="E47" s="30">
        <v>1240</v>
      </c>
      <c r="F47" s="30"/>
    </row>
    <row r="48" spans="1:6" ht="15.75">
      <c r="A48" s="1" t="s">
        <v>94</v>
      </c>
      <c r="B48" s="33"/>
      <c r="C48" s="32" t="s">
        <v>95</v>
      </c>
      <c r="D48" s="26">
        <f t="shared" si="0"/>
        <v>465</v>
      </c>
      <c r="E48" s="30">
        <v>268</v>
      </c>
      <c r="F48" s="30">
        <v>197</v>
      </c>
    </row>
    <row r="49" spans="1:6" ht="15.75">
      <c r="A49" s="1" t="s">
        <v>96</v>
      </c>
      <c r="B49" s="33"/>
      <c r="C49" s="32" t="s">
        <v>97</v>
      </c>
      <c r="D49" s="26">
        <f t="shared" si="0"/>
        <v>303</v>
      </c>
      <c r="E49" s="30">
        <v>303</v>
      </c>
      <c r="F49" s="30"/>
    </row>
    <row r="50" spans="1:6" ht="15.75">
      <c r="A50" s="1" t="s">
        <v>98</v>
      </c>
      <c r="B50" s="36"/>
      <c r="C50" s="32" t="s">
        <v>99</v>
      </c>
      <c r="D50" s="26">
        <f t="shared" si="0"/>
        <v>0</v>
      </c>
      <c r="E50" s="27">
        <v>0</v>
      </c>
      <c r="F50" s="27"/>
    </row>
    <row r="51" spans="1:6" ht="15.75">
      <c r="A51" s="1" t="s">
        <v>100</v>
      </c>
      <c r="B51" s="34" t="s">
        <v>101</v>
      </c>
      <c r="C51" s="35" t="s">
        <v>102</v>
      </c>
      <c r="D51" s="23">
        <f t="shared" si="0"/>
        <v>299770</v>
      </c>
      <c r="E51" s="30">
        <f>E52+E55</f>
        <v>298531</v>
      </c>
      <c r="F51" s="30">
        <f>F55</f>
        <v>1239</v>
      </c>
    </row>
    <row r="52" spans="1:6" ht="15.75">
      <c r="A52" s="1" t="s">
        <v>103</v>
      </c>
      <c r="B52" s="31" t="s">
        <v>8</v>
      </c>
      <c r="C52" s="32" t="s">
        <v>104</v>
      </c>
      <c r="D52" s="26">
        <f t="shared" si="0"/>
        <v>252623</v>
      </c>
      <c r="E52" s="27">
        <f>E53</f>
        <v>252623</v>
      </c>
      <c r="F52" s="27"/>
    </row>
    <row r="53" spans="1:6" ht="15.75">
      <c r="A53" s="1" t="s">
        <v>105</v>
      </c>
      <c r="B53" s="36"/>
      <c r="C53" s="37" t="s">
        <v>106</v>
      </c>
      <c r="D53" s="26">
        <f t="shared" si="0"/>
        <v>252623</v>
      </c>
      <c r="E53" s="27">
        <v>252623</v>
      </c>
      <c r="F53" s="27"/>
    </row>
    <row r="54" spans="1:6" ht="15.75">
      <c r="A54" s="1" t="s">
        <v>107</v>
      </c>
      <c r="B54" s="36"/>
      <c r="C54" s="37" t="s">
        <v>108</v>
      </c>
      <c r="D54" s="26">
        <f t="shared" si="0"/>
        <v>0</v>
      </c>
      <c r="E54" s="27"/>
      <c r="F54" s="27"/>
    </row>
    <row r="55" spans="1:6" ht="15.75">
      <c r="A55" s="1" t="s">
        <v>109</v>
      </c>
      <c r="B55" s="36"/>
      <c r="C55" s="37" t="s">
        <v>110</v>
      </c>
      <c r="D55" s="26">
        <f t="shared" si="0"/>
        <v>47147</v>
      </c>
      <c r="E55" s="27">
        <v>45908</v>
      </c>
      <c r="F55" s="27">
        <v>1239</v>
      </c>
    </row>
    <row r="56" spans="1:6" ht="15.75">
      <c r="A56" s="1" t="s">
        <v>111</v>
      </c>
      <c r="B56" s="36" t="s">
        <v>14</v>
      </c>
      <c r="C56" s="32" t="s">
        <v>112</v>
      </c>
      <c r="D56" s="26">
        <f t="shared" si="0"/>
        <v>0</v>
      </c>
      <c r="E56" s="27">
        <v>0</v>
      </c>
      <c r="F56" s="27"/>
    </row>
    <row r="57" spans="1:6" ht="15.75">
      <c r="A57" s="1" t="s">
        <v>113</v>
      </c>
      <c r="B57" s="36" t="s">
        <v>17</v>
      </c>
      <c r="C57" s="32" t="s">
        <v>114</v>
      </c>
      <c r="D57" s="26">
        <f t="shared" si="0"/>
        <v>0</v>
      </c>
      <c r="E57" s="27"/>
      <c r="F57" s="27"/>
    </row>
    <row r="58" spans="1:6" ht="15.75">
      <c r="A58" s="1" t="s">
        <v>115</v>
      </c>
      <c r="B58" s="36" t="s">
        <v>19</v>
      </c>
      <c r="C58" s="32" t="s">
        <v>116</v>
      </c>
      <c r="D58" s="26">
        <f t="shared" si="0"/>
        <v>0</v>
      </c>
      <c r="E58" s="27"/>
      <c r="F58" s="27">
        <f>SUM(F59:F63)</f>
        <v>0</v>
      </c>
    </row>
    <row r="59" spans="1:6" ht="15.75">
      <c r="A59" s="1" t="s">
        <v>117</v>
      </c>
      <c r="B59" s="36"/>
      <c r="C59" s="37" t="s">
        <v>118</v>
      </c>
      <c r="D59" s="26">
        <f t="shared" si="0"/>
        <v>0</v>
      </c>
      <c r="E59" s="27"/>
      <c r="F59" s="27"/>
    </row>
    <row r="60" spans="1:6" ht="15.75">
      <c r="A60" s="1" t="s">
        <v>119</v>
      </c>
      <c r="B60" s="36"/>
      <c r="C60" s="37" t="s">
        <v>120</v>
      </c>
      <c r="D60" s="26">
        <f t="shared" si="0"/>
        <v>0</v>
      </c>
      <c r="E60" s="27"/>
      <c r="F60" s="27"/>
    </row>
    <row r="61" spans="1:6" ht="15.75">
      <c r="A61" s="1" t="s">
        <v>121</v>
      </c>
      <c r="B61" s="36"/>
      <c r="C61" s="37" t="s">
        <v>122</v>
      </c>
      <c r="D61" s="26">
        <f t="shared" si="0"/>
        <v>0</v>
      </c>
      <c r="E61" s="27"/>
      <c r="F61" s="27"/>
    </row>
    <row r="62" spans="1:6" ht="15.75">
      <c r="A62" s="1" t="s">
        <v>123</v>
      </c>
      <c r="B62" s="36"/>
      <c r="C62" s="37" t="s">
        <v>124</v>
      </c>
      <c r="D62" s="26">
        <f t="shared" si="0"/>
        <v>0</v>
      </c>
      <c r="E62" s="27">
        <v>0</v>
      </c>
      <c r="F62" s="27"/>
    </row>
    <row r="63" spans="1:6" ht="15.75">
      <c r="A63" s="1" t="s">
        <v>125</v>
      </c>
      <c r="B63" s="36"/>
      <c r="C63" s="37" t="s">
        <v>126</v>
      </c>
      <c r="D63" s="26">
        <f t="shared" si="0"/>
        <v>0</v>
      </c>
      <c r="E63" s="27"/>
      <c r="F63" s="27"/>
    </row>
    <row r="64" spans="1:6" ht="15.75">
      <c r="A64" s="1" t="s">
        <v>127</v>
      </c>
      <c r="B64" s="34" t="s">
        <v>128</v>
      </c>
      <c r="C64" s="25" t="s">
        <v>129</v>
      </c>
      <c r="D64" s="23">
        <f>D65</f>
        <v>22600</v>
      </c>
      <c r="E64" s="23">
        <f>E65</f>
        <v>22600</v>
      </c>
      <c r="F64" s="30">
        <f ca="1">SUM(F65)</f>
        <v>0</v>
      </c>
    </row>
    <row r="65" spans="1:6" ht="15.75">
      <c r="A65" s="1" t="s">
        <v>130</v>
      </c>
      <c r="B65" s="34" t="s">
        <v>8</v>
      </c>
      <c r="C65" s="25" t="s">
        <v>131</v>
      </c>
      <c r="D65" s="23">
        <f>SUM(D66:D68)</f>
        <v>22600</v>
      </c>
      <c r="E65" s="23">
        <f>SUM(E66:E68)</f>
        <v>22600</v>
      </c>
      <c r="F65" s="30">
        <f ca="1">SUM(F62:F73)</f>
        <v>0</v>
      </c>
    </row>
    <row r="66" spans="1:6" ht="15.75">
      <c r="A66" s="1" t="s">
        <v>132</v>
      </c>
      <c r="B66" s="31"/>
      <c r="C66" s="29" t="s">
        <v>133</v>
      </c>
      <c r="D66" s="26">
        <f>SUM(E66:F66)</f>
        <v>0</v>
      </c>
      <c r="E66" s="27">
        <v>0</v>
      </c>
      <c r="F66" s="27"/>
    </row>
    <row r="67" spans="1:6" ht="15.75">
      <c r="A67" s="1" t="s">
        <v>134</v>
      </c>
      <c r="B67" s="38"/>
      <c r="C67" s="29" t="s">
        <v>135</v>
      </c>
      <c r="D67" s="26">
        <f>SUM(E67:F67)</f>
        <v>13000</v>
      </c>
      <c r="E67" s="27">
        <v>13000</v>
      </c>
      <c r="F67" s="27"/>
    </row>
    <row r="68" spans="1:6" ht="15.75">
      <c r="A68" s="1" t="s">
        <v>136</v>
      </c>
      <c r="B68" s="39"/>
      <c r="C68" s="40" t="s">
        <v>137</v>
      </c>
      <c r="D68" s="26">
        <f>SUM(E68:F68)</f>
        <v>9600</v>
      </c>
      <c r="E68" s="41">
        <v>9600</v>
      </c>
      <c r="F68" s="41"/>
    </row>
    <row r="69" spans="1:6" ht="15.75">
      <c r="A69" s="1" t="s">
        <v>138</v>
      </c>
      <c r="B69" s="34" t="s">
        <v>139</v>
      </c>
      <c r="C69" s="35" t="s">
        <v>140</v>
      </c>
      <c r="D69" s="23">
        <f t="shared" si="0"/>
        <v>69476</v>
      </c>
      <c r="E69" s="30">
        <f>SUM(E70+E72+E73+E74)</f>
        <v>69476</v>
      </c>
      <c r="F69" s="30">
        <f>SUM(F70+F72+F73)</f>
        <v>0</v>
      </c>
    </row>
    <row r="70" spans="1:6" ht="15.75">
      <c r="A70" s="1" t="s">
        <v>141</v>
      </c>
      <c r="B70" s="34" t="s">
        <v>8</v>
      </c>
      <c r="C70" s="35" t="s">
        <v>142</v>
      </c>
      <c r="D70" s="23">
        <f t="shared" si="0"/>
        <v>20075</v>
      </c>
      <c r="E70" s="30">
        <f>SUM(E71)</f>
        <v>20075</v>
      </c>
      <c r="F70" s="30">
        <f>SUM(F71)</f>
        <v>0</v>
      </c>
    </row>
    <row r="71" spans="1:6" ht="15.75">
      <c r="A71" s="1" t="s">
        <v>143</v>
      </c>
      <c r="B71" s="31"/>
      <c r="C71" s="32" t="s">
        <v>144</v>
      </c>
      <c r="D71" s="26">
        <f t="shared" si="0"/>
        <v>20075</v>
      </c>
      <c r="E71" s="27">
        <v>20075</v>
      </c>
      <c r="F71" s="27"/>
    </row>
    <row r="72" spans="1:6" ht="15.75">
      <c r="A72" s="1" t="s">
        <v>145</v>
      </c>
      <c r="B72" s="34" t="s">
        <v>14</v>
      </c>
      <c r="C72" s="35" t="s">
        <v>146</v>
      </c>
      <c r="D72" s="23">
        <f t="shared" si="0"/>
        <v>0</v>
      </c>
      <c r="E72" s="30">
        <v>0</v>
      </c>
      <c r="F72" s="30">
        <f>SUM(F27)</f>
        <v>0</v>
      </c>
    </row>
    <row r="73" spans="1:6" ht="15.75">
      <c r="A73" s="1" t="s">
        <v>147</v>
      </c>
      <c r="B73" s="34" t="s">
        <v>17</v>
      </c>
      <c r="C73" s="32" t="s">
        <v>148</v>
      </c>
      <c r="D73" s="23">
        <f t="shared" si="0"/>
        <v>49373</v>
      </c>
      <c r="E73" s="30">
        <v>49373</v>
      </c>
      <c r="F73" s="42"/>
    </row>
    <row r="74" spans="1:6" ht="15.75">
      <c r="B74" s="34"/>
      <c r="C74" s="32" t="s">
        <v>149</v>
      </c>
      <c r="D74" s="23">
        <f t="shared" si="0"/>
        <v>28</v>
      </c>
      <c r="E74" s="30">
        <v>28</v>
      </c>
      <c r="F74" s="42"/>
    </row>
    <row r="75" spans="1:6" ht="15.75">
      <c r="A75" s="1" t="s">
        <v>150</v>
      </c>
      <c r="B75" s="34" t="s">
        <v>151</v>
      </c>
      <c r="C75" s="25" t="s">
        <v>152</v>
      </c>
      <c r="D75" s="23">
        <f>SUM(D76)</f>
        <v>2681</v>
      </c>
      <c r="E75" s="23">
        <f>SUM(E76)</f>
        <v>2681</v>
      </c>
      <c r="F75" s="23">
        <f>SUM(F76)</f>
        <v>0</v>
      </c>
    </row>
    <row r="76" spans="1:6" ht="15.75">
      <c r="A76" s="1" t="s">
        <v>153</v>
      </c>
      <c r="B76" s="43" t="s">
        <v>14</v>
      </c>
      <c r="C76" s="44" t="s">
        <v>154</v>
      </c>
      <c r="D76" s="23">
        <f>SUM(E76:F76)</f>
        <v>2681</v>
      </c>
      <c r="E76" s="45">
        <f>SUM(E77:E80)</f>
        <v>2681</v>
      </c>
      <c r="F76" s="45"/>
    </row>
    <row r="77" spans="1:6" ht="15.75">
      <c r="A77" s="1" t="s">
        <v>155</v>
      </c>
      <c r="B77" s="43"/>
      <c r="C77" s="32" t="s">
        <v>156</v>
      </c>
      <c r="D77" s="26">
        <f>SUM(E77:F77)</f>
        <v>2681</v>
      </c>
      <c r="E77" s="27">
        <v>2681</v>
      </c>
      <c r="F77" s="45"/>
    </row>
    <row r="78" spans="1:6" ht="15.75">
      <c r="A78" s="1" t="s">
        <v>157</v>
      </c>
      <c r="B78" s="43"/>
      <c r="C78" s="46" t="s">
        <v>158</v>
      </c>
      <c r="D78" s="26">
        <f>SUM(E78:F78)</f>
        <v>0</v>
      </c>
      <c r="E78" s="47">
        <v>0</v>
      </c>
      <c r="F78" s="45"/>
    </row>
    <row r="79" spans="1:6" ht="15.75">
      <c r="A79" s="1" t="s">
        <v>159</v>
      </c>
      <c r="B79" s="43"/>
      <c r="C79" s="48" t="s">
        <v>160</v>
      </c>
      <c r="D79" s="26">
        <f>SUM(E79:F79)</f>
        <v>0</v>
      </c>
      <c r="E79" s="49">
        <v>0</v>
      </c>
      <c r="F79" s="45"/>
    </row>
    <row r="80" spans="1:6" ht="15.75">
      <c r="A80" s="1" t="s">
        <v>161</v>
      </c>
      <c r="B80" s="43"/>
      <c r="C80" s="48" t="s">
        <v>162</v>
      </c>
      <c r="D80" s="26">
        <f>SUM(E80:F80)</f>
        <v>0</v>
      </c>
      <c r="E80" s="49">
        <v>0</v>
      </c>
      <c r="F80" s="45"/>
    </row>
    <row r="81" spans="1:6" ht="15.75">
      <c r="A81" s="1" t="s">
        <v>163</v>
      </c>
      <c r="B81" s="34" t="s">
        <v>164</v>
      </c>
      <c r="C81" s="25" t="s">
        <v>165</v>
      </c>
      <c r="D81" s="23">
        <f t="shared" si="0"/>
        <v>0</v>
      </c>
      <c r="E81" s="30">
        <v>0</v>
      </c>
      <c r="F81" s="30"/>
    </row>
    <row r="82" spans="1:6" ht="15.75">
      <c r="A82" s="1" t="s">
        <v>166</v>
      </c>
      <c r="B82" s="50"/>
      <c r="C82" s="51" t="s">
        <v>167</v>
      </c>
      <c r="D82" s="52">
        <f>D9+D51+D64+D69+D75</f>
        <v>608800</v>
      </c>
      <c r="E82" s="52">
        <f>E9+E51+E69+E64+E75</f>
        <v>605964</v>
      </c>
      <c r="F82" s="52">
        <f>F9+F32+F51</f>
        <v>2836</v>
      </c>
    </row>
    <row r="83" spans="1:6" ht="31.5">
      <c r="A83" s="1" t="s">
        <v>168</v>
      </c>
      <c r="B83" s="43" t="s">
        <v>169</v>
      </c>
      <c r="C83" s="53" t="s">
        <v>170</v>
      </c>
      <c r="D83" s="54">
        <f>SUM(E83:F83)</f>
        <v>117115</v>
      </c>
      <c r="E83" s="45">
        <f>SUM(E90,E87,E84)</f>
        <v>117000</v>
      </c>
      <c r="F83" s="45">
        <f>SUM(F90,F87,F84)</f>
        <v>115</v>
      </c>
    </row>
    <row r="84" spans="1:6" ht="15.75">
      <c r="A84" s="1" t="s">
        <v>171</v>
      </c>
      <c r="B84" s="43" t="s">
        <v>8</v>
      </c>
      <c r="C84" s="44" t="s">
        <v>172</v>
      </c>
      <c r="D84" s="54">
        <f t="shared" ref="D84:D93" si="1">SUM(E84:F84)</f>
        <v>117115</v>
      </c>
      <c r="E84" s="45">
        <f>SUM(E85:E86)</f>
        <v>117000</v>
      </c>
      <c r="F84" s="45">
        <f>SUM(F85:F86)</f>
        <v>115</v>
      </c>
    </row>
    <row r="85" spans="1:6" ht="15.75">
      <c r="A85" s="1" t="s">
        <v>173</v>
      </c>
      <c r="B85" s="55" t="s">
        <v>174</v>
      </c>
      <c r="C85" s="29" t="s">
        <v>175</v>
      </c>
      <c r="D85" s="56">
        <f t="shared" si="1"/>
        <v>117115</v>
      </c>
      <c r="E85" s="57">
        <v>117000</v>
      </c>
      <c r="F85" s="57">
        <v>115</v>
      </c>
    </row>
    <row r="86" spans="1:6" ht="15.75">
      <c r="A86" s="1" t="s">
        <v>176</v>
      </c>
      <c r="B86" s="55" t="s">
        <v>177</v>
      </c>
      <c r="C86" s="29" t="s">
        <v>178</v>
      </c>
      <c r="D86" s="56">
        <f t="shared" si="1"/>
        <v>0</v>
      </c>
      <c r="E86" s="57">
        <v>0</v>
      </c>
      <c r="F86" s="57">
        <v>0</v>
      </c>
    </row>
    <row r="87" spans="1:6" ht="15.75">
      <c r="A87" s="1" t="s">
        <v>179</v>
      </c>
      <c r="B87" s="34" t="s">
        <v>14</v>
      </c>
      <c r="C87" s="25" t="s">
        <v>180</v>
      </c>
      <c r="D87" s="54">
        <f t="shared" si="1"/>
        <v>0</v>
      </c>
      <c r="E87" s="58">
        <f>SUM(E88:E89)</f>
        <v>0</v>
      </c>
      <c r="F87" s="58">
        <f>SUM(F88:F89)</f>
        <v>0</v>
      </c>
    </row>
    <row r="88" spans="1:6" ht="15.75">
      <c r="A88" s="1" t="s">
        <v>181</v>
      </c>
      <c r="B88" s="55" t="s">
        <v>182</v>
      </c>
      <c r="C88" s="29" t="s">
        <v>175</v>
      </c>
      <c r="D88" s="56">
        <f t="shared" si="1"/>
        <v>0</v>
      </c>
      <c r="E88" s="57">
        <v>0</v>
      </c>
      <c r="F88" s="57">
        <v>0</v>
      </c>
    </row>
    <row r="89" spans="1:6" ht="15.75">
      <c r="A89" s="1" t="s">
        <v>183</v>
      </c>
      <c r="B89" s="55" t="s">
        <v>184</v>
      </c>
      <c r="C89" s="29" t="s">
        <v>178</v>
      </c>
      <c r="D89" s="56">
        <f t="shared" si="1"/>
        <v>0</v>
      </c>
      <c r="E89" s="57">
        <v>0</v>
      </c>
      <c r="F89" s="57">
        <v>0</v>
      </c>
    </row>
    <row r="90" spans="1:6" ht="31.5">
      <c r="A90" s="1" t="s">
        <v>185</v>
      </c>
      <c r="B90" s="43"/>
      <c r="C90" s="53" t="s">
        <v>186</v>
      </c>
      <c r="D90" s="54">
        <f>SUM(E90:F90)</f>
        <v>0</v>
      </c>
      <c r="E90" s="59">
        <v>0</v>
      </c>
      <c r="F90" s="59">
        <v>0</v>
      </c>
    </row>
    <row r="91" spans="1:6" ht="15.75">
      <c r="A91" s="1" t="s">
        <v>187</v>
      </c>
      <c r="B91" s="43" t="s">
        <v>188</v>
      </c>
      <c r="C91" s="44" t="s">
        <v>189</v>
      </c>
      <c r="D91" s="54">
        <f t="shared" si="1"/>
        <v>0</v>
      </c>
      <c r="E91" s="58"/>
      <c r="F91" s="58"/>
    </row>
    <row r="92" spans="1:6" ht="15.75">
      <c r="A92" s="1" t="s">
        <v>190</v>
      </c>
      <c r="B92" s="43" t="s">
        <v>191</v>
      </c>
      <c r="C92" s="44" t="s">
        <v>192</v>
      </c>
      <c r="D92" s="54">
        <f t="shared" si="1"/>
        <v>0</v>
      </c>
      <c r="E92" s="58"/>
      <c r="F92" s="58"/>
    </row>
    <row r="93" spans="1:6" ht="15.75">
      <c r="A93" s="1" t="s">
        <v>193</v>
      </c>
      <c r="B93" s="43" t="s">
        <v>194</v>
      </c>
      <c r="C93" s="44" t="s">
        <v>195</v>
      </c>
      <c r="D93" s="54">
        <f t="shared" si="1"/>
        <v>0</v>
      </c>
      <c r="E93" s="58"/>
      <c r="F93" s="58"/>
    </row>
    <row r="94" spans="1:6" ht="16.5" thickBot="1">
      <c r="A94" s="1" t="s">
        <v>196</v>
      </c>
      <c r="B94" s="60"/>
      <c r="C94" s="61" t="s">
        <v>197</v>
      </c>
      <c r="D94" s="62">
        <f>D82+D83</f>
        <v>725915</v>
      </c>
      <c r="E94" s="63">
        <f>SUM(E82+E83+E91+E92+E93)</f>
        <v>722964</v>
      </c>
      <c r="F94" s="63">
        <f>SUM(F82+F83+F91+F92+F93)</f>
        <v>2951</v>
      </c>
    </row>
    <row r="96" spans="1:6" ht="15.75">
      <c r="C96" s="65" t="s">
        <v>198</v>
      </c>
      <c r="D96" s="66"/>
      <c r="E96" s="67"/>
    </row>
    <row r="97" spans="3:5" ht="15.75">
      <c r="C97" s="65" t="s">
        <v>199</v>
      </c>
      <c r="D97" s="68"/>
      <c r="E97" s="69"/>
    </row>
    <row r="98" spans="3:5" ht="15.75">
      <c r="C98" s="65" t="s">
        <v>200</v>
      </c>
      <c r="D98" s="66"/>
    </row>
    <row r="99" spans="3:5" ht="15.75">
      <c r="C99" s="65" t="s">
        <v>201</v>
      </c>
    </row>
    <row r="100" spans="3:5" ht="15.75">
      <c r="C100" s="65" t="s">
        <v>202</v>
      </c>
      <c r="D100" s="70"/>
    </row>
    <row r="101" spans="3:5" ht="15.75">
      <c r="C101" s="65" t="s">
        <v>203</v>
      </c>
    </row>
    <row r="102" spans="3:5" ht="15.75">
      <c r="C102" s="65" t="s">
        <v>204</v>
      </c>
    </row>
    <row r="103" spans="3:5">
      <c r="D103" s="70"/>
    </row>
    <row r="110" spans="3:5">
      <c r="D110" s="71"/>
    </row>
  </sheetData>
  <mergeCells count="3">
    <mergeCell ref="B3:F3"/>
    <mergeCell ref="B4:F4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2016-01-22T09:15:27Z</dcterms:created>
  <dcterms:modified xsi:type="dcterms:W3CDTF">2016-01-22T09:15:38Z</dcterms:modified>
</cp:coreProperties>
</file>