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10425" tabRatio="727" firstSheet="12" activeTab="21"/>
  </bookViews>
  <sheets>
    <sheet name="1.1.sz.mell." sheetId="1" r:id="rId1"/>
    <sheet name="1.2.sz.mell." sheetId="2" r:id="rId2"/>
    <sheet name="1.3.sz.mell." sheetId="3" r:id="rId3"/>
    <sheet name="1.4.sz.mell." sheetId="4" r:id="rId4"/>
    <sheet name="2.1.sz.mell  " sheetId="5" r:id="rId5"/>
    <sheet name="2.2.sz.mell  " sheetId="6" r:id="rId6"/>
    <sheet name="3.sz.mell.  " sheetId="7" r:id="rId7"/>
    <sheet name="4.sz.mell." sheetId="8" r:id="rId8"/>
    <sheet name="5.sz.mell." sheetId="9" r:id="rId9"/>
    <sheet name="6.sz.mell." sheetId="10" r:id="rId10"/>
    <sheet name="7.sz.mell." sheetId="11" r:id="rId11"/>
    <sheet name="8. sz. mell. " sheetId="12" r:id="rId12"/>
    <sheet name="9.1. sz. mell" sheetId="13" r:id="rId13"/>
    <sheet name="9.2. sz. mell" sheetId="14" r:id="rId14"/>
    <sheet name="9.3. sz. mell" sheetId="15" r:id="rId15"/>
    <sheet name="9.4.sz.mell." sheetId="16" r:id="rId16"/>
    <sheet name="10.sz.mell" sheetId="17" r:id="rId17"/>
    <sheet name="1. sz tájékoztató t" sheetId="18" r:id="rId18"/>
    <sheet name="2. sz tájékoztató t." sheetId="19" r:id="rId19"/>
    <sheet name="3.sz tájékoztató t." sheetId="20" r:id="rId20"/>
    <sheet name="4.sz tájékoztató t." sheetId="21" r:id="rId21"/>
    <sheet name="5.sz tájékoztató" sheetId="22" r:id="rId22"/>
  </sheets>
  <definedNames>
    <definedName name="_xlfn.IFERROR" hidden="1">#NAME?</definedName>
    <definedName name="_xlnm.Print_Titles" localSheetId="12">'9.1. sz. mell'!$1:$6</definedName>
    <definedName name="_xlnm.Print_Titles" localSheetId="13">'9.2. sz. mell'!$1:$6</definedName>
    <definedName name="_xlnm.Print_Titles" localSheetId="14">'9.3. sz. mell'!$1:$6</definedName>
    <definedName name="_xlnm.Print_Titles" localSheetId="15">'9.4.sz.mell.'!$1:$6</definedName>
    <definedName name="_xlnm.Print_Area" localSheetId="0">'1.1.sz.mell.'!$A$1:$C$149</definedName>
    <definedName name="_xlnm.Print_Area" localSheetId="1">'1.2.sz.mell.'!$A$1:$C$149</definedName>
    <definedName name="_xlnm.Print_Area" localSheetId="2">'1.3.sz.mell.'!$A$1:$C$149</definedName>
    <definedName name="_xlnm.Print_Area" localSheetId="3">'1.4.sz.mell.'!$A$1:$C$149</definedName>
  </definedNames>
  <calcPr fullCalcOnLoad="1"/>
</workbook>
</file>

<file path=xl/sharedStrings.xml><?xml version="1.0" encoding="utf-8"?>
<sst xmlns="http://schemas.openxmlformats.org/spreadsheetml/2006/main" count="2327" uniqueCount="545">
  <si>
    <t>Felújítási kiadások előirányzata felújításonként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</si>
  <si>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</si>
  <si>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</si>
  <si>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</si>
  <si>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</si>
  <si>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</si>
  <si>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</si>
  <si>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</si>
  <si>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</si>
  <si>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</si>
  <si>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</si>
  <si>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</si>
  <si>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</si>
  <si>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</si>
  <si>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</si>
  <si>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</si>
  <si>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</si>
  <si>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</si>
  <si>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</si>
  <si>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</si>
  <si>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</si>
  <si>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</si>
  <si>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</si>
  <si>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</si>
  <si>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</si>
  <si>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</si>
  <si>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</si>
  <si>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</si>
  <si>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</si>
  <si>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</si>
  <si>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</si>
  <si>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</si>
  <si>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</si>
  <si>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</si>
  <si>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</si>
  <si>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</si>
  <si>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</si>
  <si>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</si>
  <si>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</si>
  <si>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</si>
  <si>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</si>
  <si>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</si>
  <si>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</si>
  <si>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</si>
  <si>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</si>
  <si>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</si>
  <si>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</si>
  <si>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</si>
  <si>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</si>
  <si>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</si>
  <si>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</si>
  <si>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</si>
  <si>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</si>
  <si>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</si>
  <si>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</si>
  <si>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</si>
  <si>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</si>
  <si>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</si>
  <si>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</si>
  <si>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Helyi adók</t>
  </si>
  <si>
    <t>Kiadások</t>
  </si>
  <si>
    <t>Egyéb fejlesztési célú 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</si>
  <si>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</si>
  <si>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</si>
  <si>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</si>
  <si>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</si>
  <si>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</si>
  <si>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</si>
  <si>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</si>
  <si>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</si>
  <si>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</si>
  <si>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</si>
  <si>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</si>
  <si>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</si>
  <si>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</si>
  <si>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</si>
  <si>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</si>
  <si>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</si>
  <si>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</si>
  <si>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</si>
  <si>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</si>
  <si>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</si>
  <si>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</si>
  <si>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</si>
  <si>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</si>
  <si>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</si>
  <si>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</si>
  <si>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</si>
  <si>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</si>
  <si>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</si>
  <si>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</si>
  <si>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</si>
  <si>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</si>
  <si>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</si>
  <si>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</si>
  <si>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</si>
  <si>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</si>
  <si>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</si>
  <si>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</si>
  <si>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</si>
  <si>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</si>
  <si>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</si>
  <si>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</si>
  <si>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</si>
  <si>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</si>
  <si>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</si>
  <si>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</si>
  <si>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</si>
  <si>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</si>
  <si>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</si>
  <si>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</si>
  <si>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</si>
  <si>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</si>
  <si>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</si>
  <si>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</si>
  <si>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</si>
  <si>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</si>
  <si>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</si>
  <si>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</si>
  <si>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</si>
  <si>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</si>
  <si>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</si>
  <si>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</si>
  <si>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</si>
  <si>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</si>
  <si>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</si>
  <si>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</si>
  <si>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</si>
  <si>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</si>
  <si>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</si>
  <si>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</si>
  <si>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</si>
  <si>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</si>
  <si>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</si>
  <si>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</si>
  <si>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</si>
  <si>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</si>
  <si>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</si>
  <si>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</si>
  <si>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</si>
  <si>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</si>
  <si>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</si>
  <si>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</si>
  <si>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</si>
  <si>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</si>
  <si>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</si>
  <si>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</si>
  <si>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</si>
  <si>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</si>
  <si>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</si>
  <si>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</si>
  <si>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</si>
  <si>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</si>
  <si>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</si>
  <si>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</si>
  <si>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</si>
  <si>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</si>
  <si>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</si>
  <si>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</si>
  <si>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</si>
  <si>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</si>
  <si>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</si>
  <si>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</si>
  <si>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</si>
  <si>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</si>
  <si>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</si>
  <si>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</si>
  <si>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</si>
  <si>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</si>
  <si>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</si>
  <si>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</si>
  <si>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</si>
  <si>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</si>
  <si>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</si>
  <si>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</si>
  <si>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</si>
  <si>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</si>
  <si>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</si>
  <si>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</si>
  <si>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</si>
  <si>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</si>
  <si>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</si>
  <si>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</si>
  <si>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</si>
  <si>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</si>
  <si>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</si>
  <si>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</si>
  <si>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</si>
  <si>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</si>
  <si>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</si>
  <si>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</si>
  <si>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</si>
  <si>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</si>
  <si>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</si>
  <si>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</si>
  <si>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</si>
  <si>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</si>
  <si>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</si>
  <si>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</si>
  <si>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</si>
  <si>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</si>
  <si>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</si>
  <si>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</si>
  <si>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</si>
  <si>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</si>
  <si>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</si>
  <si>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</si>
  <si>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2014.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</si>
  <si>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</si>
  <si>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</si>
  <si>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</si>
  <si>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</si>
  <si>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</si>
  <si>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</si>
  <si>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</si>
  <si>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</si>
  <si>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</si>
  <si>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</si>
  <si>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</si>
  <si>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</si>
  <si>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</si>
  <si>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</si>
  <si>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</si>
  <si>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</si>
  <si>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</si>
  <si>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</si>
  <si>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</si>
  <si>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</si>
  <si>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</si>
  <si>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</si>
  <si>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</si>
  <si>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</si>
  <si>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</si>
  <si>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</si>
  <si>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</si>
  <si>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</si>
  <si>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</si>
  <si>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</si>
  <si>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</si>
  <si>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</si>
  <si>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</si>
  <si>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</si>
  <si>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</si>
  <si>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</si>
  <si>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</si>
  <si>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</si>
  <si>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</si>
  <si>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</si>
  <si>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</si>
  <si>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</si>
  <si>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</si>
  <si>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</si>
  <si>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</si>
  <si>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</si>
  <si>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</si>
  <si>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</si>
  <si>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</si>
  <si>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</si>
  <si>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</si>
  <si>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</si>
  <si>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</si>
  <si>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</si>
  <si>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</si>
  <si>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</si>
  <si>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2015.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</si>
  <si>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</si>
  <si>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</si>
  <si>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</si>
  <si>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</si>
  <si>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</si>
  <si>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</si>
  <si>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</si>
  <si>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</si>
  <si>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</si>
  <si>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</si>
  <si>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</si>
  <si>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</si>
  <si>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</si>
  <si>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</si>
  <si>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</si>
  <si>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</si>
  <si>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</si>
  <si>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</si>
  <si>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</si>
  <si>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</si>
  <si>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</si>
  <si>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</si>
  <si>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</si>
  <si>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</si>
  <si>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</si>
  <si>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</si>
  <si>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</si>
  <si>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</si>
  <si>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</si>
  <si>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</si>
  <si>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</si>
  <si>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</si>
  <si>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</si>
  <si>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</si>
  <si>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</si>
  <si>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</si>
  <si>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</si>
  <si>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</si>
  <si>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</si>
  <si>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</si>
  <si>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</si>
  <si>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</si>
  <si>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</si>
  <si>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</si>
  <si>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</si>
  <si>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</si>
  <si>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</si>
  <si>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</si>
  <si>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</si>
  <si>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</si>
  <si>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</si>
  <si>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</si>
  <si>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</si>
  <si>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</si>
  <si>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</si>
  <si>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</si>
  <si>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</si>
  <si>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</si>
  <si>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</si>
  <si>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</si>
  <si>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</si>
  <si>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</si>
  <si>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</si>
  <si>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</si>
  <si>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</si>
  <si>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</si>
  <si>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</si>
  <si>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</si>
  <si>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</si>
  <si>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</si>
  <si>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</si>
  <si>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</si>
  <si>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</si>
  <si>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</si>
  <si>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</si>
  <si>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</si>
  <si>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</si>
  <si>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</si>
  <si>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</si>
  <si>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</si>
  <si>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</si>
  <si>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</si>
  <si>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</si>
  <si>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</si>
  <si>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</si>
  <si>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</si>
  <si>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</si>
  <si>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</si>
  <si>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</si>
  <si>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</si>
  <si>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</si>
  <si>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</si>
  <si>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</si>
  <si>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</si>
  <si>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</si>
  <si>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</si>
  <si>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</si>
  <si>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</si>
  <si>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</si>
  <si>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</si>
  <si>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</si>
  <si>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</si>
  <si>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</si>
  <si>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</si>
  <si>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</si>
  <si>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</si>
  <si>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</si>
  <si>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</si>
  <si>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</si>
  <si>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</si>
  <si>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</si>
  <si>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</si>
  <si>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</si>
  <si>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</si>
  <si>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</si>
  <si>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</si>
  <si>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</si>
  <si>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</si>
  <si>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</si>
  <si>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</si>
  <si>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</si>
  <si>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</si>
  <si>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</si>
  <si>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</si>
  <si>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</si>
  <si>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</si>
  <si>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</si>
  <si>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</si>
  <si>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</si>
  <si>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</si>
  <si>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</si>
  <si>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</si>
  <si>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</si>
  <si>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</si>
  <si>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</si>
  <si>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</si>
  <si>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</si>
  <si>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</si>
  <si>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</si>
  <si>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</si>
  <si>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</si>
  <si>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</si>
  <si>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</si>
  <si>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</si>
  <si>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</si>
  <si>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</si>
  <si>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</si>
  <si>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</si>
  <si>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</si>
  <si>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</si>
  <si>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</si>
  <si>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</si>
  <si>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</si>
  <si>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</si>
  <si>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</si>
  <si>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</si>
  <si>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</si>
  <si>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</si>
  <si>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</si>
  <si>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</si>
  <si>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</si>
  <si>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</si>
  <si>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</si>
  <si>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</si>
  <si>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</si>
  <si>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</si>
  <si>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</si>
  <si>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</si>
  <si>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</si>
  <si>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</si>
  <si>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</si>
  <si>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</si>
  <si>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</si>
  <si>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</si>
  <si>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</si>
  <si>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</si>
  <si>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</si>
  <si>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</si>
  <si>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</si>
  <si>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</si>
  <si>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</si>
  <si>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</si>
  <si>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</si>
  <si>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</si>
  <si>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</si>
  <si>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</si>
  <si>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</si>
  <si>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</si>
  <si>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</si>
  <si>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</si>
  <si>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</si>
  <si>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</si>
  <si>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2017.</t>
  </si>
  <si>
    <t xml:space="preserve">
2014. év utáni szükséglet
</t>
  </si>
  <si>
    <t>2015. után</t>
  </si>
  <si>
    <t>Önkormányzaton kívüli EU-s projektekhez történő hozzájárulás 2014. évi előirányzat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</si>
  <si>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</si>
  <si>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</si>
  <si>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</si>
  <si>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</si>
  <si>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</si>
  <si>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</si>
  <si>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Összes bevétel, kiadás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</si>
  <si>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</si>
  <si>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</si>
  <si>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</si>
  <si>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</si>
  <si>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</si>
  <si>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</si>
  <si>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</si>
  <si>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</si>
  <si>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</si>
  <si>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</si>
  <si>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</si>
  <si>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</si>
  <si>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</si>
  <si>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</si>
  <si>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</si>
  <si>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</si>
  <si>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</si>
  <si>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</si>
  <si>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</si>
  <si>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</si>
  <si>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</si>
  <si>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BEVÉTELEK ÖSSZESEN: (9+16)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</si>
  <si>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</si>
  <si>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</si>
  <si>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</si>
  <si>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</si>
  <si>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</si>
  <si>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</si>
  <si>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</si>
  <si>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</si>
  <si>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</si>
  <si>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</si>
  <si>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Osztalék, a koncessziós díj és a hozambevétel</t>
  </si>
  <si>
    <t>Nyírpazony Önkormányzat adósságot keletkeztető ügyletekből és kezességvállalásokból fennálló kötelezettségei (nincs ilyen kötelezettség)</t>
  </si>
  <si>
    <t>Nyírpazony Önkormányzat saját bevételeinek részletezése az adósságot keletkeztető ügyletből származó tárgyévi fizetési kötelezettség megállapításához</t>
  </si>
  <si>
    <t>Beruházási (felhalmozási) kiadások előirányzata beruházásonként (nincs beruházás)</t>
  </si>
  <si>
    <t>10 férőhelyes családi napközi létrehozása Nyírpazony Községben</t>
  </si>
  <si>
    <t>Gyermekorvosi és védőnői rendelő felújítása és bővítése</t>
  </si>
  <si>
    <t>Fejlesztési saját erő igény</t>
  </si>
  <si>
    <t>Polgármesteri  hivatal</t>
  </si>
  <si>
    <t>Aranyalma Óvoda</t>
  </si>
  <si>
    <t>Könyvtár</t>
  </si>
  <si>
    <t>Nincs többéves kihatással járó döntés</t>
  </si>
  <si>
    <t>Nem nyújt kedvezményt az önkormányzat</t>
  </si>
  <si>
    <t>Temető fenntartási támogatás</t>
  </si>
  <si>
    <t>működtetés</t>
  </si>
  <si>
    <t>Nyírpazonyi Sportegyesület támogatása</t>
  </si>
  <si>
    <t>Nők Klubja támogatás</t>
  </si>
  <si>
    <t>Nyugdíjas Klub támogatása</t>
  </si>
  <si>
    <t>Nyírpazonyi Polgárőrség támogatása</t>
  </si>
  <si>
    <t>Nyírpazonyi Településüzemeltetési Kft támogatása</t>
  </si>
  <si>
    <t>Kabalási Polgárőrség támogatása</t>
  </si>
  <si>
    <t>10  férőhelyes családi napközi létrehozás Nyírpazony községben</t>
  </si>
  <si>
    <t>TÁMOP-3.4.3-11/2-2012-0268</t>
  </si>
  <si>
    <t>ÉAOP-4.1.2/A-12-2013-0025</t>
  </si>
  <si>
    <t>Állatmenhely alapítvány támogatása</t>
  </si>
  <si>
    <t>K I M U T A T Á S
a 2015. évben céljelleggel juttatott támogatásokról</t>
  </si>
  <si>
    <t xml:space="preserve">Nyírpazonyi Sportegyesület TAO támogatása </t>
  </si>
  <si>
    <t>Előirányzat-felhasználási terv
2015. évre</t>
  </si>
  <si>
    <t>2015 előtti kifizetés</t>
  </si>
  <si>
    <t>2017. 
után</t>
  </si>
  <si>
    <t>......................, 2015. .......................... hó ..... nap</t>
  </si>
  <si>
    <t>2014-2015</t>
  </si>
  <si>
    <t>Felhasználás
2014. 12.31-ig</t>
  </si>
  <si>
    <t>2015. évi előirányzat</t>
  </si>
  <si>
    <t>2015. év utáni szükséglet
(6=2 - 4 - 5)</t>
  </si>
  <si>
    <t>Aranyalma Óvoda Kerítés építés</t>
  </si>
  <si>
    <t>2015</t>
  </si>
  <si>
    <t>Általános Iskola rézsű kialakítás</t>
  </si>
  <si>
    <t>Nyírpazony  Önkormányzat 2015. évi adósságot keletkeztető fejlesztési céljai</t>
  </si>
  <si>
    <t>Telekvásárlás Arany J. utca Sportegyesület részére</t>
  </si>
  <si>
    <t>Költségvetési évet követő három év tervezett keretszámok                                                                                                                                                                                                                                                                          
2016-2018 évre</t>
  </si>
  <si>
    <t xml:space="preserve">2.1. melléklet a 6/2015. (II.25.) önkormányzati rendelethez     </t>
  </si>
  <si>
    <t xml:space="preserve">2.2. melléklet a 6/2015. (II.25.) önkormányzati rendelethez     </t>
  </si>
  <si>
    <t>9.1. melléklet a 6/2015. (II.25.) önkormányzati rendelethez</t>
  </si>
  <si>
    <t>9.2. melléklet a 6/2015. (II.25.) önkormányzati rendelethez</t>
  </si>
  <si>
    <t>9.3. melléklet a 6/2015. (II.25.)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</si>
</sst>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[$¥€-2]\ #\ ##,000_);[Red]\([$€-2]\ #\ ##,000\)"/>
  </numFmts>
  <fonts count="67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9" fillId="26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28" borderId="7" applyNumberFormat="0" applyFont="0" applyAlignment="0" applyProtection="0"/>
    <xf numFmtId="0" fontId="58" fillId="29" borderId="0" applyNumberFormat="0" applyBorder="0" applyAlignment="0" applyProtection="0"/>
    <xf numFmtId="0" fontId="59" fillId="30" borderId="8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0" fontId="65" fillId="30" borderId="1" applyNumberFormat="0" applyAlignment="0" applyProtection="0"/>
    <xf numFmtId="9" fontId="0" fillId="0" borderId="0" applyFont="0" applyFill="0" applyBorder="0" applyAlignment="0" applyProtection="0"/>
  </cellStyleXfs>
  <cellXfs count="566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3" fontId="17" fillId="0" borderId="29" xfId="0" applyNumberFormat="1" applyFont="1" applyBorder="1" applyAlignment="1" applyProtection="1">
      <alignment horizontal="righ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3" fontId="17" fillId="0" borderId="25" xfId="0" applyNumberFormat="1" applyFont="1" applyBorder="1" applyAlignment="1" applyProtection="1">
      <alignment horizontal="righ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30" xfId="58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7" fillId="0" borderId="30" xfId="58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5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27" xfId="0" applyNumberFormat="1" applyFont="1" applyFill="1" applyBorder="1" applyAlignment="1" applyProtection="1">
      <alignment vertical="center" wrapText="1"/>
      <protection/>
    </xf>
    <xf numFmtId="164" fontId="7" fillId="0" borderId="3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7" fillId="0" borderId="22" xfId="0" applyNumberFormat="1" applyFont="1" applyFill="1" applyBorder="1" applyAlignment="1" applyProtection="1">
      <alignment vertical="center" wrapText="1"/>
      <protection/>
    </xf>
    <xf numFmtId="164" fontId="17" fillId="0" borderId="23" xfId="0" applyNumberFormat="1" applyFont="1" applyFill="1" applyBorder="1" applyAlignment="1" applyProtection="1">
      <alignment vertical="center" wrapText="1"/>
      <protection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6" xfId="0" applyNumberFormat="1" applyFont="1" applyFill="1" applyBorder="1" applyAlignment="1" applyProtection="1">
      <alignment vertical="center" wrapText="1"/>
      <protection locked="0"/>
    </xf>
    <xf numFmtId="164" fontId="17" fillId="0" borderId="19" xfId="0" applyNumberFormat="1" applyFont="1" applyFill="1" applyBorder="1" applyAlignment="1" applyProtection="1">
      <alignment vertical="center" wrapText="1"/>
      <protection locked="0"/>
    </xf>
    <xf numFmtId="164" fontId="17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8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40" xfId="0" applyFont="1" applyFill="1" applyBorder="1" applyAlignment="1" applyProtection="1">
      <alignment vertical="center" wrapText="1"/>
      <protection locked="0"/>
    </xf>
    <xf numFmtId="16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7" fillId="0" borderId="25" xfId="0" applyNumberFormat="1" applyFont="1" applyFill="1" applyBorder="1" applyAlignment="1" applyProtection="1">
      <alignment horizontal="right" vertical="center" indent="1"/>
      <protection locked="0"/>
    </xf>
    <xf numFmtId="3" fontId="17" fillId="0" borderId="27" xfId="0" applyNumberFormat="1" applyFont="1" applyFill="1" applyBorder="1" applyAlignment="1" applyProtection="1">
      <alignment horizontal="right" vertical="center" indent="1"/>
      <protection locked="0"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8" xfId="59" applyFont="1" applyFill="1" applyBorder="1" applyAlignment="1" applyProtection="1">
      <alignment horizontal="center" vertical="center"/>
      <protection/>
    </xf>
    <xf numFmtId="0" fontId="7" fillId="0" borderId="42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64" fontId="17" fillId="0" borderId="10" xfId="59" applyNumberFormat="1" applyFont="1" applyFill="1" applyBorder="1" applyAlignment="1" applyProtection="1">
      <alignment vertical="center"/>
      <protection locked="0"/>
    </xf>
    <xf numFmtId="164" fontId="17" fillId="0" borderId="26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64" fontId="17" fillId="0" borderId="11" xfId="59" applyNumberFormat="1" applyFont="1" applyFill="1" applyBorder="1" applyAlignment="1" applyProtection="1">
      <alignment vertical="center"/>
      <protection locked="0"/>
    </xf>
    <xf numFmtId="164" fontId="17" fillId="0" borderId="25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12" xfId="59" applyNumberFormat="1" applyFont="1" applyFill="1" applyBorder="1" applyAlignment="1" applyProtection="1">
      <alignment vertical="center"/>
      <protection locked="0"/>
    </xf>
    <xf numFmtId="164" fontId="17" fillId="0" borderId="39" xfId="59" applyNumberFormat="1" applyFont="1" applyFill="1" applyBorder="1" applyAlignment="1" applyProtection="1">
      <alignment vertical="center"/>
      <protection/>
    </xf>
    <xf numFmtId="164" fontId="15" fillId="0" borderId="23" xfId="59" applyNumberFormat="1" applyFont="1" applyFill="1" applyBorder="1" applyAlignment="1" applyProtection="1">
      <alignment vertical="center"/>
      <protection/>
    </xf>
    <xf numFmtId="164" fontId="15" fillId="0" borderId="30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164" fontId="15" fillId="0" borderId="23" xfId="59" applyNumberFormat="1" applyFont="1" applyFill="1" applyBorder="1" applyProtection="1">
      <alignment/>
      <protection/>
    </xf>
    <xf numFmtId="164" fontId="15" fillId="0" borderId="30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164" fontId="15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164" fontId="0" fillId="33" borderId="43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64" fontId="17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 applyProtection="1">
      <alignment horizontal="right"/>
      <protection/>
    </xf>
    <xf numFmtId="0" fontId="17" fillId="0" borderId="3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40" xfId="58" applyFont="1" applyFill="1" applyBorder="1" applyAlignment="1" applyProtection="1">
      <alignment horizontal="left" vertical="center" wrapText="1" indent="6"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30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166" fontId="0" fillId="0" borderId="39" xfId="46" applyNumberFormat="1" applyFont="1" applyFill="1" applyBorder="1" applyAlignment="1">
      <alignment/>
    </xf>
    <xf numFmtId="166" fontId="0" fillId="0" borderId="25" xfId="46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26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166" fontId="0" fillId="0" borderId="12" xfId="46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66" fontId="0" fillId="0" borderId="11" xfId="46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66" fontId="0" fillId="0" borderId="15" xfId="46" applyNumberFormat="1" applyFont="1" applyFill="1" applyBorder="1" applyAlignment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29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3" xfId="58" applyFont="1" applyFill="1" applyBorder="1" applyAlignment="1" applyProtection="1">
      <alignment horizontal="center" vertical="center"/>
      <protection/>
    </xf>
    <xf numFmtId="0" fontId="17" fillId="0" borderId="30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6" fontId="15" fillId="0" borderId="30" xfId="46" applyNumberFormat="1" applyFont="1" applyFill="1" applyBorder="1" applyAlignment="1" applyProtection="1">
      <alignment/>
      <protection/>
    </xf>
    <xf numFmtId="166" fontId="17" fillId="0" borderId="29" xfId="46" applyNumberFormat="1" applyFont="1" applyFill="1" applyBorder="1" applyAlignment="1" applyProtection="1">
      <alignment/>
      <protection locked="0"/>
    </xf>
    <xf numFmtId="166" fontId="17" fillId="0" borderId="25" xfId="46" applyNumberFormat="1" applyFont="1" applyFill="1" applyBorder="1" applyAlignment="1" applyProtection="1">
      <alignment/>
      <protection locked="0"/>
    </xf>
    <xf numFmtId="166" fontId="17" fillId="0" borderId="27" xfId="46" applyNumberFormat="1" applyFont="1" applyFill="1" applyBorder="1" applyAlignment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30" xfId="0" applyFont="1" applyFill="1" applyBorder="1" applyAlignment="1" applyProtection="1">
      <alignment horizontal="center" vertical="center" wrapText="1"/>
      <protection/>
    </xf>
    <xf numFmtId="0" fontId="21" fillId="0" borderId="4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vertical="center" wrapText="1"/>
      <protection/>
    </xf>
    <xf numFmtId="164" fontId="15" fillId="0" borderId="33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64" fontId="0" fillId="34" borderId="34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5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30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46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164" fontId="7" fillId="0" borderId="49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4" fillId="0" borderId="50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1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0" xfId="0" applyFont="1" applyFill="1" applyBorder="1" applyAlignment="1" applyProtection="1">
      <alignment vertical="center" wrapText="1"/>
      <protection/>
    </xf>
    <xf numFmtId="0" fontId="25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9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5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27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30" xfId="0" applyNumberFormat="1" applyFont="1" applyFill="1" applyBorder="1" applyAlignment="1" applyProtection="1">
      <alignment vertical="center"/>
      <protection/>
    </xf>
    <xf numFmtId="0" fontId="0" fillId="0" borderId="53" xfId="0" applyFill="1" applyBorder="1" applyAlignment="1" applyProtection="1">
      <alignment/>
      <protection/>
    </xf>
    <xf numFmtId="0" fontId="5" fillId="0" borderId="53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7" fillId="0" borderId="54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5" xfId="0" applyNumberFormat="1" applyFont="1" applyFill="1" applyBorder="1" applyAlignment="1" applyProtection="1">
      <alignment horizontal="center" vertical="center"/>
      <protection/>
    </xf>
    <xf numFmtId="164" fontId="7" fillId="0" borderId="41" xfId="0" applyNumberFormat="1" applyFont="1" applyFill="1" applyBorder="1" applyAlignment="1" applyProtection="1">
      <alignment horizontal="center" vertical="center" wrapText="1"/>
      <protection/>
    </xf>
    <xf numFmtId="164" fontId="15" fillId="0" borderId="51" xfId="0" applyNumberFormat="1" applyFont="1" applyFill="1" applyBorder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center" vertical="center" wrapText="1"/>
      <protection/>
    </xf>
    <xf numFmtId="164" fontId="15" fillId="0" borderId="43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8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5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6" xfId="0" applyNumberFormat="1" applyFont="1" applyFill="1" applyBorder="1" applyAlignment="1" applyProtection="1">
      <alignment vertical="center" wrapText="1"/>
      <protection/>
    </xf>
    <xf numFmtId="164" fontId="15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38" xfId="0" applyNumberFormat="1" applyFont="1" applyFill="1" applyBorder="1" applyAlignment="1" applyProtection="1">
      <alignment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31" xfId="0" applyFont="1" applyBorder="1" applyAlignment="1" applyProtection="1">
      <alignment horizontal="left" vertical="center" wrapText="1" indent="1"/>
      <protection/>
    </xf>
    <xf numFmtId="164" fontId="15" fillId="0" borderId="42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1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0" xfId="0" applyNumberFormat="1" applyFont="1" applyBorder="1" applyAlignment="1" applyProtection="1">
      <alignment horizontal="right" vertical="center" wrapText="1" indent="1"/>
      <protection/>
    </xf>
    <xf numFmtId="0" fontId="5" fillId="0" borderId="45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30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7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59" xfId="46" applyNumberFormat="1" applyFont="1" applyFill="1" applyBorder="1" applyAlignment="1" applyProtection="1">
      <alignment/>
      <protection locked="0"/>
    </xf>
    <xf numFmtId="166" fontId="17" fillId="0" borderId="54" xfId="46" applyNumberFormat="1" applyFont="1" applyFill="1" applyBorder="1" applyAlignment="1" applyProtection="1">
      <alignment/>
      <protection locked="0"/>
    </xf>
    <xf numFmtId="166" fontId="17" fillId="0" borderId="49" xfId="46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 quotePrefix="1">
      <alignment horizontal="right" vertical="center" indent="1"/>
      <protection/>
    </xf>
    <xf numFmtId="0" fontId="7" fillId="0" borderId="60" xfId="0" applyFont="1" applyFill="1" applyBorder="1" applyAlignment="1" applyProtection="1">
      <alignment horizontal="right" vertical="center" indent="1"/>
      <protection/>
    </xf>
    <xf numFmtId="0" fontId="7" fillId="0" borderId="42" xfId="0" applyFont="1" applyFill="1" applyBorder="1" applyAlignment="1" applyProtection="1">
      <alignment horizontal="right" vertical="center" wrapText="1" indent="1"/>
      <protection/>
    </xf>
    <xf numFmtId="164" fontId="7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29" xfId="0" applyNumberFormat="1" applyFont="1" applyFill="1" applyBorder="1" applyAlignment="1" applyProtection="1">
      <alignment horizontal="right" vertical="center"/>
      <protection/>
    </xf>
    <xf numFmtId="49" fontId="7" fillId="0" borderId="6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20" fillId="0" borderId="32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5" fillId="0" borderId="11" xfId="0" applyFont="1" applyBorder="1" applyAlignment="1">
      <alignment horizontal="justify" wrapText="1"/>
    </xf>
    <xf numFmtId="0" fontId="25" fillId="0" borderId="11" xfId="0" applyFont="1" applyBorder="1" applyAlignment="1">
      <alignment wrapText="1"/>
    </xf>
    <xf numFmtId="0" fontId="25" fillId="0" borderId="40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8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62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horizontal="center" vertical="center" wrapText="1"/>
      <protection/>
    </xf>
    <xf numFmtId="0" fontId="15" fillId="0" borderId="42" xfId="58" applyFont="1" applyFill="1" applyBorder="1" applyAlignment="1" applyProtection="1">
      <alignment horizontal="center" vertical="center" wrapText="1"/>
      <protection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2" fillId="0" borderId="22" xfId="0" applyFont="1" applyBorder="1" applyAlignment="1" applyProtection="1">
      <alignment wrapTex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31" xfId="0" applyFont="1" applyBorder="1" applyAlignment="1" applyProtection="1">
      <alignment wrapText="1"/>
      <protection/>
    </xf>
    <xf numFmtId="0" fontId="22" fillId="0" borderId="32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20" fillId="0" borderId="30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31" xfId="0" applyFont="1" applyBorder="1" applyAlignment="1" applyProtection="1">
      <alignment horizontal="center" wrapText="1"/>
      <protection/>
    </xf>
    <xf numFmtId="0" fontId="17" fillId="0" borderId="0" xfId="0" applyFont="1" applyFill="1" applyAlignment="1" applyProtection="1">
      <alignment horizontal="center" vertic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Font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32" xfId="58" applyFont="1" applyFill="1" applyBorder="1" applyAlignment="1" applyProtection="1" quotePrefix="1">
      <alignment horizontal="left" vertical="center" wrapText="1" indent="1"/>
      <protection/>
    </xf>
    <xf numFmtId="0" fontId="25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33" borderId="25" xfId="58" applyNumberFormat="1" applyFont="1" applyFill="1" applyBorder="1" applyAlignment="1" applyProtection="1">
      <alignment horizontal="right" vertical="center" wrapText="1" indent="1"/>
      <protection/>
    </xf>
    <xf numFmtId="164" fontId="17" fillId="33" borderId="27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166" fontId="3" fillId="0" borderId="23" xfId="58" applyNumberFormat="1" applyFont="1" applyFill="1" applyBorder="1">
      <alignment/>
      <protection/>
    </xf>
    <xf numFmtId="166" fontId="3" fillId="0" borderId="30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3" fontId="17" fillId="0" borderId="0" xfId="0" applyNumberFormat="1" applyFont="1" applyFill="1" applyBorder="1" applyAlignment="1" applyProtection="1">
      <alignment vertical="center"/>
      <protection/>
    </xf>
    <xf numFmtId="164" fontId="3" fillId="0" borderId="0" xfId="0" applyNumberFormat="1" applyFont="1" applyFill="1" applyAlignment="1" applyProtection="1">
      <alignment vertical="center" wrapText="1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6" fillId="0" borderId="45" xfId="58" applyNumberFormat="1" applyFont="1" applyFill="1" applyBorder="1" applyAlignment="1" applyProtection="1">
      <alignment horizontal="left" vertical="center"/>
      <protection/>
    </xf>
    <xf numFmtId="164" fontId="16" fillId="0" borderId="45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63" xfId="0" applyNumberFormat="1" applyFont="1" applyFill="1" applyBorder="1" applyAlignment="1" applyProtection="1">
      <alignment horizontal="center" vertical="center" wrapText="1"/>
      <protection/>
    </xf>
    <xf numFmtId="164" fontId="7" fillId="0" borderId="64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66" fillId="0" borderId="65" xfId="0" applyNumberFormat="1" applyFont="1" applyFill="1" applyBorder="1" applyAlignment="1" applyProtection="1">
      <alignment horizontal="center" vertical="center" wrapText="1"/>
      <protection/>
    </xf>
    <xf numFmtId="164" fontId="7" fillId="0" borderId="66" xfId="0" applyNumberFormat="1" applyFont="1" applyFill="1" applyBorder="1" applyAlignment="1" applyProtection="1">
      <alignment horizontal="center" vertical="center" wrapText="1"/>
      <protection/>
    </xf>
    <xf numFmtId="164" fontId="7" fillId="0" borderId="67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29" xfId="58" applyFont="1" applyFill="1" applyBorder="1" applyAlignment="1">
      <alignment horizontal="center" vertical="center" wrapText="1"/>
      <protection/>
    </xf>
    <xf numFmtId="0" fontId="3" fillId="0" borderId="27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5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7" fillId="0" borderId="51" xfId="0" applyFont="1" applyFill="1" applyBorder="1" applyAlignment="1" applyProtection="1">
      <alignment horizontal="left" indent="1"/>
      <protection/>
    </xf>
    <xf numFmtId="0" fontId="7" fillId="0" borderId="52" xfId="0" applyFont="1" applyFill="1" applyBorder="1" applyAlignment="1" applyProtection="1">
      <alignment horizontal="left" indent="1"/>
      <protection/>
    </xf>
    <xf numFmtId="0" fontId="7" fillId="0" borderId="50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29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27" xfId="0" applyFont="1" applyFill="1" applyBorder="1" applyAlignment="1" applyProtection="1">
      <alignment horizontal="right" inden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30" xfId="0" applyFont="1" applyFill="1" applyBorder="1" applyAlignment="1" applyProtection="1">
      <alignment horizontal="right" inden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65" xfId="0" applyFont="1" applyFill="1" applyBorder="1" applyAlignment="1" applyProtection="1">
      <alignment horizontal="center"/>
      <protection/>
    </xf>
    <xf numFmtId="0" fontId="7" fillId="0" borderId="69" xfId="0" applyFont="1" applyFill="1" applyBorder="1" applyAlignment="1" applyProtection="1">
      <alignment horizontal="center"/>
      <protection/>
    </xf>
    <xf numFmtId="0" fontId="17" fillId="0" borderId="62" xfId="0" applyFont="1" applyFill="1" applyBorder="1" applyAlignment="1" applyProtection="1">
      <alignment horizontal="left" indent="1"/>
      <protection locked="0"/>
    </xf>
    <xf numFmtId="0" fontId="17" fillId="0" borderId="70" xfId="0" applyFont="1" applyFill="1" applyBorder="1" applyAlignment="1" applyProtection="1">
      <alignment horizontal="left" indent="1"/>
      <protection locked="0"/>
    </xf>
    <xf numFmtId="0" fontId="17" fillId="0" borderId="71" xfId="0" applyFont="1" applyFill="1" applyBorder="1" applyAlignment="1" applyProtection="1">
      <alignment horizontal="left" indent="1"/>
      <protection locked="0"/>
    </xf>
    <xf numFmtId="0" fontId="17" fillId="0" borderId="47" xfId="0" applyFont="1" applyFill="1" applyBorder="1" applyAlignment="1" applyProtection="1">
      <alignment horizontal="left" indent="1"/>
      <protection locked="0"/>
    </xf>
    <xf numFmtId="0" fontId="17" fillId="0" borderId="48" xfId="0" applyFont="1" applyFill="1" applyBorder="1" applyAlignment="1" applyProtection="1">
      <alignment horizontal="left" indent="1"/>
      <protection locked="0"/>
    </xf>
    <xf numFmtId="0" fontId="17" fillId="0" borderId="72" xfId="0" applyFont="1" applyFill="1" applyBorder="1" applyAlignment="1" applyProtection="1">
      <alignment horizontal="left" indent="1"/>
      <protection locked="0"/>
    </xf>
    <xf numFmtId="0" fontId="0" fillId="0" borderId="45" xfId="0" applyFill="1" applyBorder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1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58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63" xfId="0" applyNumberFormat="1" applyFont="1" applyFill="1" applyBorder="1" applyAlignment="1" applyProtection="1">
      <alignment horizontal="center" vertical="center"/>
      <protection/>
    </xf>
    <xf numFmtId="164" fontId="7" fillId="0" borderId="64" xfId="0" applyNumberFormat="1" applyFont="1" applyFill="1" applyBorder="1" applyAlignment="1" applyProtection="1">
      <alignment horizontal="center" vertical="center"/>
      <protection/>
    </xf>
    <xf numFmtId="164" fontId="7" fillId="0" borderId="62" xfId="0" applyNumberFormat="1" applyFont="1" applyFill="1" applyBorder="1" applyAlignment="1" applyProtection="1">
      <alignment horizontal="center" vertical="center"/>
      <protection/>
    </xf>
    <xf numFmtId="164" fontId="7" fillId="0" borderId="70" xfId="0" applyNumberFormat="1" applyFont="1" applyFill="1" applyBorder="1" applyAlignment="1" applyProtection="1">
      <alignment horizontal="center" vertical="center"/>
      <protection/>
    </xf>
    <xf numFmtId="164" fontId="7" fillId="0" borderId="59" xfId="0" applyNumberFormat="1" applyFont="1" applyFill="1" applyBorder="1" applyAlignment="1" applyProtection="1">
      <alignment horizontal="center" vertical="center"/>
      <protection/>
    </xf>
    <xf numFmtId="164" fontId="7" fillId="0" borderId="63" xfId="0" applyNumberFormat="1" applyFont="1" applyFill="1" applyBorder="1" applyAlignment="1" applyProtection="1">
      <alignment horizontal="center" vertical="center" wrapText="1"/>
      <protection/>
    </xf>
    <xf numFmtId="164" fontId="7" fillId="0" borderId="64" xfId="0" applyNumberFormat="1" applyFont="1" applyFill="1" applyBorder="1" applyAlignment="1" applyProtection="1">
      <alignment horizontal="center" vertical="center" wrapText="1"/>
      <protection/>
    </xf>
    <xf numFmtId="0" fontId="17" fillId="0" borderId="65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43" xfId="59" applyFont="1" applyFill="1" applyBorder="1" applyAlignment="1" applyProtection="1">
      <alignment horizontal="left" vertical="center" indent="1"/>
      <protection/>
    </xf>
    <xf numFmtId="0" fontId="16" fillId="0" borderId="52" xfId="59" applyFont="1" applyFill="1" applyBorder="1" applyAlignment="1" applyProtection="1">
      <alignment horizontal="left" vertical="center" indent="1"/>
      <protection/>
    </xf>
    <xf numFmtId="0" fontId="16" fillId="0" borderId="58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6" fillId="0" borderId="0" xfId="0" applyFont="1" applyAlignment="1" applyProtection="1">
      <alignment horizontal="right"/>
      <protection/>
    </xf>
    <xf numFmtId="0" fontId="7" fillId="0" borderId="51" xfId="0" applyFont="1" applyBorder="1" applyAlignment="1" applyProtection="1">
      <alignment horizontal="left" vertical="center" indent="2"/>
      <protection/>
    </xf>
    <xf numFmtId="0" fontId="7" fillId="0" borderId="50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</cellXfs>
  <cellStyles count="5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perhivatkozá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Normal="120" zoomScaleSheetLayoutView="100" workbookViewId="0" topLeftCell="A49">
      <selection activeCell="C63" sqref="C63"/>
    </sheetView>
  </sheetViews>
  <sheetFormatPr defaultColWidth="9.00390625" defaultRowHeight="12.75"/>
  <cols>
    <col min="1" max="1" width="9.50390625" style="398" customWidth="1"/>
    <col min="2" max="2" width="91.625" style="398" customWidth="1"/>
    <col min="3" max="3" width="21.625" style="399" customWidth="1"/>
    <col min="4" max="4" width="9.00390625" style="420" customWidth="1"/>
    <col min="5" max="16384" width="9.375" style="420" customWidth="1"/>
  </cols>
  <sheetData>
    <row r="1" spans="1:3" ht="15.75" customHeight="1">
      <c r="A1" s="496" t="s">
        <v>16</v>
      </c>
      <c r="B1" s="496"/>
      <c r="C1" s="496"/>
    </row>
    <row r="2" spans="1:3" ht="15.75" customHeight="1" thickBot="1">
      <c r="A2" s="497" t="s">
        <v>161</v>
      </c>
      <c r="B2" s="497"/>
      <c r="C2" s="323" t="s">
        <v>243</v>
      </c>
    </row>
    <row r="3" spans="1:3" ht="37.5" customHeight="1" thickBot="1">
      <c r="A3" s="22" t="s">
        <v>75</v>
      </c>
      <c r="B3" s="23" t="s">
        <v>18</v>
      </c>
      <c r="C3" s="42" t="s">
        <v>532</v>
      </c>
    </row>
    <row r="4" spans="1:3" s="421" customFormat="1" ht="12" customHeight="1" thickBot="1">
      <c r="A4" s="415">
        <v>1</v>
      </c>
      <c r="B4" s="416">
        <v>2</v>
      </c>
      <c r="C4" s="417">
        <v>3</v>
      </c>
    </row>
    <row r="5" spans="1:3" s="422" customFormat="1" ht="12" customHeight="1" thickBot="1">
      <c r="A5" s="19" t="s">
        <v>19</v>
      </c>
      <c r="B5" s="20" t="s">
        <v>271</v>
      </c>
      <c r="C5" s="313">
        <f>+C6+C7+C8+C9+C10+C11</f>
        <v>183183</v>
      </c>
    </row>
    <row r="6" spans="1:3" s="422" customFormat="1" ht="12" customHeight="1">
      <c r="A6" s="14" t="s">
        <v>106</v>
      </c>
      <c r="B6" s="423" t="s">
        <v>272</v>
      </c>
      <c r="C6" s="316">
        <v>91513</v>
      </c>
    </row>
    <row r="7" spans="1:3" s="422" customFormat="1" ht="12" customHeight="1">
      <c r="A7" s="13" t="s">
        <v>107</v>
      </c>
      <c r="B7" s="424" t="s">
        <v>273</v>
      </c>
      <c r="C7" s="315">
        <v>50611</v>
      </c>
    </row>
    <row r="8" spans="1:3" s="422" customFormat="1" ht="12" customHeight="1">
      <c r="A8" s="13" t="s">
        <v>108</v>
      </c>
      <c r="B8" s="424" t="s">
        <v>274</v>
      </c>
      <c r="C8" s="315">
        <v>37061</v>
      </c>
    </row>
    <row r="9" spans="1:3" s="422" customFormat="1" ht="12" customHeight="1">
      <c r="A9" s="13" t="s">
        <v>109</v>
      </c>
      <c r="B9" s="424" t="s">
        <v>275</v>
      </c>
      <c r="C9" s="315">
        <v>3998</v>
      </c>
    </row>
    <row r="10" spans="1:3" s="422" customFormat="1" ht="12" customHeight="1">
      <c r="A10" s="13" t="s">
        <v>158</v>
      </c>
      <c r="B10" s="424" t="s">
        <v>276</v>
      </c>
      <c r="C10" s="315"/>
    </row>
    <row r="11" spans="1:3" s="422" customFormat="1" ht="12" customHeight="1" thickBot="1">
      <c r="A11" s="15" t="s">
        <v>110</v>
      </c>
      <c r="B11" s="425" t="s">
        <v>277</v>
      </c>
      <c r="C11" s="315"/>
    </row>
    <row r="12" spans="1:3" s="422" customFormat="1" ht="12" customHeight="1" thickBot="1">
      <c r="A12" s="19" t="s">
        <v>20</v>
      </c>
      <c r="B12" s="308" t="s">
        <v>278</v>
      </c>
      <c r="C12" s="313">
        <f>+C13+C14+C15+C16+C17</f>
        <v>0</v>
      </c>
    </row>
    <row r="13" spans="1:3" s="422" customFormat="1" ht="12" customHeight="1">
      <c r="A13" s="14" t="s">
        <v>112</v>
      </c>
      <c r="B13" s="423" t="s">
        <v>279</v>
      </c>
      <c r="C13" s="316"/>
    </row>
    <row r="14" spans="1:3" s="422" customFormat="1" ht="12" customHeight="1">
      <c r="A14" s="13" t="s">
        <v>113</v>
      </c>
      <c r="B14" s="424" t="s">
        <v>280</v>
      </c>
      <c r="C14" s="315"/>
    </row>
    <row r="15" spans="1:3" s="422" customFormat="1" ht="12" customHeight="1">
      <c r="A15" s="13" t="s">
        <v>114</v>
      </c>
      <c r="B15" s="424" t="s">
        <v>493</v>
      </c>
      <c r="C15" s="315"/>
    </row>
    <row r="16" spans="1:3" s="422" customFormat="1" ht="12" customHeight="1">
      <c r="A16" s="13" t="s">
        <v>115</v>
      </c>
      <c r="B16" s="424" t="s">
        <v>494</v>
      </c>
      <c r="C16" s="315"/>
    </row>
    <row r="17" spans="1:3" s="422" customFormat="1" ht="12" customHeight="1">
      <c r="A17" s="13" t="s">
        <v>116</v>
      </c>
      <c r="B17" s="424" t="s">
        <v>281</v>
      </c>
      <c r="C17" s="315"/>
    </row>
    <row r="18" spans="1:3" s="422" customFormat="1" ht="12" customHeight="1" thickBot="1">
      <c r="A18" s="15" t="s">
        <v>125</v>
      </c>
      <c r="B18" s="425" t="s">
        <v>282</v>
      </c>
      <c r="C18" s="317"/>
    </row>
    <row r="19" spans="1:3" s="422" customFormat="1" ht="12" customHeight="1" thickBot="1">
      <c r="A19" s="19" t="s">
        <v>21</v>
      </c>
      <c r="B19" s="20" t="s">
        <v>283</v>
      </c>
      <c r="C19" s="313">
        <f>+C20+C21+C22+C23+C24</f>
        <v>0</v>
      </c>
    </row>
    <row r="20" spans="1:3" s="422" customFormat="1" ht="12" customHeight="1">
      <c r="A20" s="14" t="s">
        <v>95</v>
      </c>
      <c r="B20" s="423" t="s">
        <v>284</v>
      </c>
      <c r="C20" s="316"/>
    </row>
    <row r="21" spans="1:3" s="422" customFormat="1" ht="12" customHeight="1">
      <c r="A21" s="13" t="s">
        <v>96</v>
      </c>
      <c r="B21" s="424" t="s">
        <v>285</v>
      </c>
      <c r="C21" s="315"/>
    </row>
    <row r="22" spans="1:3" s="422" customFormat="1" ht="12" customHeight="1">
      <c r="A22" s="13" t="s">
        <v>97</v>
      </c>
      <c r="B22" s="424" t="s">
        <v>495</v>
      </c>
      <c r="C22" s="315"/>
    </row>
    <row r="23" spans="1:3" s="422" customFormat="1" ht="12" customHeight="1">
      <c r="A23" s="13" t="s">
        <v>98</v>
      </c>
      <c r="B23" s="424" t="s">
        <v>496</v>
      </c>
      <c r="C23" s="315"/>
    </row>
    <row r="24" spans="1:3" s="422" customFormat="1" ht="12" customHeight="1">
      <c r="A24" s="13" t="s">
        <v>179</v>
      </c>
      <c r="B24" s="424" t="s">
        <v>286</v>
      </c>
      <c r="C24" s="315"/>
    </row>
    <row r="25" spans="1:3" s="422" customFormat="1" ht="12" customHeight="1" thickBot="1">
      <c r="A25" s="15" t="s">
        <v>180</v>
      </c>
      <c r="B25" s="425" t="s">
        <v>287</v>
      </c>
      <c r="C25" s="317"/>
    </row>
    <row r="26" spans="1:3" s="422" customFormat="1" ht="12" customHeight="1" thickBot="1">
      <c r="A26" s="19" t="s">
        <v>181</v>
      </c>
      <c r="B26" s="20" t="s">
        <v>288</v>
      </c>
      <c r="C26" s="319">
        <f>+C27+C30+C31+C32</f>
        <v>39560</v>
      </c>
    </row>
    <row r="27" spans="1:3" s="422" customFormat="1" ht="12" customHeight="1">
      <c r="A27" s="14" t="s">
        <v>289</v>
      </c>
      <c r="B27" s="423" t="s">
        <v>295</v>
      </c>
      <c r="C27" s="418">
        <f>+C28+C29</f>
        <v>27000</v>
      </c>
    </row>
    <row r="28" spans="1:3" s="422" customFormat="1" ht="12" customHeight="1">
      <c r="A28" s="13" t="s">
        <v>290</v>
      </c>
      <c r="B28" s="424" t="s">
        <v>296</v>
      </c>
      <c r="C28" s="315"/>
    </row>
    <row r="29" spans="1:3" s="422" customFormat="1" ht="12" customHeight="1">
      <c r="A29" s="13" t="s">
        <v>291</v>
      </c>
      <c r="B29" s="424" t="s">
        <v>297</v>
      </c>
      <c r="C29" s="315">
        <v>27000</v>
      </c>
    </row>
    <row r="30" spans="1:3" s="422" customFormat="1" ht="12" customHeight="1">
      <c r="A30" s="13" t="s">
        <v>292</v>
      </c>
      <c r="B30" s="424" t="s">
        <v>298</v>
      </c>
      <c r="C30" s="315">
        <v>12000</v>
      </c>
    </row>
    <row r="31" spans="1:3" s="422" customFormat="1" ht="12" customHeight="1">
      <c r="A31" s="13" t="s">
        <v>293</v>
      </c>
      <c r="B31" s="424" t="s">
        <v>299</v>
      </c>
      <c r="C31" s="315">
        <v>270</v>
      </c>
    </row>
    <row r="32" spans="1:3" s="422" customFormat="1" ht="12" customHeight="1" thickBot="1">
      <c r="A32" s="15" t="s">
        <v>294</v>
      </c>
      <c r="B32" s="425" t="s">
        <v>300</v>
      </c>
      <c r="C32" s="317">
        <v>290</v>
      </c>
    </row>
    <row r="33" spans="1:3" s="422" customFormat="1" ht="12" customHeight="1" thickBot="1">
      <c r="A33" s="19" t="s">
        <v>23</v>
      </c>
      <c r="B33" s="20" t="s">
        <v>301</v>
      </c>
      <c r="C33" s="313">
        <f>SUM(C34:C43)</f>
        <v>7974</v>
      </c>
    </row>
    <row r="34" spans="1:3" s="422" customFormat="1" ht="12" customHeight="1">
      <c r="A34" s="14" t="s">
        <v>99</v>
      </c>
      <c r="B34" s="423" t="s">
        <v>304</v>
      </c>
      <c r="C34" s="316"/>
    </row>
    <row r="35" spans="1:3" s="422" customFormat="1" ht="12" customHeight="1">
      <c r="A35" s="13" t="s">
        <v>100</v>
      </c>
      <c r="B35" s="424" t="s">
        <v>305</v>
      </c>
      <c r="C35" s="315">
        <v>4724</v>
      </c>
    </row>
    <row r="36" spans="1:3" s="422" customFormat="1" ht="12" customHeight="1">
      <c r="A36" s="13" t="s">
        <v>101</v>
      </c>
      <c r="B36" s="424" t="s">
        <v>306</v>
      </c>
      <c r="C36" s="315"/>
    </row>
    <row r="37" spans="1:3" s="422" customFormat="1" ht="12" customHeight="1">
      <c r="A37" s="13" t="s">
        <v>183</v>
      </c>
      <c r="B37" s="424" t="s">
        <v>307</v>
      </c>
      <c r="C37" s="315">
        <v>1480</v>
      </c>
    </row>
    <row r="38" spans="1:3" s="422" customFormat="1" ht="12" customHeight="1">
      <c r="A38" s="13" t="s">
        <v>184</v>
      </c>
      <c r="B38" s="424" t="s">
        <v>308</v>
      </c>
      <c r="C38" s="315"/>
    </row>
    <row r="39" spans="1:3" s="422" customFormat="1" ht="12" customHeight="1">
      <c r="A39" s="13" t="s">
        <v>185</v>
      </c>
      <c r="B39" s="424" t="s">
        <v>309</v>
      </c>
      <c r="C39" s="315">
        <v>1675</v>
      </c>
    </row>
    <row r="40" spans="1:3" s="422" customFormat="1" ht="12" customHeight="1">
      <c r="A40" s="13" t="s">
        <v>186</v>
      </c>
      <c r="B40" s="424" t="s">
        <v>310</v>
      </c>
      <c r="C40" s="315"/>
    </row>
    <row r="41" spans="1:3" s="422" customFormat="1" ht="12" customHeight="1">
      <c r="A41" s="13" t="s">
        <v>187</v>
      </c>
      <c r="B41" s="424" t="s">
        <v>311</v>
      </c>
      <c r="C41" s="315">
        <v>25</v>
      </c>
    </row>
    <row r="42" spans="1:3" s="422" customFormat="1" ht="12" customHeight="1">
      <c r="A42" s="13" t="s">
        <v>302</v>
      </c>
      <c r="B42" s="424" t="s">
        <v>312</v>
      </c>
      <c r="C42" s="318"/>
    </row>
    <row r="43" spans="1:3" s="422" customFormat="1" ht="12" customHeight="1" thickBot="1">
      <c r="A43" s="15" t="s">
        <v>303</v>
      </c>
      <c r="B43" s="425" t="s">
        <v>313</v>
      </c>
      <c r="C43" s="412">
        <v>70</v>
      </c>
    </row>
    <row r="44" spans="1:3" s="422" customFormat="1" ht="12" customHeight="1" thickBot="1">
      <c r="A44" s="19" t="s">
        <v>24</v>
      </c>
      <c r="B44" s="20" t="s">
        <v>314</v>
      </c>
      <c r="C44" s="313">
        <f>SUM(C45:C49)</f>
        <v>600</v>
      </c>
    </row>
    <row r="45" spans="1:3" s="422" customFormat="1" ht="12" customHeight="1">
      <c r="A45" s="14" t="s">
        <v>102</v>
      </c>
      <c r="B45" s="423" t="s">
        <v>318</v>
      </c>
      <c r="C45" s="469"/>
    </row>
    <row r="46" spans="1:3" s="422" customFormat="1" ht="12" customHeight="1">
      <c r="A46" s="13" t="s">
        <v>103</v>
      </c>
      <c r="B46" s="424" t="s">
        <v>319</v>
      </c>
      <c r="C46" s="318"/>
    </row>
    <row r="47" spans="1:3" s="422" customFormat="1" ht="12" customHeight="1">
      <c r="A47" s="13" t="s">
        <v>315</v>
      </c>
      <c r="B47" s="424" t="s">
        <v>320</v>
      </c>
      <c r="C47" s="318"/>
    </row>
    <row r="48" spans="1:3" s="422" customFormat="1" ht="12" customHeight="1">
      <c r="A48" s="13" t="s">
        <v>316</v>
      </c>
      <c r="B48" s="424" t="s">
        <v>321</v>
      </c>
      <c r="C48" s="318">
        <v>600</v>
      </c>
    </row>
    <row r="49" spans="1:3" s="422" customFormat="1" ht="12" customHeight="1" thickBot="1">
      <c r="A49" s="15" t="s">
        <v>317</v>
      </c>
      <c r="B49" s="425" t="s">
        <v>322</v>
      </c>
      <c r="C49" s="412"/>
    </row>
    <row r="50" spans="1:3" s="422" customFormat="1" ht="12" customHeight="1" thickBot="1">
      <c r="A50" s="19" t="s">
        <v>188</v>
      </c>
      <c r="B50" s="20" t="s">
        <v>323</v>
      </c>
      <c r="C50" s="313">
        <f>SUM(C51:C53)</f>
        <v>120980</v>
      </c>
    </row>
    <row r="51" spans="1:3" s="422" customFormat="1" ht="12" customHeight="1">
      <c r="A51" s="14" t="s">
        <v>104</v>
      </c>
      <c r="B51" s="423" t="s">
        <v>324</v>
      </c>
      <c r="C51" s="316"/>
    </row>
    <row r="52" spans="1:3" s="422" customFormat="1" ht="12" customHeight="1">
      <c r="A52" s="13" t="s">
        <v>105</v>
      </c>
      <c r="B52" s="424" t="s">
        <v>497</v>
      </c>
      <c r="C52" s="315"/>
    </row>
    <row r="53" spans="1:3" s="422" customFormat="1" ht="12" customHeight="1">
      <c r="A53" s="13" t="s">
        <v>328</v>
      </c>
      <c r="B53" s="424" t="s">
        <v>326</v>
      </c>
      <c r="C53" s="315">
        <v>120980</v>
      </c>
    </row>
    <row r="54" spans="1:3" s="422" customFormat="1" ht="12" customHeight="1" thickBot="1">
      <c r="A54" s="15" t="s">
        <v>329</v>
      </c>
      <c r="B54" s="425" t="s">
        <v>327</v>
      </c>
      <c r="C54" s="317"/>
    </row>
    <row r="55" spans="1:3" s="422" customFormat="1" ht="12" customHeight="1" thickBot="1">
      <c r="A55" s="19" t="s">
        <v>26</v>
      </c>
      <c r="B55" s="308" t="s">
        <v>330</v>
      </c>
      <c r="C55" s="313">
        <f>SUM(C56:C58)</f>
        <v>32901</v>
      </c>
    </row>
    <row r="56" spans="1:3" s="422" customFormat="1" ht="12" customHeight="1">
      <c r="A56" s="14" t="s">
        <v>189</v>
      </c>
      <c r="B56" s="423" t="s">
        <v>332</v>
      </c>
      <c r="C56" s="318"/>
    </row>
    <row r="57" spans="1:3" s="422" customFormat="1" ht="12" customHeight="1">
      <c r="A57" s="13" t="s">
        <v>190</v>
      </c>
      <c r="B57" s="424" t="s">
        <v>498</v>
      </c>
      <c r="C57" s="318"/>
    </row>
    <row r="58" spans="1:3" s="422" customFormat="1" ht="12" customHeight="1">
      <c r="A58" s="13" t="s">
        <v>244</v>
      </c>
      <c r="B58" s="424" t="s">
        <v>333</v>
      </c>
      <c r="C58" s="318">
        <v>32901</v>
      </c>
    </row>
    <row r="59" spans="1:3" s="422" customFormat="1" ht="12" customHeight="1" thickBot="1">
      <c r="A59" s="15" t="s">
        <v>331</v>
      </c>
      <c r="B59" s="425" t="s">
        <v>334</v>
      </c>
      <c r="C59" s="318">
        <v>32901</v>
      </c>
    </row>
    <row r="60" spans="1:3" s="422" customFormat="1" ht="12" customHeight="1" thickBot="1">
      <c r="A60" s="19" t="s">
        <v>27</v>
      </c>
      <c r="B60" s="20" t="s">
        <v>335</v>
      </c>
      <c r="C60" s="319">
        <f>+C5+C12+C19+C26+C33+C44+C50+C55</f>
        <v>385198</v>
      </c>
    </row>
    <row r="61" spans="1:3" s="422" customFormat="1" ht="12" customHeight="1" thickBot="1">
      <c r="A61" s="426" t="s">
        <v>336</v>
      </c>
      <c r="B61" s="308" t="s">
        <v>337</v>
      </c>
      <c r="C61" s="313">
        <f>SUM(C62:C64)</f>
        <v>20780</v>
      </c>
    </row>
    <row r="62" spans="1:3" s="422" customFormat="1" ht="12" customHeight="1">
      <c r="A62" s="14" t="s">
        <v>370</v>
      </c>
      <c r="B62" s="423" t="s">
        <v>338</v>
      </c>
      <c r="C62" s="318">
        <v>20780</v>
      </c>
    </row>
    <row r="63" spans="1:3" s="422" customFormat="1" ht="12" customHeight="1">
      <c r="A63" s="13" t="s">
        <v>379</v>
      </c>
      <c r="B63" s="424" t="s">
        <v>339</v>
      </c>
      <c r="C63" s="318"/>
    </row>
    <row r="64" spans="1:3" s="422" customFormat="1" ht="12" customHeight="1" thickBot="1">
      <c r="A64" s="15" t="s">
        <v>380</v>
      </c>
      <c r="B64" s="427" t="s">
        <v>340</v>
      </c>
      <c r="C64" s="318"/>
    </row>
    <row r="65" spans="1:3" s="422" customFormat="1" ht="12" customHeight="1" thickBot="1">
      <c r="A65" s="426" t="s">
        <v>341</v>
      </c>
      <c r="B65" s="308" t="s">
        <v>342</v>
      </c>
      <c r="C65" s="313">
        <f>SUM(C66:C69)</f>
        <v>0</v>
      </c>
    </row>
    <row r="66" spans="1:3" s="422" customFormat="1" ht="12" customHeight="1">
      <c r="A66" s="14" t="s">
        <v>159</v>
      </c>
      <c r="B66" s="423" t="s">
        <v>343</v>
      </c>
      <c r="C66" s="318"/>
    </row>
    <row r="67" spans="1:3" s="422" customFormat="1" ht="12" customHeight="1">
      <c r="A67" s="13" t="s">
        <v>160</v>
      </c>
      <c r="B67" s="424" t="s">
        <v>344</v>
      </c>
      <c r="C67" s="318"/>
    </row>
    <row r="68" spans="1:3" s="422" customFormat="1" ht="12" customHeight="1">
      <c r="A68" s="13" t="s">
        <v>371</v>
      </c>
      <c r="B68" s="424" t="s">
        <v>345</v>
      </c>
      <c r="C68" s="318"/>
    </row>
    <row r="69" spans="1:3" s="422" customFormat="1" ht="12" customHeight="1" thickBot="1">
      <c r="A69" s="15" t="s">
        <v>372</v>
      </c>
      <c r="B69" s="425" t="s">
        <v>346</v>
      </c>
      <c r="C69" s="318"/>
    </row>
    <row r="70" spans="1:3" s="422" customFormat="1" ht="12" customHeight="1" thickBot="1">
      <c r="A70" s="426" t="s">
        <v>347</v>
      </c>
      <c r="B70" s="308" t="s">
        <v>348</v>
      </c>
      <c r="C70" s="313">
        <f>SUM(C71:C72)</f>
        <v>0</v>
      </c>
    </row>
    <row r="71" spans="1:3" s="422" customFormat="1" ht="12" customHeight="1">
      <c r="A71" s="14" t="s">
        <v>373</v>
      </c>
      <c r="B71" s="423" t="s">
        <v>349</v>
      </c>
      <c r="C71" s="318"/>
    </row>
    <row r="72" spans="1:3" s="422" customFormat="1" ht="12" customHeight="1" thickBot="1">
      <c r="A72" s="15" t="s">
        <v>374</v>
      </c>
      <c r="B72" s="425" t="s">
        <v>350</v>
      </c>
      <c r="C72" s="318"/>
    </row>
    <row r="73" spans="1:3" s="422" customFormat="1" ht="12" customHeight="1" thickBot="1">
      <c r="A73" s="426" t="s">
        <v>351</v>
      </c>
      <c r="B73" s="308" t="s">
        <v>352</v>
      </c>
      <c r="C73" s="313">
        <f>SUM(C74:C76)</f>
        <v>0</v>
      </c>
    </row>
    <row r="74" spans="1:3" s="422" customFormat="1" ht="12" customHeight="1">
      <c r="A74" s="14" t="s">
        <v>375</v>
      </c>
      <c r="B74" s="423" t="s">
        <v>353</v>
      </c>
      <c r="C74" s="318"/>
    </row>
    <row r="75" spans="1:3" s="422" customFormat="1" ht="12" customHeight="1">
      <c r="A75" s="13" t="s">
        <v>376</v>
      </c>
      <c r="B75" s="424" t="s">
        <v>354</v>
      </c>
      <c r="C75" s="318"/>
    </row>
    <row r="76" spans="1:3" s="422" customFormat="1" ht="12" customHeight="1" thickBot="1">
      <c r="A76" s="15" t="s">
        <v>377</v>
      </c>
      <c r="B76" s="425" t="s">
        <v>355</v>
      </c>
      <c r="C76" s="318"/>
    </row>
    <row r="77" spans="1:3" s="422" customFormat="1" ht="12" customHeight="1" thickBot="1">
      <c r="A77" s="426" t="s">
        <v>356</v>
      </c>
      <c r="B77" s="308" t="s">
        <v>378</v>
      </c>
      <c r="C77" s="313">
        <f>SUM(C78:C81)</f>
        <v>0</v>
      </c>
    </row>
    <row r="78" spans="1:3" s="422" customFormat="1" ht="12" customHeight="1">
      <c r="A78" s="428" t="s">
        <v>357</v>
      </c>
      <c r="B78" s="423" t="s">
        <v>358</v>
      </c>
      <c r="C78" s="318"/>
    </row>
    <row r="79" spans="1:3" s="422" customFormat="1" ht="12" customHeight="1">
      <c r="A79" s="429" t="s">
        <v>359</v>
      </c>
      <c r="B79" s="424" t="s">
        <v>360</v>
      </c>
      <c r="C79" s="318"/>
    </row>
    <row r="80" spans="1:3" s="422" customFormat="1" ht="12" customHeight="1">
      <c r="A80" s="429" t="s">
        <v>361</v>
      </c>
      <c r="B80" s="424" t="s">
        <v>362</v>
      </c>
      <c r="C80" s="318"/>
    </row>
    <row r="81" spans="1:3" s="422" customFormat="1" ht="12" customHeight="1" thickBot="1">
      <c r="A81" s="430" t="s">
        <v>363</v>
      </c>
      <c r="B81" s="425" t="s">
        <v>364</v>
      </c>
      <c r="C81" s="318"/>
    </row>
    <row r="82" spans="1:3" s="422" customFormat="1" ht="13.5" customHeight="1" thickBot="1">
      <c r="A82" s="426" t="s">
        <v>365</v>
      </c>
      <c r="B82" s="308" t="s">
        <v>366</v>
      </c>
      <c r="C82" s="470"/>
    </row>
    <row r="83" spans="1:3" s="422" customFormat="1" ht="15.75" customHeight="1" thickBot="1">
      <c r="A83" s="426" t="s">
        <v>367</v>
      </c>
      <c r="B83" s="431" t="s">
        <v>368</v>
      </c>
      <c r="C83" s="319">
        <f>+C61+C65+C70+C73+C77+C82</f>
        <v>20780</v>
      </c>
    </row>
    <row r="84" spans="1:3" s="422" customFormat="1" ht="16.5" customHeight="1" thickBot="1">
      <c r="A84" s="432" t="s">
        <v>381</v>
      </c>
      <c r="B84" s="433" t="s">
        <v>369</v>
      </c>
      <c r="C84" s="319">
        <f>+C60+C83</f>
        <v>405978</v>
      </c>
    </row>
    <row r="85" spans="1:3" s="422" customFormat="1" ht="83.25" customHeight="1">
      <c r="A85" s="4"/>
      <c r="B85" s="5"/>
      <c r="C85" s="320"/>
    </row>
    <row r="86" spans="1:3" ht="16.5" customHeight="1">
      <c r="A86" s="496" t="s">
        <v>48</v>
      </c>
      <c r="B86" s="496"/>
      <c r="C86" s="496"/>
    </row>
    <row r="87" spans="1:3" s="434" customFormat="1" ht="16.5" customHeight="1" thickBot="1">
      <c r="A87" s="498" t="s">
        <v>162</v>
      </c>
      <c r="B87" s="498"/>
      <c r="C87" s="150" t="s">
        <v>243</v>
      </c>
    </row>
    <row r="88" spans="1:3" ht="37.5" customHeight="1" thickBot="1">
      <c r="A88" s="22" t="s">
        <v>75</v>
      </c>
      <c r="B88" s="23" t="s">
        <v>49</v>
      </c>
      <c r="C88" s="42" t="s">
        <v>532</v>
      </c>
    </row>
    <row r="89" spans="1:3" s="421" customFormat="1" ht="12" customHeight="1" thickBot="1">
      <c r="A89" s="36">
        <v>1</v>
      </c>
      <c r="B89" s="37">
        <v>2</v>
      </c>
      <c r="C89" s="38">
        <v>3</v>
      </c>
    </row>
    <row r="90" spans="1:3" ht="12" customHeight="1" thickBot="1">
      <c r="A90" s="21" t="s">
        <v>19</v>
      </c>
      <c r="B90" s="30" t="s">
        <v>384</v>
      </c>
      <c r="C90" s="312">
        <f>SUM(C91:C95)</f>
        <v>371126</v>
      </c>
    </row>
    <row r="91" spans="1:3" ht="12" customHeight="1">
      <c r="A91" s="16" t="s">
        <v>106</v>
      </c>
      <c r="B91" s="9" t="s">
        <v>50</v>
      </c>
      <c r="C91" s="314">
        <v>172027</v>
      </c>
    </row>
    <row r="92" spans="1:3" ht="12" customHeight="1">
      <c r="A92" s="13" t="s">
        <v>107</v>
      </c>
      <c r="B92" s="7" t="s">
        <v>191</v>
      </c>
      <c r="C92" s="315">
        <v>46848</v>
      </c>
    </row>
    <row r="93" spans="1:3" ht="12" customHeight="1">
      <c r="A93" s="13" t="s">
        <v>108</v>
      </c>
      <c r="B93" s="7" t="s">
        <v>149</v>
      </c>
      <c r="C93" s="317">
        <v>90619</v>
      </c>
    </row>
    <row r="94" spans="1:3" ht="12" customHeight="1">
      <c r="A94" s="13" t="s">
        <v>109</v>
      </c>
      <c r="B94" s="10" t="s">
        <v>192</v>
      </c>
      <c r="C94" s="317">
        <v>18553</v>
      </c>
    </row>
    <row r="95" spans="1:3" ht="12" customHeight="1">
      <c r="A95" s="13" t="s">
        <v>120</v>
      </c>
      <c r="B95" s="18" t="s">
        <v>193</v>
      </c>
      <c r="C95" s="317">
        <v>43079</v>
      </c>
    </row>
    <row r="96" spans="1:3" ht="12" customHeight="1">
      <c r="A96" s="13" t="s">
        <v>110</v>
      </c>
      <c r="B96" s="7" t="s">
        <v>385</v>
      </c>
      <c r="C96" s="317"/>
    </row>
    <row r="97" spans="1:3" ht="12" customHeight="1">
      <c r="A97" s="13" t="s">
        <v>111</v>
      </c>
      <c r="B97" s="152" t="s">
        <v>386</v>
      </c>
      <c r="C97" s="317"/>
    </row>
    <row r="98" spans="1:3" ht="12" customHeight="1">
      <c r="A98" s="13" t="s">
        <v>121</v>
      </c>
      <c r="B98" s="153" t="s">
        <v>387</v>
      </c>
      <c r="C98" s="317"/>
    </row>
    <row r="99" spans="1:3" ht="12" customHeight="1">
      <c r="A99" s="13" t="s">
        <v>122</v>
      </c>
      <c r="B99" s="153" t="s">
        <v>388</v>
      </c>
      <c r="C99" s="317"/>
    </row>
    <row r="100" spans="1:3" ht="12" customHeight="1">
      <c r="A100" s="13" t="s">
        <v>123</v>
      </c>
      <c r="B100" s="152" t="s">
        <v>389</v>
      </c>
      <c r="C100" s="317"/>
    </row>
    <row r="101" spans="1:3" ht="12" customHeight="1">
      <c r="A101" s="13" t="s">
        <v>124</v>
      </c>
      <c r="B101" s="152" t="s">
        <v>390</v>
      </c>
      <c r="C101" s="317"/>
    </row>
    <row r="102" spans="1:3" ht="12" customHeight="1">
      <c r="A102" s="13" t="s">
        <v>126</v>
      </c>
      <c r="B102" s="153" t="s">
        <v>391</v>
      </c>
      <c r="C102" s="317"/>
    </row>
    <row r="103" spans="1:3" ht="12" customHeight="1">
      <c r="A103" s="12" t="s">
        <v>194</v>
      </c>
      <c r="B103" s="154" t="s">
        <v>392</v>
      </c>
      <c r="C103" s="317"/>
    </row>
    <row r="104" spans="1:3" ht="12" customHeight="1">
      <c r="A104" s="13" t="s">
        <v>382</v>
      </c>
      <c r="B104" s="154" t="s">
        <v>393</v>
      </c>
      <c r="C104" s="317"/>
    </row>
    <row r="105" spans="1:3" ht="12" customHeight="1" thickBot="1">
      <c r="A105" s="17" t="s">
        <v>383</v>
      </c>
      <c r="B105" s="155" t="s">
        <v>394</v>
      </c>
      <c r="C105" s="321">
        <v>43079</v>
      </c>
    </row>
    <row r="106" spans="1:3" ht="12" customHeight="1" thickBot="1">
      <c r="A106" s="19" t="s">
        <v>20</v>
      </c>
      <c r="B106" s="29" t="s">
        <v>395</v>
      </c>
      <c r="C106" s="313">
        <f>+C107+C109+C111</f>
        <v>34852</v>
      </c>
    </row>
    <row r="107" spans="1:3" ht="12" customHeight="1">
      <c r="A107" s="14" t="s">
        <v>112</v>
      </c>
      <c r="B107" s="7" t="s">
        <v>242</v>
      </c>
      <c r="C107" s="316">
        <v>25325</v>
      </c>
    </row>
    <row r="108" spans="1:3" ht="12" customHeight="1">
      <c r="A108" s="14" t="s">
        <v>113</v>
      </c>
      <c r="B108" s="11" t="s">
        <v>399</v>
      </c>
      <c r="C108" s="316">
        <v>23675</v>
      </c>
    </row>
    <row r="109" spans="1:3" ht="12" customHeight="1">
      <c r="A109" s="14" t="s">
        <v>114</v>
      </c>
      <c r="B109" s="11" t="s">
        <v>195</v>
      </c>
      <c r="C109" s="315">
        <v>9527</v>
      </c>
    </row>
    <row r="110" spans="1:3" ht="12" customHeight="1">
      <c r="A110" s="14" t="s">
        <v>115</v>
      </c>
      <c r="B110" s="11" t="s">
        <v>400</v>
      </c>
      <c r="C110" s="285">
        <v>9226</v>
      </c>
    </row>
    <row r="111" spans="1:3" ht="12" customHeight="1">
      <c r="A111" s="14" t="s">
        <v>116</v>
      </c>
      <c r="B111" s="310" t="s">
        <v>245</v>
      </c>
      <c r="C111" s="285"/>
    </row>
    <row r="112" spans="1:3" ht="12" customHeight="1">
      <c r="A112" s="14" t="s">
        <v>125</v>
      </c>
      <c r="B112" s="309" t="s">
        <v>499</v>
      </c>
      <c r="C112" s="285"/>
    </row>
    <row r="113" spans="1:3" ht="12" customHeight="1">
      <c r="A113" s="14" t="s">
        <v>127</v>
      </c>
      <c r="B113" s="419" t="s">
        <v>405</v>
      </c>
      <c r="C113" s="285"/>
    </row>
    <row r="114" spans="1:3" ht="15.75">
      <c r="A114" s="14" t="s">
        <v>196</v>
      </c>
      <c r="B114" s="153" t="s">
        <v>388</v>
      </c>
      <c r="C114" s="285"/>
    </row>
    <row r="115" spans="1:3" ht="12" customHeight="1">
      <c r="A115" s="14" t="s">
        <v>197</v>
      </c>
      <c r="B115" s="153" t="s">
        <v>404</v>
      </c>
      <c r="C115" s="285"/>
    </row>
    <row r="116" spans="1:3" ht="12" customHeight="1">
      <c r="A116" s="14" t="s">
        <v>198</v>
      </c>
      <c r="B116" s="153" t="s">
        <v>403</v>
      </c>
      <c r="C116" s="285"/>
    </row>
    <row r="117" spans="1:3" ht="12" customHeight="1">
      <c r="A117" s="14" t="s">
        <v>396</v>
      </c>
      <c r="B117" s="153" t="s">
        <v>391</v>
      </c>
      <c r="C117" s="285"/>
    </row>
    <row r="118" spans="1:3" ht="12" customHeight="1">
      <c r="A118" s="14" t="s">
        <v>397</v>
      </c>
      <c r="B118" s="153" t="s">
        <v>402</v>
      </c>
      <c r="C118" s="285"/>
    </row>
    <row r="119" spans="1:3" ht="16.5" thickBot="1">
      <c r="A119" s="12" t="s">
        <v>398</v>
      </c>
      <c r="B119" s="153" t="s">
        <v>401</v>
      </c>
      <c r="C119" s="286"/>
    </row>
    <row r="120" spans="1:3" ht="12" customHeight="1" thickBot="1">
      <c r="A120" s="19" t="s">
        <v>21</v>
      </c>
      <c r="B120" s="143" t="s">
        <v>406</v>
      </c>
      <c r="C120" s="313">
        <f>+C121+C122</f>
        <v>0</v>
      </c>
    </row>
    <row r="121" spans="1:3" ht="12" customHeight="1">
      <c r="A121" s="14" t="s">
        <v>95</v>
      </c>
      <c r="B121" s="8" t="s">
        <v>62</v>
      </c>
      <c r="C121" s="316"/>
    </row>
    <row r="122" spans="1:3" ht="12" customHeight="1" thickBot="1">
      <c r="A122" s="15" t="s">
        <v>96</v>
      </c>
      <c r="B122" s="11" t="s">
        <v>63</v>
      </c>
      <c r="C122" s="317"/>
    </row>
    <row r="123" spans="1:3" ht="12" customHeight="1" thickBot="1">
      <c r="A123" s="19" t="s">
        <v>22</v>
      </c>
      <c r="B123" s="143" t="s">
        <v>407</v>
      </c>
      <c r="C123" s="313">
        <f>+C90+C106+C120</f>
        <v>405978</v>
      </c>
    </row>
    <row r="124" spans="1:3" ht="12" customHeight="1" thickBot="1">
      <c r="A124" s="19" t="s">
        <v>23</v>
      </c>
      <c r="B124" s="143" t="s">
        <v>408</v>
      </c>
      <c r="C124" s="313">
        <f>+C125+C126+C127</f>
        <v>0</v>
      </c>
    </row>
    <row r="125" spans="1:3" ht="12" customHeight="1">
      <c r="A125" s="14" t="s">
        <v>99</v>
      </c>
      <c r="B125" s="8" t="s">
        <v>409</v>
      </c>
      <c r="C125" s="285"/>
    </row>
    <row r="126" spans="1:3" ht="12" customHeight="1">
      <c r="A126" s="14" t="s">
        <v>100</v>
      </c>
      <c r="B126" s="8" t="s">
        <v>410</v>
      </c>
      <c r="C126" s="285"/>
    </row>
    <row r="127" spans="1:3" ht="12" customHeight="1" thickBot="1">
      <c r="A127" s="12" t="s">
        <v>101</v>
      </c>
      <c r="B127" s="6" t="s">
        <v>411</v>
      </c>
      <c r="C127" s="285"/>
    </row>
    <row r="128" spans="1:3" ht="12" customHeight="1" thickBot="1">
      <c r="A128" s="19" t="s">
        <v>24</v>
      </c>
      <c r="B128" s="143" t="s">
        <v>461</v>
      </c>
      <c r="C128" s="313">
        <f>+C129+C130+C131+C132</f>
        <v>0</v>
      </c>
    </row>
    <row r="129" spans="1:3" ht="12" customHeight="1">
      <c r="A129" s="14" t="s">
        <v>102</v>
      </c>
      <c r="B129" s="8" t="s">
        <v>412</v>
      </c>
      <c r="C129" s="285"/>
    </row>
    <row r="130" spans="1:3" ht="12" customHeight="1">
      <c r="A130" s="14" t="s">
        <v>103</v>
      </c>
      <c r="B130" s="8" t="s">
        <v>413</v>
      </c>
      <c r="C130" s="285"/>
    </row>
    <row r="131" spans="1:3" ht="12" customHeight="1">
      <c r="A131" s="14" t="s">
        <v>315</v>
      </c>
      <c r="B131" s="8" t="s">
        <v>414</v>
      </c>
      <c r="C131" s="285"/>
    </row>
    <row r="132" spans="1:3" ht="12" customHeight="1" thickBot="1">
      <c r="A132" s="12" t="s">
        <v>316</v>
      </c>
      <c r="B132" s="6" t="s">
        <v>415</v>
      </c>
      <c r="C132" s="285"/>
    </row>
    <row r="133" spans="1:3" ht="12" customHeight="1" thickBot="1">
      <c r="A133" s="19" t="s">
        <v>25</v>
      </c>
      <c r="B133" s="143" t="s">
        <v>416</v>
      </c>
      <c r="C133" s="319">
        <f>+C134+C135+C136+C137</f>
        <v>0</v>
      </c>
    </row>
    <row r="134" spans="1:3" ht="12" customHeight="1">
      <c r="A134" s="14" t="s">
        <v>104</v>
      </c>
      <c r="B134" s="8" t="s">
        <v>417</v>
      </c>
      <c r="C134" s="285"/>
    </row>
    <row r="135" spans="1:3" ht="12" customHeight="1">
      <c r="A135" s="14" t="s">
        <v>105</v>
      </c>
      <c r="B135" s="8" t="s">
        <v>427</v>
      </c>
      <c r="C135" s="285"/>
    </row>
    <row r="136" spans="1:3" ht="12" customHeight="1">
      <c r="A136" s="14" t="s">
        <v>328</v>
      </c>
      <c r="B136" s="8" t="s">
        <v>418</v>
      </c>
      <c r="C136" s="285"/>
    </row>
    <row r="137" spans="1:3" ht="12" customHeight="1" thickBot="1">
      <c r="A137" s="12" t="s">
        <v>329</v>
      </c>
      <c r="B137" s="6" t="s">
        <v>419</v>
      </c>
      <c r="C137" s="285"/>
    </row>
    <row r="138" spans="1:3" ht="12" customHeight="1" thickBot="1">
      <c r="A138" s="19" t="s">
        <v>26</v>
      </c>
      <c r="B138" s="143" t="s">
        <v>420</v>
      </c>
      <c r="C138" s="322">
        <f>+C139+C140+C141+C142</f>
        <v>0</v>
      </c>
    </row>
    <row r="139" spans="1:3" ht="12" customHeight="1">
      <c r="A139" s="14" t="s">
        <v>189</v>
      </c>
      <c r="B139" s="8" t="s">
        <v>421</v>
      </c>
      <c r="C139" s="285"/>
    </row>
    <row r="140" spans="1:3" ht="12" customHeight="1">
      <c r="A140" s="14" t="s">
        <v>190</v>
      </c>
      <c r="B140" s="8" t="s">
        <v>422</v>
      </c>
      <c r="C140" s="285"/>
    </row>
    <row r="141" spans="1:3" ht="12" customHeight="1">
      <c r="A141" s="14" t="s">
        <v>244</v>
      </c>
      <c r="B141" s="8" t="s">
        <v>423</v>
      </c>
      <c r="C141" s="285"/>
    </row>
    <row r="142" spans="1:3" ht="12" customHeight="1" thickBot="1">
      <c r="A142" s="14" t="s">
        <v>331</v>
      </c>
      <c r="B142" s="8" t="s">
        <v>424</v>
      </c>
      <c r="C142" s="285"/>
    </row>
    <row r="143" spans="1:9" ht="15" customHeight="1" thickBot="1">
      <c r="A143" s="19" t="s">
        <v>27</v>
      </c>
      <c r="B143" s="143" t="s">
        <v>425</v>
      </c>
      <c r="C143" s="435">
        <f>+C124+C128+C133+C138</f>
        <v>0</v>
      </c>
      <c r="F143" s="436"/>
      <c r="G143" s="437"/>
      <c r="H143" s="437"/>
      <c r="I143" s="437"/>
    </row>
    <row r="144" spans="1:3" s="422" customFormat="1" ht="12.75" customHeight="1" thickBot="1">
      <c r="A144" s="311" t="s">
        <v>28</v>
      </c>
      <c r="B144" s="397" t="s">
        <v>426</v>
      </c>
      <c r="C144" s="435">
        <f>+C123+C143</f>
        <v>405978</v>
      </c>
    </row>
    <row r="145" ht="7.5" customHeight="1"/>
    <row r="146" spans="1:3" ht="15.75">
      <c r="A146" s="499" t="s">
        <v>428</v>
      </c>
      <c r="B146" s="499"/>
      <c r="C146" s="499"/>
    </row>
    <row r="147" spans="1:3" ht="15" customHeight="1" thickBot="1">
      <c r="A147" s="497" t="s">
        <v>163</v>
      </c>
      <c r="B147" s="497"/>
      <c r="C147" s="323" t="s">
        <v>243</v>
      </c>
    </row>
    <row r="148" spans="1:4" ht="13.5" customHeight="1" thickBot="1">
      <c r="A148" s="19">
        <v>1</v>
      </c>
      <c r="B148" s="29" t="s">
        <v>429</v>
      </c>
      <c r="C148" s="313">
        <f>+C60-C123</f>
        <v>-20780</v>
      </c>
      <c r="D148" s="438"/>
    </row>
    <row r="149" spans="1:3" ht="27.75" customHeight="1" thickBot="1">
      <c r="A149" s="19" t="s">
        <v>20</v>
      </c>
      <c r="B149" s="29" t="s">
        <v>430</v>
      </c>
      <c r="C149" s="313">
        <f>+C83-C143</f>
        <v>20780</v>
      </c>
    </row>
  </sheetData>
  <sheetProtection/>
  <mergeCells count="6">
    <mergeCell ref="A1:C1"/>
    <mergeCell ref="A2:B2"/>
    <mergeCell ref="A87:B87"/>
    <mergeCell ref="A146:C146"/>
    <mergeCell ref="A147:B147"/>
    <mergeCell ref="A86:C8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Nyírpazony Önkormányzat
2015. ÉVI KÖLTSÉGVETÉSÉNEK ÖSSZEVONT MÉRLEGE&amp;10
&amp;R&amp;"Times New Roman CE,Félkövér dőlt"&amp;11 1.1. melléklet a 6/2015. (II.25.) önkormányzati rendelethez</oddHeader>
  </headerFooter>
  <rowBreaks count="1" manualBreakCount="1">
    <brk id="85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22"/>
  <sheetViews>
    <sheetView workbookViewId="0" topLeftCell="A1">
      <selection activeCell="A20" sqref="A20:IV21"/>
    </sheetView>
  </sheetViews>
  <sheetFormatPr defaultColWidth="9.00390625" defaultRowHeight="12.75"/>
  <cols>
    <col min="1" max="1" width="47.125" style="44" customWidth="1"/>
    <col min="2" max="2" width="15.625" style="43" customWidth="1"/>
    <col min="3" max="3" width="16.375" style="43" customWidth="1"/>
    <col min="4" max="4" width="18.00390625" style="43" customWidth="1"/>
    <col min="5" max="5" width="16.625" style="43" customWidth="1"/>
    <col min="6" max="6" width="18.875" style="56" customWidth="1"/>
    <col min="7" max="8" width="12.875" style="43" customWidth="1"/>
    <col min="9" max="9" width="13.875" style="43" customWidth="1"/>
    <col min="10" max="16384" width="9.375" style="43" customWidth="1"/>
  </cols>
  <sheetData>
    <row r="1" spans="1:6" ht="25.5" customHeight="1">
      <c r="A1" s="518" t="s">
        <v>503</v>
      </c>
      <c r="B1" s="518"/>
      <c r="C1" s="518"/>
      <c r="D1" s="518"/>
      <c r="E1" s="518"/>
      <c r="F1" s="518"/>
    </row>
    <row r="2" spans="1:6" ht="22.5" customHeight="1" thickBot="1">
      <c r="A2" s="201"/>
      <c r="B2" s="56"/>
      <c r="C2" s="56"/>
      <c r="D2" s="56"/>
      <c r="E2" s="56"/>
      <c r="F2" s="51" t="s">
        <v>66</v>
      </c>
    </row>
    <row r="3" spans="1:6" s="46" customFormat="1" ht="44.25" customHeight="1" thickBot="1">
      <c r="A3" s="202" t="s">
        <v>70</v>
      </c>
      <c r="B3" s="203" t="s">
        <v>71</v>
      </c>
      <c r="C3" s="203" t="s">
        <v>72</v>
      </c>
      <c r="D3" s="203" t="s">
        <v>531</v>
      </c>
      <c r="E3" s="203" t="s">
        <v>532</v>
      </c>
      <c r="F3" s="52" t="s">
        <v>458</v>
      </c>
    </row>
    <row r="4" spans="1:6" s="56" customFormat="1" ht="12" customHeight="1" thickBot="1">
      <c r="A4" s="53">
        <v>1</v>
      </c>
      <c r="B4" s="54">
        <v>2</v>
      </c>
      <c r="C4" s="54">
        <v>3</v>
      </c>
      <c r="D4" s="54">
        <v>4</v>
      </c>
      <c r="E4" s="54">
        <v>5</v>
      </c>
      <c r="F4" s="55" t="s">
        <v>91</v>
      </c>
    </row>
    <row r="5" spans="1:6" ht="15.75" customHeight="1">
      <c r="A5" s="476" t="s">
        <v>538</v>
      </c>
      <c r="B5" s="27">
        <v>550</v>
      </c>
      <c r="C5" s="478" t="s">
        <v>535</v>
      </c>
      <c r="D5" s="27">
        <v>0</v>
      </c>
      <c r="E5" s="27">
        <v>550</v>
      </c>
      <c r="F5" s="57">
        <f aca="true" t="shared" si="0" ref="F5:F21">B5-D5-E5</f>
        <v>0</v>
      </c>
    </row>
    <row r="6" spans="1:6" ht="15.75" customHeight="1">
      <c r="A6" s="476" t="s">
        <v>534</v>
      </c>
      <c r="B6" s="27">
        <v>1100</v>
      </c>
      <c r="C6" s="478" t="s">
        <v>535</v>
      </c>
      <c r="D6" s="27">
        <v>0</v>
      </c>
      <c r="E6" s="27">
        <v>1100</v>
      </c>
      <c r="F6" s="57">
        <f t="shared" si="0"/>
        <v>0</v>
      </c>
    </row>
    <row r="7" spans="1:6" ht="24" customHeight="1">
      <c r="A7" s="63" t="s">
        <v>504</v>
      </c>
      <c r="B7" s="27">
        <v>28593</v>
      </c>
      <c r="C7" s="478" t="s">
        <v>530</v>
      </c>
      <c r="D7" s="27">
        <v>4918</v>
      </c>
      <c r="E7" s="27">
        <f>28593-D7</f>
        <v>23675</v>
      </c>
      <c r="F7" s="57">
        <f t="shared" si="0"/>
        <v>0</v>
      </c>
    </row>
    <row r="8" spans="1:6" ht="15.75" customHeight="1">
      <c r="A8" s="477"/>
      <c r="B8" s="27"/>
      <c r="C8" s="478"/>
      <c r="D8" s="27"/>
      <c r="E8" s="27"/>
      <c r="F8" s="57">
        <f t="shared" si="0"/>
        <v>0</v>
      </c>
    </row>
    <row r="9" spans="1:6" ht="15.75" customHeight="1">
      <c r="A9" s="476"/>
      <c r="B9" s="27"/>
      <c r="C9" s="478"/>
      <c r="D9" s="27"/>
      <c r="E9" s="27"/>
      <c r="F9" s="57">
        <f t="shared" si="0"/>
        <v>0</v>
      </c>
    </row>
    <row r="10" spans="1:6" ht="15.75" customHeight="1">
      <c r="A10" s="477"/>
      <c r="B10" s="27"/>
      <c r="C10" s="478"/>
      <c r="D10" s="27"/>
      <c r="E10" s="27"/>
      <c r="F10" s="57">
        <f t="shared" si="0"/>
        <v>0</v>
      </c>
    </row>
    <row r="11" spans="1:6" ht="15.75" customHeight="1">
      <c r="A11" s="476"/>
      <c r="B11" s="27"/>
      <c r="C11" s="478"/>
      <c r="D11" s="27"/>
      <c r="E11" s="27"/>
      <c r="F11" s="57">
        <f t="shared" si="0"/>
        <v>0</v>
      </c>
    </row>
    <row r="12" spans="1:6" ht="15.75" customHeight="1">
      <c r="A12" s="476"/>
      <c r="B12" s="27"/>
      <c r="C12" s="478"/>
      <c r="D12" s="27"/>
      <c r="E12" s="27"/>
      <c r="F12" s="57">
        <f t="shared" si="0"/>
        <v>0</v>
      </c>
    </row>
    <row r="13" spans="1:6" ht="15.75" customHeight="1">
      <c r="A13" s="476"/>
      <c r="B13" s="27"/>
      <c r="C13" s="478"/>
      <c r="D13" s="27"/>
      <c r="E13" s="27"/>
      <c r="F13" s="57">
        <f t="shared" si="0"/>
        <v>0</v>
      </c>
    </row>
    <row r="14" spans="1:6" ht="15.75" customHeight="1">
      <c r="A14" s="476"/>
      <c r="B14" s="27"/>
      <c r="C14" s="478"/>
      <c r="D14" s="27"/>
      <c r="E14" s="27"/>
      <c r="F14" s="57">
        <f t="shared" si="0"/>
        <v>0</v>
      </c>
    </row>
    <row r="15" spans="1:6" ht="15.75" customHeight="1">
      <c r="A15" s="476"/>
      <c r="B15" s="27"/>
      <c r="C15" s="478"/>
      <c r="D15" s="27"/>
      <c r="E15" s="27"/>
      <c r="F15" s="57">
        <f t="shared" si="0"/>
        <v>0</v>
      </c>
    </row>
    <row r="16" spans="1:6" ht="15.75" customHeight="1">
      <c r="A16" s="476"/>
      <c r="B16" s="27"/>
      <c r="C16" s="478"/>
      <c r="D16" s="27"/>
      <c r="E16" s="27"/>
      <c r="F16" s="57">
        <f t="shared" si="0"/>
        <v>0</v>
      </c>
    </row>
    <row r="17" spans="1:6" ht="15.75" customHeight="1">
      <c r="A17" s="476"/>
      <c r="B17" s="27"/>
      <c r="C17" s="478"/>
      <c r="D17" s="27"/>
      <c r="E17" s="27"/>
      <c r="F17" s="57">
        <f t="shared" si="0"/>
        <v>0</v>
      </c>
    </row>
    <row r="18" spans="1:6" ht="15.75" customHeight="1">
      <c r="A18" s="476"/>
      <c r="B18" s="27"/>
      <c r="C18" s="478"/>
      <c r="D18" s="27"/>
      <c r="E18" s="27"/>
      <c r="F18" s="57">
        <f t="shared" si="0"/>
        <v>0</v>
      </c>
    </row>
    <row r="19" spans="1:6" ht="15.75" customHeight="1">
      <c r="A19" s="476"/>
      <c r="B19" s="27"/>
      <c r="C19" s="478"/>
      <c r="D19" s="27"/>
      <c r="E19" s="27"/>
      <c r="F19" s="57">
        <f t="shared" si="0"/>
        <v>0</v>
      </c>
    </row>
    <row r="20" spans="1:6" ht="15.75" customHeight="1">
      <c r="A20" s="476"/>
      <c r="B20" s="27"/>
      <c r="C20" s="478"/>
      <c r="D20" s="27"/>
      <c r="E20" s="27"/>
      <c r="F20" s="57">
        <f t="shared" si="0"/>
        <v>0</v>
      </c>
    </row>
    <row r="21" spans="1:6" ht="15.75" customHeight="1" thickBot="1">
      <c r="A21" s="58"/>
      <c r="B21" s="28"/>
      <c r="C21" s="479"/>
      <c r="D21" s="28"/>
      <c r="E21" s="28"/>
      <c r="F21" s="59">
        <f t="shared" si="0"/>
        <v>0</v>
      </c>
    </row>
    <row r="22" spans="1:6" s="62" customFormat="1" ht="18" customHeight="1" thickBot="1">
      <c r="A22" s="204" t="s">
        <v>69</v>
      </c>
      <c r="B22" s="60">
        <f>SUM(B5:B21)</f>
        <v>30243</v>
      </c>
      <c r="C22" s="137"/>
      <c r="D22" s="60">
        <f>SUM(D5:D21)</f>
        <v>4918</v>
      </c>
      <c r="E22" s="60">
        <f>SUM(E5:E21)</f>
        <v>25325</v>
      </c>
      <c r="F22" s="61">
        <f>SUM(F5:F21)</f>
        <v>0</v>
      </c>
    </row>
  </sheetData>
  <sheetProtection/>
  <mergeCells count="1">
    <mergeCell ref="A1:F1"/>
  </mergeCells>
  <printOptions horizontalCentered="1"/>
  <pageMargins left="0.7874015748031497" right="0.7874015748031497" top="1.0236220472440944" bottom="0.984251968503937" header="0.7874015748031497" footer="0.7874015748031497"/>
  <pageSetup horizontalDpi="600" verticalDpi="600" orientation="landscape" paperSize="9" scale="105" r:id="rId1"/>
  <headerFooter alignWithMargins="0">
    <oddHeader>&amp;R&amp;"Times New Roman CE,Félkövér dőlt"&amp;11 6. melléklet a ……/2015. (….)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2"/>
  <sheetViews>
    <sheetView view="pageLayout" workbookViewId="0" topLeftCell="B1">
      <selection activeCell="F10" sqref="F10"/>
    </sheetView>
  </sheetViews>
  <sheetFormatPr defaultColWidth="9.00390625" defaultRowHeight="12.75"/>
  <cols>
    <col min="1" max="1" width="60.625" style="44" customWidth="1"/>
    <col min="2" max="2" width="15.625" style="43" customWidth="1"/>
    <col min="3" max="3" width="16.375" style="43" customWidth="1"/>
    <col min="4" max="4" width="18.00390625" style="43" customWidth="1"/>
    <col min="5" max="5" width="16.625" style="43" customWidth="1"/>
    <col min="6" max="6" width="18.875" style="43" customWidth="1"/>
    <col min="7" max="8" width="12.875" style="43" customWidth="1"/>
    <col min="9" max="9" width="13.875" style="43" customWidth="1"/>
    <col min="10" max="16384" width="9.375" style="43" customWidth="1"/>
  </cols>
  <sheetData>
    <row r="1" spans="1:6" ht="24.75" customHeight="1">
      <c r="A1" s="518" t="s">
        <v>0</v>
      </c>
      <c r="B1" s="518"/>
      <c r="C1" s="518"/>
      <c r="D1" s="518"/>
      <c r="E1" s="518"/>
      <c r="F1" s="518"/>
    </row>
    <row r="2" spans="1:6" ht="23.25" customHeight="1" thickBot="1">
      <c r="A2" s="201"/>
      <c r="B2" s="56"/>
      <c r="C2" s="56"/>
      <c r="D2" s="56"/>
      <c r="E2" s="56"/>
      <c r="F2" s="51" t="s">
        <v>66</v>
      </c>
    </row>
    <row r="3" spans="1:6" s="46" customFormat="1" ht="48.75" customHeight="1" thickBot="1">
      <c r="A3" s="202" t="s">
        <v>73</v>
      </c>
      <c r="B3" s="203" t="s">
        <v>71</v>
      </c>
      <c r="C3" s="203" t="s">
        <v>72</v>
      </c>
      <c r="D3" s="203" t="s">
        <v>531</v>
      </c>
      <c r="E3" s="203" t="s">
        <v>532</v>
      </c>
      <c r="F3" s="52" t="s">
        <v>533</v>
      </c>
    </row>
    <row r="4" spans="1:6" s="56" customFormat="1" ht="15" customHeight="1" thickBot="1">
      <c r="A4" s="53">
        <v>1</v>
      </c>
      <c r="B4" s="54">
        <v>2</v>
      </c>
      <c r="C4" s="54">
        <v>3</v>
      </c>
      <c r="D4" s="54">
        <v>4</v>
      </c>
      <c r="E4" s="54">
        <v>5</v>
      </c>
      <c r="F4" s="55">
        <v>6</v>
      </c>
    </row>
    <row r="5" spans="1:6" ht="15.75" customHeight="1">
      <c r="A5" s="63" t="s">
        <v>505</v>
      </c>
      <c r="B5" s="64">
        <v>21970</v>
      </c>
      <c r="C5" s="480" t="s">
        <v>530</v>
      </c>
      <c r="D5" s="64">
        <v>12744</v>
      </c>
      <c r="E5" s="64">
        <f>B5-D5</f>
        <v>9226</v>
      </c>
      <c r="F5" s="65">
        <f aca="true" t="shared" si="0" ref="F5:F21">B5-D5-E5</f>
        <v>0</v>
      </c>
    </row>
    <row r="6" spans="1:6" ht="15.75" customHeight="1">
      <c r="A6" s="63" t="s">
        <v>536</v>
      </c>
      <c r="B6" s="64">
        <v>300</v>
      </c>
      <c r="C6" s="480" t="s">
        <v>535</v>
      </c>
      <c r="D6" s="64">
        <v>0</v>
      </c>
      <c r="E6" s="64">
        <v>300</v>
      </c>
      <c r="F6" s="65">
        <f t="shared" si="0"/>
        <v>0</v>
      </c>
    </row>
    <row r="7" spans="1:6" ht="15.75" customHeight="1">
      <c r="A7" s="63"/>
      <c r="B7" s="64"/>
      <c r="C7" s="480"/>
      <c r="D7" s="64"/>
      <c r="E7" s="64"/>
      <c r="F7" s="65">
        <f t="shared" si="0"/>
        <v>0</v>
      </c>
    </row>
    <row r="8" spans="1:6" ht="15.75" customHeight="1">
      <c r="A8" s="63"/>
      <c r="B8" s="64"/>
      <c r="C8" s="480"/>
      <c r="D8" s="64"/>
      <c r="E8" s="64"/>
      <c r="F8" s="65">
        <f t="shared" si="0"/>
        <v>0</v>
      </c>
    </row>
    <row r="9" spans="1:6" ht="15.75" customHeight="1">
      <c r="A9" s="63"/>
      <c r="B9" s="64"/>
      <c r="C9" s="480"/>
      <c r="D9" s="64"/>
      <c r="E9" s="64"/>
      <c r="F9" s="65">
        <f t="shared" si="0"/>
        <v>0</v>
      </c>
    </row>
    <row r="10" spans="1:6" ht="15.75" customHeight="1">
      <c r="A10" s="63"/>
      <c r="B10" s="64"/>
      <c r="C10" s="480"/>
      <c r="D10" s="64"/>
      <c r="E10" s="64"/>
      <c r="F10" s="65">
        <f t="shared" si="0"/>
        <v>0</v>
      </c>
    </row>
    <row r="11" spans="1:6" ht="15.75" customHeight="1">
      <c r="A11" s="63"/>
      <c r="B11" s="64"/>
      <c r="C11" s="480"/>
      <c r="D11" s="64"/>
      <c r="E11" s="64"/>
      <c r="F11" s="65">
        <f t="shared" si="0"/>
        <v>0</v>
      </c>
    </row>
    <row r="12" spans="1:6" ht="15.75" customHeight="1">
      <c r="A12" s="63"/>
      <c r="B12" s="64"/>
      <c r="C12" s="480"/>
      <c r="D12" s="64"/>
      <c r="E12" s="64"/>
      <c r="F12" s="65">
        <f t="shared" si="0"/>
        <v>0</v>
      </c>
    </row>
    <row r="13" spans="1:6" ht="15.75" customHeight="1">
      <c r="A13" s="63"/>
      <c r="B13" s="64"/>
      <c r="C13" s="480"/>
      <c r="D13" s="64"/>
      <c r="E13" s="64"/>
      <c r="F13" s="65">
        <f t="shared" si="0"/>
        <v>0</v>
      </c>
    </row>
    <row r="14" spans="1:6" ht="15.75" customHeight="1">
      <c r="A14" s="63"/>
      <c r="B14" s="64"/>
      <c r="C14" s="480"/>
      <c r="D14" s="64"/>
      <c r="E14" s="64"/>
      <c r="F14" s="65">
        <f t="shared" si="0"/>
        <v>0</v>
      </c>
    </row>
    <row r="15" spans="1:6" ht="15.75" customHeight="1">
      <c r="A15" s="63"/>
      <c r="B15" s="64"/>
      <c r="C15" s="480"/>
      <c r="D15" s="64"/>
      <c r="E15" s="64"/>
      <c r="F15" s="65">
        <f t="shared" si="0"/>
        <v>0</v>
      </c>
    </row>
    <row r="16" spans="1:6" ht="15.75" customHeight="1">
      <c r="A16" s="63"/>
      <c r="B16" s="64"/>
      <c r="C16" s="480"/>
      <c r="D16" s="64"/>
      <c r="E16" s="64"/>
      <c r="F16" s="65">
        <f t="shared" si="0"/>
        <v>0</v>
      </c>
    </row>
    <row r="17" spans="1:6" ht="15.75" customHeight="1">
      <c r="A17" s="63"/>
      <c r="B17" s="64"/>
      <c r="C17" s="480"/>
      <c r="D17" s="64"/>
      <c r="E17" s="64"/>
      <c r="F17" s="65">
        <f t="shared" si="0"/>
        <v>0</v>
      </c>
    </row>
    <row r="18" spans="1:6" ht="15.75" customHeight="1">
      <c r="A18" s="63"/>
      <c r="B18" s="64"/>
      <c r="C18" s="480"/>
      <c r="D18" s="64"/>
      <c r="E18" s="64"/>
      <c r="F18" s="65">
        <f t="shared" si="0"/>
        <v>0</v>
      </c>
    </row>
    <row r="19" spans="1:6" ht="15.75" customHeight="1">
      <c r="A19" s="63"/>
      <c r="B19" s="64"/>
      <c r="C19" s="480"/>
      <c r="D19" s="64"/>
      <c r="E19" s="64"/>
      <c r="F19" s="65">
        <f t="shared" si="0"/>
        <v>0</v>
      </c>
    </row>
    <row r="20" spans="1:6" ht="15.75" customHeight="1">
      <c r="A20" s="63"/>
      <c r="B20" s="64"/>
      <c r="C20" s="480"/>
      <c r="D20" s="64"/>
      <c r="E20" s="64"/>
      <c r="F20" s="65">
        <f t="shared" si="0"/>
        <v>0</v>
      </c>
    </row>
    <row r="21" spans="1:6" ht="15.75" customHeight="1" thickBot="1">
      <c r="A21" s="66"/>
      <c r="B21" s="67"/>
      <c r="C21" s="481"/>
      <c r="D21" s="67"/>
      <c r="E21" s="67"/>
      <c r="F21" s="68">
        <f t="shared" si="0"/>
        <v>0</v>
      </c>
    </row>
    <row r="22" spans="1:6" s="62" customFormat="1" ht="18" customHeight="1" thickBot="1">
      <c r="A22" s="204" t="s">
        <v>69</v>
      </c>
      <c r="B22" s="205">
        <f>SUM(B5:B21)</f>
        <v>22270</v>
      </c>
      <c r="C22" s="138"/>
      <c r="D22" s="205">
        <f>SUM(D5:D21)</f>
        <v>12744</v>
      </c>
      <c r="E22" s="205">
        <f>SUM(E5:E21)</f>
        <v>9526</v>
      </c>
      <c r="F22" s="69">
        <f>SUM(F5:F21)</f>
        <v>0</v>
      </c>
    </row>
  </sheetData>
  <sheetProtection/>
  <mergeCells count="1">
    <mergeCell ref="A1:F1"/>
  </mergeCells>
  <printOptions horizontalCentered="1"/>
  <pageMargins left="0.7874015748031497" right="0.7874015748031497" top="1.220472440944882" bottom="0.984251968503937" header="0.7874015748031497" footer="0.7874015748031497"/>
  <pageSetup horizontalDpi="600" verticalDpi="600" orientation="landscape" paperSize="9" scale="95" r:id="rId1"/>
  <headerFooter alignWithMargins="0">
    <oddHeader xml:space="preserve">&amp;R&amp;"Times New Roman CE,Félkövér dőlt"&amp;12 &amp;11 7. melléklet a 6/2015. (II.25.) önkormányzati rendelethez&amp;"Times New Roman CE,Normál"&amp;10
  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H73"/>
  <sheetViews>
    <sheetView workbookViewId="0" topLeftCell="A1">
      <selection activeCell="A11" sqref="A11"/>
    </sheetView>
  </sheetViews>
  <sheetFormatPr defaultColWidth="9.00390625" defaultRowHeight="12.75"/>
  <cols>
    <col min="1" max="1" width="38.625" style="48" customWidth="1"/>
    <col min="2" max="5" width="13.875" style="48" customWidth="1"/>
    <col min="6" max="16384" width="9.375" style="48" customWidth="1"/>
  </cols>
  <sheetData>
    <row r="1" spans="1:5" ht="12.75">
      <c r="A1" s="227"/>
      <c r="B1" s="227"/>
      <c r="C1" s="227"/>
      <c r="D1" s="227"/>
      <c r="E1" s="227"/>
    </row>
    <row r="2" spans="1:5" ht="12.75">
      <c r="A2" s="227"/>
      <c r="B2" s="227"/>
      <c r="C2" s="227"/>
      <c r="D2" s="227"/>
      <c r="E2" s="227"/>
    </row>
    <row r="3" spans="1:5" ht="15.75">
      <c r="A3" s="228" t="s">
        <v>147</v>
      </c>
      <c r="B3" s="541" t="s">
        <v>520</v>
      </c>
      <c r="C3" s="541"/>
      <c r="D3" s="541"/>
      <c r="E3" s="541"/>
    </row>
    <row r="4" spans="1:5" ht="14.25" thickBot="1">
      <c r="A4" s="227"/>
      <c r="B4" s="540" t="s">
        <v>521</v>
      </c>
      <c r="C4" s="540"/>
      <c r="D4" s="542" t="s">
        <v>140</v>
      </c>
      <c r="E4" s="542"/>
    </row>
    <row r="5" spans="1:5" ht="13.5" thickBot="1">
      <c r="A5" s="229" t="s">
        <v>139</v>
      </c>
      <c r="B5" s="230" t="s">
        <v>207</v>
      </c>
      <c r="C5" s="230" t="s">
        <v>264</v>
      </c>
      <c r="D5" s="230" t="s">
        <v>459</v>
      </c>
      <c r="E5" s="231" t="s">
        <v>52</v>
      </c>
    </row>
    <row r="6" spans="1:5" ht="12.75">
      <c r="A6" s="232" t="s">
        <v>141</v>
      </c>
      <c r="B6" s="101"/>
      <c r="C6" s="101"/>
      <c r="D6" s="101"/>
      <c r="E6" s="233">
        <f aca="true" t="shared" si="0" ref="E6:E12">SUM(B6:D6)</f>
        <v>0</v>
      </c>
    </row>
    <row r="7" spans="1:5" ht="12.75">
      <c r="A7" s="234" t="s">
        <v>154</v>
      </c>
      <c r="B7" s="102"/>
      <c r="C7" s="102"/>
      <c r="D7" s="102"/>
      <c r="E7" s="235">
        <f t="shared" si="0"/>
        <v>0</v>
      </c>
    </row>
    <row r="8" spans="1:5" ht="12.75">
      <c r="A8" s="236" t="s">
        <v>142</v>
      </c>
      <c r="B8" s="103"/>
      <c r="C8" s="103">
        <v>23675</v>
      </c>
      <c r="D8" s="103"/>
      <c r="E8" s="237">
        <f t="shared" si="0"/>
        <v>23675</v>
      </c>
    </row>
    <row r="9" spans="1:5" ht="12.75">
      <c r="A9" s="236" t="s">
        <v>156</v>
      </c>
      <c r="B9" s="103"/>
      <c r="C9" s="103"/>
      <c r="D9" s="103"/>
      <c r="E9" s="237">
        <f t="shared" si="0"/>
        <v>0</v>
      </c>
    </row>
    <row r="10" spans="1:5" ht="12.75">
      <c r="A10" s="236" t="s">
        <v>143</v>
      </c>
      <c r="B10" s="103"/>
      <c r="C10" s="103"/>
      <c r="D10" s="103"/>
      <c r="E10" s="237">
        <f t="shared" si="0"/>
        <v>0</v>
      </c>
    </row>
    <row r="11" spans="1:5" ht="12.75">
      <c r="A11" s="236" t="s">
        <v>144</v>
      </c>
      <c r="B11" s="103"/>
      <c r="C11" s="103"/>
      <c r="D11" s="103"/>
      <c r="E11" s="237">
        <f t="shared" si="0"/>
        <v>0</v>
      </c>
    </row>
    <row r="12" spans="1:5" ht="13.5" thickBot="1">
      <c r="A12" s="104"/>
      <c r="B12" s="105"/>
      <c r="C12" s="105"/>
      <c r="D12" s="105"/>
      <c r="E12" s="237">
        <f t="shared" si="0"/>
        <v>0</v>
      </c>
    </row>
    <row r="13" spans="1:5" ht="13.5" thickBot="1">
      <c r="A13" s="238" t="s">
        <v>146</v>
      </c>
      <c r="B13" s="239">
        <f>B6+SUM(B8:B12)</f>
        <v>0</v>
      </c>
      <c r="C13" s="239">
        <f>C6+SUM(C8:C12)</f>
        <v>23675</v>
      </c>
      <c r="D13" s="239">
        <f>D6+SUM(D8:D12)</f>
        <v>0</v>
      </c>
      <c r="E13" s="240">
        <f>E6+SUM(E8:E12)</f>
        <v>23675</v>
      </c>
    </row>
    <row r="14" spans="1:5" ht="13.5" thickBot="1">
      <c r="A14" s="50"/>
      <c r="B14" s="50"/>
      <c r="C14" s="50"/>
      <c r="D14" s="50"/>
      <c r="E14" s="50"/>
    </row>
    <row r="15" spans="1:5" ht="13.5" thickBot="1">
      <c r="A15" s="229" t="s">
        <v>145</v>
      </c>
      <c r="B15" s="230" t="s">
        <v>207</v>
      </c>
      <c r="C15" s="230" t="s">
        <v>264</v>
      </c>
      <c r="D15" s="230" t="s">
        <v>459</v>
      </c>
      <c r="E15" s="231" t="s">
        <v>52</v>
      </c>
    </row>
    <row r="16" spans="1:5" ht="12.75">
      <c r="A16" s="232" t="s">
        <v>150</v>
      </c>
      <c r="B16" s="101"/>
      <c r="C16" s="101"/>
      <c r="D16" s="101"/>
      <c r="E16" s="233">
        <f aca="true" t="shared" si="1" ref="E16:E22">SUM(B16:D16)</f>
        <v>0</v>
      </c>
    </row>
    <row r="17" spans="1:5" ht="12.75">
      <c r="A17" s="241" t="s">
        <v>151</v>
      </c>
      <c r="B17" s="103"/>
      <c r="C17" s="103"/>
      <c r="D17" s="103"/>
      <c r="E17" s="237">
        <f t="shared" si="1"/>
        <v>0</v>
      </c>
    </row>
    <row r="18" spans="1:5" ht="12.75">
      <c r="A18" s="236" t="s">
        <v>152</v>
      </c>
      <c r="B18" s="103"/>
      <c r="C18" s="103">
        <v>23675</v>
      </c>
      <c r="D18" s="103"/>
      <c r="E18" s="237">
        <f t="shared" si="1"/>
        <v>23675</v>
      </c>
    </row>
    <row r="19" spans="1:5" ht="12.75">
      <c r="A19" s="236" t="s">
        <v>153</v>
      </c>
      <c r="B19" s="103"/>
      <c r="C19" s="103"/>
      <c r="D19" s="103"/>
      <c r="E19" s="237">
        <f t="shared" si="1"/>
        <v>0</v>
      </c>
    </row>
    <row r="20" spans="1:5" ht="12.75">
      <c r="A20" s="106"/>
      <c r="B20" s="103"/>
      <c r="C20" s="103"/>
      <c r="D20" s="103"/>
      <c r="E20" s="237">
        <f t="shared" si="1"/>
        <v>0</v>
      </c>
    </row>
    <row r="21" spans="1:5" ht="12.75">
      <c r="A21" s="106"/>
      <c r="B21" s="103"/>
      <c r="C21" s="103"/>
      <c r="D21" s="103"/>
      <c r="E21" s="237">
        <f t="shared" si="1"/>
        <v>0</v>
      </c>
    </row>
    <row r="22" spans="1:5" ht="13.5" thickBot="1">
      <c r="A22" s="104"/>
      <c r="B22" s="105"/>
      <c r="C22" s="105"/>
      <c r="D22" s="105"/>
      <c r="E22" s="237">
        <f t="shared" si="1"/>
        <v>0</v>
      </c>
    </row>
    <row r="23" spans="1:5" ht="13.5" thickBot="1">
      <c r="A23" s="238" t="s">
        <v>53</v>
      </c>
      <c r="B23" s="239">
        <f>SUM(B16:B22)</f>
        <v>0</v>
      </c>
      <c r="C23" s="239">
        <f>SUM(C16:C22)</f>
        <v>23675</v>
      </c>
      <c r="D23" s="239">
        <f>SUM(D16:D22)</f>
        <v>0</v>
      </c>
      <c r="E23" s="240">
        <f>SUM(E16:E22)</f>
        <v>23675</v>
      </c>
    </row>
    <row r="24" spans="1:5" ht="12.75">
      <c r="A24" s="493"/>
      <c r="B24" s="494"/>
      <c r="C24" s="494"/>
      <c r="D24" s="494"/>
      <c r="E24" s="494"/>
    </row>
    <row r="25" spans="1:5" ht="15.75">
      <c r="A25" s="228" t="s">
        <v>147</v>
      </c>
      <c r="B25" s="541" t="s">
        <v>505</v>
      </c>
      <c r="C25" s="541"/>
      <c r="D25" s="541"/>
      <c r="E25" s="541"/>
    </row>
    <row r="26" spans="1:5" ht="14.25" thickBot="1">
      <c r="A26" s="227"/>
      <c r="B26" s="540" t="s">
        <v>522</v>
      </c>
      <c r="C26" s="540"/>
      <c r="D26" s="542" t="s">
        <v>140</v>
      </c>
      <c r="E26" s="542"/>
    </row>
    <row r="27" spans="1:5" ht="13.5" thickBot="1">
      <c r="A27" s="229" t="s">
        <v>139</v>
      </c>
      <c r="B27" s="230" t="s">
        <v>207</v>
      </c>
      <c r="C27" s="230" t="s">
        <v>264</v>
      </c>
      <c r="D27" s="230" t="s">
        <v>459</v>
      </c>
      <c r="E27" s="231" t="s">
        <v>52</v>
      </c>
    </row>
    <row r="28" spans="1:5" ht="12.75">
      <c r="A28" s="232" t="s">
        <v>141</v>
      </c>
      <c r="B28" s="101"/>
      <c r="C28" s="101"/>
      <c r="D28" s="101"/>
      <c r="E28" s="233">
        <f aca="true" t="shared" si="2" ref="E28:E34">SUM(B28:D28)</f>
        <v>0</v>
      </c>
    </row>
    <row r="29" spans="1:5" ht="12.75">
      <c r="A29" s="234" t="s">
        <v>154</v>
      </c>
      <c r="B29" s="102"/>
      <c r="C29" s="102"/>
      <c r="D29" s="102"/>
      <c r="E29" s="235">
        <f t="shared" si="2"/>
        <v>0</v>
      </c>
    </row>
    <row r="30" spans="1:5" ht="12.75">
      <c r="A30" s="236" t="s">
        <v>142</v>
      </c>
      <c r="B30" s="103"/>
      <c r="C30" s="103">
        <v>9226</v>
      </c>
      <c r="D30" s="103"/>
      <c r="E30" s="237">
        <f t="shared" si="2"/>
        <v>9226</v>
      </c>
    </row>
    <row r="31" spans="1:5" ht="12.75">
      <c r="A31" s="236" t="s">
        <v>156</v>
      </c>
      <c r="B31" s="103"/>
      <c r="C31" s="103"/>
      <c r="D31" s="103"/>
      <c r="E31" s="237">
        <f t="shared" si="2"/>
        <v>0</v>
      </c>
    </row>
    <row r="32" spans="1:5" ht="12.75">
      <c r="A32" s="236" t="s">
        <v>143</v>
      </c>
      <c r="B32" s="103"/>
      <c r="C32" s="103"/>
      <c r="D32" s="103"/>
      <c r="E32" s="237">
        <f t="shared" si="2"/>
        <v>0</v>
      </c>
    </row>
    <row r="33" spans="1:5" ht="12.75">
      <c r="A33" s="236" t="s">
        <v>144</v>
      </c>
      <c r="B33" s="103"/>
      <c r="C33" s="103"/>
      <c r="D33" s="103"/>
      <c r="E33" s="237">
        <f t="shared" si="2"/>
        <v>0</v>
      </c>
    </row>
    <row r="34" spans="1:5" ht="13.5" thickBot="1">
      <c r="A34" s="104"/>
      <c r="B34" s="105"/>
      <c r="C34" s="105"/>
      <c r="D34" s="105"/>
      <c r="E34" s="237">
        <f t="shared" si="2"/>
        <v>0</v>
      </c>
    </row>
    <row r="35" spans="1:5" ht="13.5" thickBot="1">
      <c r="A35" s="238" t="s">
        <v>146</v>
      </c>
      <c r="B35" s="239">
        <f>B28+SUM(B30:B34)</f>
        <v>0</v>
      </c>
      <c r="C35" s="239">
        <f>C28+SUM(C30:C34)</f>
        <v>9226</v>
      </c>
      <c r="D35" s="239">
        <f>D28+SUM(D30:D34)</f>
        <v>0</v>
      </c>
      <c r="E35" s="240">
        <f>E28+SUM(E30:E34)</f>
        <v>9226</v>
      </c>
    </row>
    <row r="36" spans="1:5" ht="13.5" thickBot="1">
      <c r="A36" s="50"/>
      <c r="B36" s="50"/>
      <c r="C36" s="50"/>
      <c r="D36" s="50"/>
      <c r="E36" s="50"/>
    </row>
    <row r="37" spans="1:5" ht="13.5" thickBot="1">
      <c r="A37" s="229" t="s">
        <v>145</v>
      </c>
      <c r="B37" s="230" t="s">
        <v>207</v>
      </c>
      <c r="C37" s="230" t="s">
        <v>264</v>
      </c>
      <c r="D37" s="230" t="s">
        <v>459</v>
      </c>
      <c r="E37" s="231" t="s">
        <v>52</v>
      </c>
    </row>
    <row r="38" spans="1:5" ht="12.75">
      <c r="A38" s="232" t="s">
        <v>150</v>
      </c>
      <c r="B38" s="101"/>
      <c r="C38" s="101"/>
      <c r="D38" s="101"/>
      <c r="E38" s="233">
        <f aca="true" t="shared" si="3" ref="E38:E44">SUM(B38:D38)</f>
        <v>0</v>
      </c>
    </row>
    <row r="39" spans="1:5" ht="12.75">
      <c r="A39" s="241" t="s">
        <v>151</v>
      </c>
      <c r="B39" s="103"/>
      <c r="C39" s="103"/>
      <c r="D39" s="103"/>
      <c r="E39" s="237">
        <f t="shared" si="3"/>
        <v>0</v>
      </c>
    </row>
    <row r="40" spans="1:5" ht="12.75">
      <c r="A40" s="236" t="s">
        <v>152</v>
      </c>
      <c r="B40" s="103"/>
      <c r="C40" s="103">
        <v>9226</v>
      </c>
      <c r="D40" s="103"/>
      <c r="E40" s="237">
        <f t="shared" si="3"/>
        <v>9226</v>
      </c>
    </row>
    <row r="41" spans="1:5" ht="12.75">
      <c r="A41" s="236" t="s">
        <v>153</v>
      </c>
      <c r="B41" s="103"/>
      <c r="C41" s="103"/>
      <c r="D41" s="103"/>
      <c r="E41" s="237">
        <f t="shared" si="3"/>
        <v>0</v>
      </c>
    </row>
    <row r="42" spans="1:5" ht="12.75">
      <c r="A42" s="106"/>
      <c r="B42" s="103"/>
      <c r="C42" s="103"/>
      <c r="D42" s="103"/>
      <c r="E42" s="237">
        <f t="shared" si="3"/>
        <v>0</v>
      </c>
    </row>
    <row r="43" spans="1:5" ht="12.75">
      <c r="A43" s="106"/>
      <c r="B43" s="103"/>
      <c r="C43" s="103"/>
      <c r="D43" s="103"/>
      <c r="E43" s="237">
        <f t="shared" si="3"/>
        <v>0</v>
      </c>
    </row>
    <row r="44" spans="1:5" ht="13.5" thickBot="1">
      <c r="A44" s="104"/>
      <c r="B44" s="105"/>
      <c r="C44" s="105"/>
      <c r="D44" s="105"/>
      <c r="E44" s="237">
        <f t="shared" si="3"/>
        <v>0</v>
      </c>
    </row>
    <row r="45" spans="1:5" ht="13.5" thickBot="1">
      <c r="A45" s="238" t="s">
        <v>53</v>
      </c>
      <c r="B45" s="239">
        <f>SUM(B38:B44)</f>
        <v>0</v>
      </c>
      <c r="C45" s="239">
        <f>SUM(C38:C44)</f>
        <v>9226</v>
      </c>
      <c r="D45" s="239">
        <f>SUM(D38:D44)</f>
        <v>0</v>
      </c>
      <c r="E45" s="240">
        <f>SUM(E38:E44)</f>
        <v>9226</v>
      </c>
    </row>
    <row r="46" spans="1:5" ht="12.75">
      <c r="A46" s="493"/>
      <c r="B46" s="494"/>
      <c r="C46" s="494"/>
      <c r="D46" s="494"/>
      <c r="E46" s="494"/>
    </row>
    <row r="47" spans="1:5" ht="15.75">
      <c r="A47" s="526" t="s">
        <v>460</v>
      </c>
      <c r="B47" s="526"/>
      <c r="C47" s="526"/>
      <c r="D47" s="526"/>
      <c r="E47" s="526"/>
    </row>
    <row r="48" spans="1:5" ht="13.5" thickBot="1">
      <c r="A48" s="227"/>
      <c r="B48" s="227"/>
      <c r="C48" s="227"/>
      <c r="D48" s="227"/>
      <c r="E48" s="227"/>
    </row>
    <row r="49" spans="1:5" ht="13.5" thickBot="1">
      <c r="A49" s="531" t="s">
        <v>148</v>
      </c>
      <c r="B49" s="532"/>
      <c r="C49" s="533"/>
      <c r="D49" s="529" t="s">
        <v>157</v>
      </c>
      <c r="E49" s="530"/>
    </row>
    <row r="50" spans="1:5" ht="12.75">
      <c r="A50" s="534"/>
      <c r="B50" s="535"/>
      <c r="C50" s="536"/>
      <c r="D50" s="522"/>
      <c r="E50" s="523"/>
    </row>
    <row r="51" spans="1:5" ht="13.5" thickBot="1">
      <c r="A51" s="537"/>
      <c r="B51" s="538"/>
      <c r="C51" s="539"/>
      <c r="D51" s="524"/>
      <c r="E51" s="525"/>
    </row>
    <row r="52" spans="1:5" ht="13.5" thickBot="1">
      <c r="A52" s="519" t="s">
        <v>53</v>
      </c>
      <c r="B52" s="520"/>
      <c r="C52" s="521"/>
      <c r="D52" s="527">
        <f>SUM(D50:E51)</f>
        <v>0</v>
      </c>
      <c r="E52" s="528"/>
    </row>
    <row r="73" ht="12.75">
      <c r="H73" s="49"/>
    </row>
  </sheetData>
  <sheetProtection/>
  <mergeCells count="15">
    <mergeCell ref="B4:C4"/>
    <mergeCell ref="B25:E25"/>
    <mergeCell ref="B26:C26"/>
    <mergeCell ref="D26:E26"/>
    <mergeCell ref="B3:E3"/>
    <mergeCell ref="D4:E4"/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</mergeCells>
  <conditionalFormatting sqref="D52:E52 E6:E13 B13:D13 E16:E46 B23:D46">
    <cfRule type="cellIs" priority="1" dxfId="2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……/2015. (….)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B2" sqref="B2"/>
    </sheetView>
  </sheetViews>
  <sheetFormatPr defaultColWidth="9.00390625" defaultRowHeight="12.75"/>
  <cols>
    <col min="1" max="1" width="19.50390625" style="406" customWidth="1"/>
    <col min="2" max="2" width="72.00390625" style="407" customWidth="1"/>
    <col min="3" max="3" width="25.00390625" style="408" customWidth="1"/>
    <col min="4" max="16384" width="9.375" style="2" customWidth="1"/>
  </cols>
  <sheetData>
    <row r="1" spans="1:3" s="1" customFormat="1" ht="16.5" customHeight="1" thickBot="1">
      <c r="A1" s="242"/>
      <c r="B1" s="244"/>
      <c r="C1" s="267" t="s">
        <v>542</v>
      </c>
    </row>
    <row r="2" spans="1:3" s="107" customFormat="1" ht="21" customHeight="1">
      <c r="A2" s="413" t="s">
        <v>67</v>
      </c>
      <c r="B2" s="374" t="s">
        <v>238</v>
      </c>
      <c r="C2" s="376" t="s">
        <v>54</v>
      </c>
    </row>
    <row r="3" spans="1:3" s="107" customFormat="1" ht="16.5" thickBot="1">
      <c r="A3" s="245" t="s">
        <v>213</v>
      </c>
      <c r="B3" s="375" t="s">
        <v>467</v>
      </c>
      <c r="C3" s="377">
        <v>1</v>
      </c>
    </row>
    <row r="4" spans="1:3" s="108" customFormat="1" ht="15.75" customHeight="1" thickBot="1">
      <c r="A4" s="246"/>
      <c r="B4" s="246"/>
      <c r="C4" s="247" t="s">
        <v>55</v>
      </c>
    </row>
    <row r="5" spans="1:3" ht="13.5" thickBot="1">
      <c r="A5" s="414" t="s">
        <v>215</v>
      </c>
      <c r="B5" s="248" t="s">
        <v>56</v>
      </c>
      <c r="C5" s="378" t="s">
        <v>57</v>
      </c>
    </row>
    <row r="6" spans="1:3" s="70" customFormat="1" ht="12.75" customHeight="1" thickBot="1">
      <c r="A6" s="209">
        <v>1</v>
      </c>
      <c r="B6" s="210">
        <v>2</v>
      </c>
      <c r="C6" s="211">
        <v>3</v>
      </c>
    </row>
    <row r="7" spans="1:3" s="70" customFormat="1" ht="15.75" customHeight="1" thickBot="1">
      <c r="A7" s="250"/>
      <c r="B7" s="251" t="s">
        <v>58</v>
      </c>
      <c r="C7" s="379"/>
    </row>
    <row r="8" spans="1:3" s="70" customFormat="1" ht="12" customHeight="1" thickBot="1">
      <c r="A8" s="36" t="s">
        <v>19</v>
      </c>
      <c r="B8" s="20" t="s">
        <v>271</v>
      </c>
      <c r="C8" s="313">
        <f>+C9+C10+C11+C12+C13+C14</f>
        <v>183183</v>
      </c>
    </row>
    <row r="9" spans="1:3" s="109" customFormat="1" ht="12" customHeight="1">
      <c r="A9" s="441" t="s">
        <v>106</v>
      </c>
      <c r="B9" s="423" t="s">
        <v>272</v>
      </c>
      <c r="C9" s="316">
        <v>91513</v>
      </c>
    </row>
    <row r="10" spans="1:3" s="110" customFormat="1" ht="12" customHeight="1">
      <c r="A10" s="442" t="s">
        <v>107</v>
      </c>
      <c r="B10" s="424" t="s">
        <v>273</v>
      </c>
      <c r="C10" s="315">
        <v>50611</v>
      </c>
    </row>
    <row r="11" spans="1:3" s="110" customFormat="1" ht="12" customHeight="1">
      <c r="A11" s="442" t="s">
        <v>108</v>
      </c>
      <c r="B11" s="424" t="s">
        <v>274</v>
      </c>
      <c r="C11" s="315">
        <v>37061</v>
      </c>
    </row>
    <row r="12" spans="1:3" s="110" customFormat="1" ht="12" customHeight="1">
      <c r="A12" s="442" t="s">
        <v>109</v>
      </c>
      <c r="B12" s="424" t="s">
        <v>275</v>
      </c>
      <c r="C12" s="315">
        <v>3998</v>
      </c>
    </row>
    <row r="13" spans="1:3" s="110" customFormat="1" ht="12" customHeight="1">
      <c r="A13" s="442" t="s">
        <v>158</v>
      </c>
      <c r="B13" s="424" t="s">
        <v>276</v>
      </c>
      <c r="C13" s="467"/>
    </row>
    <row r="14" spans="1:3" s="109" customFormat="1" ht="12" customHeight="1" thickBot="1">
      <c r="A14" s="443" t="s">
        <v>110</v>
      </c>
      <c r="B14" s="425" t="s">
        <v>277</v>
      </c>
      <c r="C14" s="468"/>
    </row>
    <row r="15" spans="1:3" s="109" customFormat="1" ht="12" customHeight="1" thickBot="1">
      <c r="A15" s="36" t="s">
        <v>20</v>
      </c>
      <c r="B15" s="308" t="s">
        <v>278</v>
      </c>
      <c r="C15" s="313">
        <f>+C16+C17+C18+C19+C20</f>
        <v>0</v>
      </c>
    </row>
    <row r="16" spans="1:3" s="109" customFormat="1" ht="12" customHeight="1">
      <c r="A16" s="441" t="s">
        <v>112</v>
      </c>
      <c r="B16" s="423" t="s">
        <v>279</v>
      </c>
      <c r="C16" s="316"/>
    </row>
    <row r="17" spans="1:3" s="109" customFormat="1" ht="12" customHeight="1">
      <c r="A17" s="442" t="s">
        <v>113</v>
      </c>
      <c r="B17" s="424" t="s">
        <v>280</v>
      </c>
      <c r="C17" s="315"/>
    </row>
    <row r="18" spans="1:3" s="109" customFormat="1" ht="12" customHeight="1">
      <c r="A18" s="442" t="s">
        <v>114</v>
      </c>
      <c r="B18" s="424" t="s">
        <v>493</v>
      </c>
      <c r="C18" s="315"/>
    </row>
    <row r="19" spans="1:3" s="109" customFormat="1" ht="12" customHeight="1">
      <c r="A19" s="442" t="s">
        <v>115</v>
      </c>
      <c r="B19" s="424" t="s">
        <v>494</v>
      </c>
      <c r="C19" s="315"/>
    </row>
    <row r="20" spans="1:3" s="109" customFormat="1" ht="12" customHeight="1">
      <c r="A20" s="442" t="s">
        <v>116</v>
      </c>
      <c r="B20" s="424" t="s">
        <v>281</v>
      </c>
      <c r="C20" s="315"/>
    </row>
    <row r="21" spans="1:3" s="110" customFormat="1" ht="12" customHeight="1" thickBot="1">
      <c r="A21" s="443" t="s">
        <v>125</v>
      </c>
      <c r="B21" s="425" t="s">
        <v>282</v>
      </c>
      <c r="C21" s="317"/>
    </row>
    <row r="22" spans="1:3" s="110" customFormat="1" ht="12" customHeight="1" thickBot="1">
      <c r="A22" s="36" t="s">
        <v>21</v>
      </c>
      <c r="B22" s="20" t="s">
        <v>283</v>
      </c>
      <c r="C22" s="313">
        <f>+C23+C24+C25+C26+C27</f>
        <v>0</v>
      </c>
    </row>
    <row r="23" spans="1:3" s="110" customFormat="1" ht="12" customHeight="1">
      <c r="A23" s="441" t="s">
        <v>95</v>
      </c>
      <c r="B23" s="423" t="s">
        <v>284</v>
      </c>
      <c r="C23" s="316"/>
    </row>
    <row r="24" spans="1:3" s="109" customFormat="1" ht="12" customHeight="1">
      <c r="A24" s="442" t="s">
        <v>96</v>
      </c>
      <c r="B24" s="424" t="s">
        <v>285</v>
      </c>
      <c r="C24" s="315"/>
    </row>
    <row r="25" spans="1:3" s="110" customFormat="1" ht="12" customHeight="1">
      <c r="A25" s="442" t="s">
        <v>97</v>
      </c>
      <c r="B25" s="424" t="s">
        <v>495</v>
      </c>
      <c r="C25" s="315"/>
    </row>
    <row r="26" spans="1:3" s="110" customFormat="1" ht="12" customHeight="1">
      <c r="A26" s="442" t="s">
        <v>98</v>
      </c>
      <c r="B26" s="424" t="s">
        <v>496</v>
      </c>
      <c r="C26" s="315"/>
    </row>
    <row r="27" spans="1:3" s="110" customFormat="1" ht="12" customHeight="1">
      <c r="A27" s="442" t="s">
        <v>179</v>
      </c>
      <c r="B27" s="424" t="s">
        <v>286</v>
      </c>
      <c r="C27" s="315"/>
    </row>
    <row r="28" spans="1:3" s="110" customFormat="1" ht="12" customHeight="1" thickBot="1">
      <c r="A28" s="443" t="s">
        <v>180</v>
      </c>
      <c r="B28" s="425" t="s">
        <v>287</v>
      </c>
      <c r="C28" s="317"/>
    </row>
    <row r="29" spans="1:3" s="110" customFormat="1" ht="12" customHeight="1" thickBot="1">
      <c r="A29" s="36" t="s">
        <v>181</v>
      </c>
      <c r="B29" s="20" t="s">
        <v>288</v>
      </c>
      <c r="C29" s="319">
        <f>+C30+C33+C34+C35</f>
        <v>39390</v>
      </c>
    </row>
    <row r="30" spans="1:3" s="110" customFormat="1" ht="12" customHeight="1">
      <c r="A30" s="441" t="s">
        <v>289</v>
      </c>
      <c r="B30" s="423" t="s">
        <v>295</v>
      </c>
      <c r="C30" s="418">
        <f>+C31+C32</f>
        <v>27000</v>
      </c>
    </row>
    <row r="31" spans="1:3" s="110" customFormat="1" ht="12" customHeight="1">
      <c r="A31" s="442" t="s">
        <v>290</v>
      </c>
      <c r="B31" s="424" t="s">
        <v>296</v>
      </c>
      <c r="C31" s="315"/>
    </row>
    <row r="32" spans="1:3" s="110" customFormat="1" ht="12" customHeight="1">
      <c r="A32" s="442" t="s">
        <v>291</v>
      </c>
      <c r="B32" s="424" t="s">
        <v>297</v>
      </c>
      <c r="C32" s="315">
        <v>27000</v>
      </c>
    </row>
    <row r="33" spans="1:3" s="110" customFormat="1" ht="12" customHeight="1">
      <c r="A33" s="442" t="s">
        <v>292</v>
      </c>
      <c r="B33" s="424" t="s">
        <v>298</v>
      </c>
      <c r="C33" s="315">
        <v>12000</v>
      </c>
    </row>
    <row r="34" spans="1:3" s="110" customFormat="1" ht="12" customHeight="1">
      <c r="A34" s="442" t="s">
        <v>293</v>
      </c>
      <c r="B34" s="424" t="s">
        <v>299</v>
      </c>
      <c r="C34" s="315">
        <v>270</v>
      </c>
    </row>
    <row r="35" spans="1:3" s="110" customFormat="1" ht="12" customHeight="1" thickBot="1">
      <c r="A35" s="443" t="s">
        <v>294</v>
      </c>
      <c r="B35" s="425" t="s">
        <v>300</v>
      </c>
      <c r="C35" s="317">
        <v>120</v>
      </c>
    </row>
    <row r="36" spans="1:3" s="110" customFormat="1" ht="12" customHeight="1" thickBot="1">
      <c r="A36" s="36" t="s">
        <v>23</v>
      </c>
      <c r="B36" s="20" t="s">
        <v>301</v>
      </c>
      <c r="C36" s="313">
        <f>SUM(C37:C46)</f>
        <v>7904</v>
      </c>
    </row>
    <row r="37" spans="1:3" s="110" customFormat="1" ht="12" customHeight="1">
      <c r="A37" s="441" t="s">
        <v>99</v>
      </c>
      <c r="B37" s="423" t="s">
        <v>304</v>
      </c>
      <c r="C37" s="316"/>
    </row>
    <row r="38" spans="1:3" s="110" customFormat="1" ht="12" customHeight="1">
      <c r="A38" s="442" t="s">
        <v>100</v>
      </c>
      <c r="B38" s="424" t="s">
        <v>305</v>
      </c>
      <c r="C38" s="315">
        <v>4724</v>
      </c>
    </row>
    <row r="39" spans="1:3" s="110" customFormat="1" ht="12" customHeight="1">
      <c r="A39" s="442" t="s">
        <v>101</v>
      </c>
      <c r="B39" s="424" t="s">
        <v>306</v>
      </c>
      <c r="C39" s="315"/>
    </row>
    <row r="40" spans="1:3" s="110" customFormat="1" ht="12" customHeight="1">
      <c r="A40" s="442" t="s">
        <v>183</v>
      </c>
      <c r="B40" s="424" t="s">
        <v>307</v>
      </c>
      <c r="C40" s="315">
        <v>1480</v>
      </c>
    </row>
    <row r="41" spans="1:3" s="110" customFormat="1" ht="12" customHeight="1">
      <c r="A41" s="442" t="s">
        <v>184</v>
      </c>
      <c r="B41" s="424" t="s">
        <v>308</v>
      </c>
      <c r="C41" s="315"/>
    </row>
    <row r="42" spans="1:3" s="110" customFormat="1" ht="12" customHeight="1">
      <c r="A42" s="442" t="s">
        <v>185</v>
      </c>
      <c r="B42" s="424" t="s">
        <v>309</v>
      </c>
      <c r="C42" s="315">
        <v>1675</v>
      </c>
    </row>
    <row r="43" spans="1:3" s="110" customFormat="1" ht="12" customHeight="1">
      <c r="A43" s="442" t="s">
        <v>186</v>
      </c>
      <c r="B43" s="424" t="s">
        <v>310</v>
      </c>
      <c r="C43" s="315"/>
    </row>
    <row r="44" spans="1:3" s="110" customFormat="1" ht="12" customHeight="1">
      <c r="A44" s="442" t="s">
        <v>187</v>
      </c>
      <c r="B44" s="424" t="s">
        <v>311</v>
      </c>
      <c r="C44" s="315">
        <v>25</v>
      </c>
    </row>
    <row r="45" spans="1:3" s="110" customFormat="1" ht="12" customHeight="1">
      <c r="A45" s="442" t="s">
        <v>302</v>
      </c>
      <c r="B45" s="424" t="s">
        <v>312</v>
      </c>
      <c r="C45" s="318"/>
    </row>
    <row r="46" spans="1:3" s="110" customFormat="1" ht="12" customHeight="1" thickBot="1">
      <c r="A46" s="443" t="s">
        <v>303</v>
      </c>
      <c r="B46" s="425" t="s">
        <v>313</v>
      </c>
      <c r="C46" s="412"/>
    </row>
    <row r="47" spans="1:3" s="110" customFormat="1" ht="12" customHeight="1" thickBot="1">
      <c r="A47" s="36" t="s">
        <v>24</v>
      </c>
      <c r="B47" s="20" t="s">
        <v>314</v>
      </c>
      <c r="C47" s="313">
        <f>SUM(C48:C52)</f>
        <v>600</v>
      </c>
    </row>
    <row r="48" spans="1:3" s="110" customFormat="1" ht="12" customHeight="1">
      <c r="A48" s="441" t="s">
        <v>102</v>
      </c>
      <c r="B48" s="423" t="s">
        <v>318</v>
      </c>
      <c r="C48" s="469"/>
    </row>
    <row r="49" spans="1:3" s="110" customFormat="1" ht="12" customHeight="1">
      <c r="A49" s="442" t="s">
        <v>103</v>
      </c>
      <c r="B49" s="424" t="s">
        <v>319</v>
      </c>
      <c r="C49" s="318"/>
    </row>
    <row r="50" spans="1:3" s="110" customFormat="1" ht="12" customHeight="1">
      <c r="A50" s="442" t="s">
        <v>315</v>
      </c>
      <c r="B50" s="424" t="s">
        <v>320</v>
      </c>
      <c r="C50" s="318"/>
    </row>
    <row r="51" spans="1:3" s="110" customFormat="1" ht="12" customHeight="1">
      <c r="A51" s="442" t="s">
        <v>316</v>
      </c>
      <c r="B51" s="424" t="s">
        <v>321</v>
      </c>
      <c r="C51" s="318">
        <v>600</v>
      </c>
    </row>
    <row r="52" spans="1:3" s="110" customFormat="1" ht="12" customHeight="1" thickBot="1">
      <c r="A52" s="443" t="s">
        <v>317</v>
      </c>
      <c r="B52" s="425" t="s">
        <v>322</v>
      </c>
      <c r="C52" s="412"/>
    </row>
    <row r="53" spans="1:3" s="110" customFormat="1" ht="12" customHeight="1" thickBot="1">
      <c r="A53" s="36" t="s">
        <v>188</v>
      </c>
      <c r="B53" s="20" t="s">
        <v>323</v>
      </c>
      <c r="C53" s="313">
        <f>SUM(C54:C56)</f>
        <v>120980</v>
      </c>
    </row>
    <row r="54" spans="1:3" s="110" customFormat="1" ht="12" customHeight="1">
      <c r="A54" s="441" t="s">
        <v>104</v>
      </c>
      <c r="B54" s="423" t="s">
        <v>324</v>
      </c>
      <c r="C54" s="316"/>
    </row>
    <row r="55" spans="1:3" s="110" customFormat="1" ht="12" customHeight="1">
      <c r="A55" s="442" t="s">
        <v>105</v>
      </c>
      <c r="B55" s="424" t="s">
        <v>497</v>
      </c>
      <c r="C55" s="315"/>
    </row>
    <row r="56" spans="1:3" s="110" customFormat="1" ht="12" customHeight="1">
      <c r="A56" s="442" t="s">
        <v>328</v>
      </c>
      <c r="B56" s="424" t="s">
        <v>326</v>
      </c>
      <c r="C56" s="315">
        <v>120980</v>
      </c>
    </row>
    <row r="57" spans="1:3" s="110" customFormat="1" ht="12" customHeight="1" thickBot="1">
      <c r="A57" s="443" t="s">
        <v>329</v>
      </c>
      <c r="B57" s="425" t="s">
        <v>327</v>
      </c>
      <c r="C57" s="317"/>
    </row>
    <row r="58" spans="1:3" s="110" customFormat="1" ht="12" customHeight="1" thickBot="1">
      <c r="A58" s="36" t="s">
        <v>26</v>
      </c>
      <c r="B58" s="308" t="s">
        <v>330</v>
      </c>
      <c r="C58" s="313">
        <f>SUM(C59:C61)</f>
        <v>32901</v>
      </c>
    </row>
    <row r="59" spans="1:3" s="110" customFormat="1" ht="12" customHeight="1">
      <c r="A59" s="441" t="s">
        <v>189</v>
      </c>
      <c r="B59" s="423" t="s">
        <v>332</v>
      </c>
      <c r="C59" s="318"/>
    </row>
    <row r="60" spans="1:3" s="110" customFormat="1" ht="12" customHeight="1">
      <c r="A60" s="442" t="s">
        <v>190</v>
      </c>
      <c r="B60" s="424" t="s">
        <v>498</v>
      </c>
      <c r="C60" s="318"/>
    </row>
    <row r="61" spans="1:3" s="110" customFormat="1" ht="12" customHeight="1">
      <c r="A61" s="442" t="s">
        <v>244</v>
      </c>
      <c r="B61" s="424" t="s">
        <v>333</v>
      </c>
      <c r="C61" s="318">
        <v>32901</v>
      </c>
    </row>
    <row r="62" spans="1:3" s="110" customFormat="1" ht="12" customHeight="1" thickBot="1">
      <c r="A62" s="443" t="s">
        <v>331</v>
      </c>
      <c r="B62" s="425" t="s">
        <v>334</v>
      </c>
      <c r="C62" s="318">
        <v>32901</v>
      </c>
    </row>
    <row r="63" spans="1:3" s="110" customFormat="1" ht="12" customHeight="1" thickBot="1">
      <c r="A63" s="36" t="s">
        <v>27</v>
      </c>
      <c r="B63" s="20" t="s">
        <v>335</v>
      </c>
      <c r="C63" s="319">
        <f>+C8+C15+C22+C29+C36+C47+C53+C58</f>
        <v>384958</v>
      </c>
    </row>
    <row r="64" spans="1:3" s="110" customFormat="1" ht="12" customHeight="1" thickBot="1">
      <c r="A64" s="444" t="s">
        <v>462</v>
      </c>
      <c r="B64" s="308" t="s">
        <v>337</v>
      </c>
      <c r="C64" s="313">
        <f>SUM(C65:C67)</f>
        <v>20080</v>
      </c>
    </row>
    <row r="65" spans="1:3" s="110" customFormat="1" ht="12" customHeight="1">
      <c r="A65" s="441" t="s">
        <v>370</v>
      </c>
      <c r="B65" s="423" t="s">
        <v>338</v>
      </c>
      <c r="C65" s="318">
        <v>20080</v>
      </c>
    </row>
    <row r="66" spans="1:3" s="110" customFormat="1" ht="12" customHeight="1">
      <c r="A66" s="442" t="s">
        <v>379</v>
      </c>
      <c r="B66" s="424" t="s">
        <v>339</v>
      </c>
      <c r="C66" s="318"/>
    </row>
    <row r="67" spans="1:3" s="110" customFormat="1" ht="12" customHeight="1" thickBot="1">
      <c r="A67" s="443" t="s">
        <v>380</v>
      </c>
      <c r="B67" s="427" t="s">
        <v>340</v>
      </c>
      <c r="C67" s="318"/>
    </row>
    <row r="68" spans="1:3" s="110" customFormat="1" ht="12" customHeight="1" thickBot="1">
      <c r="A68" s="444" t="s">
        <v>341</v>
      </c>
      <c r="B68" s="308" t="s">
        <v>342</v>
      </c>
      <c r="C68" s="313">
        <f>SUM(C69:C72)</f>
        <v>0</v>
      </c>
    </row>
    <row r="69" spans="1:3" s="110" customFormat="1" ht="12" customHeight="1">
      <c r="A69" s="441" t="s">
        <v>159</v>
      </c>
      <c r="B69" s="423" t="s">
        <v>343</v>
      </c>
      <c r="C69" s="318"/>
    </row>
    <row r="70" spans="1:3" s="110" customFormat="1" ht="12" customHeight="1">
      <c r="A70" s="442" t="s">
        <v>160</v>
      </c>
      <c r="B70" s="424" t="s">
        <v>344</v>
      </c>
      <c r="C70" s="318"/>
    </row>
    <row r="71" spans="1:3" s="110" customFormat="1" ht="12" customHeight="1">
      <c r="A71" s="442" t="s">
        <v>371</v>
      </c>
      <c r="B71" s="424" t="s">
        <v>345</v>
      </c>
      <c r="C71" s="318"/>
    </row>
    <row r="72" spans="1:3" s="110" customFormat="1" ht="12" customHeight="1" thickBot="1">
      <c r="A72" s="443" t="s">
        <v>372</v>
      </c>
      <c r="B72" s="425" t="s">
        <v>346</v>
      </c>
      <c r="C72" s="318"/>
    </row>
    <row r="73" spans="1:3" s="110" customFormat="1" ht="12" customHeight="1" thickBot="1">
      <c r="A73" s="444" t="s">
        <v>347</v>
      </c>
      <c r="B73" s="308" t="s">
        <v>348</v>
      </c>
      <c r="C73" s="313">
        <f>SUM(C74:C75)</f>
        <v>0</v>
      </c>
    </row>
    <row r="74" spans="1:3" s="110" customFormat="1" ht="12" customHeight="1">
      <c r="A74" s="441" t="s">
        <v>373</v>
      </c>
      <c r="B74" s="423" t="s">
        <v>349</v>
      </c>
      <c r="C74" s="318"/>
    </row>
    <row r="75" spans="1:3" s="110" customFormat="1" ht="12" customHeight="1" thickBot="1">
      <c r="A75" s="443" t="s">
        <v>374</v>
      </c>
      <c r="B75" s="425" t="s">
        <v>350</v>
      </c>
      <c r="C75" s="318"/>
    </row>
    <row r="76" spans="1:3" s="109" customFormat="1" ht="12" customHeight="1" thickBot="1">
      <c r="A76" s="444" t="s">
        <v>351</v>
      </c>
      <c r="B76" s="308" t="s">
        <v>352</v>
      </c>
      <c r="C76" s="313">
        <f>SUM(C77:C79)</f>
        <v>0</v>
      </c>
    </row>
    <row r="77" spans="1:3" s="110" customFormat="1" ht="12" customHeight="1">
      <c r="A77" s="441" t="s">
        <v>375</v>
      </c>
      <c r="B77" s="423" t="s">
        <v>353</v>
      </c>
      <c r="C77" s="318"/>
    </row>
    <row r="78" spans="1:3" s="110" customFormat="1" ht="12" customHeight="1">
      <c r="A78" s="442" t="s">
        <v>376</v>
      </c>
      <c r="B78" s="424" t="s">
        <v>354</v>
      </c>
      <c r="C78" s="318"/>
    </row>
    <row r="79" spans="1:3" s="110" customFormat="1" ht="12" customHeight="1" thickBot="1">
      <c r="A79" s="443" t="s">
        <v>377</v>
      </c>
      <c r="B79" s="425" t="s">
        <v>355</v>
      </c>
      <c r="C79" s="318"/>
    </row>
    <row r="80" spans="1:3" s="110" customFormat="1" ht="12" customHeight="1" thickBot="1">
      <c r="A80" s="444" t="s">
        <v>356</v>
      </c>
      <c r="B80" s="308" t="s">
        <v>378</v>
      </c>
      <c r="C80" s="313">
        <f>SUM(C81:C84)</f>
        <v>0</v>
      </c>
    </row>
    <row r="81" spans="1:3" s="110" customFormat="1" ht="12" customHeight="1">
      <c r="A81" s="445" t="s">
        <v>357</v>
      </c>
      <c r="B81" s="423" t="s">
        <v>358</v>
      </c>
      <c r="C81" s="318"/>
    </row>
    <row r="82" spans="1:3" s="110" customFormat="1" ht="12" customHeight="1">
      <c r="A82" s="446" t="s">
        <v>359</v>
      </c>
      <c r="B82" s="424" t="s">
        <v>360</v>
      </c>
      <c r="C82" s="318"/>
    </row>
    <row r="83" spans="1:3" s="110" customFormat="1" ht="12" customHeight="1">
      <c r="A83" s="446" t="s">
        <v>361</v>
      </c>
      <c r="B83" s="424" t="s">
        <v>362</v>
      </c>
      <c r="C83" s="318"/>
    </row>
    <row r="84" spans="1:3" s="109" customFormat="1" ht="12" customHeight="1" thickBot="1">
      <c r="A84" s="447" t="s">
        <v>363</v>
      </c>
      <c r="B84" s="425" t="s">
        <v>364</v>
      </c>
      <c r="C84" s="318"/>
    </row>
    <row r="85" spans="1:3" s="109" customFormat="1" ht="12" customHeight="1" thickBot="1">
      <c r="A85" s="444" t="s">
        <v>365</v>
      </c>
      <c r="B85" s="308" t="s">
        <v>366</v>
      </c>
      <c r="C85" s="470"/>
    </row>
    <row r="86" spans="1:3" s="109" customFormat="1" ht="12" customHeight="1" thickBot="1">
      <c r="A86" s="444" t="s">
        <v>367</v>
      </c>
      <c r="B86" s="431" t="s">
        <v>368</v>
      </c>
      <c r="C86" s="319">
        <f>+C64+C68+C73+C76+C80+C85</f>
        <v>20080</v>
      </c>
    </row>
    <row r="87" spans="1:3" s="109" customFormat="1" ht="12" customHeight="1" thickBot="1">
      <c r="A87" s="448" t="s">
        <v>381</v>
      </c>
      <c r="B87" s="433" t="s">
        <v>489</v>
      </c>
      <c r="C87" s="319">
        <f>+C63+C86</f>
        <v>405038</v>
      </c>
    </row>
    <row r="88" spans="1:3" s="110" customFormat="1" ht="15" customHeight="1">
      <c r="A88" s="256"/>
      <c r="B88" s="257"/>
      <c r="C88" s="384"/>
    </row>
    <row r="89" spans="1:3" ht="13.5" thickBot="1">
      <c r="A89" s="449"/>
      <c r="B89" s="259"/>
      <c r="C89" s="385"/>
    </row>
    <row r="90" spans="1:3" s="70" customFormat="1" ht="16.5" customHeight="1" thickBot="1">
      <c r="A90" s="260"/>
      <c r="B90" s="261" t="s">
        <v>60</v>
      </c>
      <c r="C90" s="386"/>
    </row>
    <row r="91" spans="1:3" s="111" customFormat="1" ht="12" customHeight="1" thickBot="1">
      <c r="A91" s="415" t="s">
        <v>19</v>
      </c>
      <c r="B91" s="30" t="s">
        <v>384</v>
      </c>
      <c r="C91" s="312">
        <f>SUM(C92:C96)</f>
        <v>370186</v>
      </c>
    </row>
    <row r="92" spans="1:3" ht="12" customHeight="1">
      <c r="A92" s="450" t="s">
        <v>106</v>
      </c>
      <c r="B92" s="9" t="s">
        <v>50</v>
      </c>
      <c r="C92" s="314">
        <v>106191</v>
      </c>
    </row>
    <row r="93" spans="1:3" ht="12" customHeight="1">
      <c r="A93" s="442" t="s">
        <v>107</v>
      </c>
      <c r="B93" s="7" t="s">
        <v>191</v>
      </c>
      <c r="C93" s="315">
        <v>28840</v>
      </c>
    </row>
    <row r="94" spans="1:3" ht="12" customHeight="1">
      <c r="A94" s="442" t="s">
        <v>108</v>
      </c>
      <c r="B94" s="7" t="s">
        <v>149</v>
      </c>
      <c r="C94" s="317">
        <v>71967</v>
      </c>
    </row>
    <row r="95" spans="1:3" ht="12" customHeight="1">
      <c r="A95" s="442" t="s">
        <v>109</v>
      </c>
      <c r="B95" s="10" t="s">
        <v>192</v>
      </c>
      <c r="C95" s="317">
        <v>15234</v>
      </c>
    </row>
    <row r="96" spans="1:3" ht="12" customHeight="1">
      <c r="A96" s="442" t="s">
        <v>120</v>
      </c>
      <c r="B96" s="18" t="s">
        <v>193</v>
      </c>
      <c r="C96" s="317">
        <v>147954</v>
      </c>
    </row>
    <row r="97" spans="1:3" ht="12" customHeight="1">
      <c r="A97" s="442" t="s">
        <v>110</v>
      </c>
      <c r="B97" s="7" t="s">
        <v>385</v>
      </c>
      <c r="C97" s="317"/>
    </row>
    <row r="98" spans="1:3" ht="12" customHeight="1">
      <c r="A98" s="442" t="s">
        <v>111</v>
      </c>
      <c r="B98" s="152" t="s">
        <v>386</v>
      </c>
      <c r="C98" s="317"/>
    </row>
    <row r="99" spans="1:3" ht="12" customHeight="1">
      <c r="A99" s="442" t="s">
        <v>121</v>
      </c>
      <c r="B99" s="153" t="s">
        <v>387</v>
      </c>
      <c r="C99" s="317"/>
    </row>
    <row r="100" spans="1:3" ht="12" customHeight="1">
      <c r="A100" s="442" t="s">
        <v>122</v>
      </c>
      <c r="B100" s="153" t="s">
        <v>388</v>
      </c>
      <c r="C100" s="317"/>
    </row>
    <row r="101" spans="1:3" ht="12" customHeight="1">
      <c r="A101" s="442" t="s">
        <v>123</v>
      </c>
      <c r="B101" s="152" t="s">
        <v>389</v>
      </c>
      <c r="C101" s="317">
        <v>105575</v>
      </c>
    </row>
    <row r="102" spans="1:3" ht="12" customHeight="1">
      <c r="A102" s="442" t="s">
        <v>124</v>
      </c>
      <c r="B102" s="152" t="s">
        <v>390</v>
      </c>
      <c r="C102" s="317"/>
    </row>
    <row r="103" spans="1:3" ht="12" customHeight="1">
      <c r="A103" s="442" t="s">
        <v>126</v>
      </c>
      <c r="B103" s="153" t="s">
        <v>391</v>
      </c>
      <c r="C103" s="317"/>
    </row>
    <row r="104" spans="1:3" ht="12" customHeight="1">
      <c r="A104" s="451" t="s">
        <v>194</v>
      </c>
      <c r="B104" s="154" t="s">
        <v>392</v>
      </c>
      <c r="C104" s="317"/>
    </row>
    <row r="105" spans="1:3" ht="12" customHeight="1">
      <c r="A105" s="442" t="s">
        <v>382</v>
      </c>
      <c r="B105" s="154" t="s">
        <v>393</v>
      </c>
      <c r="C105" s="317"/>
    </row>
    <row r="106" spans="1:3" ht="12" customHeight="1" thickBot="1">
      <c r="A106" s="452" t="s">
        <v>383</v>
      </c>
      <c r="B106" s="155" t="s">
        <v>394</v>
      </c>
      <c r="C106" s="321">
        <v>43079</v>
      </c>
    </row>
    <row r="107" spans="1:3" ht="12" customHeight="1" thickBot="1">
      <c r="A107" s="36" t="s">
        <v>20</v>
      </c>
      <c r="B107" s="29" t="s">
        <v>395</v>
      </c>
      <c r="C107" s="313">
        <f>+C108+C110+C112</f>
        <v>34852</v>
      </c>
    </row>
    <row r="108" spans="1:3" ht="12" customHeight="1">
      <c r="A108" s="441" t="s">
        <v>112</v>
      </c>
      <c r="B108" s="7" t="s">
        <v>242</v>
      </c>
      <c r="C108" s="316">
        <v>25325</v>
      </c>
    </row>
    <row r="109" spans="1:3" ht="12" customHeight="1">
      <c r="A109" s="441" t="s">
        <v>113</v>
      </c>
      <c r="B109" s="11" t="s">
        <v>399</v>
      </c>
      <c r="C109" s="316">
        <v>23675</v>
      </c>
    </row>
    <row r="110" spans="1:3" ht="12" customHeight="1">
      <c r="A110" s="441" t="s">
        <v>114</v>
      </c>
      <c r="B110" s="11" t="s">
        <v>195</v>
      </c>
      <c r="C110" s="315">
        <v>9527</v>
      </c>
    </row>
    <row r="111" spans="1:3" ht="12" customHeight="1">
      <c r="A111" s="441" t="s">
        <v>115</v>
      </c>
      <c r="B111" s="11" t="s">
        <v>400</v>
      </c>
      <c r="C111" s="285">
        <v>9226</v>
      </c>
    </row>
    <row r="112" spans="1:3" ht="12" customHeight="1">
      <c r="A112" s="441" t="s">
        <v>116</v>
      </c>
      <c r="B112" s="310" t="s">
        <v>245</v>
      </c>
      <c r="C112" s="285"/>
    </row>
    <row r="113" spans="1:3" ht="12" customHeight="1">
      <c r="A113" s="441" t="s">
        <v>125</v>
      </c>
      <c r="B113" s="309" t="s">
        <v>499</v>
      </c>
      <c r="C113" s="285"/>
    </row>
    <row r="114" spans="1:3" ht="12" customHeight="1">
      <c r="A114" s="441" t="s">
        <v>127</v>
      </c>
      <c r="B114" s="419" t="s">
        <v>405</v>
      </c>
      <c r="C114" s="285"/>
    </row>
    <row r="115" spans="1:3" ht="12" customHeight="1">
      <c r="A115" s="441" t="s">
        <v>196</v>
      </c>
      <c r="B115" s="153" t="s">
        <v>388</v>
      </c>
      <c r="C115" s="285"/>
    </row>
    <row r="116" spans="1:3" ht="12" customHeight="1">
      <c r="A116" s="441" t="s">
        <v>197</v>
      </c>
      <c r="B116" s="153" t="s">
        <v>404</v>
      </c>
      <c r="C116" s="285"/>
    </row>
    <row r="117" spans="1:3" ht="12" customHeight="1">
      <c r="A117" s="441" t="s">
        <v>198</v>
      </c>
      <c r="B117" s="153" t="s">
        <v>403</v>
      </c>
      <c r="C117" s="285"/>
    </row>
    <row r="118" spans="1:3" ht="12" customHeight="1">
      <c r="A118" s="441" t="s">
        <v>396</v>
      </c>
      <c r="B118" s="153" t="s">
        <v>391</v>
      </c>
      <c r="C118" s="285"/>
    </row>
    <row r="119" spans="1:3" ht="12" customHeight="1">
      <c r="A119" s="441" t="s">
        <v>397</v>
      </c>
      <c r="B119" s="153" t="s">
        <v>402</v>
      </c>
      <c r="C119" s="285"/>
    </row>
    <row r="120" spans="1:3" ht="12" customHeight="1" thickBot="1">
      <c r="A120" s="451" t="s">
        <v>398</v>
      </c>
      <c r="B120" s="153" t="s">
        <v>401</v>
      </c>
      <c r="C120" s="286"/>
    </row>
    <row r="121" spans="1:3" ht="12" customHeight="1" thickBot="1">
      <c r="A121" s="36" t="s">
        <v>21</v>
      </c>
      <c r="B121" s="143" t="s">
        <v>406</v>
      </c>
      <c r="C121" s="313"/>
    </row>
    <row r="122" spans="1:3" ht="12" customHeight="1">
      <c r="A122" s="441" t="s">
        <v>95</v>
      </c>
      <c r="B122" s="8" t="s">
        <v>62</v>
      </c>
      <c r="C122" s="316"/>
    </row>
    <row r="123" spans="1:3" ht="12" customHeight="1" thickBot="1">
      <c r="A123" s="443" t="s">
        <v>96</v>
      </c>
      <c r="B123" s="11" t="s">
        <v>63</v>
      </c>
      <c r="C123" s="317"/>
    </row>
    <row r="124" spans="1:3" ht="12" customHeight="1" thickBot="1">
      <c r="A124" s="36" t="s">
        <v>22</v>
      </c>
      <c r="B124" s="143" t="s">
        <v>407</v>
      </c>
      <c r="C124" s="313">
        <f>+C91+C107+C121</f>
        <v>405038</v>
      </c>
    </row>
    <row r="125" spans="1:3" ht="12" customHeight="1" thickBot="1">
      <c r="A125" s="36" t="s">
        <v>23</v>
      </c>
      <c r="B125" s="143" t="s">
        <v>408</v>
      </c>
      <c r="C125" s="313">
        <f>+C126+C127+C128</f>
        <v>0</v>
      </c>
    </row>
    <row r="126" spans="1:3" s="111" customFormat="1" ht="12" customHeight="1">
      <c r="A126" s="441" t="s">
        <v>99</v>
      </c>
      <c r="B126" s="8" t="s">
        <v>409</v>
      </c>
      <c r="C126" s="285"/>
    </row>
    <row r="127" spans="1:3" ht="12" customHeight="1">
      <c r="A127" s="441" t="s">
        <v>100</v>
      </c>
      <c r="B127" s="8" t="s">
        <v>410</v>
      </c>
      <c r="C127" s="285"/>
    </row>
    <row r="128" spans="1:3" ht="12" customHeight="1" thickBot="1">
      <c r="A128" s="451" t="s">
        <v>101</v>
      </c>
      <c r="B128" s="6" t="s">
        <v>411</v>
      </c>
      <c r="C128" s="285"/>
    </row>
    <row r="129" spans="1:3" ht="12" customHeight="1" thickBot="1">
      <c r="A129" s="36" t="s">
        <v>24</v>
      </c>
      <c r="B129" s="143" t="s">
        <v>461</v>
      </c>
      <c r="C129" s="313">
        <f>+C130+C131+C132+C133</f>
        <v>0</v>
      </c>
    </row>
    <row r="130" spans="1:3" ht="12" customHeight="1">
      <c r="A130" s="441" t="s">
        <v>102</v>
      </c>
      <c r="B130" s="8" t="s">
        <v>412</v>
      </c>
      <c r="C130" s="285"/>
    </row>
    <row r="131" spans="1:3" ht="12" customHeight="1">
      <c r="A131" s="441" t="s">
        <v>103</v>
      </c>
      <c r="B131" s="8" t="s">
        <v>413</v>
      </c>
      <c r="C131" s="285"/>
    </row>
    <row r="132" spans="1:3" ht="12" customHeight="1">
      <c r="A132" s="441" t="s">
        <v>315</v>
      </c>
      <c r="B132" s="8" t="s">
        <v>414</v>
      </c>
      <c r="C132" s="285"/>
    </row>
    <row r="133" spans="1:3" s="111" customFormat="1" ht="12" customHeight="1" thickBot="1">
      <c r="A133" s="451" t="s">
        <v>316</v>
      </c>
      <c r="B133" s="6" t="s">
        <v>415</v>
      </c>
      <c r="C133" s="285"/>
    </row>
    <row r="134" spans="1:11" ht="12" customHeight="1" thickBot="1">
      <c r="A134" s="36" t="s">
        <v>25</v>
      </c>
      <c r="B134" s="143" t="s">
        <v>416</v>
      </c>
      <c r="C134" s="319">
        <f>+C135+C136+C137+C138</f>
        <v>0</v>
      </c>
      <c r="K134" s="268"/>
    </row>
    <row r="135" spans="1:3" ht="12.75">
      <c r="A135" s="441" t="s">
        <v>104</v>
      </c>
      <c r="B135" s="8" t="s">
        <v>417</v>
      </c>
      <c r="C135" s="285"/>
    </row>
    <row r="136" spans="1:3" ht="12" customHeight="1">
      <c r="A136" s="441" t="s">
        <v>105</v>
      </c>
      <c r="B136" s="8" t="s">
        <v>427</v>
      </c>
      <c r="C136" s="285"/>
    </row>
    <row r="137" spans="1:3" s="111" customFormat="1" ht="12" customHeight="1">
      <c r="A137" s="441" t="s">
        <v>328</v>
      </c>
      <c r="B137" s="8" t="s">
        <v>418</v>
      </c>
      <c r="C137" s="285"/>
    </row>
    <row r="138" spans="1:3" s="111" customFormat="1" ht="12" customHeight="1" thickBot="1">
      <c r="A138" s="451" t="s">
        <v>329</v>
      </c>
      <c r="B138" s="6" t="s">
        <v>419</v>
      </c>
      <c r="C138" s="285"/>
    </row>
    <row r="139" spans="1:3" s="111" customFormat="1" ht="12" customHeight="1" thickBot="1">
      <c r="A139" s="36" t="s">
        <v>26</v>
      </c>
      <c r="B139" s="143" t="s">
        <v>420</v>
      </c>
      <c r="C139" s="322">
        <f>+C140+C141+C142+C143</f>
        <v>0</v>
      </c>
    </row>
    <row r="140" spans="1:3" s="111" customFormat="1" ht="12" customHeight="1">
      <c r="A140" s="441" t="s">
        <v>189</v>
      </c>
      <c r="B140" s="8" t="s">
        <v>421</v>
      </c>
      <c r="C140" s="285"/>
    </row>
    <row r="141" spans="1:3" s="111" customFormat="1" ht="12" customHeight="1">
      <c r="A141" s="441" t="s">
        <v>190</v>
      </c>
      <c r="B141" s="8" t="s">
        <v>422</v>
      </c>
      <c r="C141" s="285"/>
    </row>
    <row r="142" spans="1:3" s="111" customFormat="1" ht="12" customHeight="1">
      <c r="A142" s="441" t="s">
        <v>244</v>
      </c>
      <c r="B142" s="8" t="s">
        <v>423</v>
      </c>
      <c r="C142" s="285"/>
    </row>
    <row r="143" spans="1:3" ht="12.75" customHeight="1" thickBot="1">
      <c r="A143" s="441" t="s">
        <v>331</v>
      </c>
      <c r="B143" s="8" t="s">
        <v>424</v>
      </c>
      <c r="C143" s="285"/>
    </row>
    <row r="144" spans="1:3" ht="12" customHeight="1" thickBot="1">
      <c r="A144" s="36" t="s">
        <v>27</v>
      </c>
      <c r="B144" s="143" t="s">
        <v>425</v>
      </c>
      <c r="C144" s="435">
        <f>+C125+C129+C134+C139</f>
        <v>0</v>
      </c>
    </row>
    <row r="145" spans="1:3" ht="15" customHeight="1" thickBot="1">
      <c r="A145" s="453" t="s">
        <v>28</v>
      </c>
      <c r="B145" s="397" t="s">
        <v>426</v>
      </c>
      <c r="C145" s="435">
        <f>+C124+C144</f>
        <v>405038</v>
      </c>
    </row>
    <row r="146" spans="1:3" ht="13.5" thickBot="1">
      <c r="A146" s="403"/>
      <c r="B146" s="404"/>
      <c r="C146" s="405"/>
    </row>
    <row r="147" spans="1:3" ht="15" customHeight="1" thickBot="1">
      <c r="A147" s="265" t="s">
        <v>216</v>
      </c>
      <c r="B147" s="266"/>
      <c r="C147" s="140">
        <v>11</v>
      </c>
    </row>
    <row r="148" spans="1:3" ht="14.25" customHeight="1" thickBot="1">
      <c r="A148" s="265" t="s">
        <v>217</v>
      </c>
      <c r="B148" s="266"/>
      <c r="C148" s="140">
        <v>134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view="pageLayout" workbookViewId="0" topLeftCell="A1">
      <selection activeCell="B1" sqref="B1"/>
    </sheetView>
  </sheetViews>
  <sheetFormatPr defaultColWidth="9.00390625" defaultRowHeight="12.75"/>
  <cols>
    <col min="1" max="1" width="13.875" style="263" customWidth="1"/>
    <col min="2" max="2" width="79.125" style="264" customWidth="1"/>
    <col min="3" max="3" width="25.00390625" style="264" customWidth="1"/>
    <col min="4" max="16384" width="9.375" style="264" customWidth="1"/>
  </cols>
  <sheetData>
    <row r="1" spans="1:3" s="243" customFormat="1" ht="21" customHeight="1" thickBot="1">
      <c r="A1" s="242"/>
      <c r="B1" s="244"/>
      <c r="C1" s="461" t="s">
        <v>543</v>
      </c>
    </row>
    <row r="2" spans="1:3" s="462" customFormat="1" ht="35.25" customHeight="1">
      <c r="A2" s="413" t="s">
        <v>214</v>
      </c>
      <c r="B2" s="374" t="s">
        <v>507</v>
      </c>
      <c r="C2" s="389" t="s">
        <v>64</v>
      </c>
    </row>
    <row r="3" spans="1:3" s="462" customFormat="1" ht="32.25" customHeight="1" thickBot="1">
      <c r="A3" s="454" t="s">
        <v>213</v>
      </c>
      <c r="B3" s="375" t="s">
        <v>467</v>
      </c>
      <c r="C3" s="390" t="s">
        <v>54</v>
      </c>
    </row>
    <row r="4" spans="1:3" s="463" customFormat="1" ht="15.75" customHeight="1" thickBot="1">
      <c r="A4" s="246"/>
      <c r="B4" s="246"/>
      <c r="C4" s="247" t="s">
        <v>55</v>
      </c>
    </row>
    <row r="5" spans="1:3" ht="13.5" thickBot="1">
      <c r="A5" s="414" t="s">
        <v>215</v>
      </c>
      <c r="B5" s="248" t="s">
        <v>56</v>
      </c>
      <c r="C5" s="249" t="s">
        <v>57</v>
      </c>
    </row>
    <row r="6" spans="1:3" s="464" customFormat="1" ht="12.75" customHeight="1" thickBot="1">
      <c r="A6" s="209">
        <v>1</v>
      </c>
      <c r="B6" s="210">
        <v>2</v>
      </c>
      <c r="C6" s="211">
        <v>3</v>
      </c>
    </row>
    <row r="7" spans="1:3" s="464" customFormat="1" ht="15.75" customHeight="1" thickBot="1">
      <c r="A7" s="250"/>
      <c r="B7" s="251" t="s">
        <v>58</v>
      </c>
      <c r="C7" s="252"/>
    </row>
    <row r="8" spans="1:3" s="391" customFormat="1" ht="12" customHeight="1" thickBot="1">
      <c r="A8" s="209" t="s">
        <v>19</v>
      </c>
      <c r="B8" s="253" t="s">
        <v>468</v>
      </c>
      <c r="C8" s="333">
        <f>SUM(C9:C18)</f>
        <v>70</v>
      </c>
    </row>
    <row r="9" spans="1:3" s="391" customFormat="1" ht="12" customHeight="1">
      <c r="A9" s="455" t="s">
        <v>106</v>
      </c>
      <c r="B9" s="9" t="s">
        <v>304</v>
      </c>
      <c r="C9" s="380"/>
    </row>
    <row r="10" spans="1:3" s="391" customFormat="1" ht="12" customHeight="1">
      <c r="A10" s="456" t="s">
        <v>107</v>
      </c>
      <c r="B10" s="7" t="s">
        <v>305</v>
      </c>
      <c r="C10" s="331"/>
    </row>
    <row r="11" spans="1:3" s="391" customFormat="1" ht="12" customHeight="1">
      <c r="A11" s="456" t="s">
        <v>108</v>
      </c>
      <c r="B11" s="7" t="s">
        <v>306</v>
      </c>
      <c r="C11" s="331"/>
    </row>
    <row r="12" spans="1:3" s="391" customFormat="1" ht="12" customHeight="1">
      <c r="A12" s="456" t="s">
        <v>109</v>
      </c>
      <c r="B12" s="7" t="s">
        <v>307</v>
      </c>
      <c r="C12" s="331"/>
    </row>
    <row r="13" spans="1:3" s="391" customFormat="1" ht="12" customHeight="1">
      <c r="A13" s="456" t="s">
        <v>158</v>
      </c>
      <c r="B13" s="7" t="s">
        <v>308</v>
      </c>
      <c r="C13" s="331"/>
    </row>
    <row r="14" spans="1:3" s="391" customFormat="1" ht="12" customHeight="1">
      <c r="A14" s="456" t="s">
        <v>110</v>
      </c>
      <c r="B14" s="7" t="s">
        <v>469</v>
      </c>
      <c r="C14" s="331"/>
    </row>
    <row r="15" spans="1:3" s="391" customFormat="1" ht="12" customHeight="1">
      <c r="A15" s="456" t="s">
        <v>111</v>
      </c>
      <c r="B15" s="6" t="s">
        <v>470</v>
      </c>
      <c r="C15" s="331"/>
    </row>
    <row r="16" spans="1:3" s="391" customFormat="1" ht="12" customHeight="1">
      <c r="A16" s="456" t="s">
        <v>121</v>
      </c>
      <c r="B16" s="7" t="s">
        <v>311</v>
      </c>
      <c r="C16" s="381"/>
    </row>
    <row r="17" spans="1:3" s="465" customFormat="1" ht="12" customHeight="1">
      <c r="A17" s="456" t="s">
        <v>122</v>
      </c>
      <c r="B17" s="7" t="s">
        <v>312</v>
      </c>
      <c r="C17" s="331"/>
    </row>
    <row r="18" spans="1:3" s="465" customFormat="1" ht="12" customHeight="1" thickBot="1">
      <c r="A18" s="456" t="s">
        <v>123</v>
      </c>
      <c r="B18" s="6" t="s">
        <v>313</v>
      </c>
      <c r="C18" s="332">
        <v>70</v>
      </c>
    </row>
    <row r="19" spans="1:3" s="391" customFormat="1" ht="12" customHeight="1" thickBot="1">
      <c r="A19" s="209" t="s">
        <v>20</v>
      </c>
      <c r="B19" s="253" t="s">
        <v>471</v>
      </c>
      <c r="C19" s="333">
        <f>SUM(C20:C22)</f>
        <v>0</v>
      </c>
    </row>
    <row r="20" spans="1:3" s="465" customFormat="1" ht="12" customHeight="1">
      <c r="A20" s="456" t="s">
        <v>112</v>
      </c>
      <c r="B20" s="8" t="s">
        <v>279</v>
      </c>
      <c r="C20" s="331"/>
    </row>
    <row r="21" spans="1:3" s="465" customFormat="1" ht="12" customHeight="1">
      <c r="A21" s="456" t="s">
        <v>113</v>
      </c>
      <c r="B21" s="7" t="s">
        <v>472</v>
      </c>
      <c r="C21" s="331"/>
    </row>
    <row r="22" spans="1:3" s="465" customFormat="1" ht="12" customHeight="1">
      <c r="A22" s="456" t="s">
        <v>114</v>
      </c>
      <c r="B22" s="7" t="s">
        <v>473</v>
      </c>
      <c r="C22" s="331"/>
    </row>
    <row r="23" spans="1:3" s="465" customFormat="1" ht="12" customHeight="1" thickBot="1">
      <c r="A23" s="456" t="s">
        <v>115</v>
      </c>
      <c r="B23" s="7" t="s">
        <v>1</v>
      </c>
      <c r="C23" s="331"/>
    </row>
    <row r="24" spans="1:3" s="465" customFormat="1" ht="12" customHeight="1" thickBot="1">
      <c r="A24" s="217" t="s">
        <v>21</v>
      </c>
      <c r="B24" s="143" t="s">
        <v>182</v>
      </c>
      <c r="C24" s="360">
        <v>170</v>
      </c>
    </row>
    <row r="25" spans="1:3" s="465" customFormat="1" ht="12" customHeight="1" thickBot="1">
      <c r="A25" s="217" t="s">
        <v>22</v>
      </c>
      <c r="B25" s="143" t="s">
        <v>474</v>
      </c>
      <c r="C25" s="333">
        <f>+C26+C27</f>
        <v>0</v>
      </c>
    </row>
    <row r="26" spans="1:3" s="465" customFormat="1" ht="12" customHeight="1">
      <c r="A26" s="457" t="s">
        <v>289</v>
      </c>
      <c r="B26" s="458" t="s">
        <v>472</v>
      </c>
      <c r="C26" s="89"/>
    </row>
    <row r="27" spans="1:3" s="465" customFormat="1" ht="12" customHeight="1">
      <c r="A27" s="457" t="s">
        <v>292</v>
      </c>
      <c r="B27" s="459" t="s">
        <v>475</v>
      </c>
      <c r="C27" s="334"/>
    </row>
    <row r="28" spans="1:3" s="465" customFormat="1" ht="12" customHeight="1" thickBot="1">
      <c r="A28" s="456" t="s">
        <v>293</v>
      </c>
      <c r="B28" s="460" t="s">
        <v>476</v>
      </c>
      <c r="C28" s="96"/>
    </row>
    <row r="29" spans="1:3" s="465" customFormat="1" ht="12" customHeight="1" thickBot="1">
      <c r="A29" s="217" t="s">
        <v>23</v>
      </c>
      <c r="B29" s="143" t="s">
        <v>477</v>
      </c>
      <c r="C29" s="333">
        <f>+C30+C31+C32</f>
        <v>0</v>
      </c>
    </row>
    <row r="30" spans="1:3" s="465" customFormat="1" ht="12" customHeight="1">
      <c r="A30" s="457" t="s">
        <v>99</v>
      </c>
      <c r="B30" s="458" t="s">
        <v>318</v>
      </c>
      <c r="C30" s="89"/>
    </row>
    <row r="31" spans="1:3" s="465" customFormat="1" ht="12" customHeight="1">
      <c r="A31" s="457" t="s">
        <v>100</v>
      </c>
      <c r="B31" s="459" t="s">
        <v>319</v>
      </c>
      <c r="C31" s="334"/>
    </row>
    <row r="32" spans="1:3" s="465" customFormat="1" ht="12" customHeight="1" thickBot="1">
      <c r="A32" s="456" t="s">
        <v>101</v>
      </c>
      <c r="B32" s="151" t="s">
        <v>320</v>
      </c>
      <c r="C32" s="96"/>
    </row>
    <row r="33" spans="1:3" s="391" customFormat="1" ht="12" customHeight="1" thickBot="1">
      <c r="A33" s="217" t="s">
        <v>24</v>
      </c>
      <c r="B33" s="143" t="s">
        <v>433</v>
      </c>
      <c r="C33" s="360"/>
    </row>
    <row r="34" spans="1:3" s="391" customFormat="1" ht="12" customHeight="1" thickBot="1">
      <c r="A34" s="217" t="s">
        <v>25</v>
      </c>
      <c r="B34" s="143" t="s">
        <v>478</v>
      </c>
      <c r="C34" s="382"/>
    </row>
    <row r="35" spans="1:3" s="391" customFormat="1" ht="12" customHeight="1" thickBot="1">
      <c r="A35" s="209" t="s">
        <v>26</v>
      </c>
      <c r="B35" s="143" t="s">
        <v>479</v>
      </c>
      <c r="C35" s="383">
        <f>+C8+C19+C24+C25+C29+C33+C34</f>
        <v>240</v>
      </c>
    </row>
    <row r="36" spans="1:3" s="391" customFormat="1" ht="12" customHeight="1" thickBot="1">
      <c r="A36" s="254" t="s">
        <v>27</v>
      </c>
      <c r="B36" s="143" t="s">
        <v>480</v>
      </c>
      <c r="C36" s="383">
        <f>SUM(C37:C39)</f>
        <v>47656</v>
      </c>
    </row>
    <row r="37" spans="1:3" s="391" customFormat="1" ht="12" customHeight="1">
      <c r="A37" s="457" t="s">
        <v>481</v>
      </c>
      <c r="B37" s="458" t="s">
        <v>252</v>
      </c>
      <c r="C37" s="89"/>
    </row>
    <row r="38" spans="1:3" s="391" customFormat="1" ht="12" customHeight="1">
      <c r="A38" s="457" t="s">
        <v>482</v>
      </c>
      <c r="B38" s="459" t="s">
        <v>2</v>
      </c>
      <c r="C38" s="334"/>
    </row>
    <row r="39" spans="1:3" s="465" customFormat="1" ht="12" customHeight="1" thickBot="1">
      <c r="A39" s="456" t="s">
        <v>483</v>
      </c>
      <c r="B39" s="151" t="s">
        <v>484</v>
      </c>
      <c r="C39" s="96">
        <v>47656</v>
      </c>
    </row>
    <row r="40" spans="1:3" s="465" customFormat="1" ht="15" customHeight="1" thickBot="1">
      <c r="A40" s="254" t="s">
        <v>28</v>
      </c>
      <c r="B40" s="255" t="s">
        <v>485</v>
      </c>
      <c r="C40" s="386">
        <f>+C35+C36</f>
        <v>47896</v>
      </c>
    </row>
    <row r="41" spans="1:3" s="465" customFormat="1" ht="15" customHeight="1">
      <c r="A41" s="256"/>
      <c r="B41" s="257"/>
      <c r="C41" s="384"/>
    </row>
    <row r="42" spans="1:3" ht="13.5" thickBot="1">
      <c r="A42" s="258"/>
      <c r="B42" s="259"/>
      <c r="C42" s="385"/>
    </row>
    <row r="43" spans="1:3" s="464" customFormat="1" ht="16.5" customHeight="1" thickBot="1">
      <c r="A43" s="260"/>
      <c r="B43" s="261" t="s">
        <v>60</v>
      </c>
      <c r="C43" s="386"/>
    </row>
    <row r="44" spans="1:3" s="466" customFormat="1" ht="12" customHeight="1" thickBot="1">
      <c r="A44" s="217" t="s">
        <v>19</v>
      </c>
      <c r="B44" s="143" t="s">
        <v>486</v>
      </c>
      <c r="C44" s="333">
        <f>SUM(C45:C49)</f>
        <v>47896</v>
      </c>
    </row>
    <row r="45" spans="1:3" ht="12" customHeight="1">
      <c r="A45" s="456" t="s">
        <v>106</v>
      </c>
      <c r="B45" s="8" t="s">
        <v>50</v>
      </c>
      <c r="C45" s="89">
        <v>25404</v>
      </c>
    </row>
    <row r="46" spans="1:3" ht="12" customHeight="1">
      <c r="A46" s="456" t="s">
        <v>107</v>
      </c>
      <c r="B46" s="7" t="s">
        <v>191</v>
      </c>
      <c r="C46" s="92">
        <v>6979</v>
      </c>
    </row>
    <row r="47" spans="1:3" ht="12" customHeight="1">
      <c r="A47" s="456" t="s">
        <v>108</v>
      </c>
      <c r="B47" s="7" t="s">
        <v>149</v>
      </c>
      <c r="C47" s="92">
        <v>12194</v>
      </c>
    </row>
    <row r="48" spans="1:3" ht="12" customHeight="1">
      <c r="A48" s="456" t="s">
        <v>109</v>
      </c>
      <c r="B48" s="7" t="s">
        <v>192</v>
      </c>
      <c r="C48" s="92">
        <v>3319</v>
      </c>
    </row>
    <row r="49" spans="1:3" ht="12" customHeight="1" thickBot="1">
      <c r="A49" s="456" t="s">
        <v>158</v>
      </c>
      <c r="B49" s="7" t="s">
        <v>193</v>
      </c>
      <c r="C49" s="92"/>
    </row>
    <row r="50" spans="1:3" ht="12" customHeight="1" thickBot="1">
      <c r="A50" s="217" t="s">
        <v>20</v>
      </c>
      <c r="B50" s="143" t="s">
        <v>487</v>
      </c>
      <c r="C50" s="333">
        <f>SUM(C51:C53)</f>
        <v>0</v>
      </c>
    </row>
    <row r="51" spans="1:3" s="466" customFormat="1" ht="12" customHeight="1">
      <c r="A51" s="456" t="s">
        <v>112</v>
      </c>
      <c r="B51" s="8" t="s">
        <v>242</v>
      </c>
      <c r="C51" s="89"/>
    </row>
    <row r="52" spans="1:3" ht="12" customHeight="1">
      <c r="A52" s="456" t="s">
        <v>113</v>
      </c>
      <c r="B52" s="7" t="s">
        <v>195</v>
      </c>
      <c r="C52" s="92"/>
    </row>
    <row r="53" spans="1:3" ht="12" customHeight="1">
      <c r="A53" s="456" t="s">
        <v>114</v>
      </c>
      <c r="B53" s="7" t="s">
        <v>61</v>
      </c>
      <c r="C53" s="92"/>
    </row>
    <row r="54" spans="1:3" ht="12" customHeight="1" thickBot="1">
      <c r="A54" s="456" t="s">
        <v>115</v>
      </c>
      <c r="B54" s="7" t="s">
        <v>3</v>
      </c>
      <c r="C54" s="92"/>
    </row>
    <row r="55" spans="1:3" ht="15" customHeight="1" thickBot="1">
      <c r="A55" s="217" t="s">
        <v>21</v>
      </c>
      <c r="B55" s="262" t="s">
        <v>488</v>
      </c>
      <c r="C55" s="387">
        <f>+C44+C50</f>
        <v>47896</v>
      </c>
    </row>
    <row r="56" ht="13.5" thickBot="1">
      <c r="C56" s="388"/>
    </row>
    <row r="57" spans="1:3" ht="15" customHeight="1" thickBot="1">
      <c r="A57" s="265" t="s">
        <v>216</v>
      </c>
      <c r="B57" s="266"/>
      <c r="C57" s="140">
        <v>9.6</v>
      </c>
    </row>
    <row r="58" spans="1:3" ht="14.25" customHeight="1" thickBot="1">
      <c r="A58" s="265" t="s">
        <v>217</v>
      </c>
      <c r="B58" s="266"/>
      <c r="C58" s="140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2" sqref="C2"/>
    </sheetView>
  </sheetViews>
  <sheetFormatPr defaultColWidth="9.00390625" defaultRowHeight="12.75"/>
  <cols>
    <col min="1" max="1" width="13.875" style="263" customWidth="1"/>
    <col min="2" max="2" width="79.125" style="264" customWidth="1"/>
    <col min="3" max="3" width="25.00390625" style="264" customWidth="1"/>
    <col min="4" max="16384" width="9.375" style="264" customWidth="1"/>
  </cols>
  <sheetData>
    <row r="1" spans="1:3" s="243" customFormat="1" ht="21" customHeight="1" thickBot="1">
      <c r="A1" s="242"/>
      <c r="B1" s="244"/>
      <c r="C1" s="461" t="s">
        <v>544</v>
      </c>
    </row>
    <row r="2" spans="1:3" s="462" customFormat="1" ht="37.5" customHeight="1">
      <c r="A2" s="413" t="s">
        <v>214</v>
      </c>
      <c r="B2" s="374" t="s">
        <v>508</v>
      </c>
      <c r="C2" s="389" t="s">
        <v>65</v>
      </c>
    </row>
    <row r="3" spans="1:3" s="462" customFormat="1" ht="24.75" thickBot="1">
      <c r="A3" s="454" t="s">
        <v>213</v>
      </c>
      <c r="B3" s="375" t="s">
        <v>467</v>
      </c>
      <c r="C3" s="390" t="s">
        <v>54</v>
      </c>
    </row>
    <row r="4" spans="1:3" s="463" customFormat="1" ht="15.75" customHeight="1" thickBot="1">
      <c r="A4" s="246"/>
      <c r="B4" s="246"/>
      <c r="C4" s="247" t="s">
        <v>55</v>
      </c>
    </row>
    <row r="5" spans="1:3" ht="13.5" thickBot="1">
      <c r="A5" s="414" t="s">
        <v>215</v>
      </c>
      <c r="B5" s="248" t="s">
        <v>56</v>
      </c>
      <c r="C5" s="249" t="s">
        <v>57</v>
      </c>
    </row>
    <row r="6" spans="1:3" s="464" customFormat="1" ht="12.75" customHeight="1" thickBot="1">
      <c r="A6" s="209">
        <v>1</v>
      </c>
      <c r="B6" s="210">
        <v>2</v>
      </c>
      <c r="C6" s="211">
        <v>3</v>
      </c>
    </row>
    <row r="7" spans="1:3" s="464" customFormat="1" ht="15.75" customHeight="1" thickBot="1">
      <c r="A7" s="250"/>
      <c r="B7" s="251" t="s">
        <v>58</v>
      </c>
      <c r="C7" s="252"/>
    </row>
    <row r="8" spans="1:3" s="391" customFormat="1" ht="12" customHeight="1" thickBot="1">
      <c r="A8" s="209" t="s">
        <v>19</v>
      </c>
      <c r="B8" s="253" t="s">
        <v>468</v>
      </c>
      <c r="C8" s="333">
        <f>SUM(C9:C18)</f>
        <v>0</v>
      </c>
    </row>
    <row r="9" spans="1:3" s="391" customFormat="1" ht="12" customHeight="1">
      <c r="A9" s="455" t="s">
        <v>106</v>
      </c>
      <c r="B9" s="9" t="s">
        <v>304</v>
      </c>
      <c r="C9" s="380"/>
    </row>
    <row r="10" spans="1:3" s="391" customFormat="1" ht="12" customHeight="1">
      <c r="A10" s="456" t="s">
        <v>107</v>
      </c>
      <c r="B10" s="7" t="s">
        <v>305</v>
      </c>
      <c r="C10" s="331"/>
    </row>
    <row r="11" spans="1:3" s="391" customFormat="1" ht="12" customHeight="1">
      <c r="A11" s="456" t="s">
        <v>108</v>
      </c>
      <c r="B11" s="7" t="s">
        <v>306</v>
      </c>
      <c r="C11" s="331"/>
    </row>
    <row r="12" spans="1:3" s="391" customFormat="1" ht="12" customHeight="1">
      <c r="A12" s="456" t="s">
        <v>109</v>
      </c>
      <c r="B12" s="7" t="s">
        <v>307</v>
      </c>
      <c r="C12" s="331"/>
    </row>
    <row r="13" spans="1:3" s="391" customFormat="1" ht="12" customHeight="1">
      <c r="A13" s="456" t="s">
        <v>158</v>
      </c>
      <c r="B13" s="7" t="s">
        <v>308</v>
      </c>
      <c r="C13" s="331"/>
    </row>
    <row r="14" spans="1:3" s="391" customFormat="1" ht="12" customHeight="1">
      <c r="A14" s="456" t="s">
        <v>110</v>
      </c>
      <c r="B14" s="7" t="s">
        <v>469</v>
      </c>
      <c r="C14" s="331"/>
    </row>
    <row r="15" spans="1:3" s="391" customFormat="1" ht="12" customHeight="1">
      <c r="A15" s="456" t="s">
        <v>111</v>
      </c>
      <c r="B15" s="6" t="s">
        <v>470</v>
      </c>
      <c r="C15" s="331"/>
    </row>
    <row r="16" spans="1:3" s="391" customFormat="1" ht="12" customHeight="1">
      <c r="A16" s="456" t="s">
        <v>121</v>
      </c>
      <c r="B16" s="7" t="s">
        <v>311</v>
      </c>
      <c r="C16" s="381"/>
    </row>
    <row r="17" spans="1:3" s="465" customFormat="1" ht="12" customHeight="1">
      <c r="A17" s="456" t="s">
        <v>122</v>
      </c>
      <c r="B17" s="7" t="s">
        <v>312</v>
      </c>
      <c r="C17" s="331"/>
    </row>
    <row r="18" spans="1:3" s="465" customFormat="1" ht="12" customHeight="1" thickBot="1">
      <c r="A18" s="456" t="s">
        <v>123</v>
      </c>
      <c r="B18" s="6" t="s">
        <v>313</v>
      </c>
      <c r="C18" s="332"/>
    </row>
    <row r="19" spans="1:3" s="391" customFormat="1" ht="12" customHeight="1" thickBot="1">
      <c r="A19" s="209" t="s">
        <v>20</v>
      </c>
      <c r="B19" s="253" t="s">
        <v>471</v>
      </c>
      <c r="C19" s="333">
        <f>SUM(C20:C22)</f>
        <v>0</v>
      </c>
    </row>
    <row r="20" spans="1:3" s="465" customFormat="1" ht="12" customHeight="1">
      <c r="A20" s="456" t="s">
        <v>112</v>
      </c>
      <c r="B20" s="8" t="s">
        <v>279</v>
      </c>
      <c r="C20" s="331"/>
    </row>
    <row r="21" spans="1:3" s="465" customFormat="1" ht="12" customHeight="1">
      <c r="A21" s="456" t="s">
        <v>113</v>
      </c>
      <c r="B21" s="7" t="s">
        <v>472</v>
      </c>
      <c r="C21" s="331"/>
    </row>
    <row r="22" spans="1:3" s="465" customFormat="1" ht="12" customHeight="1">
      <c r="A22" s="456" t="s">
        <v>114</v>
      </c>
      <c r="B22" s="7" t="s">
        <v>473</v>
      </c>
      <c r="C22" s="331"/>
    </row>
    <row r="23" spans="1:3" s="465" customFormat="1" ht="12" customHeight="1" thickBot="1">
      <c r="A23" s="456" t="s">
        <v>115</v>
      </c>
      <c r="B23" s="7" t="s">
        <v>1</v>
      </c>
      <c r="C23" s="331"/>
    </row>
    <row r="24" spans="1:3" s="465" customFormat="1" ht="12" customHeight="1" thickBot="1">
      <c r="A24" s="217" t="s">
        <v>21</v>
      </c>
      <c r="B24" s="143" t="s">
        <v>182</v>
      </c>
      <c r="C24" s="360"/>
    </row>
    <row r="25" spans="1:3" s="465" customFormat="1" ht="12" customHeight="1" thickBot="1">
      <c r="A25" s="217" t="s">
        <v>22</v>
      </c>
      <c r="B25" s="143" t="s">
        <v>474</v>
      </c>
      <c r="C25" s="333">
        <f>+C26+C27</f>
        <v>0</v>
      </c>
    </row>
    <row r="26" spans="1:3" s="465" customFormat="1" ht="12" customHeight="1">
      <c r="A26" s="457" t="s">
        <v>289</v>
      </c>
      <c r="B26" s="458" t="s">
        <v>472</v>
      </c>
      <c r="C26" s="89"/>
    </row>
    <row r="27" spans="1:3" s="465" customFormat="1" ht="12" customHeight="1">
      <c r="A27" s="457" t="s">
        <v>292</v>
      </c>
      <c r="B27" s="459" t="s">
        <v>475</v>
      </c>
      <c r="C27" s="334"/>
    </row>
    <row r="28" spans="1:3" s="465" customFormat="1" ht="12" customHeight="1" thickBot="1">
      <c r="A28" s="456" t="s">
        <v>293</v>
      </c>
      <c r="B28" s="460" t="s">
        <v>476</v>
      </c>
      <c r="C28" s="96"/>
    </row>
    <row r="29" spans="1:3" s="465" customFormat="1" ht="12" customHeight="1" thickBot="1">
      <c r="A29" s="217" t="s">
        <v>23</v>
      </c>
      <c r="B29" s="143" t="s">
        <v>477</v>
      </c>
      <c r="C29" s="333">
        <f>+C30+C31+C32</f>
        <v>0</v>
      </c>
    </row>
    <row r="30" spans="1:3" s="465" customFormat="1" ht="12" customHeight="1">
      <c r="A30" s="457" t="s">
        <v>99</v>
      </c>
      <c r="B30" s="458" t="s">
        <v>318</v>
      </c>
      <c r="C30" s="89"/>
    </row>
    <row r="31" spans="1:3" s="465" customFormat="1" ht="12" customHeight="1">
      <c r="A31" s="457" t="s">
        <v>100</v>
      </c>
      <c r="B31" s="459" t="s">
        <v>319</v>
      </c>
      <c r="C31" s="334"/>
    </row>
    <row r="32" spans="1:3" s="465" customFormat="1" ht="12" customHeight="1" thickBot="1">
      <c r="A32" s="456" t="s">
        <v>101</v>
      </c>
      <c r="B32" s="151" t="s">
        <v>320</v>
      </c>
      <c r="C32" s="96"/>
    </row>
    <row r="33" spans="1:3" s="391" customFormat="1" ht="12" customHeight="1" thickBot="1">
      <c r="A33" s="217" t="s">
        <v>24</v>
      </c>
      <c r="B33" s="143" t="s">
        <v>433</v>
      </c>
      <c r="C33" s="360"/>
    </row>
    <row r="34" spans="1:3" s="391" customFormat="1" ht="12" customHeight="1" thickBot="1">
      <c r="A34" s="217" t="s">
        <v>25</v>
      </c>
      <c r="B34" s="143" t="s">
        <v>478</v>
      </c>
      <c r="C34" s="382"/>
    </row>
    <row r="35" spans="1:3" s="391" customFormat="1" ht="12" customHeight="1" thickBot="1">
      <c r="A35" s="209" t="s">
        <v>26</v>
      </c>
      <c r="B35" s="143" t="s">
        <v>479</v>
      </c>
      <c r="C35" s="383">
        <f>+C8+C19+C24+C25+C29+C33+C34</f>
        <v>0</v>
      </c>
    </row>
    <row r="36" spans="1:3" s="391" customFormat="1" ht="12" customHeight="1" thickBot="1">
      <c r="A36" s="254" t="s">
        <v>27</v>
      </c>
      <c r="B36" s="143" t="s">
        <v>480</v>
      </c>
      <c r="C36" s="383">
        <f>+C37+C38+C39</f>
        <v>53871</v>
      </c>
    </row>
    <row r="37" spans="1:3" s="391" customFormat="1" ht="12" customHeight="1">
      <c r="A37" s="457" t="s">
        <v>481</v>
      </c>
      <c r="B37" s="458" t="s">
        <v>252</v>
      </c>
      <c r="C37" s="89"/>
    </row>
    <row r="38" spans="1:3" s="391" customFormat="1" ht="12" customHeight="1">
      <c r="A38" s="457" t="s">
        <v>482</v>
      </c>
      <c r="B38" s="459" t="s">
        <v>2</v>
      </c>
      <c r="C38" s="334"/>
    </row>
    <row r="39" spans="1:3" s="465" customFormat="1" ht="12" customHeight="1" thickBot="1">
      <c r="A39" s="456" t="s">
        <v>483</v>
      </c>
      <c r="B39" s="151" t="s">
        <v>484</v>
      </c>
      <c r="C39" s="96">
        <v>53871</v>
      </c>
    </row>
    <row r="40" spans="1:3" s="465" customFormat="1" ht="15" customHeight="1" thickBot="1">
      <c r="A40" s="254" t="s">
        <v>28</v>
      </c>
      <c r="B40" s="255" t="s">
        <v>485</v>
      </c>
      <c r="C40" s="386">
        <f>+C35+C36</f>
        <v>53871</v>
      </c>
    </row>
    <row r="41" spans="1:3" s="465" customFormat="1" ht="15" customHeight="1">
      <c r="A41" s="256"/>
      <c r="B41" s="257"/>
      <c r="C41" s="384"/>
    </row>
    <row r="42" spans="1:3" ht="13.5" thickBot="1">
      <c r="A42" s="258"/>
      <c r="B42" s="259"/>
      <c r="C42" s="385"/>
    </row>
    <row r="43" spans="1:3" s="464" customFormat="1" ht="16.5" customHeight="1" thickBot="1">
      <c r="A43" s="260"/>
      <c r="B43" s="261" t="s">
        <v>60</v>
      </c>
      <c r="C43" s="386"/>
    </row>
    <row r="44" spans="1:3" s="466" customFormat="1" ht="12" customHeight="1" thickBot="1">
      <c r="A44" s="217" t="s">
        <v>19</v>
      </c>
      <c r="B44" s="143" t="s">
        <v>486</v>
      </c>
      <c r="C44" s="333">
        <f>SUM(C45:C49)</f>
        <v>53871</v>
      </c>
    </row>
    <row r="45" spans="1:3" ht="12" customHeight="1">
      <c r="A45" s="456" t="s">
        <v>106</v>
      </c>
      <c r="B45" s="8" t="s">
        <v>50</v>
      </c>
      <c r="C45" s="89">
        <v>38401</v>
      </c>
    </row>
    <row r="46" spans="1:3" ht="12" customHeight="1">
      <c r="A46" s="456" t="s">
        <v>107</v>
      </c>
      <c r="B46" s="7" t="s">
        <v>191</v>
      </c>
      <c r="C46" s="92">
        <v>10475</v>
      </c>
    </row>
    <row r="47" spans="1:3" ht="12" customHeight="1">
      <c r="A47" s="456" t="s">
        <v>108</v>
      </c>
      <c r="B47" s="7" t="s">
        <v>149</v>
      </c>
      <c r="C47" s="92">
        <v>4995</v>
      </c>
    </row>
    <row r="48" spans="1:3" ht="12" customHeight="1">
      <c r="A48" s="456" t="s">
        <v>109</v>
      </c>
      <c r="B48" s="7" t="s">
        <v>192</v>
      </c>
      <c r="C48" s="92"/>
    </row>
    <row r="49" spans="1:3" ht="12" customHeight="1" thickBot="1">
      <c r="A49" s="456" t="s">
        <v>158</v>
      </c>
      <c r="B49" s="7" t="s">
        <v>193</v>
      </c>
      <c r="C49" s="92"/>
    </row>
    <row r="50" spans="1:3" ht="12" customHeight="1" thickBot="1">
      <c r="A50" s="217" t="s">
        <v>20</v>
      </c>
      <c r="B50" s="143" t="s">
        <v>487</v>
      </c>
      <c r="C50" s="333">
        <f>SUM(C51:C53)</f>
        <v>0</v>
      </c>
    </row>
    <row r="51" spans="1:3" s="466" customFormat="1" ht="12" customHeight="1">
      <c r="A51" s="456" t="s">
        <v>112</v>
      </c>
      <c r="B51" s="8" t="s">
        <v>242</v>
      </c>
      <c r="C51" s="89"/>
    </row>
    <row r="52" spans="1:3" ht="12" customHeight="1">
      <c r="A52" s="456" t="s">
        <v>113</v>
      </c>
      <c r="B52" s="7" t="s">
        <v>195</v>
      </c>
      <c r="C52" s="92"/>
    </row>
    <row r="53" spans="1:3" ht="12" customHeight="1">
      <c r="A53" s="456" t="s">
        <v>114</v>
      </c>
      <c r="B53" s="7" t="s">
        <v>61</v>
      </c>
      <c r="C53" s="92"/>
    </row>
    <row r="54" spans="1:3" ht="12" customHeight="1" thickBot="1">
      <c r="A54" s="456" t="s">
        <v>115</v>
      </c>
      <c r="B54" s="7" t="s">
        <v>3</v>
      </c>
      <c r="C54" s="92"/>
    </row>
    <row r="55" spans="1:3" ht="15" customHeight="1" thickBot="1">
      <c r="A55" s="217" t="s">
        <v>21</v>
      </c>
      <c r="B55" s="262" t="s">
        <v>488</v>
      </c>
      <c r="C55" s="387">
        <f>+C44+C50</f>
        <v>53871</v>
      </c>
    </row>
    <row r="56" ht="13.5" thickBot="1">
      <c r="C56" s="388"/>
    </row>
    <row r="57" spans="1:3" ht="15" customHeight="1" thickBot="1">
      <c r="A57" s="265" t="s">
        <v>216</v>
      </c>
      <c r="B57" s="266"/>
      <c r="C57" s="140">
        <v>14</v>
      </c>
    </row>
    <row r="58" spans="1:3" ht="14.25" customHeight="1" thickBot="1">
      <c r="A58" s="265" t="s">
        <v>217</v>
      </c>
      <c r="B58" s="266"/>
      <c r="C58" s="140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2" sqref="C2"/>
    </sheetView>
  </sheetViews>
  <sheetFormatPr defaultColWidth="9.00390625" defaultRowHeight="12.75"/>
  <cols>
    <col min="1" max="1" width="13.875" style="263" customWidth="1"/>
    <col min="2" max="2" width="79.125" style="264" customWidth="1"/>
    <col min="3" max="3" width="25.00390625" style="264" customWidth="1"/>
    <col min="4" max="16384" width="9.375" style="264" customWidth="1"/>
  </cols>
  <sheetData>
    <row r="1" spans="1:3" s="243" customFormat="1" ht="21" customHeight="1" thickBot="1">
      <c r="A1" s="242"/>
      <c r="B1" s="244"/>
      <c r="C1" s="461" t="s">
        <v>544</v>
      </c>
    </row>
    <row r="2" spans="1:3" s="462" customFormat="1" ht="39" customHeight="1">
      <c r="A2" s="413" t="s">
        <v>214</v>
      </c>
      <c r="B2" s="374" t="s">
        <v>509</v>
      </c>
      <c r="C2" s="389" t="s">
        <v>65</v>
      </c>
    </row>
    <row r="3" spans="1:3" s="462" customFormat="1" ht="24.75" thickBot="1">
      <c r="A3" s="454" t="s">
        <v>213</v>
      </c>
      <c r="B3" s="375" t="s">
        <v>467</v>
      </c>
      <c r="C3" s="390" t="s">
        <v>54</v>
      </c>
    </row>
    <row r="4" spans="1:3" s="463" customFormat="1" ht="15.75" customHeight="1" thickBot="1">
      <c r="A4" s="246"/>
      <c r="B4" s="246"/>
      <c r="C4" s="247" t="s">
        <v>55</v>
      </c>
    </row>
    <row r="5" spans="1:3" ht="13.5" thickBot="1">
      <c r="A5" s="414" t="s">
        <v>215</v>
      </c>
      <c r="B5" s="248" t="s">
        <v>56</v>
      </c>
      <c r="C5" s="249" t="s">
        <v>57</v>
      </c>
    </row>
    <row r="6" spans="1:3" s="464" customFormat="1" ht="12.75" customHeight="1" thickBot="1">
      <c r="A6" s="209">
        <v>1</v>
      </c>
      <c r="B6" s="210">
        <v>2</v>
      </c>
      <c r="C6" s="211">
        <v>3</v>
      </c>
    </row>
    <row r="7" spans="1:3" s="464" customFormat="1" ht="15.75" customHeight="1" thickBot="1">
      <c r="A7" s="250"/>
      <c r="B7" s="251" t="s">
        <v>58</v>
      </c>
      <c r="C7" s="252"/>
    </row>
    <row r="8" spans="1:3" s="391" customFormat="1" ht="12" customHeight="1" thickBot="1">
      <c r="A8" s="209" t="s">
        <v>19</v>
      </c>
      <c r="B8" s="253" t="s">
        <v>468</v>
      </c>
      <c r="C8" s="333">
        <f>SUM(C9:C18)</f>
        <v>0</v>
      </c>
    </row>
    <row r="9" spans="1:3" s="391" customFormat="1" ht="12" customHeight="1">
      <c r="A9" s="455" t="s">
        <v>106</v>
      </c>
      <c r="B9" s="9" t="s">
        <v>304</v>
      </c>
      <c r="C9" s="380"/>
    </row>
    <row r="10" spans="1:3" s="391" customFormat="1" ht="12" customHeight="1">
      <c r="A10" s="456" t="s">
        <v>107</v>
      </c>
      <c r="B10" s="7" t="s">
        <v>305</v>
      </c>
      <c r="C10" s="331"/>
    </row>
    <row r="11" spans="1:3" s="391" customFormat="1" ht="12" customHeight="1">
      <c r="A11" s="456" t="s">
        <v>108</v>
      </c>
      <c r="B11" s="7" t="s">
        <v>306</v>
      </c>
      <c r="C11" s="331"/>
    </row>
    <row r="12" spans="1:3" s="391" customFormat="1" ht="12" customHeight="1">
      <c r="A12" s="456" t="s">
        <v>109</v>
      </c>
      <c r="B12" s="7" t="s">
        <v>307</v>
      </c>
      <c r="C12" s="331"/>
    </row>
    <row r="13" spans="1:3" s="391" customFormat="1" ht="12" customHeight="1">
      <c r="A13" s="456" t="s">
        <v>158</v>
      </c>
      <c r="B13" s="7" t="s">
        <v>308</v>
      </c>
      <c r="C13" s="331"/>
    </row>
    <row r="14" spans="1:3" s="391" customFormat="1" ht="12" customHeight="1">
      <c r="A14" s="456" t="s">
        <v>110</v>
      </c>
      <c r="B14" s="7" t="s">
        <v>469</v>
      </c>
      <c r="C14" s="331"/>
    </row>
    <row r="15" spans="1:3" s="391" customFormat="1" ht="12" customHeight="1">
      <c r="A15" s="456" t="s">
        <v>111</v>
      </c>
      <c r="B15" s="6" t="s">
        <v>470</v>
      </c>
      <c r="C15" s="331"/>
    </row>
    <row r="16" spans="1:3" s="391" customFormat="1" ht="12" customHeight="1">
      <c r="A16" s="456" t="s">
        <v>121</v>
      </c>
      <c r="B16" s="7" t="s">
        <v>311</v>
      </c>
      <c r="C16" s="381"/>
    </row>
    <row r="17" spans="1:3" s="465" customFormat="1" ht="12" customHeight="1">
      <c r="A17" s="456" t="s">
        <v>122</v>
      </c>
      <c r="B17" s="7" t="s">
        <v>312</v>
      </c>
      <c r="C17" s="331"/>
    </row>
    <row r="18" spans="1:3" s="465" customFormat="1" ht="12" customHeight="1" thickBot="1">
      <c r="A18" s="456" t="s">
        <v>123</v>
      </c>
      <c r="B18" s="6" t="s">
        <v>313</v>
      </c>
      <c r="C18" s="332"/>
    </row>
    <row r="19" spans="1:3" s="391" customFormat="1" ht="12" customHeight="1" thickBot="1">
      <c r="A19" s="209" t="s">
        <v>20</v>
      </c>
      <c r="B19" s="253" t="s">
        <v>471</v>
      </c>
      <c r="C19" s="333">
        <f>SUM(C20:C22)</f>
        <v>0</v>
      </c>
    </row>
    <row r="20" spans="1:3" s="465" customFormat="1" ht="12" customHeight="1">
      <c r="A20" s="456" t="s">
        <v>112</v>
      </c>
      <c r="B20" s="8" t="s">
        <v>279</v>
      </c>
      <c r="C20" s="331"/>
    </row>
    <row r="21" spans="1:3" s="465" customFormat="1" ht="12" customHeight="1">
      <c r="A21" s="456" t="s">
        <v>113</v>
      </c>
      <c r="B21" s="7" t="s">
        <v>472</v>
      </c>
      <c r="C21" s="331"/>
    </row>
    <row r="22" spans="1:3" s="465" customFormat="1" ht="12" customHeight="1">
      <c r="A22" s="456" t="s">
        <v>114</v>
      </c>
      <c r="B22" s="7" t="s">
        <v>473</v>
      </c>
      <c r="C22" s="331"/>
    </row>
    <row r="23" spans="1:3" s="465" customFormat="1" ht="12" customHeight="1" thickBot="1">
      <c r="A23" s="456" t="s">
        <v>115</v>
      </c>
      <c r="B23" s="7" t="s">
        <v>1</v>
      </c>
      <c r="C23" s="331"/>
    </row>
    <row r="24" spans="1:3" s="465" customFormat="1" ht="12" customHeight="1" thickBot="1">
      <c r="A24" s="217" t="s">
        <v>21</v>
      </c>
      <c r="B24" s="143" t="s">
        <v>182</v>
      </c>
      <c r="C24" s="360"/>
    </row>
    <row r="25" spans="1:3" s="465" customFormat="1" ht="12" customHeight="1" thickBot="1">
      <c r="A25" s="217" t="s">
        <v>22</v>
      </c>
      <c r="B25" s="143" t="s">
        <v>474</v>
      </c>
      <c r="C25" s="333">
        <f>+C26+C27</f>
        <v>0</v>
      </c>
    </row>
    <row r="26" spans="1:3" s="465" customFormat="1" ht="12" customHeight="1">
      <c r="A26" s="457" t="s">
        <v>289</v>
      </c>
      <c r="B26" s="458" t="s">
        <v>472</v>
      </c>
      <c r="C26" s="89"/>
    </row>
    <row r="27" spans="1:3" s="465" customFormat="1" ht="12" customHeight="1">
      <c r="A27" s="457" t="s">
        <v>292</v>
      </c>
      <c r="B27" s="459" t="s">
        <v>475</v>
      </c>
      <c r="C27" s="334"/>
    </row>
    <row r="28" spans="1:3" s="465" customFormat="1" ht="12" customHeight="1" thickBot="1">
      <c r="A28" s="456" t="s">
        <v>293</v>
      </c>
      <c r="B28" s="460" t="s">
        <v>476</v>
      </c>
      <c r="C28" s="96"/>
    </row>
    <row r="29" spans="1:3" s="465" customFormat="1" ht="12" customHeight="1" thickBot="1">
      <c r="A29" s="217" t="s">
        <v>23</v>
      </c>
      <c r="B29" s="143" t="s">
        <v>477</v>
      </c>
      <c r="C29" s="333">
        <f>+C30+C31+C32</f>
        <v>0</v>
      </c>
    </row>
    <row r="30" spans="1:3" s="465" customFormat="1" ht="12" customHeight="1">
      <c r="A30" s="457" t="s">
        <v>99</v>
      </c>
      <c r="B30" s="458" t="s">
        <v>318</v>
      </c>
      <c r="C30" s="89"/>
    </row>
    <row r="31" spans="1:3" s="465" customFormat="1" ht="12" customHeight="1">
      <c r="A31" s="457" t="s">
        <v>100</v>
      </c>
      <c r="B31" s="459" t="s">
        <v>319</v>
      </c>
      <c r="C31" s="334"/>
    </row>
    <row r="32" spans="1:3" s="465" customFormat="1" ht="12" customHeight="1" thickBot="1">
      <c r="A32" s="456" t="s">
        <v>101</v>
      </c>
      <c r="B32" s="151" t="s">
        <v>320</v>
      </c>
      <c r="C32" s="96"/>
    </row>
    <row r="33" spans="1:3" s="391" customFormat="1" ht="12" customHeight="1" thickBot="1">
      <c r="A33" s="217" t="s">
        <v>24</v>
      </c>
      <c r="B33" s="143" t="s">
        <v>433</v>
      </c>
      <c r="C33" s="360"/>
    </row>
    <row r="34" spans="1:3" s="391" customFormat="1" ht="12" customHeight="1" thickBot="1">
      <c r="A34" s="217" t="s">
        <v>25</v>
      </c>
      <c r="B34" s="143" t="s">
        <v>478</v>
      </c>
      <c r="C34" s="382"/>
    </row>
    <row r="35" spans="1:3" s="391" customFormat="1" ht="12" customHeight="1" thickBot="1">
      <c r="A35" s="209" t="s">
        <v>26</v>
      </c>
      <c r="B35" s="143" t="s">
        <v>479</v>
      </c>
      <c r="C35" s="383">
        <f>+C8+C19+C24+C25+C29+C33+C34</f>
        <v>0</v>
      </c>
    </row>
    <row r="36" spans="1:3" s="391" customFormat="1" ht="12" customHeight="1" thickBot="1">
      <c r="A36" s="254" t="s">
        <v>27</v>
      </c>
      <c r="B36" s="143" t="s">
        <v>480</v>
      </c>
      <c r="C36" s="383">
        <f>+C37+C38+C39</f>
        <v>4048</v>
      </c>
    </row>
    <row r="37" spans="1:3" s="391" customFormat="1" ht="12" customHeight="1">
      <c r="A37" s="457" t="s">
        <v>481</v>
      </c>
      <c r="B37" s="458" t="s">
        <v>252</v>
      </c>
      <c r="C37" s="89"/>
    </row>
    <row r="38" spans="1:3" s="391" customFormat="1" ht="12" customHeight="1">
      <c r="A38" s="457" t="s">
        <v>482</v>
      </c>
      <c r="B38" s="459" t="s">
        <v>2</v>
      </c>
      <c r="C38" s="334"/>
    </row>
    <row r="39" spans="1:3" s="465" customFormat="1" ht="12" customHeight="1" thickBot="1">
      <c r="A39" s="456" t="s">
        <v>483</v>
      </c>
      <c r="B39" s="151" t="s">
        <v>484</v>
      </c>
      <c r="C39" s="96">
        <v>4048</v>
      </c>
    </row>
    <row r="40" spans="1:3" s="465" customFormat="1" ht="15" customHeight="1" thickBot="1">
      <c r="A40" s="254" t="s">
        <v>28</v>
      </c>
      <c r="B40" s="255" t="s">
        <v>485</v>
      </c>
      <c r="C40" s="386">
        <f>+C35+C36</f>
        <v>4048</v>
      </c>
    </row>
    <row r="41" spans="1:3" s="465" customFormat="1" ht="15" customHeight="1">
      <c r="A41" s="256"/>
      <c r="B41" s="257"/>
      <c r="C41" s="384"/>
    </row>
    <row r="42" spans="1:3" ht="13.5" thickBot="1">
      <c r="A42" s="258"/>
      <c r="B42" s="259"/>
      <c r="C42" s="385"/>
    </row>
    <row r="43" spans="1:3" s="464" customFormat="1" ht="16.5" customHeight="1" thickBot="1">
      <c r="A43" s="260"/>
      <c r="B43" s="261" t="s">
        <v>60</v>
      </c>
      <c r="C43" s="386"/>
    </row>
    <row r="44" spans="1:3" s="466" customFormat="1" ht="12" customHeight="1" thickBot="1">
      <c r="A44" s="217" t="s">
        <v>19</v>
      </c>
      <c r="B44" s="143" t="s">
        <v>486</v>
      </c>
      <c r="C44" s="333">
        <f>SUM(C45:C49)</f>
        <v>4048</v>
      </c>
    </row>
    <row r="45" spans="1:3" ht="12" customHeight="1">
      <c r="A45" s="456" t="s">
        <v>106</v>
      </c>
      <c r="B45" s="8" t="s">
        <v>50</v>
      </c>
      <c r="C45" s="89">
        <v>2031</v>
      </c>
    </row>
    <row r="46" spans="1:3" ht="12" customHeight="1">
      <c r="A46" s="456" t="s">
        <v>107</v>
      </c>
      <c r="B46" s="7" t="s">
        <v>191</v>
      </c>
      <c r="C46" s="92">
        <v>554</v>
      </c>
    </row>
    <row r="47" spans="1:3" ht="12" customHeight="1">
      <c r="A47" s="456" t="s">
        <v>108</v>
      </c>
      <c r="B47" s="7" t="s">
        <v>149</v>
      </c>
      <c r="C47" s="92">
        <v>1463</v>
      </c>
    </row>
    <row r="48" spans="1:3" ht="12" customHeight="1">
      <c r="A48" s="456" t="s">
        <v>109</v>
      </c>
      <c r="B48" s="7" t="s">
        <v>192</v>
      </c>
      <c r="C48" s="92"/>
    </row>
    <row r="49" spans="1:3" ht="12" customHeight="1" thickBot="1">
      <c r="A49" s="456" t="s">
        <v>158</v>
      </c>
      <c r="B49" s="7" t="s">
        <v>193</v>
      </c>
      <c r="C49" s="92"/>
    </row>
    <row r="50" spans="1:3" ht="12" customHeight="1" thickBot="1">
      <c r="A50" s="217" t="s">
        <v>20</v>
      </c>
      <c r="B50" s="143" t="s">
        <v>487</v>
      </c>
      <c r="C50" s="333">
        <f>SUM(C51:C53)</f>
        <v>0</v>
      </c>
    </row>
    <row r="51" spans="1:3" s="466" customFormat="1" ht="12" customHeight="1">
      <c r="A51" s="456" t="s">
        <v>112</v>
      </c>
      <c r="B51" s="8" t="s">
        <v>242</v>
      </c>
      <c r="C51" s="89"/>
    </row>
    <row r="52" spans="1:3" ht="12" customHeight="1">
      <c r="A52" s="456" t="s">
        <v>113</v>
      </c>
      <c r="B52" s="7" t="s">
        <v>195</v>
      </c>
      <c r="C52" s="92"/>
    </row>
    <row r="53" spans="1:3" ht="12" customHeight="1">
      <c r="A53" s="456" t="s">
        <v>114</v>
      </c>
      <c r="B53" s="7" t="s">
        <v>61</v>
      </c>
      <c r="C53" s="92"/>
    </row>
    <row r="54" spans="1:3" ht="12" customHeight="1" thickBot="1">
      <c r="A54" s="456" t="s">
        <v>115</v>
      </c>
      <c r="B54" s="7" t="s">
        <v>3</v>
      </c>
      <c r="C54" s="92"/>
    </row>
    <row r="55" spans="1:3" ht="15" customHeight="1" thickBot="1">
      <c r="A55" s="217" t="s">
        <v>21</v>
      </c>
      <c r="B55" s="262" t="s">
        <v>488</v>
      </c>
      <c r="C55" s="387">
        <f>+C44+C50</f>
        <v>4048</v>
      </c>
    </row>
    <row r="56" ht="13.5" thickBot="1">
      <c r="C56" s="388"/>
    </row>
    <row r="57" spans="1:3" ht="15" customHeight="1" thickBot="1">
      <c r="A57" s="265" t="s">
        <v>216</v>
      </c>
      <c r="B57" s="266"/>
      <c r="C57" s="140">
        <v>1</v>
      </c>
    </row>
    <row r="58" spans="1:3" ht="14.25" customHeight="1" thickBot="1">
      <c r="A58" s="265" t="s">
        <v>217</v>
      </c>
      <c r="B58" s="266"/>
      <c r="C58" s="140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workbookViewId="0" topLeftCell="A1">
      <selection activeCell="D21" sqref="D21"/>
    </sheetView>
  </sheetViews>
  <sheetFormatPr defaultColWidth="9.00390625" defaultRowHeight="12.75"/>
  <cols>
    <col min="1" max="1" width="5.50390625" style="48" customWidth="1"/>
    <col min="2" max="2" width="33.125" style="48" customWidth="1"/>
    <col min="3" max="3" width="12.375" style="48" customWidth="1"/>
    <col min="4" max="4" width="11.50390625" style="48" customWidth="1"/>
    <col min="5" max="5" width="11.375" style="48" customWidth="1"/>
    <col min="6" max="6" width="11.00390625" style="48" customWidth="1"/>
    <col min="7" max="7" width="14.375" style="48" customWidth="1"/>
    <col min="8" max="16384" width="9.375" style="48" customWidth="1"/>
  </cols>
  <sheetData>
    <row r="1" spans="1:7" ht="43.5" customHeight="1">
      <c r="A1" s="544" t="s">
        <v>4</v>
      </c>
      <c r="B1" s="544"/>
      <c r="C1" s="544"/>
      <c r="D1" s="544"/>
      <c r="E1" s="544"/>
      <c r="F1" s="544"/>
      <c r="G1" s="544"/>
    </row>
    <row r="3" spans="1:7" s="172" customFormat="1" ht="27" customHeight="1">
      <c r="A3" s="170" t="s">
        <v>221</v>
      </c>
      <c r="B3" s="171"/>
      <c r="C3" s="543" t="s">
        <v>222</v>
      </c>
      <c r="D3" s="543"/>
      <c r="E3" s="543"/>
      <c r="F3" s="543"/>
      <c r="G3" s="543"/>
    </row>
    <row r="4" spans="1:7" s="172" customFormat="1" ht="15.75">
      <c r="A4" s="171"/>
      <c r="B4" s="171"/>
      <c r="C4" s="171"/>
      <c r="D4" s="171"/>
      <c r="E4" s="171"/>
      <c r="F4" s="171"/>
      <c r="G4" s="171"/>
    </row>
    <row r="5" spans="1:7" s="172" customFormat="1" ht="24.75" customHeight="1">
      <c r="A5" s="170" t="s">
        <v>223</v>
      </c>
      <c r="B5" s="171"/>
      <c r="C5" s="543" t="s">
        <v>222</v>
      </c>
      <c r="D5" s="543"/>
      <c r="E5" s="543"/>
      <c r="F5" s="543"/>
      <c r="G5" s="171"/>
    </row>
    <row r="6" spans="1:7" s="173" customFormat="1" ht="12.75">
      <c r="A6" s="227"/>
      <c r="B6" s="227"/>
      <c r="C6" s="227"/>
      <c r="D6" s="227"/>
      <c r="E6" s="227"/>
      <c r="F6" s="227"/>
      <c r="G6" s="227"/>
    </row>
    <row r="7" spans="1:7" s="174" customFormat="1" ht="15" customHeight="1">
      <c r="A7" s="284" t="s">
        <v>224</v>
      </c>
      <c r="B7" s="283"/>
      <c r="C7" s="283"/>
      <c r="D7" s="269"/>
      <c r="E7" s="269"/>
      <c r="F7" s="269"/>
      <c r="G7" s="269"/>
    </row>
    <row r="8" spans="1:7" s="174" customFormat="1" ht="15" customHeight="1" thickBot="1">
      <c r="A8" s="284" t="s">
        <v>225</v>
      </c>
      <c r="B8" s="269"/>
      <c r="C8" s="269"/>
      <c r="D8" s="269"/>
      <c r="E8" s="269"/>
      <c r="F8" s="269"/>
      <c r="G8" s="269"/>
    </row>
    <row r="9" spans="1:7" s="88" customFormat="1" ht="42" customHeight="1" thickBot="1">
      <c r="A9" s="206" t="s">
        <v>17</v>
      </c>
      <c r="B9" s="207" t="s">
        <v>226</v>
      </c>
      <c r="C9" s="207" t="s">
        <v>227</v>
      </c>
      <c r="D9" s="207" t="s">
        <v>228</v>
      </c>
      <c r="E9" s="207" t="s">
        <v>229</v>
      </c>
      <c r="F9" s="207" t="s">
        <v>230</v>
      </c>
      <c r="G9" s="208" t="s">
        <v>53</v>
      </c>
    </row>
    <row r="10" spans="1:7" ht="24" customHeight="1">
      <c r="A10" s="270" t="s">
        <v>19</v>
      </c>
      <c r="B10" s="215" t="s">
        <v>231</v>
      </c>
      <c r="C10" s="175"/>
      <c r="D10" s="175"/>
      <c r="E10" s="175"/>
      <c r="F10" s="175"/>
      <c r="G10" s="271">
        <f>SUM(C10:F10)</f>
        <v>0</v>
      </c>
    </row>
    <row r="11" spans="1:7" ht="24" customHeight="1">
      <c r="A11" s="272" t="s">
        <v>20</v>
      </c>
      <c r="B11" s="216" t="s">
        <v>232</v>
      </c>
      <c r="C11" s="176"/>
      <c r="D11" s="176"/>
      <c r="E11" s="176"/>
      <c r="F11" s="176"/>
      <c r="G11" s="273">
        <f aca="true" t="shared" si="0" ref="G11:G16">SUM(C11:F11)</f>
        <v>0</v>
      </c>
    </row>
    <row r="12" spans="1:7" ht="24" customHeight="1">
      <c r="A12" s="272" t="s">
        <v>21</v>
      </c>
      <c r="B12" s="216" t="s">
        <v>233</v>
      </c>
      <c r="C12" s="176"/>
      <c r="D12" s="176"/>
      <c r="E12" s="176"/>
      <c r="F12" s="176"/>
      <c r="G12" s="273">
        <f t="shared" si="0"/>
        <v>0</v>
      </c>
    </row>
    <row r="13" spans="1:7" ht="24" customHeight="1">
      <c r="A13" s="272" t="s">
        <v>22</v>
      </c>
      <c r="B13" s="216" t="s">
        <v>234</v>
      </c>
      <c r="C13" s="176"/>
      <c r="D13" s="176"/>
      <c r="E13" s="176"/>
      <c r="F13" s="176"/>
      <c r="G13" s="273">
        <f t="shared" si="0"/>
        <v>0</v>
      </c>
    </row>
    <row r="14" spans="1:7" ht="24" customHeight="1">
      <c r="A14" s="272" t="s">
        <v>23</v>
      </c>
      <c r="B14" s="216" t="s">
        <v>235</v>
      </c>
      <c r="C14" s="176"/>
      <c r="D14" s="176"/>
      <c r="E14" s="176"/>
      <c r="F14" s="176"/>
      <c r="G14" s="273">
        <f t="shared" si="0"/>
        <v>0</v>
      </c>
    </row>
    <row r="15" spans="1:7" ht="24" customHeight="1" thickBot="1">
      <c r="A15" s="274" t="s">
        <v>24</v>
      </c>
      <c r="B15" s="275" t="s">
        <v>236</v>
      </c>
      <c r="C15" s="177"/>
      <c r="D15" s="177"/>
      <c r="E15" s="177"/>
      <c r="F15" s="177"/>
      <c r="G15" s="276">
        <f t="shared" si="0"/>
        <v>0</v>
      </c>
    </row>
    <row r="16" spans="1:7" s="178" customFormat="1" ht="24" customHeight="1" thickBot="1">
      <c r="A16" s="277" t="s">
        <v>25</v>
      </c>
      <c r="B16" s="278" t="s">
        <v>53</v>
      </c>
      <c r="C16" s="279">
        <f>SUM(C10:C15)</f>
        <v>0</v>
      </c>
      <c r="D16" s="279">
        <f>SUM(D10:D15)</f>
        <v>0</v>
      </c>
      <c r="E16" s="279">
        <f>SUM(E10:E15)</f>
        <v>0</v>
      </c>
      <c r="F16" s="279">
        <f>SUM(F10:F15)</f>
        <v>0</v>
      </c>
      <c r="G16" s="280">
        <f t="shared" si="0"/>
        <v>0</v>
      </c>
    </row>
    <row r="17" spans="1:7" s="173" customFormat="1" ht="12.75">
      <c r="A17" s="227"/>
      <c r="B17" s="227"/>
      <c r="C17" s="227"/>
      <c r="D17" s="227"/>
      <c r="E17" s="227"/>
      <c r="F17" s="227"/>
      <c r="G17" s="227"/>
    </row>
    <row r="18" spans="1:7" s="173" customFormat="1" ht="12.75">
      <c r="A18" s="227"/>
      <c r="B18" s="227"/>
      <c r="C18" s="227"/>
      <c r="D18" s="227"/>
      <c r="E18" s="227"/>
      <c r="F18" s="227"/>
      <c r="G18" s="227"/>
    </row>
    <row r="19" spans="1:7" s="173" customFormat="1" ht="12.75">
      <c r="A19" s="227"/>
      <c r="B19" s="227"/>
      <c r="C19" s="227"/>
      <c r="D19" s="227"/>
      <c r="E19" s="227"/>
      <c r="F19" s="227"/>
      <c r="G19" s="227"/>
    </row>
    <row r="20" spans="1:7" s="173" customFormat="1" ht="15.75">
      <c r="A20" s="172" t="s">
        <v>529</v>
      </c>
      <c r="B20" s="227"/>
      <c r="C20" s="227"/>
      <c r="D20" s="227"/>
      <c r="E20" s="227"/>
      <c r="F20" s="227"/>
      <c r="G20" s="227"/>
    </row>
    <row r="21" spans="1:7" s="173" customFormat="1" ht="12.75">
      <c r="A21" s="227"/>
      <c r="B21" s="227"/>
      <c r="C21" s="227"/>
      <c r="D21" s="227"/>
      <c r="E21" s="227"/>
      <c r="F21" s="227"/>
      <c r="G21" s="227"/>
    </row>
    <row r="22" spans="1:7" ht="12.75">
      <c r="A22" s="227"/>
      <c r="B22" s="227"/>
      <c r="C22" s="227"/>
      <c r="D22" s="227"/>
      <c r="E22" s="227"/>
      <c r="F22" s="227"/>
      <c r="G22" s="227"/>
    </row>
    <row r="23" spans="1:7" ht="12.75">
      <c r="A23" s="227"/>
      <c r="B23" s="227"/>
      <c r="C23" s="173"/>
      <c r="D23" s="173"/>
      <c r="E23" s="173"/>
      <c r="F23" s="173"/>
      <c r="G23" s="227"/>
    </row>
    <row r="24" spans="1:7" ht="13.5">
      <c r="A24" s="227"/>
      <c r="B24" s="227"/>
      <c r="C24" s="281"/>
      <c r="D24" s="282" t="s">
        <v>237</v>
      </c>
      <c r="E24" s="282"/>
      <c r="F24" s="281"/>
      <c r="G24" s="227"/>
    </row>
    <row r="25" spans="3:6" ht="13.5">
      <c r="C25" s="179"/>
      <c r="D25" s="180"/>
      <c r="E25" s="180"/>
      <c r="F25" s="179"/>
    </row>
    <row r="26" spans="3:6" ht="13.5">
      <c r="C26" s="179"/>
      <c r="D26" s="180"/>
      <c r="E26" s="180"/>
      <c r="F26" s="179"/>
    </row>
  </sheetData>
  <sheetProtection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&amp;R&amp;"Times New Roman CE,Félkövér dőlt"&amp;11 13. melléklet a ……/2014. (….)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I18"/>
  <sheetViews>
    <sheetView view="pageLayout" workbookViewId="0" topLeftCell="A1">
      <selection activeCell="F11" sqref="F11"/>
    </sheetView>
  </sheetViews>
  <sheetFormatPr defaultColWidth="9.00390625" defaultRowHeight="12.75"/>
  <cols>
    <col min="1" max="1" width="6.875" style="201" customWidth="1"/>
    <col min="2" max="2" width="49.625" style="56" customWidth="1"/>
    <col min="3" max="8" width="12.875" style="56" customWidth="1"/>
    <col min="9" max="9" width="13.875" style="56" customWidth="1"/>
    <col min="10" max="16384" width="9.375" style="56" customWidth="1"/>
  </cols>
  <sheetData>
    <row r="1" spans="1:9" ht="27.75" customHeight="1">
      <c r="A1" s="545" t="s">
        <v>5</v>
      </c>
      <c r="B1" s="545"/>
      <c r="C1" s="545"/>
      <c r="D1" s="545"/>
      <c r="E1" s="545"/>
      <c r="F1" s="545"/>
      <c r="G1" s="545"/>
      <c r="H1" s="545"/>
      <c r="I1" s="545"/>
    </row>
    <row r="2" spans="2:9" ht="20.25" customHeight="1" thickBot="1">
      <c r="B2" s="495" t="s">
        <v>510</v>
      </c>
      <c r="I2" s="487" t="s">
        <v>66</v>
      </c>
    </row>
    <row r="3" spans="1:9" s="488" customFormat="1" ht="26.25" customHeight="1">
      <c r="A3" s="553" t="s">
        <v>75</v>
      </c>
      <c r="B3" s="548" t="s">
        <v>92</v>
      </c>
      <c r="C3" s="553" t="s">
        <v>93</v>
      </c>
      <c r="D3" s="553" t="s">
        <v>527</v>
      </c>
      <c r="E3" s="550" t="s">
        <v>74</v>
      </c>
      <c r="F3" s="551"/>
      <c r="G3" s="551"/>
      <c r="H3" s="552"/>
      <c r="I3" s="548" t="s">
        <v>52</v>
      </c>
    </row>
    <row r="4" spans="1:9" s="489" customFormat="1" ht="32.25" customHeight="1" thickBot="1">
      <c r="A4" s="554"/>
      <c r="B4" s="549"/>
      <c r="C4" s="549"/>
      <c r="D4" s="554"/>
      <c r="E4" s="287" t="s">
        <v>264</v>
      </c>
      <c r="F4" s="287" t="s">
        <v>265</v>
      </c>
      <c r="G4" s="287" t="s">
        <v>457</v>
      </c>
      <c r="H4" s="288" t="s">
        <v>528</v>
      </c>
      <c r="I4" s="549"/>
    </row>
    <row r="5" spans="1:9" s="490" customFormat="1" ht="12.75" customHeight="1" thickBot="1">
      <c r="A5" s="289">
        <v>1</v>
      </c>
      <c r="B5" s="290">
        <v>2</v>
      </c>
      <c r="C5" s="291">
        <v>3</v>
      </c>
      <c r="D5" s="290">
        <v>4</v>
      </c>
      <c r="E5" s="289">
        <v>5</v>
      </c>
      <c r="F5" s="291">
        <v>6</v>
      </c>
      <c r="G5" s="291">
        <v>7</v>
      </c>
      <c r="H5" s="292">
        <v>8</v>
      </c>
      <c r="I5" s="293" t="s">
        <v>94</v>
      </c>
    </row>
    <row r="6" spans="1:9" ht="24.75" customHeight="1" thickBot="1">
      <c r="A6" s="294" t="s">
        <v>19</v>
      </c>
      <c r="B6" s="295" t="s">
        <v>6</v>
      </c>
      <c r="C6" s="482"/>
      <c r="D6" s="71">
        <f>+D7+D8</f>
        <v>0</v>
      </c>
      <c r="E6" s="72">
        <f>+E7+E8</f>
        <v>0</v>
      </c>
      <c r="F6" s="73">
        <f>+F7+F8</f>
        <v>0</v>
      </c>
      <c r="G6" s="73">
        <f>+G7+G8</f>
        <v>0</v>
      </c>
      <c r="H6" s="74">
        <f>+H7+H8</f>
        <v>0</v>
      </c>
      <c r="I6" s="71">
        <f aca="true" t="shared" si="0" ref="I6:I17">SUM(D6:H6)</f>
        <v>0</v>
      </c>
    </row>
    <row r="7" spans="1:9" ht="19.5" customHeight="1">
      <c r="A7" s="296" t="s">
        <v>20</v>
      </c>
      <c r="B7" s="75" t="s">
        <v>76</v>
      </c>
      <c r="C7" s="483"/>
      <c r="D7" s="76"/>
      <c r="E7" s="77"/>
      <c r="F7" s="27"/>
      <c r="G7" s="27"/>
      <c r="H7" s="24"/>
      <c r="I7" s="297">
        <f t="shared" si="0"/>
        <v>0</v>
      </c>
    </row>
    <row r="8" spans="1:9" ht="19.5" customHeight="1" thickBot="1">
      <c r="A8" s="296" t="s">
        <v>21</v>
      </c>
      <c r="B8" s="75" t="s">
        <v>76</v>
      </c>
      <c r="C8" s="483"/>
      <c r="D8" s="76"/>
      <c r="E8" s="77"/>
      <c r="F8" s="27"/>
      <c r="G8" s="27"/>
      <c r="H8" s="24"/>
      <c r="I8" s="297">
        <f t="shared" si="0"/>
        <v>0</v>
      </c>
    </row>
    <row r="9" spans="1:9" ht="25.5" customHeight="1" thickBot="1">
      <c r="A9" s="294" t="s">
        <v>22</v>
      </c>
      <c r="B9" s="295" t="s">
        <v>7</v>
      </c>
      <c r="C9" s="484"/>
      <c r="D9" s="71">
        <f>+D10+D11</f>
        <v>0</v>
      </c>
      <c r="E9" s="72">
        <f>+E10+E11</f>
        <v>0</v>
      </c>
      <c r="F9" s="73">
        <f>+F10+F11</f>
        <v>0</v>
      </c>
      <c r="G9" s="73">
        <f>+G10+G11</f>
        <v>0</v>
      </c>
      <c r="H9" s="74">
        <f>+H10+H11</f>
        <v>0</v>
      </c>
      <c r="I9" s="71">
        <f t="shared" si="0"/>
        <v>0</v>
      </c>
    </row>
    <row r="10" spans="1:9" ht="19.5" customHeight="1">
      <c r="A10" s="296" t="s">
        <v>23</v>
      </c>
      <c r="B10" s="75" t="s">
        <v>76</v>
      </c>
      <c r="C10" s="483"/>
      <c r="D10" s="76"/>
      <c r="E10" s="77"/>
      <c r="F10" s="27"/>
      <c r="G10" s="27"/>
      <c r="H10" s="24"/>
      <c r="I10" s="297">
        <f t="shared" si="0"/>
        <v>0</v>
      </c>
    </row>
    <row r="11" spans="1:9" ht="19.5" customHeight="1" thickBot="1">
      <c r="A11" s="296" t="s">
        <v>24</v>
      </c>
      <c r="B11" s="75" t="s">
        <v>76</v>
      </c>
      <c r="C11" s="483"/>
      <c r="D11" s="76"/>
      <c r="E11" s="77"/>
      <c r="F11" s="27"/>
      <c r="G11" s="27"/>
      <c r="H11" s="24"/>
      <c r="I11" s="297">
        <f t="shared" si="0"/>
        <v>0</v>
      </c>
    </row>
    <row r="12" spans="1:9" ht="19.5" customHeight="1" thickBot="1">
      <c r="A12" s="294" t="s">
        <v>25</v>
      </c>
      <c r="B12" s="295" t="s">
        <v>218</v>
      </c>
      <c r="C12" s="484"/>
      <c r="D12" s="71">
        <f>+D13</f>
        <v>0</v>
      </c>
      <c r="E12" s="72">
        <f>+E13</f>
        <v>0</v>
      </c>
      <c r="F12" s="73">
        <f>+F13</f>
        <v>0</v>
      </c>
      <c r="G12" s="73">
        <f>+G13</f>
        <v>0</v>
      </c>
      <c r="H12" s="74">
        <f>+H13</f>
        <v>0</v>
      </c>
      <c r="I12" s="71">
        <f t="shared" si="0"/>
        <v>0</v>
      </c>
    </row>
    <row r="13" spans="1:9" ht="19.5" customHeight="1" thickBot="1">
      <c r="A13" s="296" t="s">
        <v>26</v>
      </c>
      <c r="B13" s="75" t="s">
        <v>76</v>
      </c>
      <c r="C13" s="483"/>
      <c r="D13" s="76"/>
      <c r="E13" s="77"/>
      <c r="F13" s="27"/>
      <c r="G13" s="27"/>
      <c r="H13" s="24"/>
      <c r="I13" s="297">
        <f t="shared" si="0"/>
        <v>0</v>
      </c>
    </row>
    <row r="14" spans="1:9" ht="19.5" customHeight="1" thickBot="1">
      <c r="A14" s="294" t="s">
        <v>27</v>
      </c>
      <c r="B14" s="295" t="s">
        <v>219</v>
      </c>
      <c r="C14" s="484"/>
      <c r="D14" s="71">
        <f>+D15</f>
        <v>0</v>
      </c>
      <c r="E14" s="72">
        <f>+E15</f>
        <v>0</v>
      </c>
      <c r="F14" s="73">
        <f>+F15</f>
        <v>0</v>
      </c>
      <c r="G14" s="73">
        <f>+G15</f>
        <v>0</v>
      </c>
      <c r="H14" s="74">
        <f>+H15</f>
        <v>0</v>
      </c>
      <c r="I14" s="71">
        <f t="shared" si="0"/>
        <v>0</v>
      </c>
    </row>
    <row r="15" spans="1:9" ht="19.5" customHeight="1" thickBot="1">
      <c r="A15" s="298" t="s">
        <v>28</v>
      </c>
      <c r="B15" s="78" t="s">
        <v>76</v>
      </c>
      <c r="C15" s="485"/>
      <c r="D15" s="79"/>
      <c r="E15" s="80"/>
      <c r="F15" s="28"/>
      <c r="G15" s="28"/>
      <c r="H15" s="26"/>
      <c r="I15" s="299">
        <f t="shared" si="0"/>
        <v>0</v>
      </c>
    </row>
    <row r="16" spans="1:9" ht="19.5" customHeight="1" thickBot="1">
      <c r="A16" s="294" t="s">
        <v>29</v>
      </c>
      <c r="B16" s="300" t="s">
        <v>220</v>
      </c>
      <c r="C16" s="484"/>
      <c r="D16" s="71">
        <f>+D17</f>
        <v>0</v>
      </c>
      <c r="E16" s="72">
        <f>+E17</f>
        <v>0</v>
      </c>
      <c r="F16" s="73">
        <f>+F17</f>
        <v>0</v>
      </c>
      <c r="G16" s="73">
        <f>+G17</f>
        <v>0</v>
      </c>
      <c r="H16" s="74">
        <f>+H17</f>
        <v>0</v>
      </c>
      <c r="I16" s="71">
        <f t="shared" si="0"/>
        <v>0</v>
      </c>
    </row>
    <row r="17" spans="1:9" ht="19.5" customHeight="1" thickBot="1">
      <c r="A17" s="301" t="s">
        <v>30</v>
      </c>
      <c r="B17" s="81" t="s">
        <v>76</v>
      </c>
      <c r="C17" s="486"/>
      <c r="D17" s="82"/>
      <c r="E17" s="83"/>
      <c r="F17" s="84"/>
      <c r="G17" s="84"/>
      <c r="H17" s="25"/>
      <c r="I17" s="302">
        <f t="shared" si="0"/>
        <v>0</v>
      </c>
    </row>
    <row r="18" spans="1:9" ht="19.5" customHeight="1" thickBot="1">
      <c r="A18" s="546" t="s">
        <v>155</v>
      </c>
      <c r="B18" s="547"/>
      <c r="C18" s="139"/>
      <c r="D18" s="71">
        <f aca="true" t="shared" si="1" ref="D18:I18">+D6+D9+D12+D14+D16</f>
        <v>0</v>
      </c>
      <c r="E18" s="72">
        <f t="shared" si="1"/>
        <v>0</v>
      </c>
      <c r="F18" s="73">
        <f t="shared" si="1"/>
        <v>0</v>
      </c>
      <c r="G18" s="73">
        <f t="shared" si="1"/>
        <v>0</v>
      </c>
      <c r="H18" s="74">
        <f t="shared" si="1"/>
        <v>0</v>
      </c>
      <c r="I18" s="71">
        <f t="shared" si="1"/>
        <v>0</v>
      </c>
    </row>
  </sheetData>
  <sheetProtection/>
  <mergeCells count="8"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dőlt"1. számú tájékoztató tábla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view="pageLayout" workbookViewId="0" topLeftCell="A28">
      <selection activeCell="B1" sqref="B1:D1"/>
    </sheetView>
  </sheetViews>
  <sheetFormatPr defaultColWidth="9.00390625" defaultRowHeight="12.75"/>
  <cols>
    <col min="1" max="1" width="5.875" style="98" customWidth="1"/>
    <col min="2" max="2" width="54.875" style="2" customWidth="1"/>
    <col min="3" max="4" width="17.625" style="2" customWidth="1"/>
    <col min="5" max="16384" width="9.375" style="2" customWidth="1"/>
  </cols>
  <sheetData>
    <row r="1" spans="2:4" ht="31.5" customHeight="1">
      <c r="B1" s="556" t="s">
        <v>8</v>
      </c>
      <c r="C1" s="556"/>
      <c r="D1" s="556"/>
    </row>
    <row r="2" spans="1:4" s="86" customFormat="1" ht="16.5" thickBot="1">
      <c r="A2" s="85"/>
      <c r="B2" s="392" t="s">
        <v>511</v>
      </c>
      <c r="D2" s="45" t="s">
        <v>66</v>
      </c>
    </row>
    <row r="3" spans="1:4" s="88" customFormat="1" ht="48" customHeight="1" thickBot="1">
      <c r="A3" s="87" t="s">
        <v>17</v>
      </c>
      <c r="B3" s="207" t="s">
        <v>18</v>
      </c>
      <c r="C3" s="207" t="s">
        <v>77</v>
      </c>
      <c r="D3" s="208" t="s">
        <v>78</v>
      </c>
    </row>
    <row r="4" spans="1:4" s="88" customFormat="1" ht="13.5" customHeight="1" thickBot="1">
      <c r="A4" s="39">
        <v>1</v>
      </c>
      <c r="B4" s="210">
        <v>2</v>
      </c>
      <c r="C4" s="210">
        <v>3</v>
      </c>
      <c r="D4" s="211">
        <v>4</v>
      </c>
    </row>
    <row r="5" spans="1:4" ht="18" customHeight="1">
      <c r="A5" s="148" t="s">
        <v>19</v>
      </c>
      <c r="B5" s="212" t="s">
        <v>175</v>
      </c>
      <c r="C5" s="146"/>
      <c r="D5" s="89"/>
    </row>
    <row r="6" spans="1:4" ht="18" customHeight="1">
      <c r="A6" s="90" t="s">
        <v>20</v>
      </c>
      <c r="B6" s="213" t="s">
        <v>176</v>
      </c>
      <c r="C6" s="147"/>
      <c r="D6" s="92"/>
    </row>
    <row r="7" spans="1:4" ht="18" customHeight="1">
      <c r="A7" s="90" t="s">
        <v>21</v>
      </c>
      <c r="B7" s="213" t="s">
        <v>128</v>
      </c>
      <c r="C7" s="147"/>
      <c r="D7" s="92"/>
    </row>
    <row r="8" spans="1:4" ht="18" customHeight="1">
      <c r="A8" s="90" t="s">
        <v>22</v>
      </c>
      <c r="B8" s="213" t="s">
        <v>129</v>
      </c>
      <c r="C8" s="147"/>
      <c r="D8" s="92"/>
    </row>
    <row r="9" spans="1:4" ht="18" customHeight="1">
      <c r="A9" s="90" t="s">
        <v>23</v>
      </c>
      <c r="B9" s="213" t="s">
        <v>168</v>
      </c>
      <c r="C9" s="147"/>
      <c r="D9" s="92"/>
    </row>
    <row r="10" spans="1:4" ht="18" customHeight="1">
      <c r="A10" s="90" t="s">
        <v>24</v>
      </c>
      <c r="B10" s="213" t="s">
        <v>169</v>
      </c>
      <c r="C10" s="147"/>
      <c r="D10" s="92"/>
    </row>
    <row r="11" spans="1:4" ht="18" customHeight="1">
      <c r="A11" s="90" t="s">
        <v>25</v>
      </c>
      <c r="B11" s="214" t="s">
        <v>170</v>
      </c>
      <c r="C11" s="147"/>
      <c r="D11" s="92"/>
    </row>
    <row r="12" spans="1:4" ht="18" customHeight="1">
      <c r="A12" s="90" t="s">
        <v>27</v>
      </c>
      <c r="B12" s="214" t="s">
        <v>171</v>
      </c>
      <c r="C12" s="147"/>
      <c r="D12" s="92"/>
    </row>
    <row r="13" spans="1:4" ht="18" customHeight="1">
      <c r="A13" s="90" t="s">
        <v>28</v>
      </c>
      <c r="B13" s="214" t="s">
        <v>172</v>
      </c>
      <c r="C13" s="147"/>
      <c r="D13" s="92"/>
    </row>
    <row r="14" spans="1:4" ht="18" customHeight="1">
      <c r="A14" s="90" t="s">
        <v>29</v>
      </c>
      <c r="B14" s="214" t="s">
        <v>173</v>
      </c>
      <c r="C14" s="147"/>
      <c r="D14" s="92"/>
    </row>
    <row r="15" spans="1:4" ht="22.5" customHeight="1">
      <c r="A15" s="90" t="s">
        <v>30</v>
      </c>
      <c r="B15" s="214" t="s">
        <v>174</v>
      </c>
      <c r="C15" s="147"/>
      <c r="D15" s="92"/>
    </row>
    <row r="16" spans="1:4" ht="18" customHeight="1">
      <c r="A16" s="90" t="s">
        <v>31</v>
      </c>
      <c r="B16" s="213" t="s">
        <v>130</v>
      </c>
      <c r="C16" s="147"/>
      <c r="D16" s="92"/>
    </row>
    <row r="17" spans="1:4" ht="18" customHeight="1">
      <c r="A17" s="90" t="s">
        <v>32</v>
      </c>
      <c r="B17" s="213" t="s">
        <v>10</v>
      </c>
      <c r="C17" s="147"/>
      <c r="D17" s="92"/>
    </row>
    <row r="18" spans="1:4" ht="18" customHeight="1">
      <c r="A18" s="90" t="s">
        <v>33</v>
      </c>
      <c r="B18" s="213" t="s">
        <v>9</v>
      </c>
      <c r="C18" s="147"/>
      <c r="D18" s="92"/>
    </row>
    <row r="19" spans="1:4" ht="18" customHeight="1">
      <c r="A19" s="90" t="s">
        <v>34</v>
      </c>
      <c r="B19" s="213" t="s">
        <v>131</v>
      </c>
      <c r="C19" s="147"/>
      <c r="D19" s="92"/>
    </row>
    <row r="20" spans="1:4" ht="18" customHeight="1">
      <c r="A20" s="90" t="s">
        <v>35</v>
      </c>
      <c r="B20" s="213" t="s">
        <v>132</v>
      </c>
      <c r="C20" s="147"/>
      <c r="D20" s="92"/>
    </row>
    <row r="21" spans="1:4" ht="18" customHeight="1">
      <c r="A21" s="90" t="s">
        <v>36</v>
      </c>
      <c r="B21" s="142"/>
      <c r="C21" s="91"/>
      <c r="D21" s="92"/>
    </row>
    <row r="22" spans="1:4" ht="18" customHeight="1">
      <c r="A22" s="90" t="s">
        <v>37</v>
      </c>
      <c r="B22" s="93"/>
      <c r="C22" s="91"/>
      <c r="D22" s="92"/>
    </row>
    <row r="23" spans="1:4" ht="18" customHeight="1">
      <c r="A23" s="90" t="s">
        <v>38</v>
      </c>
      <c r="B23" s="93"/>
      <c r="C23" s="91"/>
      <c r="D23" s="92"/>
    </row>
    <row r="24" spans="1:4" ht="18" customHeight="1">
      <c r="A24" s="90" t="s">
        <v>39</v>
      </c>
      <c r="B24" s="93"/>
      <c r="C24" s="91"/>
      <c r="D24" s="92"/>
    </row>
    <row r="25" spans="1:4" ht="18" customHeight="1">
      <c r="A25" s="90" t="s">
        <v>40</v>
      </c>
      <c r="B25" s="93"/>
      <c r="C25" s="91"/>
      <c r="D25" s="92"/>
    </row>
    <row r="26" spans="1:4" ht="18" customHeight="1">
      <c r="A26" s="90" t="s">
        <v>41</v>
      </c>
      <c r="B26" s="93"/>
      <c r="C26" s="91"/>
      <c r="D26" s="92"/>
    </row>
    <row r="27" spans="1:4" ht="18" customHeight="1">
      <c r="A27" s="90" t="s">
        <v>42</v>
      </c>
      <c r="B27" s="93"/>
      <c r="C27" s="91"/>
      <c r="D27" s="92"/>
    </row>
    <row r="28" spans="1:4" ht="18" customHeight="1">
      <c r="A28" s="90" t="s">
        <v>43</v>
      </c>
      <c r="B28" s="93"/>
      <c r="C28" s="91"/>
      <c r="D28" s="92"/>
    </row>
    <row r="29" spans="1:4" ht="18" customHeight="1" thickBot="1">
      <c r="A29" s="149" t="s">
        <v>44</v>
      </c>
      <c r="B29" s="94"/>
      <c r="C29" s="95"/>
      <c r="D29" s="96"/>
    </row>
    <row r="30" spans="1:4" ht="18" customHeight="1" thickBot="1">
      <c r="A30" s="40" t="s">
        <v>45</v>
      </c>
      <c r="B30" s="218" t="s">
        <v>53</v>
      </c>
      <c r="C30" s="219">
        <f>+C5+C6+C7+C8+C9+C16+C17+C18+C19+C20+C21+C22+C23+C24+C25+C26+C27+C28+C29</f>
        <v>0</v>
      </c>
      <c r="D30" s="220">
        <f>+D5+D6+D7+D8+D9+D16+D17+D18+D19+D20+D21+D22+D23+D24+D25+D26+D27+D28+D29</f>
        <v>0</v>
      </c>
    </row>
    <row r="31" spans="1:4" ht="8.25" customHeight="1">
      <c r="A31" s="97"/>
      <c r="B31" s="555"/>
      <c r="C31" s="555"/>
      <c r="D31" s="555"/>
    </row>
  </sheetData>
  <sheetProtection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CE,Dőlt"&amp;11 &amp;"Times New Roman CE,Félkövér dőlt"2. számú tájékoztató tábla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Normal="120" zoomScaleSheetLayoutView="100" workbookViewId="0" topLeftCell="A1">
      <selection activeCell="C148" sqref="C148"/>
    </sheetView>
  </sheetViews>
  <sheetFormatPr defaultColWidth="9.00390625" defaultRowHeight="12.75"/>
  <cols>
    <col min="1" max="1" width="9.50390625" style="398" customWidth="1"/>
    <col min="2" max="2" width="91.625" style="398" customWidth="1"/>
    <col min="3" max="3" width="21.625" style="399" customWidth="1"/>
    <col min="4" max="4" width="9.00390625" style="420" customWidth="1"/>
    <col min="5" max="16384" width="9.375" style="420" customWidth="1"/>
  </cols>
  <sheetData>
    <row r="1" spans="1:3" ht="15.75" customHeight="1">
      <c r="A1" s="496" t="s">
        <v>16</v>
      </c>
      <c r="B1" s="496"/>
      <c r="C1" s="496"/>
    </row>
    <row r="2" spans="1:3" ht="15.75" customHeight="1" thickBot="1">
      <c r="A2" s="497" t="s">
        <v>161</v>
      </c>
      <c r="B2" s="497"/>
      <c r="C2" s="323" t="s">
        <v>243</v>
      </c>
    </row>
    <row r="3" spans="1:3" ht="37.5" customHeight="1" thickBot="1">
      <c r="A3" s="22" t="s">
        <v>75</v>
      </c>
      <c r="B3" s="23" t="s">
        <v>18</v>
      </c>
      <c r="C3" s="42" t="s">
        <v>532</v>
      </c>
    </row>
    <row r="4" spans="1:3" s="421" customFormat="1" ht="12" customHeight="1" thickBot="1">
      <c r="A4" s="415">
        <v>1</v>
      </c>
      <c r="B4" s="416">
        <v>2</v>
      </c>
      <c r="C4" s="417">
        <v>3</v>
      </c>
    </row>
    <row r="5" spans="1:3" s="422" customFormat="1" ht="12" customHeight="1" thickBot="1">
      <c r="A5" s="19" t="s">
        <v>19</v>
      </c>
      <c r="B5" s="20" t="s">
        <v>271</v>
      </c>
      <c r="C5" s="313">
        <f>+C6+C7+C8+C9+C10+C11</f>
        <v>183183</v>
      </c>
    </row>
    <row r="6" spans="1:3" s="422" customFormat="1" ht="12" customHeight="1">
      <c r="A6" s="14" t="s">
        <v>106</v>
      </c>
      <c r="B6" s="423" t="s">
        <v>272</v>
      </c>
      <c r="C6" s="316">
        <v>91513</v>
      </c>
    </row>
    <row r="7" spans="1:3" s="422" customFormat="1" ht="12" customHeight="1">
      <c r="A7" s="13" t="s">
        <v>107</v>
      </c>
      <c r="B7" s="424" t="s">
        <v>273</v>
      </c>
      <c r="C7" s="315">
        <v>50611</v>
      </c>
    </row>
    <row r="8" spans="1:3" s="422" customFormat="1" ht="12" customHeight="1">
      <c r="A8" s="13" t="s">
        <v>108</v>
      </c>
      <c r="B8" s="424" t="s">
        <v>274</v>
      </c>
      <c r="C8" s="315">
        <v>37061</v>
      </c>
    </row>
    <row r="9" spans="1:3" s="422" customFormat="1" ht="12" customHeight="1">
      <c r="A9" s="13" t="s">
        <v>109</v>
      </c>
      <c r="B9" s="424" t="s">
        <v>275</v>
      </c>
      <c r="C9" s="315">
        <v>3998</v>
      </c>
    </row>
    <row r="10" spans="1:3" s="422" customFormat="1" ht="12" customHeight="1">
      <c r="A10" s="13" t="s">
        <v>158</v>
      </c>
      <c r="B10" s="424" t="s">
        <v>276</v>
      </c>
      <c r="C10" s="315"/>
    </row>
    <row r="11" spans="1:3" s="422" customFormat="1" ht="12" customHeight="1" thickBot="1">
      <c r="A11" s="15" t="s">
        <v>110</v>
      </c>
      <c r="B11" s="425" t="s">
        <v>277</v>
      </c>
      <c r="C11" s="315"/>
    </row>
    <row r="12" spans="1:3" s="422" customFormat="1" ht="12" customHeight="1" thickBot="1">
      <c r="A12" s="19" t="s">
        <v>20</v>
      </c>
      <c r="B12" s="308" t="s">
        <v>278</v>
      </c>
      <c r="C12" s="313">
        <f>+C13+C14+C15+C16+C17</f>
        <v>0</v>
      </c>
    </row>
    <row r="13" spans="1:3" s="422" customFormat="1" ht="12" customHeight="1">
      <c r="A13" s="14" t="s">
        <v>112</v>
      </c>
      <c r="B13" s="423" t="s">
        <v>279</v>
      </c>
      <c r="C13" s="316"/>
    </row>
    <row r="14" spans="1:3" s="422" customFormat="1" ht="12" customHeight="1">
      <c r="A14" s="13" t="s">
        <v>113</v>
      </c>
      <c r="B14" s="424" t="s">
        <v>280</v>
      </c>
      <c r="C14" s="315"/>
    </row>
    <row r="15" spans="1:3" s="422" customFormat="1" ht="12" customHeight="1">
      <c r="A15" s="13" t="s">
        <v>114</v>
      </c>
      <c r="B15" s="424" t="s">
        <v>493</v>
      </c>
      <c r="C15" s="315"/>
    </row>
    <row r="16" spans="1:3" s="422" customFormat="1" ht="12" customHeight="1">
      <c r="A16" s="13" t="s">
        <v>115</v>
      </c>
      <c r="B16" s="424" t="s">
        <v>494</v>
      </c>
      <c r="C16" s="315"/>
    </row>
    <row r="17" spans="1:3" s="422" customFormat="1" ht="12" customHeight="1">
      <c r="A17" s="13" t="s">
        <v>116</v>
      </c>
      <c r="B17" s="424" t="s">
        <v>281</v>
      </c>
      <c r="C17" s="315"/>
    </row>
    <row r="18" spans="1:3" s="422" customFormat="1" ht="12" customHeight="1" thickBot="1">
      <c r="A18" s="15" t="s">
        <v>125</v>
      </c>
      <c r="B18" s="425" t="s">
        <v>282</v>
      </c>
      <c r="C18" s="317"/>
    </row>
    <row r="19" spans="1:3" s="422" customFormat="1" ht="12" customHeight="1" thickBot="1">
      <c r="A19" s="19" t="s">
        <v>21</v>
      </c>
      <c r="B19" s="20" t="s">
        <v>283</v>
      </c>
      <c r="C19" s="313">
        <f>+C20+C21+C22+C23+C24</f>
        <v>0</v>
      </c>
    </row>
    <row r="20" spans="1:3" s="422" customFormat="1" ht="12" customHeight="1">
      <c r="A20" s="14" t="s">
        <v>95</v>
      </c>
      <c r="B20" s="423" t="s">
        <v>284</v>
      </c>
      <c r="C20" s="316"/>
    </row>
    <row r="21" spans="1:3" s="422" customFormat="1" ht="12" customHeight="1">
      <c r="A21" s="13" t="s">
        <v>96</v>
      </c>
      <c r="B21" s="424" t="s">
        <v>285</v>
      </c>
      <c r="C21" s="315"/>
    </row>
    <row r="22" spans="1:3" s="422" customFormat="1" ht="12" customHeight="1">
      <c r="A22" s="13" t="s">
        <v>97</v>
      </c>
      <c r="B22" s="424" t="s">
        <v>495</v>
      </c>
      <c r="C22" s="315"/>
    </row>
    <row r="23" spans="1:3" s="422" customFormat="1" ht="12" customHeight="1">
      <c r="A23" s="13" t="s">
        <v>98</v>
      </c>
      <c r="B23" s="424" t="s">
        <v>496</v>
      </c>
      <c r="C23" s="315"/>
    </row>
    <row r="24" spans="1:3" s="422" customFormat="1" ht="12" customHeight="1">
      <c r="A24" s="13" t="s">
        <v>179</v>
      </c>
      <c r="B24" s="424" t="s">
        <v>286</v>
      </c>
      <c r="C24" s="315"/>
    </row>
    <row r="25" spans="1:3" s="422" customFormat="1" ht="12" customHeight="1" thickBot="1">
      <c r="A25" s="15" t="s">
        <v>180</v>
      </c>
      <c r="B25" s="425" t="s">
        <v>287</v>
      </c>
      <c r="C25" s="317"/>
    </row>
    <row r="26" spans="1:3" s="422" customFormat="1" ht="12" customHeight="1" thickBot="1">
      <c r="A26" s="19" t="s">
        <v>181</v>
      </c>
      <c r="B26" s="20" t="s">
        <v>288</v>
      </c>
      <c r="C26" s="319">
        <f>+C27+C30+C31+C32</f>
        <v>39560</v>
      </c>
    </row>
    <row r="27" spans="1:3" s="422" customFormat="1" ht="12" customHeight="1">
      <c r="A27" s="14" t="s">
        <v>289</v>
      </c>
      <c r="B27" s="423" t="s">
        <v>295</v>
      </c>
      <c r="C27" s="418">
        <f>+C28+C29</f>
        <v>27000</v>
      </c>
    </row>
    <row r="28" spans="1:3" s="422" customFormat="1" ht="12" customHeight="1">
      <c r="A28" s="13" t="s">
        <v>290</v>
      </c>
      <c r="B28" s="424" t="s">
        <v>296</v>
      </c>
      <c r="C28" s="315"/>
    </row>
    <row r="29" spans="1:3" s="422" customFormat="1" ht="12" customHeight="1">
      <c r="A29" s="13" t="s">
        <v>291</v>
      </c>
      <c r="B29" s="424" t="s">
        <v>297</v>
      </c>
      <c r="C29" s="315">
        <v>27000</v>
      </c>
    </row>
    <row r="30" spans="1:3" s="422" customFormat="1" ht="12" customHeight="1">
      <c r="A30" s="13" t="s">
        <v>292</v>
      </c>
      <c r="B30" s="424" t="s">
        <v>298</v>
      </c>
      <c r="C30" s="315">
        <v>12000</v>
      </c>
    </row>
    <row r="31" spans="1:3" s="422" customFormat="1" ht="12" customHeight="1">
      <c r="A31" s="13" t="s">
        <v>293</v>
      </c>
      <c r="B31" s="424" t="s">
        <v>299</v>
      </c>
      <c r="C31" s="315">
        <v>270</v>
      </c>
    </row>
    <row r="32" spans="1:3" s="422" customFormat="1" ht="12" customHeight="1" thickBot="1">
      <c r="A32" s="15" t="s">
        <v>294</v>
      </c>
      <c r="B32" s="425" t="s">
        <v>300</v>
      </c>
      <c r="C32" s="317">
        <v>290</v>
      </c>
    </row>
    <row r="33" spans="1:3" s="422" customFormat="1" ht="12" customHeight="1" thickBot="1">
      <c r="A33" s="19" t="s">
        <v>23</v>
      </c>
      <c r="B33" s="20" t="s">
        <v>301</v>
      </c>
      <c r="C33" s="313">
        <f>SUM(C34:C43)</f>
        <v>7974</v>
      </c>
    </row>
    <row r="34" spans="1:3" s="422" customFormat="1" ht="12" customHeight="1">
      <c r="A34" s="14" t="s">
        <v>99</v>
      </c>
      <c r="B34" s="423" t="s">
        <v>304</v>
      </c>
      <c r="C34" s="316"/>
    </row>
    <row r="35" spans="1:3" s="422" customFormat="1" ht="12" customHeight="1">
      <c r="A35" s="13" t="s">
        <v>100</v>
      </c>
      <c r="B35" s="424" t="s">
        <v>305</v>
      </c>
      <c r="C35" s="315">
        <v>4724</v>
      </c>
    </row>
    <row r="36" spans="1:3" s="422" customFormat="1" ht="12" customHeight="1">
      <c r="A36" s="13" t="s">
        <v>101</v>
      </c>
      <c r="B36" s="424" t="s">
        <v>306</v>
      </c>
      <c r="C36" s="315"/>
    </row>
    <row r="37" spans="1:3" s="422" customFormat="1" ht="12" customHeight="1">
      <c r="A37" s="13" t="s">
        <v>183</v>
      </c>
      <c r="B37" s="424" t="s">
        <v>307</v>
      </c>
      <c r="C37" s="315">
        <v>1480</v>
      </c>
    </row>
    <row r="38" spans="1:3" s="422" customFormat="1" ht="12" customHeight="1">
      <c r="A38" s="13" t="s">
        <v>184</v>
      </c>
      <c r="B38" s="424" t="s">
        <v>308</v>
      </c>
      <c r="C38" s="315"/>
    </row>
    <row r="39" spans="1:3" s="422" customFormat="1" ht="12" customHeight="1">
      <c r="A39" s="13" t="s">
        <v>185</v>
      </c>
      <c r="B39" s="424" t="s">
        <v>309</v>
      </c>
      <c r="C39" s="315">
        <v>1675</v>
      </c>
    </row>
    <row r="40" spans="1:3" s="422" customFormat="1" ht="12" customHeight="1">
      <c r="A40" s="13" t="s">
        <v>186</v>
      </c>
      <c r="B40" s="424" t="s">
        <v>310</v>
      </c>
      <c r="C40" s="315"/>
    </row>
    <row r="41" spans="1:3" s="422" customFormat="1" ht="12" customHeight="1">
      <c r="A41" s="13" t="s">
        <v>187</v>
      </c>
      <c r="B41" s="424" t="s">
        <v>311</v>
      </c>
      <c r="C41" s="315">
        <v>25</v>
      </c>
    </row>
    <row r="42" spans="1:3" s="422" customFormat="1" ht="12" customHeight="1">
      <c r="A42" s="13" t="s">
        <v>302</v>
      </c>
      <c r="B42" s="424" t="s">
        <v>312</v>
      </c>
      <c r="C42" s="318"/>
    </row>
    <row r="43" spans="1:3" s="422" customFormat="1" ht="12" customHeight="1" thickBot="1">
      <c r="A43" s="15" t="s">
        <v>303</v>
      </c>
      <c r="B43" s="425" t="s">
        <v>313</v>
      </c>
      <c r="C43" s="412">
        <v>70</v>
      </c>
    </row>
    <row r="44" spans="1:3" s="422" customFormat="1" ht="12" customHeight="1" thickBot="1">
      <c r="A44" s="19" t="s">
        <v>24</v>
      </c>
      <c r="B44" s="20" t="s">
        <v>314</v>
      </c>
      <c r="C44" s="313">
        <f>SUM(C45:C49)</f>
        <v>600</v>
      </c>
    </row>
    <row r="45" spans="1:3" s="422" customFormat="1" ht="12" customHeight="1">
      <c r="A45" s="14" t="s">
        <v>102</v>
      </c>
      <c r="B45" s="423" t="s">
        <v>318</v>
      </c>
      <c r="C45" s="469"/>
    </row>
    <row r="46" spans="1:3" s="422" customFormat="1" ht="12" customHeight="1">
      <c r="A46" s="13" t="s">
        <v>103</v>
      </c>
      <c r="B46" s="424" t="s">
        <v>319</v>
      </c>
      <c r="C46" s="318"/>
    </row>
    <row r="47" spans="1:3" s="422" customFormat="1" ht="12" customHeight="1">
      <c r="A47" s="13" t="s">
        <v>315</v>
      </c>
      <c r="B47" s="424" t="s">
        <v>320</v>
      </c>
      <c r="C47" s="318"/>
    </row>
    <row r="48" spans="1:3" s="422" customFormat="1" ht="12" customHeight="1">
      <c r="A48" s="13" t="s">
        <v>316</v>
      </c>
      <c r="B48" s="424" t="s">
        <v>321</v>
      </c>
      <c r="C48" s="318">
        <v>600</v>
      </c>
    </row>
    <row r="49" spans="1:3" s="422" customFormat="1" ht="12" customHeight="1" thickBot="1">
      <c r="A49" s="15" t="s">
        <v>317</v>
      </c>
      <c r="B49" s="425" t="s">
        <v>322</v>
      </c>
      <c r="C49" s="412"/>
    </row>
    <row r="50" spans="1:3" s="422" customFormat="1" ht="12" customHeight="1" thickBot="1">
      <c r="A50" s="19" t="s">
        <v>188</v>
      </c>
      <c r="B50" s="20" t="s">
        <v>323</v>
      </c>
      <c r="C50" s="313">
        <f>SUM(C51:C53)</f>
        <v>120980</v>
      </c>
    </row>
    <row r="51" spans="1:3" s="422" customFormat="1" ht="12" customHeight="1">
      <c r="A51" s="14" t="s">
        <v>104</v>
      </c>
      <c r="B51" s="423" t="s">
        <v>324</v>
      </c>
      <c r="C51" s="316"/>
    </row>
    <row r="52" spans="1:3" s="422" customFormat="1" ht="12" customHeight="1">
      <c r="A52" s="13" t="s">
        <v>105</v>
      </c>
      <c r="B52" s="424" t="s">
        <v>325</v>
      </c>
      <c r="C52" s="315"/>
    </row>
    <row r="53" spans="1:3" s="422" customFormat="1" ht="12" customHeight="1">
      <c r="A53" s="13" t="s">
        <v>328</v>
      </c>
      <c r="B53" s="424" t="s">
        <v>326</v>
      </c>
      <c r="C53" s="315">
        <v>120980</v>
      </c>
    </row>
    <row r="54" spans="1:3" s="422" customFormat="1" ht="12" customHeight="1" thickBot="1">
      <c r="A54" s="15" t="s">
        <v>329</v>
      </c>
      <c r="B54" s="425" t="s">
        <v>327</v>
      </c>
      <c r="C54" s="317"/>
    </row>
    <row r="55" spans="1:3" s="422" customFormat="1" ht="12" customHeight="1" thickBot="1">
      <c r="A55" s="19" t="s">
        <v>26</v>
      </c>
      <c r="B55" s="308" t="s">
        <v>330</v>
      </c>
      <c r="C55" s="313">
        <f>SUM(C56:C58)</f>
        <v>32901</v>
      </c>
    </row>
    <row r="56" spans="1:3" s="422" customFormat="1" ht="12" customHeight="1">
      <c r="A56" s="14" t="s">
        <v>189</v>
      </c>
      <c r="B56" s="423" t="s">
        <v>332</v>
      </c>
      <c r="C56" s="318"/>
    </row>
    <row r="57" spans="1:3" s="422" customFormat="1" ht="12" customHeight="1">
      <c r="A57" s="13" t="s">
        <v>190</v>
      </c>
      <c r="B57" s="424" t="s">
        <v>498</v>
      </c>
      <c r="C57" s="318"/>
    </row>
    <row r="58" spans="1:3" s="422" customFormat="1" ht="12" customHeight="1">
      <c r="A58" s="13" t="s">
        <v>244</v>
      </c>
      <c r="B58" s="424" t="s">
        <v>333</v>
      </c>
      <c r="C58" s="318">
        <v>32901</v>
      </c>
    </row>
    <row r="59" spans="1:3" s="422" customFormat="1" ht="12" customHeight="1" thickBot="1">
      <c r="A59" s="15" t="s">
        <v>331</v>
      </c>
      <c r="B59" s="425" t="s">
        <v>334</v>
      </c>
      <c r="C59" s="318">
        <v>32901</v>
      </c>
    </row>
    <row r="60" spans="1:3" s="422" customFormat="1" ht="12" customHeight="1" thickBot="1">
      <c r="A60" s="19" t="s">
        <v>27</v>
      </c>
      <c r="B60" s="20" t="s">
        <v>335</v>
      </c>
      <c r="C60" s="319">
        <f>+C5+C12+C19+C26+C33+C44+C50+C55</f>
        <v>385198</v>
      </c>
    </row>
    <row r="61" spans="1:3" s="422" customFormat="1" ht="12" customHeight="1" thickBot="1">
      <c r="A61" s="426" t="s">
        <v>336</v>
      </c>
      <c r="B61" s="308" t="s">
        <v>337</v>
      </c>
      <c r="C61" s="313">
        <f>SUM(C62:C64)</f>
        <v>20780</v>
      </c>
    </row>
    <row r="62" spans="1:3" s="422" customFormat="1" ht="12" customHeight="1">
      <c r="A62" s="14" t="s">
        <v>370</v>
      </c>
      <c r="B62" s="423" t="s">
        <v>338</v>
      </c>
      <c r="C62" s="318">
        <v>20780</v>
      </c>
    </row>
    <row r="63" spans="1:3" s="422" customFormat="1" ht="12" customHeight="1">
      <c r="A63" s="13" t="s">
        <v>379</v>
      </c>
      <c r="B63" s="424" t="s">
        <v>339</v>
      </c>
      <c r="C63" s="318"/>
    </row>
    <row r="64" spans="1:3" s="422" customFormat="1" ht="12" customHeight="1" thickBot="1">
      <c r="A64" s="15" t="s">
        <v>380</v>
      </c>
      <c r="B64" s="427" t="s">
        <v>340</v>
      </c>
      <c r="C64" s="318"/>
    </row>
    <row r="65" spans="1:3" s="422" customFormat="1" ht="12" customHeight="1" thickBot="1">
      <c r="A65" s="426" t="s">
        <v>341</v>
      </c>
      <c r="B65" s="308" t="s">
        <v>342</v>
      </c>
      <c r="C65" s="313">
        <f>SUM(C66:C69)</f>
        <v>0</v>
      </c>
    </row>
    <row r="66" spans="1:3" s="422" customFormat="1" ht="12" customHeight="1">
      <c r="A66" s="14" t="s">
        <v>159</v>
      </c>
      <c r="B66" s="423" t="s">
        <v>343</v>
      </c>
      <c r="C66" s="318"/>
    </row>
    <row r="67" spans="1:3" s="422" customFormat="1" ht="12" customHeight="1">
      <c r="A67" s="13" t="s">
        <v>160</v>
      </c>
      <c r="B67" s="424" t="s">
        <v>344</v>
      </c>
      <c r="C67" s="318"/>
    </row>
    <row r="68" spans="1:3" s="422" customFormat="1" ht="12" customHeight="1">
      <c r="A68" s="13" t="s">
        <v>371</v>
      </c>
      <c r="B68" s="424" t="s">
        <v>345</v>
      </c>
      <c r="C68" s="318"/>
    </row>
    <row r="69" spans="1:3" s="422" customFormat="1" ht="12" customHeight="1" thickBot="1">
      <c r="A69" s="15" t="s">
        <v>372</v>
      </c>
      <c r="B69" s="425" t="s">
        <v>346</v>
      </c>
      <c r="C69" s="318"/>
    </row>
    <row r="70" spans="1:3" s="422" customFormat="1" ht="12" customHeight="1" thickBot="1">
      <c r="A70" s="426" t="s">
        <v>347</v>
      </c>
      <c r="B70" s="308" t="s">
        <v>348</v>
      </c>
      <c r="C70" s="313">
        <f>SUM(C71:C72)</f>
        <v>0</v>
      </c>
    </row>
    <row r="71" spans="1:3" s="422" customFormat="1" ht="12" customHeight="1">
      <c r="A71" s="14" t="s">
        <v>373</v>
      </c>
      <c r="B71" s="423" t="s">
        <v>349</v>
      </c>
      <c r="C71" s="318"/>
    </row>
    <row r="72" spans="1:3" s="422" customFormat="1" ht="12" customHeight="1" thickBot="1">
      <c r="A72" s="15" t="s">
        <v>374</v>
      </c>
      <c r="B72" s="425" t="s">
        <v>350</v>
      </c>
      <c r="C72" s="318"/>
    </row>
    <row r="73" spans="1:3" s="422" customFormat="1" ht="12" customHeight="1" thickBot="1">
      <c r="A73" s="426" t="s">
        <v>351</v>
      </c>
      <c r="B73" s="308" t="s">
        <v>352</v>
      </c>
      <c r="C73" s="313">
        <f>SUM(C74:C76)</f>
        <v>0</v>
      </c>
    </row>
    <row r="74" spans="1:3" s="422" customFormat="1" ht="12" customHeight="1">
      <c r="A74" s="14" t="s">
        <v>375</v>
      </c>
      <c r="B74" s="423" t="s">
        <v>353</v>
      </c>
      <c r="C74" s="318"/>
    </row>
    <row r="75" spans="1:3" s="422" customFormat="1" ht="12" customHeight="1">
      <c r="A75" s="13" t="s">
        <v>376</v>
      </c>
      <c r="B75" s="424" t="s">
        <v>354</v>
      </c>
      <c r="C75" s="318"/>
    </row>
    <row r="76" spans="1:3" s="422" customFormat="1" ht="12" customHeight="1" thickBot="1">
      <c r="A76" s="15" t="s">
        <v>377</v>
      </c>
      <c r="B76" s="425" t="s">
        <v>355</v>
      </c>
      <c r="C76" s="318"/>
    </row>
    <row r="77" spans="1:3" s="422" customFormat="1" ht="12" customHeight="1" thickBot="1">
      <c r="A77" s="426" t="s">
        <v>356</v>
      </c>
      <c r="B77" s="308" t="s">
        <v>378</v>
      </c>
      <c r="C77" s="313">
        <f>SUM(C78:C81)</f>
        <v>0</v>
      </c>
    </row>
    <row r="78" spans="1:3" s="422" customFormat="1" ht="12" customHeight="1">
      <c r="A78" s="428" t="s">
        <v>357</v>
      </c>
      <c r="B78" s="423" t="s">
        <v>358</v>
      </c>
      <c r="C78" s="318"/>
    </row>
    <row r="79" spans="1:3" s="422" customFormat="1" ht="12" customHeight="1">
      <c r="A79" s="429" t="s">
        <v>359</v>
      </c>
      <c r="B79" s="424" t="s">
        <v>360</v>
      </c>
      <c r="C79" s="318"/>
    </row>
    <row r="80" spans="1:3" s="422" customFormat="1" ht="12" customHeight="1">
      <c r="A80" s="429" t="s">
        <v>361</v>
      </c>
      <c r="B80" s="424" t="s">
        <v>362</v>
      </c>
      <c r="C80" s="318"/>
    </row>
    <row r="81" spans="1:3" s="422" customFormat="1" ht="12" customHeight="1" thickBot="1">
      <c r="A81" s="430" t="s">
        <v>363</v>
      </c>
      <c r="B81" s="425" t="s">
        <v>364</v>
      </c>
      <c r="C81" s="318"/>
    </row>
    <row r="82" spans="1:3" s="422" customFormat="1" ht="13.5" customHeight="1" thickBot="1">
      <c r="A82" s="426" t="s">
        <v>365</v>
      </c>
      <c r="B82" s="308" t="s">
        <v>366</v>
      </c>
      <c r="C82" s="470"/>
    </row>
    <row r="83" spans="1:3" s="422" customFormat="1" ht="15.75" customHeight="1" thickBot="1">
      <c r="A83" s="426" t="s">
        <v>367</v>
      </c>
      <c r="B83" s="431" t="s">
        <v>368</v>
      </c>
      <c r="C83" s="319">
        <f>+C61+C65+C70+C73+C77+C82</f>
        <v>20780</v>
      </c>
    </row>
    <row r="84" spans="1:3" s="422" customFormat="1" ht="16.5" customHeight="1" thickBot="1">
      <c r="A84" s="432" t="s">
        <v>381</v>
      </c>
      <c r="B84" s="433" t="s">
        <v>369</v>
      </c>
      <c r="C84" s="319">
        <f>+C60+C83</f>
        <v>405978</v>
      </c>
    </row>
    <row r="85" spans="1:3" s="422" customFormat="1" ht="83.25" customHeight="1">
      <c r="A85" s="4"/>
      <c r="B85" s="5"/>
      <c r="C85" s="320"/>
    </row>
    <row r="86" spans="1:3" ht="16.5" customHeight="1">
      <c r="A86" s="496" t="s">
        <v>48</v>
      </c>
      <c r="B86" s="496"/>
      <c r="C86" s="496"/>
    </row>
    <row r="87" spans="1:3" s="434" customFormat="1" ht="16.5" customHeight="1" thickBot="1">
      <c r="A87" s="498" t="s">
        <v>162</v>
      </c>
      <c r="B87" s="498"/>
      <c r="C87" s="150" t="s">
        <v>243</v>
      </c>
    </row>
    <row r="88" spans="1:3" ht="37.5" customHeight="1" thickBot="1">
      <c r="A88" s="22" t="s">
        <v>75</v>
      </c>
      <c r="B88" s="23" t="s">
        <v>49</v>
      </c>
      <c r="C88" s="42" t="s">
        <v>532</v>
      </c>
    </row>
    <row r="89" spans="1:3" s="421" customFormat="1" ht="12" customHeight="1" thickBot="1">
      <c r="A89" s="36">
        <v>1</v>
      </c>
      <c r="B89" s="37">
        <v>2</v>
      </c>
      <c r="C89" s="38">
        <v>3</v>
      </c>
    </row>
    <row r="90" spans="1:3" ht="12" customHeight="1" thickBot="1">
      <c r="A90" s="21" t="s">
        <v>19</v>
      </c>
      <c r="B90" s="30" t="s">
        <v>384</v>
      </c>
      <c r="C90" s="312">
        <f>SUM(C91:C95)</f>
        <v>371126</v>
      </c>
    </row>
    <row r="91" spans="1:3" ht="12" customHeight="1">
      <c r="A91" s="16" t="s">
        <v>106</v>
      </c>
      <c r="B91" s="9" t="s">
        <v>50</v>
      </c>
      <c r="C91" s="314">
        <v>172027</v>
      </c>
    </row>
    <row r="92" spans="1:3" ht="12" customHeight="1">
      <c r="A92" s="13" t="s">
        <v>107</v>
      </c>
      <c r="B92" s="7" t="s">
        <v>191</v>
      </c>
      <c r="C92" s="315">
        <v>46848</v>
      </c>
    </row>
    <row r="93" spans="1:3" ht="12" customHeight="1">
      <c r="A93" s="13" t="s">
        <v>108</v>
      </c>
      <c r="B93" s="7" t="s">
        <v>149</v>
      </c>
      <c r="C93" s="317">
        <v>90619</v>
      </c>
    </row>
    <row r="94" spans="1:3" ht="12" customHeight="1">
      <c r="A94" s="13" t="s">
        <v>109</v>
      </c>
      <c r="B94" s="10" t="s">
        <v>192</v>
      </c>
      <c r="C94" s="317">
        <v>18553</v>
      </c>
    </row>
    <row r="95" spans="1:3" ht="12" customHeight="1">
      <c r="A95" s="13" t="s">
        <v>120</v>
      </c>
      <c r="B95" s="18" t="s">
        <v>193</v>
      </c>
      <c r="C95" s="317">
        <v>43079</v>
      </c>
    </row>
    <row r="96" spans="1:3" ht="12" customHeight="1">
      <c r="A96" s="13" t="s">
        <v>110</v>
      </c>
      <c r="B96" s="7" t="s">
        <v>385</v>
      </c>
      <c r="C96" s="317"/>
    </row>
    <row r="97" spans="1:3" ht="12" customHeight="1">
      <c r="A97" s="13" t="s">
        <v>111</v>
      </c>
      <c r="B97" s="152" t="s">
        <v>386</v>
      </c>
      <c r="C97" s="317"/>
    </row>
    <row r="98" spans="1:3" ht="12" customHeight="1">
      <c r="A98" s="13" t="s">
        <v>121</v>
      </c>
      <c r="B98" s="153" t="s">
        <v>387</v>
      </c>
      <c r="C98" s="317"/>
    </row>
    <row r="99" spans="1:3" ht="12" customHeight="1">
      <c r="A99" s="13" t="s">
        <v>122</v>
      </c>
      <c r="B99" s="153" t="s">
        <v>388</v>
      </c>
      <c r="C99" s="317"/>
    </row>
    <row r="100" spans="1:3" ht="12" customHeight="1">
      <c r="A100" s="13" t="s">
        <v>123</v>
      </c>
      <c r="B100" s="152" t="s">
        <v>389</v>
      </c>
      <c r="C100" s="317"/>
    </row>
    <row r="101" spans="1:3" ht="12" customHeight="1">
      <c r="A101" s="13" t="s">
        <v>124</v>
      </c>
      <c r="B101" s="152" t="s">
        <v>390</v>
      </c>
      <c r="C101" s="317"/>
    </row>
    <row r="102" spans="1:3" ht="12" customHeight="1">
      <c r="A102" s="13" t="s">
        <v>126</v>
      </c>
      <c r="B102" s="153" t="s">
        <v>391</v>
      </c>
      <c r="C102" s="317"/>
    </row>
    <row r="103" spans="1:3" ht="12" customHeight="1">
      <c r="A103" s="12" t="s">
        <v>194</v>
      </c>
      <c r="B103" s="154" t="s">
        <v>392</v>
      </c>
      <c r="C103" s="317"/>
    </row>
    <row r="104" spans="1:3" ht="12" customHeight="1">
      <c r="A104" s="13" t="s">
        <v>382</v>
      </c>
      <c r="B104" s="154" t="s">
        <v>393</v>
      </c>
      <c r="C104" s="317"/>
    </row>
    <row r="105" spans="1:3" ht="12" customHeight="1" thickBot="1">
      <c r="A105" s="17" t="s">
        <v>383</v>
      </c>
      <c r="B105" s="155" t="s">
        <v>394</v>
      </c>
      <c r="C105" s="321">
        <v>43079</v>
      </c>
    </row>
    <row r="106" spans="1:3" ht="12" customHeight="1" thickBot="1">
      <c r="A106" s="19" t="s">
        <v>20</v>
      </c>
      <c r="B106" s="29" t="s">
        <v>395</v>
      </c>
      <c r="C106" s="313">
        <f>+C107+C109+C111</f>
        <v>34852</v>
      </c>
    </row>
    <row r="107" spans="1:3" ht="12" customHeight="1">
      <c r="A107" s="14" t="s">
        <v>112</v>
      </c>
      <c r="B107" s="7" t="s">
        <v>242</v>
      </c>
      <c r="C107" s="316">
        <v>25325</v>
      </c>
    </row>
    <row r="108" spans="1:3" ht="12" customHeight="1">
      <c r="A108" s="14" t="s">
        <v>113</v>
      </c>
      <c r="B108" s="11" t="s">
        <v>399</v>
      </c>
      <c r="C108" s="316">
        <v>23675</v>
      </c>
    </row>
    <row r="109" spans="1:3" ht="12" customHeight="1">
      <c r="A109" s="14" t="s">
        <v>114</v>
      </c>
      <c r="B109" s="11" t="s">
        <v>195</v>
      </c>
      <c r="C109" s="315">
        <v>9527</v>
      </c>
    </row>
    <row r="110" spans="1:3" ht="12" customHeight="1">
      <c r="A110" s="14" t="s">
        <v>115</v>
      </c>
      <c r="B110" s="11" t="s">
        <v>400</v>
      </c>
      <c r="C110" s="285">
        <v>9226</v>
      </c>
    </row>
    <row r="111" spans="1:3" ht="12" customHeight="1">
      <c r="A111" s="14" t="s">
        <v>116</v>
      </c>
      <c r="B111" s="310" t="s">
        <v>245</v>
      </c>
      <c r="C111" s="285"/>
    </row>
    <row r="112" spans="1:3" ht="12" customHeight="1">
      <c r="A112" s="14" t="s">
        <v>125</v>
      </c>
      <c r="B112" s="309" t="s">
        <v>499</v>
      </c>
      <c r="C112" s="285"/>
    </row>
    <row r="113" spans="1:3" ht="12" customHeight="1">
      <c r="A113" s="14" t="s">
        <v>127</v>
      </c>
      <c r="B113" s="419" t="s">
        <v>405</v>
      </c>
      <c r="C113" s="285"/>
    </row>
    <row r="114" spans="1:3" ht="15.75">
      <c r="A114" s="14" t="s">
        <v>196</v>
      </c>
      <c r="B114" s="153" t="s">
        <v>388</v>
      </c>
      <c r="C114" s="285"/>
    </row>
    <row r="115" spans="1:3" ht="12" customHeight="1">
      <c r="A115" s="14" t="s">
        <v>197</v>
      </c>
      <c r="B115" s="153" t="s">
        <v>404</v>
      </c>
      <c r="C115" s="285"/>
    </row>
    <row r="116" spans="1:3" ht="12" customHeight="1">
      <c r="A116" s="14" t="s">
        <v>198</v>
      </c>
      <c r="B116" s="153" t="s">
        <v>403</v>
      </c>
      <c r="C116" s="285"/>
    </row>
    <row r="117" spans="1:3" ht="12" customHeight="1">
      <c r="A117" s="14" t="s">
        <v>396</v>
      </c>
      <c r="B117" s="153" t="s">
        <v>391</v>
      </c>
      <c r="C117" s="285"/>
    </row>
    <row r="118" spans="1:3" ht="12" customHeight="1">
      <c r="A118" s="14" t="s">
        <v>397</v>
      </c>
      <c r="B118" s="153" t="s">
        <v>402</v>
      </c>
      <c r="C118" s="285"/>
    </row>
    <row r="119" spans="1:3" ht="16.5" thickBot="1">
      <c r="A119" s="12" t="s">
        <v>398</v>
      </c>
      <c r="B119" s="153" t="s">
        <v>401</v>
      </c>
      <c r="C119" s="286"/>
    </row>
    <row r="120" spans="1:3" ht="12" customHeight="1" thickBot="1">
      <c r="A120" s="19" t="s">
        <v>21</v>
      </c>
      <c r="B120" s="143" t="s">
        <v>406</v>
      </c>
      <c r="C120" s="313">
        <f>+C121+C122</f>
        <v>0</v>
      </c>
    </row>
    <row r="121" spans="1:3" ht="12" customHeight="1">
      <c r="A121" s="14" t="s">
        <v>95</v>
      </c>
      <c r="B121" s="8" t="s">
        <v>62</v>
      </c>
      <c r="C121" s="316"/>
    </row>
    <row r="122" spans="1:3" ht="12" customHeight="1" thickBot="1">
      <c r="A122" s="15" t="s">
        <v>96</v>
      </c>
      <c r="B122" s="11" t="s">
        <v>63</v>
      </c>
      <c r="C122" s="317"/>
    </row>
    <row r="123" spans="1:3" ht="12" customHeight="1" thickBot="1">
      <c r="A123" s="19" t="s">
        <v>22</v>
      </c>
      <c r="B123" s="143" t="s">
        <v>407</v>
      </c>
      <c r="C123" s="313">
        <f>+C90+C106+C120</f>
        <v>405978</v>
      </c>
    </row>
    <row r="124" spans="1:3" ht="12" customHeight="1" thickBot="1">
      <c r="A124" s="19" t="s">
        <v>23</v>
      </c>
      <c r="B124" s="143" t="s">
        <v>408</v>
      </c>
      <c r="C124" s="313">
        <f>+C125+C126+C127</f>
        <v>0</v>
      </c>
    </row>
    <row r="125" spans="1:3" ht="12" customHeight="1">
      <c r="A125" s="14" t="s">
        <v>99</v>
      </c>
      <c r="B125" s="8" t="s">
        <v>409</v>
      </c>
      <c r="C125" s="285"/>
    </row>
    <row r="126" spans="1:3" ht="12" customHeight="1">
      <c r="A126" s="14" t="s">
        <v>100</v>
      </c>
      <c r="B126" s="8" t="s">
        <v>410</v>
      </c>
      <c r="C126" s="285"/>
    </row>
    <row r="127" spans="1:3" ht="12" customHeight="1" thickBot="1">
      <c r="A127" s="12" t="s">
        <v>101</v>
      </c>
      <c r="B127" s="6" t="s">
        <v>411</v>
      </c>
      <c r="C127" s="285"/>
    </row>
    <row r="128" spans="1:3" ht="12" customHeight="1" thickBot="1">
      <c r="A128" s="19" t="s">
        <v>24</v>
      </c>
      <c r="B128" s="143" t="s">
        <v>461</v>
      </c>
      <c r="C128" s="313">
        <f>+C129+C130+C131+C132</f>
        <v>0</v>
      </c>
    </row>
    <row r="129" spans="1:3" ht="12" customHeight="1">
      <c r="A129" s="14" t="s">
        <v>102</v>
      </c>
      <c r="B129" s="8" t="s">
        <v>412</v>
      </c>
      <c r="C129" s="285"/>
    </row>
    <row r="130" spans="1:3" ht="12" customHeight="1">
      <c r="A130" s="14" t="s">
        <v>103</v>
      </c>
      <c r="B130" s="8" t="s">
        <v>413</v>
      </c>
      <c r="C130" s="285"/>
    </row>
    <row r="131" spans="1:3" ht="12" customHeight="1">
      <c r="A131" s="14" t="s">
        <v>315</v>
      </c>
      <c r="B131" s="8" t="s">
        <v>414</v>
      </c>
      <c r="C131" s="285"/>
    </row>
    <row r="132" spans="1:3" ht="12" customHeight="1" thickBot="1">
      <c r="A132" s="12" t="s">
        <v>316</v>
      </c>
      <c r="B132" s="6" t="s">
        <v>415</v>
      </c>
      <c r="C132" s="285"/>
    </row>
    <row r="133" spans="1:3" ht="12" customHeight="1" thickBot="1">
      <c r="A133" s="19" t="s">
        <v>25</v>
      </c>
      <c r="B133" s="143" t="s">
        <v>416</v>
      </c>
      <c r="C133" s="319">
        <f>+C134+C135+C136+C137</f>
        <v>0</v>
      </c>
    </row>
    <row r="134" spans="1:3" ht="12" customHeight="1">
      <c r="A134" s="14" t="s">
        <v>104</v>
      </c>
      <c r="B134" s="8" t="s">
        <v>417</v>
      </c>
      <c r="C134" s="285"/>
    </row>
    <row r="135" spans="1:3" ht="12" customHeight="1">
      <c r="A135" s="14" t="s">
        <v>105</v>
      </c>
      <c r="B135" s="8" t="s">
        <v>427</v>
      </c>
      <c r="C135" s="285"/>
    </row>
    <row r="136" spans="1:3" ht="12" customHeight="1">
      <c r="A136" s="14" t="s">
        <v>328</v>
      </c>
      <c r="B136" s="8" t="s">
        <v>418</v>
      </c>
      <c r="C136" s="285"/>
    </row>
    <row r="137" spans="1:3" ht="12" customHeight="1" thickBot="1">
      <c r="A137" s="12" t="s">
        <v>329</v>
      </c>
      <c r="B137" s="6" t="s">
        <v>419</v>
      </c>
      <c r="C137" s="285"/>
    </row>
    <row r="138" spans="1:3" ht="12" customHeight="1" thickBot="1">
      <c r="A138" s="19" t="s">
        <v>26</v>
      </c>
      <c r="B138" s="143" t="s">
        <v>420</v>
      </c>
      <c r="C138" s="322">
        <f>+C139+C140+C141+C142</f>
        <v>0</v>
      </c>
    </row>
    <row r="139" spans="1:3" ht="12" customHeight="1">
      <c r="A139" s="14" t="s">
        <v>189</v>
      </c>
      <c r="B139" s="8" t="s">
        <v>421</v>
      </c>
      <c r="C139" s="285"/>
    </row>
    <row r="140" spans="1:3" ht="12" customHeight="1">
      <c r="A140" s="14" t="s">
        <v>190</v>
      </c>
      <c r="B140" s="8" t="s">
        <v>422</v>
      </c>
      <c r="C140" s="285"/>
    </row>
    <row r="141" spans="1:3" ht="12" customHeight="1">
      <c r="A141" s="14" t="s">
        <v>244</v>
      </c>
      <c r="B141" s="8" t="s">
        <v>423</v>
      </c>
      <c r="C141" s="285"/>
    </row>
    <row r="142" spans="1:3" ht="12" customHeight="1" thickBot="1">
      <c r="A142" s="14" t="s">
        <v>331</v>
      </c>
      <c r="B142" s="8" t="s">
        <v>424</v>
      </c>
      <c r="C142" s="285"/>
    </row>
    <row r="143" spans="1:9" ht="15" customHeight="1" thickBot="1">
      <c r="A143" s="19" t="s">
        <v>27</v>
      </c>
      <c r="B143" s="143" t="s">
        <v>425</v>
      </c>
      <c r="C143" s="435">
        <f>+C124+C128+C133+C138</f>
        <v>0</v>
      </c>
      <c r="F143" s="436"/>
      <c r="G143" s="437"/>
      <c r="H143" s="437"/>
      <c r="I143" s="437"/>
    </row>
    <row r="144" spans="1:3" s="422" customFormat="1" ht="12.75" customHeight="1" thickBot="1">
      <c r="A144" s="311" t="s">
        <v>28</v>
      </c>
      <c r="B144" s="397" t="s">
        <v>426</v>
      </c>
      <c r="C144" s="435">
        <f>+C123+C143</f>
        <v>405978</v>
      </c>
    </row>
    <row r="145" ht="7.5" customHeight="1"/>
    <row r="146" spans="1:3" ht="15.75">
      <c r="A146" s="499" t="s">
        <v>428</v>
      </c>
      <c r="B146" s="499"/>
      <c r="C146" s="499"/>
    </row>
    <row r="147" spans="1:3" ht="15" customHeight="1" thickBot="1">
      <c r="A147" s="497" t="s">
        <v>163</v>
      </c>
      <c r="B147" s="497"/>
      <c r="C147" s="323" t="s">
        <v>243</v>
      </c>
    </row>
    <row r="148" spans="1:4" ht="13.5" customHeight="1" thickBot="1">
      <c r="A148" s="19">
        <v>1</v>
      </c>
      <c r="B148" s="29" t="s">
        <v>429</v>
      </c>
      <c r="C148" s="313">
        <f>+C60-C123</f>
        <v>-20780</v>
      </c>
      <c r="D148" s="438"/>
    </row>
    <row r="149" spans="1:3" ht="27.75" customHeight="1" thickBot="1">
      <c r="A149" s="19" t="s">
        <v>20</v>
      </c>
      <c r="B149" s="29" t="s">
        <v>430</v>
      </c>
      <c r="C149" s="313">
        <f>+C83-C143</f>
        <v>20780</v>
      </c>
    </row>
  </sheetData>
  <sheetProtection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Nyírpazony Önkormányzat
2015. ÉVI KÖLTSÉGVETÉS
KÖTELEZŐ FELADATAINAK MÉRLEGE &amp;R&amp;"Times New Roman CE,Félkövér dőlt"&amp;11 1.2. melléklet a 6/2015. (II.25.) önkormányzati rendelethez</oddHeader>
  </headerFooter>
  <rowBreaks count="1" manualBreakCount="1">
    <brk id="85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view="pageLayout" workbookViewId="0" topLeftCell="A40">
      <selection activeCell="N14" sqref="N14"/>
    </sheetView>
  </sheetViews>
  <sheetFormatPr defaultColWidth="9.00390625" defaultRowHeight="12.75"/>
  <cols>
    <col min="1" max="1" width="4.875" style="115" customWidth="1"/>
    <col min="2" max="2" width="31.125" style="133" customWidth="1"/>
    <col min="3" max="4" width="9.00390625" style="133" customWidth="1"/>
    <col min="5" max="5" width="9.50390625" style="133" customWidth="1"/>
    <col min="6" max="6" width="8.875" style="133" customWidth="1"/>
    <col min="7" max="7" width="8.625" style="133" customWidth="1"/>
    <col min="8" max="8" width="8.875" style="133" customWidth="1"/>
    <col min="9" max="9" width="8.125" style="133" customWidth="1"/>
    <col min="10" max="14" width="9.50390625" style="133" customWidth="1"/>
    <col min="15" max="15" width="12.625" style="115" customWidth="1"/>
    <col min="16" max="16384" width="9.375" style="133" customWidth="1"/>
  </cols>
  <sheetData>
    <row r="1" spans="1:15" ht="31.5" customHeight="1">
      <c r="A1" s="560" t="s">
        <v>526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</row>
    <row r="2" ht="16.5" thickBot="1">
      <c r="O2" s="3" t="s">
        <v>55</v>
      </c>
    </row>
    <row r="3" spans="1:15" s="115" customFormat="1" ht="25.5" customHeight="1" thickBot="1">
      <c r="A3" s="112" t="s">
        <v>17</v>
      </c>
      <c r="B3" s="113" t="s">
        <v>67</v>
      </c>
      <c r="C3" s="113" t="s">
        <v>79</v>
      </c>
      <c r="D3" s="113" t="s">
        <v>80</v>
      </c>
      <c r="E3" s="113" t="s">
        <v>81</v>
      </c>
      <c r="F3" s="113" t="s">
        <v>82</v>
      </c>
      <c r="G3" s="113" t="s">
        <v>83</v>
      </c>
      <c r="H3" s="113" t="s">
        <v>84</v>
      </c>
      <c r="I3" s="113" t="s">
        <v>85</v>
      </c>
      <c r="J3" s="113" t="s">
        <v>86</v>
      </c>
      <c r="K3" s="113" t="s">
        <v>87</v>
      </c>
      <c r="L3" s="113" t="s">
        <v>88</v>
      </c>
      <c r="M3" s="113" t="s">
        <v>89</v>
      </c>
      <c r="N3" s="113" t="s">
        <v>90</v>
      </c>
      <c r="O3" s="114" t="s">
        <v>53</v>
      </c>
    </row>
    <row r="4" spans="1:15" s="117" customFormat="1" ht="15" customHeight="1" thickBot="1">
      <c r="A4" s="116" t="s">
        <v>19</v>
      </c>
      <c r="B4" s="557" t="s">
        <v>58</v>
      </c>
      <c r="C4" s="558"/>
      <c r="D4" s="558"/>
      <c r="E4" s="558"/>
      <c r="F4" s="558"/>
      <c r="G4" s="558"/>
      <c r="H4" s="558"/>
      <c r="I4" s="558"/>
      <c r="J4" s="558"/>
      <c r="K4" s="558"/>
      <c r="L4" s="558"/>
      <c r="M4" s="558"/>
      <c r="N4" s="558"/>
      <c r="O4" s="559"/>
    </row>
    <row r="5" spans="1:15" s="117" customFormat="1" ht="22.5">
      <c r="A5" s="118" t="s">
        <v>20</v>
      </c>
      <c r="B5" s="491" t="s">
        <v>431</v>
      </c>
      <c r="C5" s="119">
        <v>15265</v>
      </c>
      <c r="D5" s="119">
        <v>15265</v>
      </c>
      <c r="E5" s="119">
        <v>15265</v>
      </c>
      <c r="F5" s="119">
        <v>15265</v>
      </c>
      <c r="G5" s="119">
        <v>15265</v>
      </c>
      <c r="H5" s="119">
        <v>15265</v>
      </c>
      <c r="I5" s="119">
        <v>15265</v>
      </c>
      <c r="J5" s="119">
        <v>15265</v>
      </c>
      <c r="K5" s="119">
        <v>15265</v>
      </c>
      <c r="L5" s="119">
        <v>15265</v>
      </c>
      <c r="M5" s="119">
        <v>15265</v>
      </c>
      <c r="N5" s="119">
        <v>15268</v>
      </c>
      <c r="O5" s="120">
        <f aca="true" t="shared" si="0" ref="O5:O25">SUM(C5:N5)</f>
        <v>183183</v>
      </c>
    </row>
    <row r="6" spans="1:15" s="124" customFormat="1" ht="22.5">
      <c r="A6" s="121" t="s">
        <v>21</v>
      </c>
      <c r="B6" s="305" t="s">
        <v>490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3">
        <f t="shared" si="0"/>
        <v>0</v>
      </c>
    </row>
    <row r="7" spans="1:15" s="124" customFormat="1" ht="22.5">
      <c r="A7" s="121" t="s">
        <v>22</v>
      </c>
      <c r="B7" s="304" t="s">
        <v>491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6">
        <f t="shared" si="0"/>
        <v>0</v>
      </c>
    </row>
    <row r="8" spans="1:15" s="124" customFormat="1" ht="13.5" customHeight="1">
      <c r="A8" s="121" t="s">
        <v>23</v>
      </c>
      <c r="B8" s="303" t="s">
        <v>182</v>
      </c>
      <c r="C8" s="122">
        <v>1450</v>
      </c>
      <c r="D8" s="122">
        <v>1450</v>
      </c>
      <c r="E8" s="122">
        <v>12000</v>
      </c>
      <c r="F8" s="122">
        <v>1450</v>
      </c>
      <c r="G8" s="122">
        <v>1450</v>
      </c>
      <c r="H8" s="122">
        <v>1450</v>
      </c>
      <c r="I8" s="122">
        <v>1450</v>
      </c>
      <c r="J8" s="122">
        <v>1450</v>
      </c>
      <c r="K8" s="122">
        <v>10000</v>
      </c>
      <c r="L8" s="122">
        <v>1235</v>
      </c>
      <c r="M8" s="122">
        <v>1240</v>
      </c>
      <c r="N8" s="122">
        <v>4935</v>
      </c>
      <c r="O8" s="123">
        <f t="shared" si="0"/>
        <v>39560</v>
      </c>
    </row>
    <row r="9" spans="1:15" s="124" customFormat="1" ht="13.5" customHeight="1">
      <c r="A9" s="121" t="s">
        <v>24</v>
      </c>
      <c r="B9" s="303" t="s">
        <v>492</v>
      </c>
      <c r="C9" s="122">
        <v>664</v>
      </c>
      <c r="D9" s="122">
        <v>664</v>
      </c>
      <c r="E9" s="122">
        <v>664</v>
      </c>
      <c r="F9" s="122">
        <v>664</v>
      </c>
      <c r="G9" s="122">
        <v>664</v>
      </c>
      <c r="H9" s="122">
        <v>664</v>
      </c>
      <c r="I9" s="122">
        <v>664</v>
      </c>
      <c r="J9" s="122">
        <v>664</v>
      </c>
      <c r="K9" s="122">
        <v>664</v>
      </c>
      <c r="L9" s="122">
        <v>670</v>
      </c>
      <c r="M9" s="122">
        <v>664</v>
      </c>
      <c r="N9" s="122">
        <v>664</v>
      </c>
      <c r="O9" s="123">
        <f t="shared" si="0"/>
        <v>7974</v>
      </c>
    </row>
    <row r="10" spans="1:15" s="124" customFormat="1" ht="13.5" customHeight="1">
      <c r="A10" s="121" t="s">
        <v>25</v>
      </c>
      <c r="B10" s="303" t="s">
        <v>11</v>
      </c>
      <c r="C10" s="122"/>
      <c r="D10" s="122">
        <v>600</v>
      </c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3">
        <f t="shared" si="0"/>
        <v>600</v>
      </c>
    </row>
    <row r="11" spans="1:15" s="124" customFormat="1" ht="13.5" customHeight="1">
      <c r="A11" s="121" t="s">
        <v>26</v>
      </c>
      <c r="B11" s="303" t="s">
        <v>433</v>
      </c>
      <c r="C11" s="122">
        <v>10081</v>
      </c>
      <c r="D11" s="122">
        <v>10081</v>
      </c>
      <c r="E11" s="122">
        <v>10081</v>
      </c>
      <c r="F11" s="122">
        <v>10081</v>
      </c>
      <c r="G11" s="122">
        <v>10081</v>
      </c>
      <c r="H11" s="122">
        <v>10081</v>
      </c>
      <c r="I11" s="122">
        <v>10081</v>
      </c>
      <c r="J11" s="122">
        <v>10081</v>
      </c>
      <c r="K11" s="122">
        <v>10081</v>
      </c>
      <c r="L11" s="122">
        <v>10081</v>
      </c>
      <c r="M11" s="122">
        <v>10089</v>
      </c>
      <c r="N11" s="122">
        <v>10081</v>
      </c>
      <c r="O11" s="123">
        <f t="shared" si="0"/>
        <v>120980</v>
      </c>
    </row>
    <row r="12" spans="1:15" s="124" customFormat="1" ht="22.5">
      <c r="A12" s="121" t="s">
        <v>27</v>
      </c>
      <c r="B12" s="305" t="s">
        <v>478</v>
      </c>
      <c r="C12" s="122"/>
      <c r="D12" s="122">
        <v>32901</v>
      </c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3">
        <f t="shared" si="0"/>
        <v>32901</v>
      </c>
    </row>
    <row r="13" spans="1:15" s="124" customFormat="1" ht="13.5" customHeight="1" thickBot="1">
      <c r="A13" s="121" t="s">
        <v>28</v>
      </c>
      <c r="B13" s="303" t="s">
        <v>12</v>
      </c>
      <c r="C13" s="122">
        <v>1731</v>
      </c>
      <c r="D13" s="122">
        <v>1731</v>
      </c>
      <c r="E13" s="122">
        <v>1731</v>
      </c>
      <c r="F13" s="122">
        <v>1731</v>
      </c>
      <c r="G13" s="122">
        <v>1731</v>
      </c>
      <c r="H13" s="122">
        <v>1731</v>
      </c>
      <c r="I13" s="122">
        <v>1731</v>
      </c>
      <c r="J13" s="122">
        <v>1731</v>
      </c>
      <c r="K13" s="122">
        <v>1731</v>
      </c>
      <c r="L13" s="122">
        <v>1731</v>
      </c>
      <c r="M13" s="122">
        <v>1731</v>
      </c>
      <c r="N13" s="122">
        <v>1739</v>
      </c>
      <c r="O13" s="123">
        <f t="shared" si="0"/>
        <v>20780</v>
      </c>
    </row>
    <row r="14" spans="1:15" s="117" customFormat="1" ht="15.75" customHeight="1" thickBot="1">
      <c r="A14" s="116" t="s">
        <v>29</v>
      </c>
      <c r="B14" s="41" t="s">
        <v>117</v>
      </c>
      <c r="C14" s="127">
        <f aca="true" t="shared" si="1" ref="C14:N14">SUM(C5:C13)</f>
        <v>29191</v>
      </c>
      <c r="D14" s="127">
        <f t="shared" si="1"/>
        <v>62692</v>
      </c>
      <c r="E14" s="127">
        <f t="shared" si="1"/>
        <v>39741</v>
      </c>
      <c r="F14" s="127">
        <f t="shared" si="1"/>
        <v>29191</v>
      </c>
      <c r="G14" s="127">
        <f t="shared" si="1"/>
        <v>29191</v>
      </c>
      <c r="H14" s="127">
        <f t="shared" si="1"/>
        <v>29191</v>
      </c>
      <c r="I14" s="127">
        <f t="shared" si="1"/>
        <v>29191</v>
      </c>
      <c r="J14" s="127">
        <f t="shared" si="1"/>
        <v>29191</v>
      </c>
      <c r="K14" s="127">
        <f t="shared" si="1"/>
        <v>37741</v>
      </c>
      <c r="L14" s="127">
        <f t="shared" si="1"/>
        <v>28982</v>
      </c>
      <c r="M14" s="127">
        <f t="shared" si="1"/>
        <v>28989</v>
      </c>
      <c r="N14" s="127">
        <f t="shared" si="1"/>
        <v>32687</v>
      </c>
      <c r="O14" s="128">
        <f>SUM(C14:N14)</f>
        <v>405978</v>
      </c>
    </row>
    <row r="15" spans="1:15" s="117" customFormat="1" ht="15" customHeight="1" thickBot="1">
      <c r="A15" s="116" t="s">
        <v>30</v>
      </c>
      <c r="B15" s="557" t="s">
        <v>60</v>
      </c>
      <c r="C15" s="558"/>
      <c r="D15" s="558"/>
      <c r="E15" s="558"/>
      <c r="F15" s="558"/>
      <c r="G15" s="558"/>
      <c r="H15" s="558"/>
      <c r="I15" s="558"/>
      <c r="J15" s="558"/>
      <c r="K15" s="558"/>
      <c r="L15" s="558"/>
      <c r="M15" s="558"/>
      <c r="N15" s="558"/>
      <c r="O15" s="559"/>
    </row>
    <row r="16" spans="1:15" s="124" customFormat="1" ht="13.5" customHeight="1">
      <c r="A16" s="129" t="s">
        <v>31</v>
      </c>
      <c r="B16" s="306" t="s">
        <v>68</v>
      </c>
      <c r="C16" s="125">
        <v>14250</v>
      </c>
      <c r="D16" s="125">
        <v>14250</v>
      </c>
      <c r="E16" s="125">
        <v>14250</v>
      </c>
      <c r="F16" s="125">
        <v>14250</v>
      </c>
      <c r="G16" s="125">
        <v>14250</v>
      </c>
      <c r="H16" s="125">
        <v>14250</v>
      </c>
      <c r="I16" s="125">
        <v>14250</v>
      </c>
      <c r="J16" s="125">
        <v>14250</v>
      </c>
      <c r="K16" s="125">
        <v>15268</v>
      </c>
      <c r="L16" s="125">
        <v>14250</v>
      </c>
      <c r="M16" s="125">
        <v>14250</v>
      </c>
      <c r="N16" s="125">
        <v>14259</v>
      </c>
      <c r="O16" s="126">
        <f t="shared" si="0"/>
        <v>172027</v>
      </c>
    </row>
    <row r="17" spans="1:15" s="124" customFormat="1" ht="27" customHeight="1">
      <c r="A17" s="121" t="s">
        <v>32</v>
      </c>
      <c r="B17" s="305" t="s">
        <v>191</v>
      </c>
      <c r="C17" s="122">
        <v>3904</v>
      </c>
      <c r="D17" s="122">
        <v>3904</v>
      </c>
      <c r="E17" s="122">
        <v>3904</v>
      </c>
      <c r="F17" s="122">
        <v>3904</v>
      </c>
      <c r="G17" s="122">
        <v>3904</v>
      </c>
      <c r="H17" s="122">
        <v>3904</v>
      </c>
      <c r="I17" s="122">
        <v>3904</v>
      </c>
      <c r="J17" s="122">
        <v>3904</v>
      </c>
      <c r="K17" s="122">
        <v>3904</v>
      </c>
      <c r="L17" s="122">
        <v>3904</v>
      </c>
      <c r="M17" s="122">
        <v>3904</v>
      </c>
      <c r="N17" s="122">
        <v>3904</v>
      </c>
      <c r="O17" s="123">
        <f t="shared" si="0"/>
        <v>46848</v>
      </c>
    </row>
    <row r="18" spans="1:15" s="124" customFormat="1" ht="13.5" customHeight="1">
      <c r="A18" s="121" t="s">
        <v>33</v>
      </c>
      <c r="B18" s="303" t="s">
        <v>149</v>
      </c>
      <c r="C18" s="122">
        <v>7527</v>
      </c>
      <c r="D18" s="122">
        <v>7527</v>
      </c>
      <c r="E18" s="122">
        <v>7527</v>
      </c>
      <c r="F18" s="122">
        <v>7527</v>
      </c>
      <c r="G18" s="122">
        <v>7527</v>
      </c>
      <c r="H18" s="122">
        <v>7527</v>
      </c>
      <c r="I18" s="122">
        <v>7527</v>
      </c>
      <c r="J18" s="122">
        <v>7530</v>
      </c>
      <c r="K18" s="122">
        <v>7529</v>
      </c>
      <c r="L18" s="122">
        <v>7817</v>
      </c>
      <c r="M18" s="122">
        <v>7527</v>
      </c>
      <c r="N18" s="122">
        <v>7527</v>
      </c>
      <c r="O18" s="123">
        <f t="shared" si="0"/>
        <v>90619</v>
      </c>
    </row>
    <row r="19" spans="1:15" s="124" customFormat="1" ht="13.5" customHeight="1">
      <c r="A19" s="121" t="s">
        <v>34</v>
      </c>
      <c r="B19" s="303" t="s">
        <v>192</v>
      </c>
      <c r="C19" s="122">
        <v>1546</v>
      </c>
      <c r="D19" s="122">
        <v>1546</v>
      </c>
      <c r="E19" s="122">
        <v>1546</v>
      </c>
      <c r="F19" s="122">
        <v>1546</v>
      </c>
      <c r="G19" s="122">
        <v>1546</v>
      </c>
      <c r="H19" s="122">
        <v>1546</v>
      </c>
      <c r="I19" s="122">
        <v>1546</v>
      </c>
      <c r="J19" s="122">
        <v>1546</v>
      </c>
      <c r="K19" s="122">
        <v>1546</v>
      </c>
      <c r="L19" s="122">
        <v>1546</v>
      </c>
      <c r="M19" s="122">
        <v>1546</v>
      </c>
      <c r="N19" s="122">
        <v>1547</v>
      </c>
      <c r="O19" s="123">
        <f t="shared" si="0"/>
        <v>18553</v>
      </c>
    </row>
    <row r="20" spans="1:15" s="124" customFormat="1" ht="13.5" customHeight="1">
      <c r="A20" s="121" t="s">
        <v>35</v>
      </c>
      <c r="B20" s="303" t="s">
        <v>13</v>
      </c>
      <c r="C20" s="122">
        <v>3590</v>
      </c>
      <c r="D20" s="122">
        <v>3590</v>
      </c>
      <c r="E20" s="122">
        <v>3590</v>
      </c>
      <c r="F20" s="122">
        <v>3590</v>
      </c>
      <c r="G20" s="122">
        <v>3590</v>
      </c>
      <c r="H20" s="122">
        <v>3590</v>
      </c>
      <c r="I20" s="122">
        <v>3590</v>
      </c>
      <c r="J20" s="122">
        <v>3590</v>
      </c>
      <c r="K20" s="122">
        <v>3590</v>
      </c>
      <c r="L20" s="122">
        <v>3590</v>
      </c>
      <c r="M20" s="122">
        <v>3590</v>
      </c>
      <c r="N20" s="122">
        <v>3589</v>
      </c>
      <c r="O20" s="123">
        <f t="shared" si="0"/>
        <v>43079</v>
      </c>
    </row>
    <row r="21" spans="1:15" s="124" customFormat="1" ht="13.5" customHeight="1">
      <c r="A21" s="121" t="s">
        <v>36</v>
      </c>
      <c r="B21" s="303" t="s">
        <v>242</v>
      </c>
      <c r="C21" s="122"/>
      <c r="D21" s="122">
        <v>23675</v>
      </c>
      <c r="E21" s="122"/>
      <c r="F21" s="122"/>
      <c r="G21" s="122"/>
      <c r="H21" s="122">
        <v>1650</v>
      </c>
      <c r="I21" s="122"/>
      <c r="J21" s="122"/>
      <c r="K21" s="122"/>
      <c r="L21" s="122"/>
      <c r="M21" s="122"/>
      <c r="N21" s="122"/>
      <c r="O21" s="123">
        <f t="shared" si="0"/>
        <v>25325</v>
      </c>
    </row>
    <row r="22" spans="1:15" s="124" customFormat="1" ht="15.75">
      <c r="A22" s="121" t="s">
        <v>37</v>
      </c>
      <c r="B22" s="305" t="s">
        <v>195</v>
      </c>
      <c r="C22" s="122"/>
      <c r="D22" s="122"/>
      <c r="E22" s="122">
        <v>9226</v>
      </c>
      <c r="F22" s="122"/>
      <c r="G22" s="122"/>
      <c r="H22" s="122">
        <v>301</v>
      </c>
      <c r="I22" s="122"/>
      <c r="J22" s="122"/>
      <c r="K22" s="122"/>
      <c r="L22" s="122"/>
      <c r="M22" s="122"/>
      <c r="N22" s="122"/>
      <c r="O22" s="123">
        <f t="shared" si="0"/>
        <v>9527</v>
      </c>
    </row>
    <row r="23" spans="1:15" s="124" customFormat="1" ht="13.5" customHeight="1">
      <c r="A23" s="121" t="s">
        <v>38</v>
      </c>
      <c r="B23" s="303" t="s">
        <v>245</v>
      </c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3">
        <f t="shared" si="0"/>
        <v>0</v>
      </c>
    </row>
    <row r="24" spans="1:15" s="124" customFormat="1" ht="13.5" customHeight="1" thickBot="1">
      <c r="A24" s="121" t="s">
        <v>39</v>
      </c>
      <c r="B24" s="303" t="s">
        <v>14</v>
      </c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3">
        <f t="shared" si="0"/>
        <v>0</v>
      </c>
    </row>
    <row r="25" spans="1:15" s="117" customFormat="1" ht="15.75" customHeight="1" thickBot="1">
      <c r="A25" s="130" t="s">
        <v>40</v>
      </c>
      <c r="B25" s="41" t="s">
        <v>118</v>
      </c>
      <c r="C25" s="127">
        <f aca="true" t="shared" si="2" ref="C25:N25">SUM(C16:C24)</f>
        <v>30817</v>
      </c>
      <c r="D25" s="127">
        <f t="shared" si="2"/>
        <v>54492</v>
      </c>
      <c r="E25" s="127">
        <f t="shared" si="2"/>
        <v>40043</v>
      </c>
      <c r="F25" s="127">
        <f t="shared" si="2"/>
        <v>30817</v>
      </c>
      <c r="G25" s="127">
        <f t="shared" si="2"/>
        <v>30817</v>
      </c>
      <c r="H25" s="127">
        <f t="shared" si="2"/>
        <v>32768</v>
      </c>
      <c r="I25" s="127">
        <f t="shared" si="2"/>
        <v>30817</v>
      </c>
      <c r="J25" s="127">
        <f t="shared" si="2"/>
        <v>30820</v>
      </c>
      <c r="K25" s="127">
        <f t="shared" si="2"/>
        <v>31837</v>
      </c>
      <c r="L25" s="127">
        <f t="shared" si="2"/>
        <v>31107</v>
      </c>
      <c r="M25" s="127">
        <f t="shared" si="2"/>
        <v>30817</v>
      </c>
      <c r="N25" s="127">
        <f t="shared" si="2"/>
        <v>30826</v>
      </c>
      <c r="O25" s="128">
        <f t="shared" si="0"/>
        <v>405978</v>
      </c>
    </row>
    <row r="26" spans="1:15" ht="16.5" thickBot="1">
      <c r="A26" s="130" t="s">
        <v>41</v>
      </c>
      <c r="B26" s="307" t="s">
        <v>119</v>
      </c>
      <c r="C26" s="131">
        <f aca="true" t="shared" si="3" ref="C26:O26">C14-C25</f>
        <v>-1626</v>
      </c>
      <c r="D26" s="131">
        <f t="shared" si="3"/>
        <v>8200</v>
      </c>
      <c r="E26" s="131">
        <f t="shared" si="3"/>
        <v>-302</v>
      </c>
      <c r="F26" s="131">
        <f t="shared" si="3"/>
        <v>-1626</v>
      </c>
      <c r="G26" s="131">
        <f t="shared" si="3"/>
        <v>-1626</v>
      </c>
      <c r="H26" s="131">
        <f t="shared" si="3"/>
        <v>-3577</v>
      </c>
      <c r="I26" s="131">
        <f t="shared" si="3"/>
        <v>-1626</v>
      </c>
      <c r="J26" s="131">
        <f t="shared" si="3"/>
        <v>-1629</v>
      </c>
      <c r="K26" s="131">
        <f t="shared" si="3"/>
        <v>5904</v>
      </c>
      <c r="L26" s="131">
        <f t="shared" si="3"/>
        <v>-2125</v>
      </c>
      <c r="M26" s="131">
        <f t="shared" si="3"/>
        <v>-1828</v>
      </c>
      <c r="N26" s="131">
        <f t="shared" si="3"/>
        <v>1861</v>
      </c>
      <c r="O26" s="132">
        <f t="shared" si="3"/>
        <v>0</v>
      </c>
    </row>
    <row r="27" ht="15.75">
      <c r="A27" s="134"/>
    </row>
    <row r="28" spans="2:15" ht="15.75">
      <c r="B28" s="135"/>
      <c r="C28" s="136"/>
      <c r="D28" s="136"/>
      <c r="O28" s="133"/>
    </row>
    <row r="29" ht="15.75">
      <c r="O29" s="133"/>
    </row>
    <row r="30" ht="15.75">
      <c r="O30" s="133"/>
    </row>
    <row r="31" ht="15.75">
      <c r="O31" s="133"/>
    </row>
    <row r="32" ht="15.75">
      <c r="O32" s="133"/>
    </row>
    <row r="33" ht="15.75">
      <c r="O33" s="133"/>
    </row>
    <row r="34" ht="15.75">
      <c r="O34" s="133"/>
    </row>
    <row r="35" ht="15.75">
      <c r="O35" s="133"/>
    </row>
    <row r="36" ht="15.75">
      <c r="O36" s="133"/>
    </row>
    <row r="37" ht="15.75">
      <c r="O37" s="133"/>
    </row>
    <row r="38" ht="15.75">
      <c r="O38" s="133"/>
    </row>
    <row r="39" ht="15.75">
      <c r="O39" s="133"/>
    </row>
    <row r="40" ht="15.75">
      <c r="O40" s="133"/>
    </row>
    <row r="41" ht="15.75">
      <c r="O41" s="133"/>
    </row>
    <row r="42" ht="15.75">
      <c r="O42" s="133"/>
    </row>
    <row r="43" ht="15.75">
      <c r="O43" s="133"/>
    </row>
    <row r="44" ht="15.75">
      <c r="O44" s="133"/>
    </row>
    <row r="45" ht="15.75">
      <c r="O45" s="133"/>
    </row>
    <row r="46" ht="15.75">
      <c r="O46" s="133"/>
    </row>
    <row r="47" ht="15.75">
      <c r="O47" s="133"/>
    </row>
    <row r="48" ht="15.75">
      <c r="O48" s="133"/>
    </row>
    <row r="49" ht="15.75">
      <c r="O49" s="133"/>
    </row>
    <row r="50" ht="15.75">
      <c r="O50" s="133"/>
    </row>
    <row r="51" ht="15.75">
      <c r="O51" s="133"/>
    </row>
    <row r="52" ht="15.75">
      <c r="O52" s="133"/>
    </row>
    <row r="53" ht="15.75">
      <c r="O53" s="133"/>
    </row>
    <row r="54" ht="15.75">
      <c r="O54" s="133"/>
    </row>
    <row r="55" ht="15.75">
      <c r="O55" s="133"/>
    </row>
    <row r="56" ht="15.75">
      <c r="O56" s="133"/>
    </row>
    <row r="57" ht="15.75">
      <c r="O57" s="133"/>
    </row>
    <row r="58" ht="15.75">
      <c r="O58" s="133"/>
    </row>
    <row r="59" ht="15.75">
      <c r="O59" s="133"/>
    </row>
    <row r="60" ht="15.75">
      <c r="O60" s="133"/>
    </row>
    <row r="61" ht="15.75">
      <c r="O61" s="133"/>
    </row>
    <row r="62" ht="15.75">
      <c r="O62" s="133"/>
    </row>
    <row r="63" ht="15.75">
      <c r="O63" s="133"/>
    </row>
    <row r="64" ht="15.75">
      <c r="O64" s="133"/>
    </row>
    <row r="65" ht="15.75">
      <c r="O65" s="133"/>
    </row>
    <row r="66" ht="15.75">
      <c r="O66" s="133"/>
    </row>
    <row r="67" ht="15.75">
      <c r="O67" s="133"/>
    </row>
    <row r="68" ht="15.75">
      <c r="O68" s="133"/>
    </row>
    <row r="69" ht="15.75">
      <c r="O69" s="133"/>
    </row>
    <row r="70" ht="15.75">
      <c r="O70" s="133"/>
    </row>
    <row r="71" ht="15.75">
      <c r="O71" s="133"/>
    </row>
    <row r="72" ht="15.75">
      <c r="O72" s="133"/>
    </row>
    <row r="73" ht="15.75">
      <c r="O73" s="133"/>
    </row>
    <row r="74" ht="15.75">
      <c r="O74" s="133"/>
    </row>
    <row r="75" ht="15.75">
      <c r="O75" s="133"/>
    </row>
    <row r="76" ht="15.75">
      <c r="O76" s="133"/>
    </row>
    <row r="77" ht="15.75">
      <c r="O77" s="133"/>
    </row>
    <row r="78" ht="15.75">
      <c r="O78" s="133"/>
    </row>
    <row r="79" ht="15.75">
      <c r="O79" s="133"/>
    </row>
    <row r="80" ht="15.75">
      <c r="O80" s="133"/>
    </row>
    <row r="81" ht="15.75">
      <c r="O81" s="133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3. számú tájékoztató tábla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view="pageLayout" workbookViewId="0" topLeftCell="A1">
      <selection activeCell="D11" sqref="D11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565" t="s">
        <v>524</v>
      </c>
      <c r="B1" s="565"/>
      <c r="C1" s="565"/>
      <c r="D1" s="565"/>
    </row>
    <row r="2" spans="1:4" ht="17.25" customHeight="1">
      <c r="A2" s="393"/>
      <c r="B2" s="393"/>
      <c r="C2" s="393"/>
      <c r="D2" s="393"/>
    </row>
    <row r="3" spans="1:4" ht="13.5" thickBot="1">
      <c r="A3" s="221"/>
      <c r="B3" s="221"/>
      <c r="C3" s="562" t="s">
        <v>55</v>
      </c>
      <c r="D3" s="562"/>
    </row>
    <row r="4" spans="1:4" ht="42.75" customHeight="1" thickBot="1">
      <c r="A4" s="394" t="s">
        <v>75</v>
      </c>
      <c r="B4" s="395" t="s">
        <v>133</v>
      </c>
      <c r="C4" s="395" t="s">
        <v>134</v>
      </c>
      <c r="D4" s="396" t="s">
        <v>15</v>
      </c>
    </row>
    <row r="5" spans="1:4" ht="15.75" customHeight="1">
      <c r="A5" s="222" t="s">
        <v>19</v>
      </c>
      <c r="B5" s="31" t="s">
        <v>512</v>
      </c>
      <c r="C5" s="31" t="s">
        <v>513</v>
      </c>
      <c r="D5" s="32">
        <v>300</v>
      </c>
    </row>
    <row r="6" spans="1:4" ht="15.75" customHeight="1">
      <c r="A6" s="223" t="s">
        <v>20</v>
      </c>
      <c r="B6" s="33" t="s">
        <v>514</v>
      </c>
      <c r="C6" s="33" t="s">
        <v>513</v>
      </c>
      <c r="D6" s="34">
        <v>3100</v>
      </c>
    </row>
    <row r="7" spans="1:4" ht="15.75" customHeight="1">
      <c r="A7" s="223" t="s">
        <v>21</v>
      </c>
      <c r="B7" s="33" t="s">
        <v>515</v>
      </c>
      <c r="C7" s="33" t="s">
        <v>513</v>
      </c>
      <c r="D7" s="34">
        <v>200</v>
      </c>
    </row>
    <row r="8" spans="1:4" ht="15.75" customHeight="1">
      <c r="A8" s="223" t="s">
        <v>22</v>
      </c>
      <c r="B8" s="33" t="s">
        <v>516</v>
      </c>
      <c r="C8" s="33" t="s">
        <v>513</v>
      </c>
      <c r="D8" s="34">
        <v>100</v>
      </c>
    </row>
    <row r="9" spans="1:4" ht="15.75" customHeight="1">
      <c r="A9" s="223" t="s">
        <v>23</v>
      </c>
      <c r="B9" s="33" t="s">
        <v>517</v>
      </c>
      <c r="C9" s="33" t="s">
        <v>513</v>
      </c>
      <c r="D9" s="34">
        <v>200</v>
      </c>
    </row>
    <row r="10" spans="1:4" ht="15.75" customHeight="1">
      <c r="A10" s="223" t="s">
        <v>24</v>
      </c>
      <c r="B10" s="33" t="s">
        <v>518</v>
      </c>
      <c r="C10" s="33" t="s">
        <v>513</v>
      </c>
      <c r="D10" s="34">
        <v>36029</v>
      </c>
    </row>
    <row r="11" spans="1:4" ht="15.75" customHeight="1">
      <c r="A11" s="223" t="s">
        <v>25</v>
      </c>
      <c r="B11" s="33" t="s">
        <v>519</v>
      </c>
      <c r="C11" s="33" t="s">
        <v>513</v>
      </c>
      <c r="D11" s="34">
        <v>50</v>
      </c>
    </row>
    <row r="12" spans="1:4" ht="15.75" customHeight="1">
      <c r="A12" s="223" t="s">
        <v>26</v>
      </c>
      <c r="B12" s="33" t="s">
        <v>523</v>
      </c>
      <c r="C12" s="33" t="s">
        <v>513</v>
      </c>
      <c r="D12" s="34">
        <v>100</v>
      </c>
    </row>
    <row r="13" spans="1:4" ht="15.75" customHeight="1">
      <c r="A13" s="223" t="s">
        <v>27</v>
      </c>
      <c r="B13" s="33" t="s">
        <v>525</v>
      </c>
      <c r="C13" s="33" t="s">
        <v>513</v>
      </c>
      <c r="D13" s="34">
        <v>3000</v>
      </c>
    </row>
    <row r="14" spans="1:4" ht="15.75" customHeight="1">
      <c r="A14" s="223" t="s">
        <v>28</v>
      </c>
      <c r="B14" s="33"/>
      <c r="C14" s="33"/>
      <c r="D14" s="34"/>
    </row>
    <row r="15" spans="1:4" ht="15.75" customHeight="1">
      <c r="A15" s="223" t="s">
        <v>29</v>
      </c>
      <c r="B15" s="33"/>
      <c r="C15" s="33"/>
      <c r="D15" s="34"/>
    </row>
    <row r="16" spans="1:4" ht="15.75" customHeight="1">
      <c r="A16" s="223" t="s">
        <v>30</v>
      </c>
      <c r="B16" s="33"/>
      <c r="C16" s="33"/>
      <c r="D16" s="34"/>
    </row>
    <row r="17" spans="1:4" ht="15.75" customHeight="1">
      <c r="A17" s="223" t="s">
        <v>31</v>
      </c>
      <c r="B17" s="33"/>
      <c r="C17" s="33"/>
      <c r="D17" s="34"/>
    </row>
    <row r="18" spans="1:4" ht="15.75" customHeight="1">
      <c r="A18" s="223" t="s">
        <v>32</v>
      </c>
      <c r="B18" s="33"/>
      <c r="C18" s="33"/>
      <c r="D18" s="34"/>
    </row>
    <row r="19" spans="1:4" ht="15.75" customHeight="1">
      <c r="A19" s="223" t="s">
        <v>33</v>
      </c>
      <c r="B19" s="33"/>
      <c r="C19" s="33"/>
      <c r="D19" s="34"/>
    </row>
    <row r="20" spans="1:4" ht="15.75" customHeight="1">
      <c r="A20" s="223" t="s">
        <v>34</v>
      </c>
      <c r="B20" s="33"/>
      <c r="C20" s="33"/>
      <c r="D20" s="34"/>
    </row>
    <row r="21" spans="1:4" ht="15.75" customHeight="1">
      <c r="A21" s="223" t="s">
        <v>35</v>
      </c>
      <c r="B21" s="33"/>
      <c r="C21" s="33"/>
      <c r="D21" s="34"/>
    </row>
    <row r="22" spans="1:4" ht="15.75" customHeight="1">
      <c r="A22" s="223" t="s">
        <v>36</v>
      </c>
      <c r="B22" s="33"/>
      <c r="C22" s="33"/>
      <c r="D22" s="34"/>
    </row>
    <row r="23" spans="1:4" ht="15.75" customHeight="1">
      <c r="A23" s="223" t="s">
        <v>37</v>
      </c>
      <c r="B23" s="33"/>
      <c r="C23" s="33"/>
      <c r="D23" s="34"/>
    </row>
    <row r="24" spans="1:4" ht="15.75" customHeight="1">
      <c r="A24" s="223" t="s">
        <v>38</v>
      </c>
      <c r="B24" s="33"/>
      <c r="C24" s="33"/>
      <c r="D24" s="34"/>
    </row>
    <row r="25" spans="1:4" ht="15.75" customHeight="1">
      <c r="A25" s="223" t="s">
        <v>39</v>
      </c>
      <c r="B25" s="33"/>
      <c r="C25" s="33"/>
      <c r="D25" s="34"/>
    </row>
    <row r="26" spans="1:4" ht="15.75" customHeight="1">
      <c r="A26" s="223" t="s">
        <v>40</v>
      </c>
      <c r="B26" s="33"/>
      <c r="C26" s="33"/>
      <c r="D26" s="34"/>
    </row>
    <row r="27" spans="1:4" ht="15.75" customHeight="1">
      <c r="A27" s="223" t="s">
        <v>41</v>
      </c>
      <c r="B27" s="33"/>
      <c r="C27" s="33"/>
      <c r="D27" s="34"/>
    </row>
    <row r="28" spans="1:4" ht="15.75" customHeight="1">
      <c r="A28" s="223" t="s">
        <v>42</v>
      </c>
      <c r="B28" s="33"/>
      <c r="C28" s="33"/>
      <c r="D28" s="34"/>
    </row>
    <row r="29" spans="1:4" ht="15.75" customHeight="1">
      <c r="A29" s="223" t="s">
        <v>43</v>
      </c>
      <c r="B29" s="33"/>
      <c r="C29" s="33"/>
      <c r="D29" s="34"/>
    </row>
    <row r="30" spans="1:4" ht="15.75" customHeight="1">
      <c r="A30" s="223" t="s">
        <v>44</v>
      </c>
      <c r="B30" s="33"/>
      <c r="C30" s="33"/>
      <c r="D30" s="34"/>
    </row>
    <row r="31" spans="1:4" ht="15.75" customHeight="1">
      <c r="A31" s="223" t="s">
        <v>45</v>
      </c>
      <c r="B31" s="33"/>
      <c r="C31" s="33"/>
      <c r="D31" s="34"/>
    </row>
    <row r="32" spans="1:4" ht="15.75" customHeight="1">
      <c r="A32" s="223" t="s">
        <v>46</v>
      </c>
      <c r="B32" s="33"/>
      <c r="C32" s="33"/>
      <c r="D32" s="34"/>
    </row>
    <row r="33" spans="1:4" ht="15.75" customHeight="1">
      <c r="A33" s="223" t="s">
        <v>47</v>
      </c>
      <c r="B33" s="33"/>
      <c r="C33" s="33"/>
      <c r="D33" s="34"/>
    </row>
    <row r="34" spans="1:4" ht="15.75" customHeight="1">
      <c r="A34" s="223" t="s">
        <v>135</v>
      </c>
      <c r="B34" s="33"/>
      <c r="C34" s="33"/>
      <c r="D34" s="99"/>
    </row>
    <row r="35" spans="1:4" ht="15.75" customHeight="1">
      <c r="A35" s="223" t="s">
        <v>136</v>
      </c>
      <c r="B35" s="33"/>
      <c r="C35" s="33"/>
      <c r="D35" s="99"/>
    </row>
    <row r="36" spans="1:4" ht="15.75" customHeight="1">
      <c r="A36" s="223" t="s">
        <v>137</v>
      </c>
      <c r="B36" s="33"/>
      <c r="C36" s="33"/>
      <c r="D36" s="99"/>
    </row>
    <row r="37" spans="1:4" ht="15.75" customHeight="1" thickBot="1">
      <c r="A37" s="224" t="s">
        <v>138</v>
      </c>
      <c r="B37" s="35"/>
      <c r="C37" s="35"/>
      <c r="D37" s="100"/>
    </row>
    <row r="38" spans="1:4" ht="15.75" customHeight="1" thickBot="1">
      <c r="A38" s="563" t="s">
        <v>53</v>
      </c>
      <c r="B38" s="564"/>
      <c r="C38" s="225"/>
      <c r="D38" s="226">
        <f>SUM(D5:D37)</f>
        <v>43079</v>
      </c>
    </row>
    <row r="39" ht="12.75">
      <c r="A39" t="s">
        <v>212</v>
      </c>
    </row>
  </sheetData>
  <sheetProtection/>
  <mergeCells count="3">
    <mergeCell ref="C3:D3"/>
    <mergeCell ref="A38:B38"/>
    <mergeCell ref="A1:D1"/>
  </mergeCells>
  <conditionalFormatting sqref="D38">
    <cfRule type="cellIs" priority="1" dxfId="2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számú tájékoztató tábla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E27"/>
  <sheetViews>
    <sheetView tabSelected="1" zoomScalePageLayoutView="0" workbookViewId="0" topLeftCell="A7">
      <selection activeCell="C8" sqref="C8"/>
    </sheetView>
  </sheetViews>
  <sheetFormatPr defaultColWidth="9.00390625" defaultRowHeight="12.75"/>
  <cols>
    <col min="1" max="1" width="4.875" style="115" customWidth="1"/>
    <col min="2" max="2" width="31.125" style="133" customWidth="1"/>
    <col min="3" max="3" width="17.375" style="133" customWidth="1"/>
    <col min="4" max="4" width="17.125" style="133" customWidth="1"/>
    <col min="5" max="5" width="22.125" style="133" customWidth="1"/>
    <col min="6" max="16384" width="9.375" style="133" customWidth="1"/>
  </cols>
  <sheetData>
    <row r="1" spans="1:5" ht="31.5" customHeight="1">
      <c r="A1" s="560" t="s">
        <v>539</v>
      </c>
      <c r="B1" s="560"/>
      <c r="C1" s="560"/>
      <c r="D1" s="560"/>
      <c r="E1" s="560"/>
    </row>
    <row r="2" ht="4.5" customHeight="1" thickBot="1"/>
    <row r="3" spans="1:5" s="115" customFormat="1" ht="36" customHeight="1" thickBot="1">
      <c r="A3" s="112" t="s">
        <v>17</v>
      </c>
      <c r="B3" s="113" t="s">
        <v>67</v>
      </c>
      <c r="C3" s="113">
        <v>2016</v>
      </c>
      <c r="D3" s="113">
        <v>2017</v>
      </c>
      <c r="E3" s="113">
        <v>2018</v>
      </c>
    </row>
    <row r="4" spans="1:5" s="117" customFormat="1" ht="15" customHeight="1" thickBot="1">
      <c r="A4" s="116" t="s">
        <v>19</v>
      </c>
      <c r="B4" s="557" t="s">
        <v>58</v>
      </c>
      <c r="C4" s="558"/>
      <c r="D4" s="558"/>
      <c r="E4" s="558"/>
    </row>
    <row r="5" spans="1:5" s="117" customFormat="1" ht="22.5">
      <c r="A5" s="118" t="s">
        <v>20</v>
      </c>
      <c r="B5" s="491" t="s">
        <v>431</v>
      </c>
      <c r="C5" s="119">
        <v>192000</v>
      </c>
      <c r="D5" s="119">
        <v>198000</v>
      </c>
      <c r="E5" s="119">
        <v>205000</v>
      </c>
    </row>
    <row r="6" spans="1:5" s="124" customFormat="1" ht="22.5">
      <c r="A6" s="121" t="s">
        <v>21</v>
      </c>
      <c r="B6" s="305" t="s">
        <v>490</v>
      </c>
      <c r="C6" s="122">
        <v>120980</v>
      </c>
      <c r="D6" s="122">
        <v>120980</v>
      </c>
      <c r="E6" s="122">
        <v>120980</v>
      </c>
    </row>
    <row r="7" spans="1:5" s="124" customFormat="1" ht="22.5">
      <c r="A7" s="121" t="s">
        <v>22</v>
      </c>
      <c r="B7" s="304" t="s">
        <v>491</v>
      </c>
      <c r="C7" s="125"/>
      <c r="D7" s="125"/>
      <c r="E7" s="125"/>
    </row>
    <row r="8" spans="1:5" s="124" customFormat="1" ht="13.5" customHeight="1">
      <c r="A8" s="121" t="s">
        <v>23</v>
      </c>
      <c r="B8" s="303" t="s">
        <v>182</v>
      </c>
      <c r="C8" s="122">
        <v>39560</v>
      </c>
      <c r="D8" s="122">
        <v>39660</v>
      </c>
      <c r="E8" s="122">
        <v>39800</v>
      </c>
    </row>
    <row r="9" spans="1:5" s="124" customFormat="1" ht="13.5" customHeight="1">
      <c r="A9" s="121" t="s">
        <v>24</v>
      </c>
      <c r="B9" s="303" t="s">
        <v>492</v>
      </c>
      <c r="C9" s="122">
        <v>9300</v>
      </c>
      <c r="D9" s="122">
        <v>9400</v>
      </c>
      <c r="E9" s="122">
        <v>9500</v>
      </c>
    </row>
    <row r="10" spans="1:5" s="124" customFormat="1" ht="13.5" customHeight="1">
      <c r="A10" s="121" t="s">
        <v>25</v>
      </c>
      <c r="B10" s="303" t="s">
        <v>11</v>
      </c>
      <c r="C10" s="122"/>
      <c r="D10" s="122"/>
      <c r="E10" s="122"/>
    </row>
    <row r="11" spans="1:5" s="124" customFormat="1" ht="13.5" customHeight="1">
      <c r="A11" s="121" t="s">
        <v>26</v>
      </c>
      <c r="B11" s="303" t="s">
        <v>433</v>
      </c>
      <c r="C11" s="122"/>
      <c r="D11" s="122"/>
      <c r="E11" s="122"/>
    </row>
    <row r="12" spans="1:5" s="124" customFormat="1" ht="22.5">
      <c r="A12" s="121" t="s">
        <v>27</v>
      </c>
      <c r="B12" s="305" t="s">
        <v>478</v>
      </c>
      <c r="C12" s="122"/>
      <c r="D12" s="122"/>
      <c r="E12" s="122"/>
    </row>
    <row r="13" spans="1:5" s="124" customFormat="1" ht="13.5" customHeight="1" thickBot="1">
      <c r="A13" s="121" t="s">
        <v>28</v>
      </c>
      <c r="B13" s="303" t="s">
        <v>12</v>
      </c>
      <c r="C13" s="122">
        <v>15505</v>
      </c>
      <c r="D13" s="122">
        <v>11455</v>
      </c>
      <c r="E13" s="122">
        <v>7715</v>
      </c>
    </row>
    <row r="14" spans="1:5" s="117" customFormat="1" ht="15.75" customHeight="1" thickBot="1">
      <c r="A14" s="116" t="s">
        <v>29</v>
      </c>
      <c r="B14" s="41" t="s">
        <v>117</v>
      </c>
      <c r="C14" s="127">
        <f>SUM(C5:C13)</f>
        <v>377345</v>
      </c>
      <c r="D14" s="127">
        <f>SUM(D5:D13)</f>
        <v>379495</v>
      </c>
      <c r="E14" s="127">
        <f>SUM(E5:E13)</f>
        <v>382995</v>
      </c>
    </row>
    <row r="15" spans="1:5" s="117" customFormat="1" ht="15" customHeight="1" thickBot="1">
      <c r="A15" s="116" t="s">
        <v>30</v>
      </c>
      <c r="B15" s="557" t="s">
        <v>60</v>
      </c>
      <c r="C15" s="558"/>
      <c r="D15" s="558"/>
      <c r="E15" s="558"/>
    </row>
    <row r="16" spans="1:5" s="124" customFormat="1" ht="13.5" customHeight="1">
      <c r="A16" s="129" t="s">
        <v>31</v>
      </c>
      <c r="B16" s="306" t="s">
        <v>68</v>
      </c>
      <c r="C16" s="125">
        <v>172000</v>
      </c>
      <c r="D16" s="125">
        <v>173600</v>
      </c>
      <c r="E16" s="125">
        <v>176500</v>
      </c>
    </row>
    <row r="17" spans="1:5" s="124" customFormat="1" ht="27" customHeight="1">
      <c r="A17" s="121" t="s">
        <v>32</v>
      </c>
      <c r="B17" s="305" t="s">
        <v>191</v>
      </c>
      <c r="C17" s="122">
        <v>47000</v>
      </c>
      <c r="D17" s="122">
        <v>47500</v>
      </c>
      <c r="E17" s="122">
        <v>48000</v>
      </c>
    </row>
    <row r="18" spans="1:5" s="124" customFormat="1" ht="13.5" customHeight="1">
      <c r="A18" s="121" t="s">
        <v>33</v>
      </c>
      <c r="B18" s="303" t="s">
        <v>149</v>
      </c>
      <c r="C18" s="122">
        <v>90350</v>
      </c>
      <c r="D18" s="122">
        <v>90400</v>
      </c>
      <c r="E18" s="122">
        <v>90500</v>
      </c>
    </row>
    <row r="19" spans="1:5" s="124" customFormat="1" ht="13.5" customHeight="1">
      <c r="A19" s="121" t="s">
        <v>34</v>
      </c>
      <c r="B19" s="303" t="s">
        <v>192</v>
      </c>
      <c r="C19" s="122">
        <v>18554</v>
      </c>
      <c r="D19" s="122">
        <v>18554</v>
      </c>
      <c r="E19" s="122">
        <v>18554</v>
      </c>
    </row>
    <row r="20" spans="1:5" s="124" customFormat="1" ht="13.5" customHeight="1">
      <c r="A20" s="121" t="s">
        <v>35</v>
      </c>
      <c r="B20" s="303" t="s">
        <v>13</v>
      </c>
      <c r="C20" s="122">
        <v>49441</v>
      </c>
      <c r="D20" s="122">
        <v>49441</v>
      </c>
      <c r="E20" s="122">
        <v>49441</v>
      </c>
    </row>
    <row r="21" spans="1:5" s="124" customFormat="1" ht="13.5" customHeight="1">
      <c r="A21" s="121" t="s">
        <v>36</v>
      </c>
      <c r="B21" s="303" t="s">
        <v>242</v>
      </c>
      <c r="C21" s="122"/>
      <c r="D21" s="122"/>
      <c r="E21" s="122"/>
    </row>
    <row r="22" spans="1:5" s="124" customFormat="1" ht="15.75">
      <c r="A22" s="121" t="s">
        <v>37</v>
      </c>
      <c r="B22" s="305" t="s">
        <v>195</v>
      </c>
      <c r="C22" s="122"/>
      <c r="D22" s="122"/>
      <c r="E22" s="122"/>
    </row>
    <row r="23" spans="1:5" s="124" customFormat="1" ht="13.5" customHeight="1">
      <c r="A23" s="121" t="s">
        <v>38</v>
      </c>
      <c r="B23" s="303" t="s">
        <v>245</v>
      </c>
      <c r="C23" s="122"/>
      <c r="D23" s="122"/>
      <c r="E23" s="122"/>
    </row>
    <row r="24" spans="1:5" s="124" customFormat="1" ht="13.5" customHeight="1" thickBot="1">
      <c r="A24" s="121" t="s">
        <v>39</v>
      </c>
      <c r="B24" s="303" t="s">
        <v>14</v>
      </c>
      <c r="C24" s="122"/>
      <c r="D24" s="122"/>
      <c r="E24" s="122"/>
    </row>
    <row r="25" spans="1:5" s="117" customFormat="1" ht="15.75" customHeight="1" thickBot="1">
      <c r="A25" s="130" t="s">
        <v>40</v>
      </c>
      <c r="B25" s="41" t="s">
        <v>118</v>
      </c>
      <c r="C25" s="127">
        <f>SUM(C16:C24)</f>
        <v>377345</v>
      </c>
      <c r="D25" s="127">
        <f>SUM(D16:D24)</f>
        <v>379495</v>
      </c>
      <c r="E25" s="127">
        <f>SUM(E16:E24)</f>
        <v>382995</v>
      </c>
    </row>
    <row r="26" ht="15.75">
      <c r="A26" s="134"/>
    </row>
    <row r="27" spans="2:4" ht="15.75">
      <c r="B27" s="135"/>
      <c r="C27" s="136"/>
      <c r="D27" s="136"/>
    </row>
  </sheetData>
  <sheetProtection/>
  <mergeCells count="3">
    <mergeCell ref="A1:E1"/>
    <mergeCell ref="B4:E4"/>
    <mergeCell ref="B15:E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Normal="120" zoomScaleSheetLayoutView="100" workbookViewId="0" topLeftCell="A136">
      <selection activeCell="E4" sqref="E4"/>
    </sheetView>
  </sheetViews>
  <sheetFormatPr defaultColWidth="9.00390625" defaultRowHeight="12.75"/>
  <cols>
    <col min="1" max="1" width="9.50390625" style="398" customWidth="1"/>
    <col min="2" max="2" width="91.625" style="398" customWidth="1"/>
    <col min="3" max="3" width="21.625" style="399" customWidth="1"/>
    <col min="4" max="4" width="9.00390625" style="420" customWidth="1"/>
    <col min="5" max="16384" width="9.375" style="420" customWidth="1"/>
  </cols>
  <sheetData>
    <row r="1" spans="1:3" ht="15.75" customHeight="1">
      <c r="A1" s="496" t="s">
        <v>16</v>
      </c>
      <c r="B1" s="496"/>
      <c r="C1" s="496"/>
    </row>
    <row r="2" spans="1:3" ht="15.75" customHeight="1" thickBot="1">
      <c r="A2" s="497" t="s">
        <v>161</v>
      </c>
      <c r="B2" s="497"/>
      <c r="C2" s="323" t="s">
        <v>243</v>
      </c>
    </row>
    <row r="3" spans="1:3" ht="37.5" customHeight="1" thickBot="1">
      <c r="A3" s="22" t="s">
        <v>75</v>
      </c>
      <c r="B3" s="23" t="s">
        <v>18</v>
      </c>
      <c r="C3" s="42" t="s">
        <v>532</v>
      </c>
    </row>
    <row r="4" spans="1:3" s="421" customFormat="1" ht="12" customHeight="1" thickBot="1">
      <c r="A4" s="415">
        <v>1</v>
      </c>
      <c r="B4" s="416">
        <v>2</v>
      </c>
      <c r="C4" s="417">
        <v>3</v>
      </c>
    </row>
    <row r="5" spans="1:3" s="422" customFormat="1" ht="12" customHeight="1" thickBot="1">
      <c r="A5" s="19" t="s">
        <v>19</v>
      </c>
      <c r="B5" s="20" t="s">
        <v>271</v>
      </c>
      <c r="C5" s="313">
        <f>+C6+C7+C8+C9+C10+C11</f>
        <v>0</v>
      </c>
    </row>
    <row r="6" spans="1:3" s="422" customFormat="1" ht="12" customHeight="1">
      <c r="A6" s="14" t="s">
        <v>106</v>
      </c>
      <c r="B6" s="423" t="s">
        <v>272</v>
      </c>
      <c r="C6" s="316"/>
    </row>
    <row r="7" spans="1:3" s="422" customFormat="1" ht="12" customHeight="1">
      <c r="A7" s="13" t="s">
        <v>107</v>
      </c>
      <c r="B7" s="424" t="s">
        <v>273</v>
      </c>
      <c r="C7" s="315"/>
    </row>
    <row r="8" spans="1:3" s="422" customFormat="1" ht="12" customHeight="1">
      <c r="A8" s="13" t="s">
        <v>108</v>
      </c>
      <c r="B8" s="424" t="s">
        <v>274</v>
      </c>
      <c r="C8" s="315"/>
    </row>
    <row r="9" spans="1:3" s="422" customFormat="1" ht="12" customHeight="1">
      <c r="A9" s="13" t="s">
        <v>109</v>
      </c>
      <c r="B9" s="424" t="s">
        <v>275</v>
      </c>
      <c r="C9" s="315"/>
    </row>
    <row r="10" spans="1:3" s="422" customFormat="1" ht="12" customHeight="1">
      <c r="A10" s="13" t="s">
        <v>158</v>
      </c>
      <c r="B10" s="424" t="s">
        <v>276</v>
      </c>
      <c r="C10" s="315"/>
    </row>
    <row r="11" spans="1:3" s="422" customFormat="1" ht="12" customHeight="1" thickBot="1">
      <c r="A11" s="15" t="s">
        <v>110</v>
      </c>
      <c r="B11" s="425" t="s">
        <v>277</v>
      </c>
      <c r="C11" s="315"/>
    </row>
    <row r="12" spans="1:3" s="422" customFormat="1" ht="12" customHeight="1" thickBot="1">
      <c r="A12" s="19" t="s">
        <v>20</v>
      </c>
      <c r="B12" s="308" t="s">
        <v>278</v>
      </c>
      <c r="C12" s="313">
        <f>+C13+C14+C15+C16+C17</f>
        <v>0</v>
      </c>
    </row>
    <row r="13" spans="1:3" s="422" customFormat="1" ht="12" customHeight="1">
      <c r="A13" s="14" t="s">
        <v>112</v>
      </c>
      <c r="B13" s="423" t="s">
        <v>279</v>
      </c>
      <c r="C13" s="316"/>
    </row>
    <row r="14" spans="1:3" s="422" customFormat="1" ht="12" customHeight="1">
      <c r="A14" s="13" t="s">
        <v>113</v>
      </c>
      <c r="B14" s="424" t="s">
        <v>280</v>
      </c>
      <c r="C14" s="315"/>
    </row>
    <row r="15" spans="1:3" s="422" customFormat="1" ht="12" customHeight="1">
      <c r="A15" s="13" t="s">
        <v>114</v>
      </c>
      <c r="B15" s="424" t="s">
        <v>493</v>
      </c>
      <c r="C15" s="315"/>
    </row>
    <row r="16" spans="1:3" s="422" customFormat="1" ht="12" customHeight="1">
      <c r="A16" s="13" t="s">
        <v>115</v>
      </c>
      <c r="B16" s="424" t="s">
        <v>494</v>
      </c>
      <c r="C16" s="315"/>
    </row>
    <row r="17" spans="1:3" s="422" customFormat="1" ht="12" customHeight="1">
      <c r="A17" s="13" t="s">
        <v>116</v>
      </c>
      <c r="B17" s="424" t="s">
        <v>281</v>
      </c>
      <c r="C17" s="315"/>
    </row>
    <row r="18" spans="1:3" s="422" customFormat="1" ht="12" customHeight="1" thickBot="1">
      <c r="A18" s="15" t="s">
        <v>125</v>
      </c>
      <c r="B18" s="425" t="s">
        <v>282</v>
      </c>
      <c r="C18" s="317"/>
    </row>
    <row r="19" spans="1:3" s="422" customFormat="1" ht="12" customHeight="1" thickBot="1">
      <c r="A19" s="19" t="s">
        <v>21</v>
      </c>
      <c r="B19" s="20" t="s">
        <v>283</v>
      </c>
      <c r="C19" s="313">
        <f>+C20+C21+C22+C23+C24</f>
        <v>0</v>
      </c>
    </row>
    <row r="20" spans="1:3" s="422" customFormat="1" ht="12" customHeight="1">
      <c r="A20" s="14" t="s">
        <v>95</v>
      </c>
      <c r="B20" s="423" t="s">
        <v>284</v>
      </c>
      <c r="C20" s="316"/>
    </row>
    <row r="21" spans="1:3" s="422" customFormat="1" ht="12" customHeight="1">
      <c r="A21" s="13" t="s">
        <v>96</v>
      </c>
      <c r="B21" s="424" t="s">
        <v>285</v>
      </c>
      <c r="C21" s="315"/>
    </row>
    <row r="22" spans="1:3" s="422" customFormat="1" ht="12" customHeight="1">
      <c r="A22" s="13" t="s">
        <v>97</v>
      </c>
      <c r="B22" s="424" t="s">
        <v>495</v>
      </c>
      <c r="C22" s="315"/>
    </row>
    <row r="23" spans="1:3" s="422" customFormat="1" ht="12" customHeight="1">
      <c r="A23" s="13" t="s">
        <v>98</v>
      </c>
      <c r="B23" s="424" t="s">
        <v>496</v>
      </c>
      <c r="C23" s="315"/>
    </row>
    <row r="24" spans="1:3" s="422" customFormat="1" ht="12" customHeight="1">
      <c r="A24" s="13" t="s">
        <v>179</v>
      </c>
      <c r="B24" s="424" t="s">
        <v>286</v>
      </c>
      <c r="C24" s="315"/>
    </row>
    <row r="25" spans="1:3" s="422" customFormat="1" ht="12" customHeight="1" thickBot="1">
      <c r="A25" s="15" t="s">
        <v>180</v>
      </c>
      <c r="B25" s="425" t="s">
        <v>287</v>
      </c>
      <c r="C25" s="317"/>
    </row>
    <row r="26" spans="1:3" s="422" customFormat="1" ht="12" customHeight="1" thickBot="1">
      <c r="A26" s="19" t="s">
        <v>181</v>
      </c>
      <c r="B26" s="20" t="s">
        <v>288</v>
      </c>
      <c r="C26" s="319">
        <f>+C27+C30+C31+C32</f>
        <v>0</v>
      </c>
    </row>
    <row r="27" spans="1:3" s="422" customFormat="1" ht="12" customHeight="1">
      <c r="A27" s="14" t="s">
        <v>289</v>
      </c>
      <c r="B27" s="423" t="s">
        <v>295</v>
      </c>
      <c r="C27" s="418">
        <f>+C28+C29</f>
        <v>0</v>
      </c>
    </row>
    <row r="28" spans="1:3" s="422" customFormat="1" ht="12" customHeight="1">
      <c r="A28" s="13" t="s">
        <v>290</v>
      </c>
      <c r="B28" s="424" t="s">
        <v>296</v>
      </c>
      <c r="C28" s="315"/>
    </row>
    <row r="29" spans="1:3" s="422" customFormat="1" ht="12" customHeight="1">
      <c r="A29" s="13" t="s">
        <v>291</v>
      </c>
      <c r="B29" s="424" t="s">
        <v>297</v>
      </c>
      <c r="C29" s="315"/>
    </row>
    <row r="30" spans="1:3" s="422" customFormat="1" ht="12" customHeight="1">
      <c r="A30" s="13" t="s">
        <v>292</v>
      </c>
      <c r="B30" s="424" t="s">
        <v>298</v>
      </c>
      <c r="C30" s="315"/>
    </row>
    <row r="31" spans="1:3" s="422" customFormat="1" ht="12" customHeight="1">
      <c r="A31" s="13" t="s">
        <v>293</v>
      </c>
      <c r="B31" s="424" t="s">
        <v>299</v>
      </c>
      <c r="C31" s="315"/>
    </row>
    <row r="32" spans="1:3" s="422" customFormat="1" ht="12" customHeight="1" thickBot="1">
      <c r="A32" s="15" t="s">
        <v>294</v>
      </c>
      <c r="B32" s="425" t="s">
        <v>300</v>
      </c>
      <c r="C32" s="317"/>
    </row>
    <row r="33" spans="1:3" s="422" customFormat="1" ht="12" customHeight="1" thickBot="1">
      <c r="A33" s="19" t="s">
        <v>23</v>
      </c>
      <c r="B33" s="20" t="s">
        <v>301</v>
      </c>
      <c r="C33" s="313">
        <f>SUM(C34:C43)</f>
        <v>0</v>
      </c>
    </row>
    <row r="34" spans="1:3" s="422" customFormat="1" ht="12" customHeight="1">
      <c r="A34" s="14" t="s">
        <v>99</v>
      </c>
      <c r="B34" s="423" t="s">
        <v>304</v>
      </c>
      <c r="C34" s="316"/>
    </row>
    <row r="35" spans="1:3" s="422" customFormat="1" ht="12" customHeight="1">
      <c r="A35" s="13" t="s">
        <v>100</v>
      </c>
      <c r="B35" s="424" t="s">
        <v>305</v>
      </c>
      <c r="C35" s="315"/>
    </row>
    <row r="36" spans="1:3" s="422" customFormat="1" ht="12" customHeight="1">
      <c r="A36" s="13" t="s">
        <v>101</v>
      </c>
      <c r="B36" s="424" t="s">
        <v>306</v>
      </c>
      <c r="C36" s="315"/>
    </row>
    <row r="37" spans="1:3" s="422" customFormat="1" ht="12" customHeight="1">
      <c r="A37" s="13" t="s">
        <v>183</v>
      </c>
      <c r="B37" s="424" t="s">
        <v>307</v>
      </c>
      <c r="C37" s="315"/>
    </row>
    <row r="38" spans="1:3" s="422" customFormat="1" ht="12" customHeight="1">
      <c r="A38" s="13" t="s">
        <v>184</v>
      </c>
      <c r="B38" s="424" t="s">
        <v>308</v>
      </c>
      <c r="C38" s="315"/>
    </row>
    <row r="39" spans="1:3" s="422" customFormat="1" ht="12" customHeight="1">
      <c r="A39" s="13" t="s">
        <v>185</v>
      </c>
      <c r="B39" s="424" t="s">
        <v>309</v>
      </c>
      <c r="C39" s="315"/>
    </row>
    <row r="40" spans="1:3" s="422" customFormat="1" ht="12" customHeight="1">
      <c r="A40" s="13" t="s">
        <v>186</v>
      </c>
      <c r="B40" s="424" t="s">
        <v>310</v>
      </c>
      <c r="C40" s="315"/>
    </row>
    <row r="41" spans="1:3" s="422" customFormat="1" ht="12" customHeight="1">
      <c r="A41" s="13" t="s">
        <v>187</v>
      </c>
      <c r="B41" s="424" t="s">
        <v>311</v>
      </c>
      <c r="C41" s="315"/>
    </row>
    <row r="42" spans="1:3" s="422" customFormat="1" ht="12" customHeight="1">
      <c r="A42" s="13" t="s">
        <v>302</v>
      </c>
      <c r="B42" s="424" t="s">
        <v>312</v>
      </c>
      <c r="C42" s="318"/>
    </row>
    <row r="43" spans="1:3" s="422" customFormat="1" ht="12" customHeight="1" thickBot="1">
      <c r="A43" s="15" t="s">
        <v>303</v>
      </c>
      <c r="B43" s="425" t="s">
        <v>313</v>
      </c>
      <c r="C43" s="412"/>
    </row>
    <row r="44" spans="1:3" s="422" customFormat="1" ht="12" customHeight="1" thickBot="1">
      <c r="A44" s="19" t="s">
        <v>24</v>
      </c>
      <c r="B44" s="20" t="s">
        <v>314</v>
      </c>
      <c r="C44" s="313">
        <f>SUM(C45:C49)</f>
        <v>0</v>
      </c>
    </row>
    <row r="45" spans="1:3" s="422" customFormat="1" ht="12" customHeight="1">
      <c r="A45" s="14" t="s">
        <v>102</v>
      </c>
      <c r="B45" s="423" t="s">
        <v>318</v>
      </c>
      <c r="C45" s="469"/>
    </row>
    <row r="46" spans="1:3" s="422" customFormat="1" ht="12" customHeight="1">
      <c r="A46" s="13" t="s">
        <v>103</v>
      </c>
      <c r="B46" s="424" t="s">
        <v>319</v>
      </c>
      <c r="C46" s="318"/>
    </row>
    <row r="47" spans="1:3" s="422" customFormat="1" ht="12" customHeight="1">
      <c r="A47" s="13" t="s">
        <v>315</v>
      </c>
      <c r="B47" s="424" t="s">
        <v>320</v>
      </c>
      <c r="C47" s="318"/>
    </row>
    <row r="48" spans="1:3" s="422" customFormat="1" ht="12" customHeight="1">
      <c r="A48" s="13" t="s">
        <v>316</v>
      </c>
      <c r="B48" s="424" t="s">
        <v>321</v>
      </c>
      <c r="C48" s="318"/>
    </row>
    <row r="49" spans="1:3" s="422" customFormat="1" ht="12" customHeight="1" thickBot="1">
      <c r="A49" s="15" t="s">
        <v>317</v>
      </c>
      <c r="B49" s="425" t="s">
        <v>322</v>
      </c>
      <c r="C49" s="412"/>
    </row>
    <row r="50" spans="1:3" s="422" customFormat="1" ht="12" customHeight="1" thickBot="1">
      <c r="A50" s="19" t="s">
        <v>188</v>
      </c>
      <c r="B50" s="20" t="s">
        <v>323</v>
      </c>
      <c r="C50" s="313">
        <f>SUM(C51:C53)</f>
        <v>0</v>
      </c>
    </row>
    <row r="51" spans="1:3" s="422" customFormat="1" ht="12" customHeight="1">
      <c r="A51" s="14" t="s">
        <v>104</v>
      </c>
      <c r="B51" s="423" t="s">
        <v>324</v>
      </c>
      <c r="C51" s="316"/>
    </row>
    <row r="52" spans="1:3" s="422" customFormat="1" ht="12" customHeight="1">
      <c r="A52" s="13" t="s">
        <v>105</v>
      </c>
      <c r="B52" s="424" t="s">
        <v>497</v>
      </c>
      <c r="C52" s="315"/>
    </row>
    <row r="53" spans="1:3" s="422" customFormat="1" ht="12" customHeight="1">
      <c r="A53" s="13" t="s">
        <v>328</v>
      </c>
      <c r="B53" s="424" t="s">
        <v>326</v>
      </c>
      <c r="C53" s="315"/>
    </row>
    <row r="54" spans="1:3" s="422" customFormat="1" ht="12" customHeight="1" thickBot="1">
      <c r="A54" s="15" t="s">
        <v>329</v>
      </c>
      <c r="B54" s="425" t="s">
        <v>327</v>
      </c>
      <c r="C54" s="317"/>
    </row>
    <row r="55" spans="1:3" s="422" customFormat="1" ht="12" customHeight="1" thickBot="1">
      <c r="A55" s="19" t="s">
        <v>26</v>
      </c>
      <c r="B55" s="308" t="s">
        <v>330</v>
      </c>
      <c r="C55" s="313">
        <f>SUM(C56:C58)</f>
        <v>0</v>
      </c>
    </row>
    <row r="56" spans="1:3" s="422" customFormat="1" ht="12" customHeight="1">
      <c r="A56" s="14" t="s">
        <v>189</v>
      </c>
      <c r="B56" s="423" t="s">
        <v>332</v>
      </c>
      <c r="C56" s="318"/>
    </row>
    <row r="57" spans="1:3" s="422" customFormat="1" ht="12" customHeight="1">
      <c r="A57" s="13" t="s">
        <v>190</v>
      </c>
      <c r="B57" s="424" t="s">
        <v>498</v>
      </c>
      <c r="C57" s="318"/>
    </row>
    <row r="58" spans="1:3" s="422" customFormat="1" ht="12" customHeight="1">
      <c r="A58" s="13" t="s">
        <v>244</v>
      </c>
      <c r="B58" s="424" t="s">
        <v>333</v>
      </c>
      <c r="C58" s="318"/>
    </row>
    <row r="59" spans="1:3" s="422" customFormat="1" ht="12" customHeight="1" thickBot="1">
      <c r="A59" s="15" t="s">
        <v>331</v>
      </c>
      <c r="B59" s="425" t="s">
        <v>334</v>
      </c>
      <c r="C59" s="318"/>
    </row>
    <row r="60" spans="1:3" s="422" customFormat="1" ht="12" customHeight="1" thickBot="1">
      <c r="A60" s="19" t="s">
        <v>27</v>
      </c>
      <c r="B60" s="20" t="s">
        <v>335</v>
      </c>
      <c r="C60" s="319">
        <f>+C5+C12+C19+C26+C33+C44+C50+C55</f>
        <v>0</v>
      </c>
    </row>
    <row r="61" spans="1:3" s="422" customFormat="1" ht="12" customHeight="1" thickBot="1">
      <c r="A61" s="426" t="s">
        <v>336</v>
      </c>
      <c r="B61" s="308" t="s">
        <v>337</v>
      </c>
      <c r="C61" s="313">
        <f>SUM(C62:C64)</f>
        <v>0</v>
      </c>
    </row>
    <row r="62" spans="1:3" s="422" customFormat="1" ht="12" customHeight="1">
      <c r="A62" s="14" t="s">
        <v>370</v>
      </c>
      <c r="B62" s="423" t="s">
        <v>338</v>
      </c>
      <c r="C62" s="318"/>
    </row>
    <row r="63" spans="1:3" s="422" customFormat="1" ht="12" customHeight="1">
      <c r="A63" s="13" t="s">
        <v>379</v>
      </c>
      <c r="B63" s="424" t="s">
        <v>339</v>
      </c>
      <c r="C63" s="318"/>
    </row>
    <row r="64" spans="1:3" s="422" customFormat="1" ht="12" customHeight="1" thickBot="1">
      <c r="A64" s="15" t="s">
        <v>380</v>
      </c>
      <c r="B64" s="427" t="s">
        <v>340</v>
      </c>
      <c r="C64" s="318"/>
    </row>
    <row r="65" spans="1:3" s="422" customFormat="1" ht="12" customHeight="1" thickBot="1">
      <c r="A65" s="426" t="s">
        <v>341</v>
      </c>
      <c r="B65" s="308" t="s">
        <v>342</v>
      </c>
      <c r="C65" s="313">
        <f>SUM(C66:C69)</f>
        <v>0</v>
      </c>
    </row>
    <row r="66" spans="1:3" s="422" customFormat="1" ht="12" customHeight="1">
      <c r="A66" s="14" t="s">
        <v>159</v>
      </c>
      <c r="B66" s="423" t="s">
        <v>343</v>
      </c>
      <c r="C66" s="318"/>
    </row>
    <row r="67" spans="1:3" s="422" customFormat="1" ht="12" customHeight="1">
      <c r="A67" s="13" t="s">
        <v>160</v>
      </c>
      <c r="B67" s="424" t="s">
        <v>344</v>
      </c>
      <c r="C67" s="318"/>
    </row>
    <row r="68" spans="1:3" s="422" customFormat="1" ht="12" customHeight="1">
      <c r="A68" s="13" t="s">
        <v>371</v>
      </c>
      <c r="B68" s="424" t="s">
        <v>345</v>
      </c>
      <c r="C68" s="318"/>
    </row>
    <row r="69" spans="1:3" s="422" customFormat="1" ht="12" customHeight="1" thickBot="1">
      <c r="A69" s="15" t="s">
        <v>372</v>
      </c>
      <c r="B69" s="425" t="s">
        <v>346</v>
      </c>
      <c r="C69" s="318"/>
    </row>
    <row r="70" spans="1:3" s="422" customFormat="1" ht="12" customHeight="1" thickBot="1">
      <c r="A70" s="426" t="s">
        <v>347</v>
      </c>
      <c r="B70" s="308" t="s">
        <v>348</v>
      </c>
      <c r="C70" s="313">
        <f>SUM(C71:C72)</f>
        <v>0</v>
      </c>
    </row>
    <row r="71" spans="1:3" s="422" customFormat="1" ht="12" customHeight="1">
      <c r="A71" s="14" t="s">
        <v>373</v>
      </c>
      <c r="B71" s="423" t="s">
        <v>349</v>
      </c>
      <c r="C71" s="318"/>
    </row>
    <row r="72" spans="1:3" s="422" customFormat="1" ht="12" customHeight="1" thickBot="1">
      <c r="A72" s="15" t="s">
        <v>374</v>
      </c>
      <c r="B72" s="425" t="s">
        <v>350</v>
      </c>
      <c r="C72" s="318"/>
    </row>
    <row r="73" spans="1:3" s="422" customFormat="1" ht="12" customHeight="1" thickBot="1">
      <c r="A73" s="426" t="s">
        <v>351</v>
      </c>
      <c r="B73" s="308" t="s">
        <v>352</v>
      </c>
      <c r="C73" s="313">
        <f>SUM(C74:C76)</f>
        <v>0</v>
      </c>
    </row>
    <row r="74" spans="1:3" s="422" customFormat="1" ht="12" customHeight="1">
      <c r="A74" s="14" t="s">
        <v>375</v>
      </c>
      <c r="B74" s="423" t="s">
        <v>353</v>
      </c>
      <c r="C74" s="318"/>
    </row>
    <row r="75" spans="1:3" s="422" customFormat="1" ht="12" customHeight="1">
      <c r="A75" s="13" t="s">
        <v>376</v>
      </c>
      <c r="B75" s="424" t="s">
        <v>354</v>
      </c>
      <c r="C75" s="318"/>
    </row>
    <row r="76" spans="1:3" s="422" customFormat="1" ht="12" customHeight="1" thickBot="1">
      <c r="A76" s="15" t="s">
        <v>377</v>
      </c>
      <c r="B76" s="425" t="s">
        <v>355</v>
      </c>
      <c r="C76" s="318"/>
    </row>
    <row r="77" spans="1:3" s="422" customFormat="1" ht="12" customHeight="1" thickBot="1">
      <c r="A77" s="426" t="s">
        <v>356</v>
      </c>
      <c r="B77" s="308" t="s">
        <v>378</v>
      </c>
      <c r="C77" s="313">
        <f>SUM(C78:C81)</f>
        <v>0</v>
      </c>
    </row>
    <row r="78" spans="1:3" s="422" customFormat="1" ht="12" customHeight="1">
      <c r="A78" s="428" t="s">
        <v>357</v>
      </c>
      <c r="B78" s="423" t="s">
        <v>358</v>
      </c>
      <c r="C78" s="318"/>
    </row>
    <row r="79" spans="1:3" s="422" customFormat="1" ht="12" customHeight="1">
      <c r="A79" s="429" t="s">
        <v>359</v>
      </c>
      <c r="B79" s="424" t="s">
        <v>360</v>
      </c>
      <c r="C79" s="318"/>
    </row>
    <row r="80" spans="1:3" s="422" customFormat="1" ht="12" customHeight="1">
      <c r="A80" s="429" t="s">
        <v>361</v>
      </c>
      <c r="B80" s="424" t="s">
        <v>362</v>
      </c>
      <c r="C80" s="318"/>
    </row>
    <row r="81" spans="1:3" s="422" customFormat="1" ht="12" customHeight="1" thickBot="1">
      <c r="A81" s="430" t="s">
        <v>363</v>
      </c>
      <c r="B81" s="425" t="s">
        <v>364</v>
      </c>
      <c r="C81" s="318"/>
    </row>
    <row r="82" spans="1:3" s="422" customFormat="1" ht="13.5" customHeight="1" thickBot="1">
      <c r="A82" s="426" t="s">
        <v>365</v>
      </c>
      <c r="B82" s="308" t="s">
        <v>366</v>
      </c>
      <c r="C82" s="470"/>
    </row>
    <row r="83" spans="1:3" s="422" customFormat="1" ht="15.75" customHeight="1" thickBot="1">
      <c r="A83" s="426" t="s">
        <v>367</v>
      </c>
      <c r="B83" s="431" t="s">
        <v>368</v>
      </c>
      <c r="C83" s="319">
        <f>+C61+C65+C70+C73+C77+C82</f>
        <v>0</v>
      </c>
    </row>
    <row r="84" spans="1:3" s="422" customFormat="1" ht="16.5" customHeight="1" thickBot="1">
      <c r="A84" s="432" t="s">
        <v>381</v>
      </c>
      <c r="B84" s="433" t="s">
        <v>369</v>
      </c>
      <c r="C84" s="319">
        <f>+C60+C83</f>
        <v>0</v>
      </c>
    </row>
    <row r="85" spans="1:3" s="422" customFormat="1" ht="83.25" customHeight="1">
      <c r="A85" s="4"/>
      <c r="B85" s="5"/>
      <c r="C85" s="320"/>
    </row>
    <row r="86" spans="1:3" ht="16.5" customHeight="1">
      <c r="A86" s="496" t="s">
        <v>48</v>
      </c>
      <c r="B86" s="496"/>
      <c r="C86" s="496"/>
    </row>
    <row r="87" spans="1:3" s="434" customFormat="1" ht="16.5" customHeight="1" thickBot="1">
      <c r="A87" s="498" t="s">
        <v>162</v>
      </c>
      <c r="B87" s="498"/>
      <c r="C87" s="150" t="s">
        <v>243</v>
      </c>
    </row>
    <row r="88" spans="1:3" ht="37.5" customHeight="1" thickBot="1">
      <c r="A88" s="22" t="s">
        <v>75</v>
      </c>
      <c r="B88" s="23" t="s">
        <v>49</v>
      </c>
      <c r="C88" s="42" t="s">
        <v>532</v>
      </c>
    </row>
    <row r="89" spans="1:3" s="421" customFormat="1" ht="12" customHeight="1" thickBot="1">
      <c r="A89" s="36">
        <v>1</v>
      </c>
      <c r="B89" s="37">
        <v>2</v>
      </c>
      <c r="C89" s="38">
        <v>3</v>
      </c>
    </row>
    <row r="90" spans="1:3" ht="12" customHeight="1" thickBot="1">
      <c r="A90" s="21" t="s">
        <v>19</v>
      </c>
      <c r="B90" s="30" t="s">
        <v>384</v>
      </c>
      <c r="C90" s="312">
        <f>SUM(C91:C95)</f>
        <v>0</v>
      </c>
    </row>
    <row r="91" spans="1:3" ht="12" customHeight="1">
      <c r="A91" s="16" t="s">
        <v>106</v>
      </c>
      <c r="B91" s="9" t="s">
        <v>50</v>
      </c>
      <c r="C91" s="314"/>
    </row>
    <row r="92" spans="1:3" ht="12" customHeight="1">
      <c r="A92" s="13" t="s">
        <v>107</v>
      </c>
      <c r="B92" s="7" t="s">
        <v>191</v>
      </c>
      <c r="C92" s="315"/>
    </row>
    <row r="93" spans="1:3" ht="12" customHeight="1">
      <c r="A93" s="13" t="s">
        <v>108</v>
      </c>
      <c r="B93" s="7" t="s">
        <v>149</v>
      </c>
      <c r="C93" s="317"/>
    </row>
    <row r="94" spans="1:3" ht="12" customHeight="1">
      <c r="A94" s="13" t="s">
        <v>109</v>
      </c>
      <c r="B94" s="10" t="s">
        <v>192</v>
      </c>
      <c r="C94" s="317"/>
    </row>
    <row r="95" spans="1:3" ht="12" customHeight="1">
      <c r="A95" s="13" t="s">
        <v>120</v>
      </c>
      <c r="B95" s="18" t="s">
        <v>193</v>
      </c>
      <c r="C95" s="317"/>
    </row>
    <row r="96" spans="1:3" ht="12" customHeight="1">
      <c r="A96" s="13" t="s">
        <v>110</v>
      </c>
      <c r="B96" s="7" t="s">
        <v>385</v>
      </c>
      <c r="C96" s="317"/>
    </row>
    <row r="97" spans="1:3" ht="12" customHeight="1">
      <c r="A97" s="13" t="s">
        <v>111</v>
      </c>
      <c r="B97" s="152" t="s">
        <v>386</v>
      </c>
      <c r="C97" s="317"/>
    </row>
    <row r="98" spans="1:3" ht="12" customHeight="1">
      <c r="A98" s="13" t="s">
        <v>121</v>
      </c>
      <c r="B98" s="153" t="s">
        <v>387</v>
      </c>
      <c r="C98" s="317"/>
    </row>
    <row r="99" spans="1:3" ht="12" customHeight="1">
      <c r="A99" s="13" t="s">
        <v>122</v>
      </c>
      <c r="B99" s="153" t="s">
        <v>388</v>
      </c>
      <c r="C99" s="317"/>
    </row>
    <row r="100" spans="1:3" ht="12" customHeight="1">
      <c r="A100" s="13" t="s">
        <v>123</v>
      </c>
      <c r="B100" s="152" t="s">
        <v>389</v>
      </c>
      <c r="C100" s="317"/>
    </row>
    <row r="101" spans="1:3" ht="12" customHeight="1">
      <c r="A101" s="13" t="s">
        <v>124</v>
      </c>
      <c r="B101" s="152" t="s">
        <v>390</v>
      </c>
      <c r="C101" s="317"/>
    </row>
    <row r="102" spans="1:3" ht="12" customHeight="1">
      <c r="A102" s="13" t="s">
        <v>126</v>
      </c>
      <c r="B102" s="153" t="s">
        <v>391</v>
      </c>
      <c r="C102" s="317"/>
    </row>
    <row r="103" spans="1:3" ht="12" customHeight="1">
      <c r="A103" s="12" t="s">
        <v>194</v>
      </c>
      <c r="B103" s="154" t="s">
        <v>392</v>
      </c>
      <c r="C103" s="317"/>
    </row>
    <row r="104" spans="1:3" ht="12" customHeight="1">
      <c r="A104" s="13" t="s">
        <v>382</v>
      </c>
      <c r="B104" s="154" t="s">
        <v>393</v>
      </c>
      <c r="C104" s="317"/>
    </row>
    <row r="105" spans="1:3" ht="12" customHeight="1" thickBot="1">
      <c r="A105" s="17" t="s">
        <v>383</v>
      </c>
      <c r="B105" s="155" t="s">
        <v>394</v>
      </c>
      <c r="C105" s="321"/>
    </row>
    <row r="106" spans="1:3" ht="12" customHeight="1" thickBot="1">
      <c r="A106" s="19" t="s">
        <v>20</v>
      </c>
      <c r="B106" s="29" t="s">
        <v>395</v>
      </c>
      <c r="C106" s="313">
        <f>+C107+C109+C111</f>
        <v>0</v>
      </c>
    </row>
    <row r="107" spans="1:3" ht="12" customHeight="1">
      <c r="A107" s="14" t="s">
        <v>112</v>
      </c>
      <c r="B107" s="7" t="s">
        <v>242</v>
      </c>
      <c r="C107" s="316"/>
    </row>
    <row r="108" spans="1:3" ht="12" customHeight="1">
      <c r="A108" s="14" t="s">
        <v>113</v>
      </c>
      <c r="B108" s="11" t="s">
        <v>399</v>
      </c>
      <c r="C108" s="316"/>
    </row>
    <row r="109" spans="1:3" ht="12" customHeight="1">
      <c r="A109" s="14" t="s">
        <v>114</v>
      </c>
      <c r="B109" s="11" t="s">
        <v>195</v>
      </c>
      <c r="C109" s="315"/>
    </row>
    <row r="110" spans="1:3" ht="12" customHeight="1">
      <c r="A110" s="14" t="s">
        <v>115</v>
      </c>
      <c r="B110" s="11" t="s">
        <v>400</v>
      </c>
      <c r="C110" s="285"/>
    </row>
    <row r="111" spans="1:3" ht="12" customHeight="1">
      <c r="A111" s="14" t="s">
        <v>116</v>
      </c>
      <c r="B111" s="310" t="s">
        <v>245</v>
      </c>
      <c r="C111" s="285"/>
    </row>
    <row r="112" spans="1:3" ht="12" customHeight="1">
      <c r="A112" s="14" t="s">
        <v>125</v>
      </c>
      <c r="B112" s="309" t="s">
        <v>499</v>
      </c>
      <c r="C112" s="285"/>
    </row>
    <row r="113" spans="1:3" ht="12" customHeight="1">
      <c r="A113" s="14" t="s">
        <v>127</v>
      </c>
      <c r="B113" s="419" t="s">
        <v>405</v>
      </c>
      <c r="C113" s="285"/>
    </row>
    <row r="114" spans="1:3" ht="15.75">
      <c r="A114" s="14" t="s">
        <v>196</v>
      </c>
      <c r="B114" s="153" t="s">
        <v>388</v>
      </c>
      <c r="C114" s="285"/>
    </row>
    <row r="115" spans="1:3" ht="12" customHeight="1">
      <c r="A115" s="14" t="s">
        <v>197</v>
      </c>
      <c r="B115" s="153" t="s">
        <v>404</v>
      </c>
      <c r="C115" s="285"/>
    </row>
    <row r="116" spans="1:3" ht="12" customHeight="1">
      <c r="A116" s="14" t="s">
        <v>198</v>
      </c>
      <c r="B116" s="153" t="s">
        <v>403</v>
      </c>
      <c r="C116" s="285"/>
    </row>
    <row r="117" spans="1:3" ht="12" customHeight="1">
      <c r="A117" s="14" t="s">
        <v>396</v>
      </c>
      <c r="B117" s="153" t="s">
        <v>391</v>
      </c>
      <c r="C117" s="285"/>
    </row>
    <row r="118" spans="1:3" ht="12" customHeight="1">
      <c r="A118" s="14" t="s">
        <v>397</v>
      </c>
      <c r="B118" s="153" t="s">
        <v>402</v>
      </c>
      <c r="C118" s="285"/>
    </row>
    <row r="119" spans="1:3" ht="16.5" thickBot="1">
      <c r="A119" s="12" t="s">
        <v>398</v>
      </c>
      <c r="B119" s="153" t="s">
        <v>401</v>
      </c>
      <c r="C119" s="286"/>
    </row>
    <row r="120" spans="1:3" ht="12" customHeight="1" thickBot="1">
      <c r="A120" s="19" t="s">
        <v>21</v>
      </c>
      <c r="B120" s="143" t="s">
        <v>406</v>
      </c>
      <c r="C120" s="313">
        <f>+C121+C122</f>
        <v>0</v>
      </c>
    </row>
    <row r="121" spans="1:3" ht="12" customHeight="1">
      <c r="A121" s="14" t="s">
        <v>95</v>
      </c>
      <c r="B121" s="8" t="s">
        <v>62</v>
      </c>
      <c r="C121" s="316"/>
    </row>
    <row r="122" spans="1:3" ht="12" customHeight="1" thickBot="1">
      <c r="A122" s="15" t="s">
        <v>96</v>
      </c>
      <c r="B122" s="11" t="s">
        <v>63</v>
      </c>
      <c r="C122" s="317"/>
    </row>
    <row r="123" spans="1:3" ht="12" customHeight="1" thickBot="1">
      <c r="A123" s="19" t="s">
        <v>22</v>
      </c>
      <c r="B123" s="143" t="s">
        <v>407</v>
      </c>
      <c r="C123" s="313">
        <f>+C90+C106+C120</f>
        <v>0</v>
      </c>
    </row>
    <row r="124" spans="1:3" ht="12" customHeight="1" thickBot="1">
      <c r="A124" s="19" t="s">
        <v>23</v>
      </c>
      <c r="B124" s="143" t="s">
        <v>408</v>
      </c>
      <c r="C124" s="313">
        <f>+C125+C126+C127</f>
        <v>0</v>
      </c>
    </row>
    <row r="125" spans="1:3" ht="12" customHeight="1">
      <c r="A125" s="14" t="s">
        <v>99</v>
      </c>
      <c r="B125" s="8" t="s">
        <v>409</v>
      </c>
      <c r="C125" s="285"/>
    </row>
    <row r="126" spans="1:3" ht="12" customHeight="1">
      <c r="A126" s="14" t="s">
        <v>100</v>
      </c>
      <c r="B126" s="8" t="s">
        <v>410</v>
      </c>
      <c r="C126" s="285"/>
    </row>
    <row r="127" spans="1:3" ht="12" customHeight="1" thickBot="1">
      <c r="A127" s="12" t="s">
        <v>101</v>
      </c>
      <c r="B127" s="6" t="s">
        <v>411</v>
      </c>
      <c r="C127" s="285"/>
    </row>
    <row r="128" spans="1:3" ht="12" customHeight="1" thickBot="1">
      <c r="A128" s="19" t="s">
        <v>24</v>
      </c>
      <c r="B128" s="143" t="s">
        <v>461</v>
      </c>
      <c r="C128" s="313">
        <f>+C129+C130+C131+C132</f>
        <v>0</v>
      </c>
    </row>
    <row r="129" spans="1:3" ht="12" customHeight="1">
      <c r="A129" s="14" t="s">
        <v>102</v>
      </c>
      <c r="B129" s="8" t="s">
        <v>412</v>
      </c>
      <c r="C129" s="285"/>
    </row>
    <row r="130" spans="1:3" ht="12" customHeight="1">
      <c r="A130" s="14" t="s">
        <v>103</v>
      </c>
      <c r="B130" s="8" t="s">
        <v>413</v>
      </c>
      <c r="C130" s="285"/>
    </row>
    <row r="131" spans="1:3" ht="12" customHeight="1">
      <c r="A131" s="14" t="s">
        <v>315</v>
      </c>
      <c r="B131" s="8" t="s">
        <v>414</v>
      </c>
      <c r="C131" s="285"/>
    </row>
    <row r="132" spans="1:3" ht="12" customHeight="1" thickBot="1">
      <c r="A132" s="12" t="s">
        <v>316</v>
      </c>
      <c r="B132" s="6" t="s">
        <v>415</v>
      </c>
      <c r="C132" s="285"/>
    </row>
    <row r="133" spans="1:3" ht="12" customHeight="1" thickBot="1">
      <c r="A133" s="19" t="s">
        <v>25</v>
      </c>
      <c r="B133" s="143" t="s">
        <v>416</v>
      </c>
      <c r="C133" s="319">
        <f>+C134+C135+C136+C137</f>
        <v>0</v>
      </c>
    </row>
    <row r="134" spans="1:3" ht="12" customHeight="1">
      <c r="A134" s="14" t="s">
        <v>104</v>
      </c>
      <c r="B134" s="8" t="s">
        <v>417</v>
      </c>
      <c r="C134" s="285"/>
    </row>
    <row r="135" spans="1:3" ht="12" customHeight="1">
      <c r="A135" s="14" t="s">
        <v>105</v>
      </c>
      <c r="B135" s="8" t="s">
        <v>427</v>
      </c>
      <c r="C135" s="285"/>
    </row>
    <row r="136" spans="1:3" ht="12" customHeight="1">
      <c r="A136" s="14" t="s">
        <v>328</v>
      </c>
      <c r="B136" s="8" t="s">
        <v>418</v>
      </c>
      <c r="C136" s="285"/>
    </row>
    <row r="137" spans="1:3" ht="12" customHeight="1" thickBot="1">
      <c r="A137" s="12" t="s">
        <v>329</v>
      </c>
      <c r="B137" s="6" t="s">
        <v>419</v>
      </c>
      <c r="C137" s="285"/>
    </row>
    <row r="138" spans="1:3" ht="12" customHeight="1" thickBot="1">
      <c r="A138" s="19" t="s">
        <v>26</v>
      </c>
      <c r="B138" s="143" t="s">
        <v>420</v>
      </c>
      <c r="C138" s="322">
        <f>+C139+C140+C141+C142</f>
        <v>0</v>
      </c>
    </row>
    <row r="139" spans="1:3" ht="12" customHeight="1">
      <c r="A139" s="14" t="s">
        <v>189</v>
      </c>
      <c r="B139" s="8" t="s">
        <v>421</v>
      </c>
      <c r="C139" s="285"/>
    </row>
    <row r="140" spans="1:3" ht="12" customHeight="1">
      <c r="A140" s="14" t="s">
        <v>190</v>
      </c>
      <c r="B140" s="8" t="s">
        <v>422</v>
      </c>
      <c r="C140" s="285"/>
    </row>
    <row r="141" spans="1:3" ht="12" customHeight="1">
      <c r="A141" s="14" t="s">
        <v>244</v>
      </c>
      <c r="B141" s="8" t="s">
        <v>423</v>
      </c>
      <c r="C141" s="285"/>
    </row>
    <row r="142" spans="1:3" ht="12" customHeight="1" thickBot="1">
      <c r="A142" s="14" t="s">
        <v>331</v>
      </c>
      <c r="B142" s="8" t="s">
        <v>424</v>
      </c>
      <c r="C142" s="285"/>
    </row>
    <row r="143" spans="1:9" ht="15" customHeight="1" thickBot="1">
      <c r="A143" s="19" t="s">
        <v>27</v>
      </c>
      <c r="B143" s="143" t="s">
        <v>425</v>
      </c>
      <c r="C143" s="435">
        <f>+C124+C128+C133+C138</f>
        <v>0</v>
      </c>
      <c r="F143" s="436"/>
      <c r="G143" s="437"/>
      <c r="H143" s="437"/>
      <c r="I143" s="437"/>
    </row>
    <row r="144" spans="1:3" s="422" customFormat="1" ht="12.75" customHeight="1" thickBot="1">
      <c r="A144" s="311" t="s">
        <v>28</v>
      </c>
      <c r="B144" s="397" t="s">
        <v>426</v>
      </c>
      <c r="C144" s="435">
        <f>+C123+C143</f>
        <v>0</v>
      </c>
    </row>
    <row r="145" ht="7.5" customHeight="1"/>
    <row r="146" spans="1:3" ht="15.75">
      <c r="A146" s="499" t="s">
        <v>428</v>
      </c>
      <c r="B146" s="499"/>
      <c r="C146" s="499"/>
    </row>
    <row r="147" spans="1:3" ht="15" customHeight="1" thickBot="1">
      <c r="A147" s="497" t="s">
        <v>163</v>
      </c>
      <c r="B147" s="497"/>
      <c r="C147" s="323" t="s">
        <v>243</v>
      </c>
    </row>
    <row r="148" spans="1:4" ht="13.5" customHeight="1" thickBot="1">
      <c r="A148" s="19">
        <v>1</v>
      </c>
      <c r="B148" s="29" t="s">
        <v>429</v>
      </c>
      <c r="C148" s="313">
        <f>+C60-C123</f>
        <v>0</v>
      </c>
      <c r="D148" s="438"/>
    </row>
    <row r="149" spans="1:3" ht="27.75" customHeight="1" thickBot="1">
      <c r="A149" s="19" t="s">
        <v>20</v>
      </c>
      <c r="B149" s="29" t="s">
        <v>430</v>
      </c>
      <c r="C149" s="313">
        <f>+C83-C143</f>
        <v>0</v>
      </c>
    </row>
  </sheetData>
  <sheetProtection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2362204724409449" right="0.2362204724409449" top="0.7480314960629921" bottom="0.7480314960629921" header="0.31496062992125984" footer="0.31496062992125984"/>
  <pageSetup fitToHeight="2" horizontalDpi="600" verticalDpi="600" orientation="portrait" paperSize="9" scale="71" r:id="rId1"/>
  <headerFooter>
    <oddHeader>&amp;C&amp;"Times New Roman CE,Félkövér"&amp;12
Nyírpazony Önkormányzat
2015. ÉVI ÖNKÉNT VÁLLALT FELADATAINAK MÉRLEGE (nincs önként vállalt feladat)
&amp;R&amp;"Times New Roman CE,Félkövér dőlt"&amp;11 1.3. melléklet a 6/2015. (II.25.) önkormányzati rendelethez</oddHeader>
  </headerFooter>
  <rowBreaks count="1" manualBreakCount="1">
    <brk id="85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zoomScale="120" zoomScaleNormal="120" zoomScaleSheetLayoutView="100" workbookViewId="0" topLeftCell="A10">
      <selection activeCell="C94" sqref="C94"/>
    </sheetView>
  </sheetViews>
  <sheetFormatPr defaultColWidth="9.00390625" defaultRowHeight="12.75"/>
  <cols>
    <col min="1" max="1" width="9.50390625" style="398" customWidth="1"/>
    <col min="2" max="2" width="91.625" style="398" customWidth="1"/>
    <col min="3" max="3" width="21.625" style="399" customWidth="1"/>
    <col min="4" max="4" width="9.00390625" style="420" customWidth="1"/>
    <col min="5" max="16384" width="9.375" style="420" customWidth="1"/>
  </cols>
  <sheetData>
    <row r="1" spans="1:3" ht="15.75" customHeight="1">
      <c r="A1" s="496" t="s">
        <v>16</v>
      </c>
      <c r="B1" s="496"/>
      <c r="C1" s="496"/>
    </row>
    <row r="2" spans="1:3" ht="15.75" customHeight="1" thickBot="1">
      <c r="A2" s="497" t="s">
        <v>161</v>
      </c>
      <c r="B2" s="497"/>
      <c r="C2" s="323" t="s">
        <v>243</v>
      </c>
    </row>
    <row r="3" spans="1:3" ht="37.5" customHeight="1" thickBot="1">
      <c r="A3" s="22" t="s">
        <v>75</v>
      </c>
      <c r="B3" s="23" t="s">
        <v>18</v>
      </c>
      <c r="C3" s="42" t="s">
        <v>532</v>
      </c>
    </row>
    <row r="4" spans="1:3" s="421" customFormat="1" ht="12" customHeight="1" thickBot="1">
      <c r="A4" s="415">
        <v>1</v>
      </c>
      <c r="B4" s="416">
        <v>2</v>
      </c>
      <c r="C4" s="417">
        <v>3</v>
      </c>
    </row>
    <row r="5" spans="1:3" s="422" customFormat="1" ht="12" customHeight="1" thickBot="1">
      <c r="A5" s="19" t="s">
        <v>19</v>
      </c>
      <c r="B5" s="20" t="s">
        <v>271</v>
      </c>
      <c r="C5" s="313">
        <f>+C6+C7+C8+C9+C10+C11</f>
        <v>0</v>
      </c>
    </row>
    <row r="6" spans="1:3" s="422" customFormat="1" ht="12" customHeight="1">
      <c r="A6" s="14" t="s">
        <v>106</v>
      </c>
      <c r="B6" s="423" t="s">
        <v>272</v>
      </c>
      <c r="C6" s="316"/>
    </row>
    <row r="7" spans="1:3" s="422" customFormat="1" ht="12" customHeight="1">
      <c r="A7" s="13" t="s">
        <v>107</v>
      </c>
      <c r="B7" s="424" t="s">
        <v>273</v>
      </c>
      <c r="C7" s="315"/>
    </row>
    <row r="8" spans="1:3" s="422" customFormat="1" ht="12" customHeight="1">
      <c r="A8" s="13" t="s">
        <v>108</v>
      </c>
      <c r="B8" s="424" t="s">
        <v>274</v>
      </c>
      <c r="C8" s="315"/>
    </row>
    <row r="9" spans="1:3" s="422" customFormat="1" ht="12" customHeight="1">
      <c r="A9" s="13" t="s">
        <v>109</v>
      </c>
      <c r="B9" s="424" t="s">
        <v>275</v>
      </c>
      <c r="C9" s="315"/>
    </row>
    <row r="10" spans="1:3" s="422" customFormat="1" ht="12" customHeight="1">
      <c r="A10" s="13" t="s">
        <v>158</v>
      </c>
      <c r="B10" s="424" t="s">
        <v>276</v>
      </c>
      <c r="C10" s="315"/>
    </row>
    <row r="11" spans="1:3" s="422" customFormat="1" ht="12" customHeight="1" thickBot="1">
      <c r="A11" s="15" t="s">
        <v>110</v>
      </c>
      <c r="B11" s="425" t="s">
        <v>277</v>
      </c>
      <c r="C11" s="315"/>
    </row>
    <row r="12" spans="1:3" s="422" customFormat="1" ht="12" customHeight="1" thickBot="1">
      <c r="A12" s="19" t="s">
        <v>20</v>
      </c>
      <c r="B12" s="308" t="s">
        <v>278</v>
      </c>
      <c r="C12" s="313">
        <f>+C13+C14+C15+C16+C17</f>
        <v>47656</v>
      </c>
    </row>
    <row r="13" spans="1:3" s="422" customFormat="1" ht="12" customHeight="1">
      <c r="A13" s="14" t="s">
        <v>112</v>
      </c>
      <c r="B13" s="423" t="s">
        <v>279</v>
      </c>
      <c r="C13" s="316"/>
    </row>
    <row r="14" spans="1:3" s="422" customFormat="1" ht="12" customHeight="1">
      <c r="A14" s="13" t="s">
        <v>113</v>
      </c>
      <c r="B14" s="424" t="s">
        <v>280</v>
      </c>
      <c r="C14" s="315"/>
    </row>
    <row r="15" spans="1:3" s="422" customFormat="1" ht="12" customHeight="1">
      <c r="A15" s="13" t="s">
        <v>114</v>
      </c>
      <c r="B15" s="424" t="s">
        <v>493</v>
      </c>
      <c r="C15" s="315"/>
    </row>
    <row r="16" spans="1:3" s="422" customFormat="1" ht="12" customHeight="1">
      <c r="A16" s="13" t="s">
        <v>115</v>
      </c>
      <c r="B16" s="424" t="s">
        <v>494</v>
      </c>
      <c r="C16" s="315">
        <v>47656</v>
      </c>
    </row>
    <row r="17" spans="1:3" s="422" customFormat="1" ht="12" customHeight="1">
      <c r="A17" s="13" t="s">
        <v>116</v>
      </c>
      <c r="B17" s="424" t="s">
        <v>281</v>
      </c>
      <c r="C17" s="315"/>
    </row>
    <row r="18" spans="1:3" s="422" customFormat="1" ht="12" customHeight="1" thickBot="1">
      <c r="A18" s="15" t="s">
        <v>125</v>
      </c>
      <c r="B18" s="425" t="s">
        <v>282</v>
      </c>
      <c r="C18" s="317"/>
    </row>
    <row r="19" spans="1:3" s="422" customFormat="1" ht="12" customHeight="1" thickBot="1">
      <c r="A19" s="19" t="s">
        <v>21</v>
      </c>
      <c r="B19" s="20" t="s">
        <v>283</v>
      </c>
      <c r="C19" s="313">
        <f>+C20+C21+C22+C23+C24</f>
        <v>0</v>
      </c>
    </row>
    <row r="20" spans="1:3" s="422" customFormat="1" ht="12" customHeight="1">
      <c r="A20" s="14" t="s">
        <v>95</v>
      </c>
      <c r="B20" s="423" t="s">
        <v>284</v>
      </c>
      <c r="C20" s="316"/>
    </row>
    <row r="21" spans="1:3" s="422" customFormat="1" ht="12" customHeight="1">
      <c r="A21" s="13" t="s">
        <v>96</v>
      </c>
      <c r="B21" s="424" t="s">
        <v>285</v>
      </c>
      <c r="C21" s="315"/>
    </row>
    <row r="22" spans="1:3" s="422" customFormat="1" ht="12" customHeight="1">
      <c r="A22" s="13" t="s">
        <v>97</v>
      </c>
      <c r="B22" s="424" t="s">
        <v>495</v>
      </c>
      <c r="C22" s="315"/>
    </row>
    <row r="23" spans="1:3" s="422" customFormat="1" ht="12" customHeight="1">
      <c r="A23" s="13" t="s">
        <v>98</v>
      </c>
      <c r="B23" s="424" t="s">
        <v>496</v>
      </c>
      <c r="C23" s="315"/>
    </row>
    <row r="24" spans="1:3" s="422" customFormat="1" ht="12" customHeight="1">
      <c r="A24" s="13" t="s">
        <v>179</v>
      </c>
      <c r="B24" s="424" t="s">
        <v>286</v>
      </c>
      <c r="C24" s="315"/>
    </row>
    <row r="25" spans="1:3" s="422" customFormat="1" ht="12" customHeight="1" thickBot="1">
      <c r="A25" s="15" t="s">
        <v>180</v>
      </c>
      <c r="B25" s="425" t="s">
        <v>287</v>
      </c>
      <c r="C25" s="317"/>
    </row>
    <row r="26" spans="1:3" s="422" customFormat="1" ht="12" customHeight="1" thickBot="1">
      <c r="A26" s="19" t="s">
        <v>181</v>
      </c>
      <c r="B26" s="20" t="s">
        <v>288</v>
      </c>
      <c r="C26" s="319">
        <f>+C27+C30+C31+C32</f>
        <v>170</v>
      </c>
    </row>
    <row r="27" spans="1:3" s="422" customFormat="1" ht="12" customHeight="1">
      <c r="A27" s="14" t="s">
        <v>289</v>
      </c>
      <c r="B27" s="423" t="s">
        <v>295</v>
      </c>
      <c r="C27" s="418"/>
    </row>
    <row r="28" spans="1:3" s="422" customFormat="1" ht="12" customHeight="1">
      <c r="A28" s="13" t="s">
        <v>290</v>
      </c>
      <c r="B28" s="424" t="s">
        <v>296</v>
      </c>
      <c r="C28" s="315"/>
    </row>
    <row r="29" spans="1:3" s="422" customFormat="1" ht="12" customHeight="1">
      <c r="A29" s="13" t="s">
        <v>291</v>
      </c>
      <c r="B29" s="424" t="s">
        <v>297</v>
      </c>
      <c r="C29" s="315"/>
    </row>
    <row r="30" spans="1:3" s="422" customFormat="1" ht="12" customHeight="1">
      <c r="A30" s="13" t="s">
        <v>292</v>
      </c>
      <c r="B30" s="424" t="s">
        <v>298</v>
      </c>
      <c r="C30" s="315"/>
    </row>
    <row r="31" spans="1:3" s="422" customFormat="1" ht="12" customHeight="1">
      <c r="A31" s="13" t="s">
        <v>293</v>
      </c>
      <c r="B31" s="424" t="s">
        <v>299</v>
      </c>
      <c r="C31" s="315"/>
    </row>
    <row r="32" spans="1:3" s="422" customFormat="1" ht="12" customHeight="1" thickBot="1">
      <c r="A32" s="15" t="s">
        <v>294</v>
      </c>
      <c r="B32" s="425" t="s">
        <v>300</v>
      </c>
      <c r="C32" s="317">
        <v>170</v>
      </c>
    </row>
    <row r="33" spans="1:3" s="422" customFormat="1" ht="12" customHeight="1" thickBot="1">
      <c r="A33" s="19" t="s">
        <v>23</v>
      </c>
      <c r="B33" s="20" t="s">
        <v>301</v>
      </c>
      <c r="C33" s="313">
        <f>SUM(C34:C43)</f>
        <v>70</v>
      </c>
    </row>
    <row r="34" spans="1:3" s="422" customFormat="1" ht="12" customHeight="1">
      <c r="A34" s="14" t="s">
        <v>99</v>
      </c>
      <c r="B34" s="423" t="s">
        <v>304</v>
      </c>
      <c r="C34" s="316"/>
    </row>
    <row r="35" spans="1:3" s="422" customFormat="1" ht="12" customHeight="1">
      <c r="A35" s="13" t="s">
        <v>100</v>
      </c>
      <c r="B35" s="424" t="s">
        <v>305</v>
      </c>
      <c r="C35" s="315"/>
    </row>
    <row r="36" spans="1:3" s="422" customFormat="1" ht="12" customHeight="1">
      <c r="A36" s="13" t="s">
        <v>101</v>
      </c>
      <c r="B36" s="424" t="s">
        <v>306</v>
      </c>
      <c r="C36" s="315"/>
    </row>
    <row r="37" spans="1:3" s="422" customFormat="1" ht="12" customHeight="1">
      <c r="A37" s="13" t="s">
        <v>183</v>
      </c>
      <c r="B37" s="424" t="s">
        <v>307</v>
      </c>
      <c r="C37" s="315"/>
    </row>
    <row r="38" spans="1:3" s="422" customFormat="1" ht="12" customHeight="1">
      <c r="A38" s="13" t="s">
        <v>184</v>
      </c>
      <c r="B38" s="424" t="s">
        <v>308</v>
      </c>
      <c r="C38" s="315"/>
    </row>
    <row r="39" spans="1:3" s="422" customFormat="1" ht="12" customHeight="1">
      <c r="A39" s="13" t="s">
        <v>185</v>
      </c>
      <c r="B39" s="424" t="s">
        <v>309</v>
      </c>
      <c r="C39" s="315"/>
    </row>
    <row r="40" spans="1:3" s="422" customFormat="1" ht="12" customHeight="1">
      <c r="A40" s="13" t="s">
        <v>186</v>
      </c>
      <c r="B40" s="424" t="s">
        <v>310</v>
      </c>
      <c r="C40" s="315"/>
    </row>
    <row r="41" spans="1:3" s="422" customFormat="1" ht="12" customHeight="1">
      <c r="A41" s="13" t="s">
        <v>187</v>
      </c>
      <c r="B41" s="424" t="s">
        <v>311</v>
      </c>
      <c r="C41" s="315"/>
    </row>
    <row r="42" spans="1:3" s="422" customFormat="1" ht="12" customHeight="1">
      <c r="A42" s="13" t="s">
        <v>302</v>
      </c>
      <c r="B42" s="424" t="s">
        <v>312</v>
      </c>
      <c r="C42" s="318"/>
    </row>
    <row r="43" spans="1:3" s="422" customFormat="1" ht="12" customHeight="1" thickBot="1">
      <c r="A43" s="15" t="s">
        <v>303</v>
      </c>
      <c r="B43" s="425" t="s">
        <v>313</v>
      </c>
      <c r="C43" s="412">
        <v>70</v>
      </c>
    </row>
    <row r="44" spans="1:3" s="422" customFormat="1" ht="12" customHeight="1" thickBot="1">
      <c r="A44" s="19" t="s">
        <v>24</v>
      </c>
      <c r="B44" s="20" t="s">
        <v>314</v>
      </c>
      <c r="C44" s="313">
        <f>SUM(C45:C49)</f>
        <v>0</v>
      </c>
    </row>
    <row r="45" spans="1:3" s="422" customFormat="1" ht="12" customHeight="1">
      <c r="A45" s="14" t="s">
        <v>102</v>
      </c>
      <c r="B45" s="423" t="s">
        <v>318</v>
      </c>
      <c r="C45" s="469"/>
    </row>
    <row r="46" spans="1:3" s="422" customFormat="1" ht="12" customHeight="1">
      <c r="A46" s="13" t="s">
        <v>103</v>
      </c>
      <c r="B46" s="424" t="s">
        <v>319</v>
      </c>
      <c r="C46" s="318"/>
    </row>
    <row r="47" spans="1:3" s="422" customFormat="1" ht="12" customHeight="1">
      <c r="A47" s="13" t="s">
        <v>315</v>
      </c>
      <c r="B47" s="424" t="s">
        <v>320</v>
      </c>
      <c r="C47" s="318"/>
    </row>
    <row r="48" spans="1:3" s="422" customFormat="1" ht="12" customHeight="1">
      <c r="A48" s="13" t="s">
        <v>316</v>
      </c>
      <c r="B48" s="424" t="s">
        <v>321</v>
      </c>
      <c r="C48" s="318"/>
    </row>
    <row r="49" spans="1:3" s="422" customFormat="1" ht="12" customHeight="1" thickBot="1">
      <c r="A49" s="15" t="s">
        <v>317</v>
      </c>
      <c r="B49" s="425" t="s">
        <v>322</v>
      </c>
      <c r="C49" s="412"/>
    </row>
    <row r="50" spans="1:3" s="422" customFormat="1" ht="12" customHeight="1" thickBot="1">
      <c r="A50" s="19" t="s">
        <v>188</v>
      </c>
      <c r="B50" s="20" t="s">
        <v>323</v>
      </c>
      <c r="C50" s="313">
        <f>SUM(C51:C53)</f>
        <v>0</v>
      </c>
    </row>
    <row r="51" spans="1:3" s="422" customFormat="1" ht="12" customHeight="1">
      <c r="A51" s="14" t="s">
        <v>104</v>
      </c>
      <c r="B51" s="423" t="s">
        <v>324</v>
      </c>
      <c r="C51" s="316"/>
    </row>
    <row r="52" spans="1:3" s="422" customFormat="1" ht="12" customHeight="1">
      <c r="A52" s="13" t="s">
        <v>105</v>
      </c>
      <c r="B52" s="424" t="s">
        <v>497</v>
      </c>
      <c r="C52" s="315"/>
    </row>
    <row r="53" spans="1:3" s="422" customFormat="1" ht="12" customHeight="1">
      <c r="A53" s="13" t="s">
        <v>328</v>
      </c>
      <c r="B53" s="424" t="s">
        <v>326</v>
      </c>
      <c r="C53" s="315"/>
    </row>
    <row r="54" spans="1:3" s="422" customFormat="1" ht="12" customHeight="1" thickBot="1">
      <c r="A54" s="15" t="s">
        <v>329</v>
      </c>
      <c r="B54" s="425" t="s">
        <v>327</v>
      </c>
      <c r="C54" s="317"/>
    </row>
    <row r="55" spans="1:3" s="422" customFormat="1" ht="12" customHeight="1" thickBot="1">
      <c r="A55" s="19" t="s">
        <v>26</v>
      </c>
      <c r="B55" s="308" t="s">
        <v>330</v>
      </c>
      <c r="C55" s="313">
        <f>SUM(C56:C58)</f>
        <v>0</v>
      </c>
    </row>
    <row r="56" spans="1:3" s="422" customFormat="1" ht="12" customHeight="1">
      <c r="A56" s="14" t="s">
        <v>189</v>
      </c>
      <c r="B56" s="423" t="s">
        <v>332</v>
      </c>
      <c r="C56" s="318"/>
    </row>
    <row r="57" spans="1:3" s="422" customFormat="1" ht="12" customHeight="1">
      <c r="A57" s="13" t="s">
        <v>190</v>
      </c>
      <c r="B57" s="424" t="s">
        <v>498</v>
      </c>
      <c r="C57" s="318"/>
    </row>
    <row r="58" spans="1:3" s="422" customFormat="1" ht="12" customHeight="1">
      <c r="A58" s="13" t="s">
        <v>244</v>
      </c>
      <c r="B58" s="424" t="s">
        <v>333</v>
      </c>
      <c r="C58" s="318"/>
    </row>
    <row r="59" spans="1:3" s="422" customFormat="1" ht="12" customHeight="1" thickBot="1">
      <c r="A59" s="15" t="s">
        <v>331</v>
      </c>
      <c r="B59" s="425" t="s">
        <v>334</v>
      </c>
      <c r="C59" s="318"/>
    </row>
    <row r="60" spans="1:3" s="422" customFormat="1" ht="12" customHeight="1" thickBot="1">
      <c r="A60" s="19" t="s">
        <v>27</v>
      </c>
      <c r="B60" s="20" t="s">
        <v>335</v>
      </c>
      <c r="C60" s="319">
        <f>+C5+C12+C19+C26+C33+C44+C50+C55</f>
        <v>47896</v>
      </c>
    </row>
    <row r="61" spans="1:3" s="422" customFormat="1" ht="12" customHeight="1" thickBot="1">
      <c r="A61" s="426" t="s">
        <v>336</v>
      </c>
      <c r="B61" s="308" t="s">
        <v>337</v>
      </c>
      <c r="C61" s="313">
        <f>SUM(C62:C64)</f>
        <v>0</v>
      </c>
    </row>
    <row r="62" spans="1:3" s="422" customFormat="1" ht="12" customHeight="1">
      <c r="A62" s="14" t="s">
        <v>370</v>
      </c>
      <c r="B62" s="423" t="s">
        <v>338</v>
      </c>
      <c r="C62" s="318"/>
    </row>
    <row r="63" spans="1:3" s="422" customFormat="1" ht="12" customHeight="1">
      <c r="A63" s="13" t="s">
        <v>379</v>
      </c>
      <c r="B63" s="424" t="s">
        <v>339</v>
      </c>
      <c r="C63" s="318"/>
    </row>
    <row r="64" spans="1:3" s="422" customFormat="1" ht="12" customHeight="1" thickBot="1">
      <c r="A64" s="15" t="s">
        <v>380</v>
      </c>
      <c r="B64" s="427" t="s">
        <v>340</v>
      </c>
      <c r="C64" s="318"/>
    </row>
    <row r="65" spans="1:3" s="422" customFormat="1" ht="12" customHeight="1" thickBot="1">
      <c r="A65" s="426" t="s">
        <v>341</v>
      </c>
      <c r="B65" s="308" t="s">
        <v>342</v>
      </c>
      <c r="C65" s="313">
        <f>SUM(C66:C69)</f>
        <v>0</v>
      </c>
    </row>
    <row r="66" spans="1:3" s="422" customFormat="1" ht="12" customHeight="1">
      <c r="A66" s="14" t="s">
        <v>159</v>
      </c>
      <c r="B66" s="423" t="s">
        <v>343</v>
      </c>
      <c r="C66" s="318"/>
    </row>
    <row r="67" spans="1:3" s="422" customFormat="1" ht="12" customHeight="1">
      <c r="A67" s="13" t="s">
        <v>160</v>
      </c>
      <c r="B67" s="424" t="s">
        <v>344</v>
      </c>
      <c r="C67" s="318"/>
    </row>
    <row r="68" spans="1:3" s="422" customFormat="1" ht="12" customHeight="1">
      <c r="A68" s="13" t="s">
        <v>371</v>
      </c>
      <c r="B68" s="424" t="s">
        <v>345</v>
      </c>
      <c r="C68" s="318"/>
    </row>
    <row r="69" spans="1:3" s="422" customFormat="1" ht="12" customHeight="1" thickBot="1">
      <c r="A69" s="15" t="s">
        <v>372</v>
      </c>
      <c r="B69" s="425" t="s">
        <v>346</v>
      </c>
      <c r="C69" s="318"/>
    </row>
    <row r="70" spans="1:3" s="422" customFormat="1" ht="12" customHeight="1" thickBot="1">
      <c r="A70" s="426" t="s">
        <v>347</v>
      </c>
      <c r="B70" s="308" t="s">
        <v>348</v>
      </c>
      <c r="C70" s="313">
        <f>SUM(C71:C72)</f>
        <v>0</v>
      </c>
    </row>
    <row r="71" spans="1:3" s="422" customFormat="1" ht="12" customHeight="1">
      <c r="A71" s="14" t="s">
        <v>373</v>
      </c>
      <c r="B71" s="423" t="s">
        <v>349</v>
      </c>
      <c r="C71" s="318"/>
    </row>
    <row r="72" spans="1:3" s="422" customFormat="1" ht="12" customHeight="1" thickBot="1">
      <c r="A72" s="15" t="s">
        <v>374</v>
      </c>
      <c r="B72" s="425" t="s">
        <v>350</v>
      </c>
      <c r="C72" s="318"/>
    </row>
    <row r="73" spans="1:3" s="422" customFormat="1" ht="12" customHeight="1" thickBot="1">
      <c r="A73" s="426" t="s">
        <v>351</v>
      </c>
      <c r="B73" s="308" t="s">
        <v>352</v>
      </c>
      <c r="C73" s="313">
        <f>SUM(C74:C76)</f>
        <v>0</v>
      </c>
    </row>
    <row r="74" spans="1:3" s="422" customFormat="1" ht="12" customHeight="1">
      <c r="A74" s="14" t="s">
        <v>375</v>
      </c>
      <c r="B74" s="423" t="s">
        <v>353</v>
      </c>
      <c r="C74" s="318"/>
    </row>
    <row r="75" spans="1:3" s="422" customFormat="1" ht="12" customHeight="1">
      <c r="A75" s="13" t="s">
        <v>376</v>
      </c>
      <c r="B75" s="424" t="s">
        <v>354</v>
      </c>
      <c r="C75" s="318"/>
    </row>
    <row r="76" spans="1:3" s="422" customFormat="1" ht="12" customHeight="1" thickBot="1">
      <c r="A76" s="15" t="s">
        <v>377</v>
      </c>
      <c r="B76" s="425" t="s">
        <v>355</v>
      </c>
      <c r="C76" s="318"/>
    </row>
    <row r="77" spans="1:3" s="422" customFormat="1" ht="12" customHeight="1" thickBot="1">
      <c r="A77" s="426" t="s">
        <v>356</v>
      </c>
      <c r="B77" s="308" t="s">
        <v>378</v>
      </c>
      <c r="C77" s="313">
        <f>SUM(C78:C81)</f>
        <v>0</v>
      </c>
    </row>
    <row r="78" spans="1:3" s="422" customFormat="1" ht="12" customHeight="1">
      <c r="A78" s="428" t="s">
        <v>357</v>
      </c>
      <c r="B78" s="423" t="s">
        <v>358</v>
      </c>
      <c r="C78" s="318"/>
    </row>
    <row r="79" spans="1:3" s="422" customFormat="1" ht="12" customHeight="1">
      <c r="A79" s="429" t="s">
        <v>359</v>
      </c>
      <c r="B79" s="424" t="s">
        <v>360</v>
      </c>
      <c r="C79" s="318"/>
    </row>
    <row r="80" spans="1:3" s="422" customFormat="1" ht="12" customHeight="1">
      <c r="A80" s="429" t="s">
        <v>361</v>
      </c>
      <c r="B80" s="424" t="s">
        <v>362</v>
      </c>
      <c r="C80" s="318"/>
    </row>
    <row r="81" spans="1:3" s="422" customFormat="1" ht="12" customHeight="1" thickBot="1">
      <c r="A81" s="430" t="s">
        <v>363</v>
      </c>
      <c r="B81" s="425" t="s">
        <v>364</v>
      </c>
      <c r="C81" s="318"/>
    </row>
    <row r="82" spans="1:3" s="422" customFormat="1" ht="13.5" customHeight="1" thickBot="1">
      <c r="A82" s="426" t="s">
        <v>365</v>
      </c>
      <c r="B82" s="308" t="s">
        <v>366</v>
      </c>
      <c r="C82" s="470"/>
    </row>
    <row r="83" spans="1:3" s="422" customFormat="1" ht="15.75" customHeight="1" thickBot="1">
      <c r="A83" s="426" t="s">
        <v>367</v>
      </c>
      <c r="B83" s="431" t="s">
        <v>368</v>
      </c>
      <c r="C83" s="319">
        <f>+C61+C65+C70+C73+C77+C82</f>
        <v>0</v>
      </c>
    </row>
    <row r="84" spans="1:3" s="422" customFormat="1" ht="16.5" customHeight="1" thickBot="1">
      <c r="A84" s="432" t="s">
        <v>381</v>
      </c>
      <c r="B84" s="433" t="s">
        <v>369</v>
      </c>
      <c r="C84" s="319">
        <f>+C60+C83</f>
        <v>47896</v>
      </c>
    </row>
    <row r="85" spans="1:3" s="422" customFormat="1" ht="83.25" customHeight="1">
      <c r="A85" s="4"/>
      <c r="B85" s="5"/>
      <c r="C85" s="320"/>
    </row>
    <row r="86" spans="1:3" ht="16.5" customHeight="1">
      <c r="A86" s="496" t="s">
        <v>48</v>
      </c>
      <c r="B86" s="496"/>
      <c r="C86" s="496"/>
    </row>
    <row r="87" spans="1:3" s="434" customFormat="1" ht="16.5" customHeight="1" thickBot="1">
      <c r="A87" s="498" t="s">
        <v>162</v>
      </c>
      <c r="B87" s="498"/>
      <c r="C87" s="150" t="s">
        <v>243</v>
      </c>
    </row>
    <row r="88" spans="1:3" ht="37.5" customHeight="1" thickBot="1">
      <c r="A88" s="22" t="s">
        <v>75</v>
      </c>
      <c r="B88" s="23" t="s">
        <v>49</v>
      </c>
      <c r="C88" s="42" t="s">
        <v>532</v>
      </c>
    </row>
    <row r="89" spans="1:3" s="421" customFormat="1" ht="12" customHeight="1" thickBot="1">
      <c r="A89" s="36">
        <v>1</v>
      </c>
      <c r="B89" s="37">
        <v>2</v>
      </c>
      <c r="C89" s="38">
        <v>3</v>
      </c>
    </row>
    <row r="90" spans="1:3" ht="12" customHeight="1" thickBot="1">
      <c r="A90" s="21" t="s">
        <v>19</v>
      </c>
      <c r="B90" s="30" t="s">
        <v>384</v>
      </c>
      <c r="C90" s="312">
        <f>SUM(C91:C95)</f>
        <v>47896</v>
      </c>
    </row>
    <row r="91" spans="1:3" ht="12" customHeight="1">
      <c r="A91" s="16" t="s">
        <v>106</v>
      </c>
      <c r="B91" s="9" t="s">
        <v>50</v>
      </c>
      <c r="C91" s="314">
        <v>25404</v>
      </c>
    </row>
    <row r="92" spans="1:3" ht="12" customHeight="1">
      <c r="A92" s="13" t="s">
        <v>107</v>
      </c>
      <c r="B92" s="7" t="s">
        <v>191</v>
      </c>
      <c r="C92" s="315">
        <v>6979</v>
      </c>
    </row>
    <row r="93" spans="1:3" ht="12" customHeight="1">
      <c r="A93" s="13" t="s">
        <v>108</v>
      </c>
      <c r="B93" s="7" t="s">
        <v>149</v>
      </c>
      <c r="C93" s="317">
        <v>12194</v>
      </c>
    </row>
    <row r="94" spans="1:3" ht="12" customHeight="1">
      <c r="A94" s="13" t="s">
        <v>109</v>
      </c>
      <c r="B94" s="10" t="s">
        <v>192</v>
      </c>
      <c r="C94" s="317">
        <v>3319</v>
      </c>
    </row>
    <row r="95" spans="1:3" ht="12" customHeight="1">
      <c r="A95" s="13" t="s">
        <v>120</v>
      </c>
      <c r="B95" s="18" t="s">
        <v>193</v>
      </c>
      <c r="C95" s="317"/>
    </row>
    <row r="96" spans="1:3" ht="12" customHeight="1">
      <c r="A96" s="13" t="s">
        <v>110</v>
      </c>
      <c r="B96" s="7" t="s">
        <v>385</v>
      </c>
      <c r="C96" s="317"/>
    </row>
    <row r="97" spans="1:3" ht="12" customHeight="1">
      <c r="A97" s="13" t="s">
        <v>111</v>
      </c>
      <c r="B97" s="152" t="s">
        <v>386</v>
      </c>
      <c r="C97" s="317"/>
    </row>
    <row r="98" spans="1:3" ht="12" customHeight="1">
      <c r="A98" s="13" t="s">
        <v>121</v>
      </c>
      <c r="B98" s="153" t="s">
        <v>387</v>
      </c>
      <c r="C98" s="317"/>
    </row>
    <row r="99" spans="1:3" ht="12" customHeight="1">
      <c r="A99" s="13" t="s">
        <v>122</v>
      </c>
      <c r="B99" s="153" t="s">
        <v>388</v>
      </c>
      <c r="C99" s="317"/>
    </row>
    <row r="100" spans="1:3" ht="12" customHeight="1">
      <c r="A100" s="13" t="s">
        <v>123</v>
      </c>
      <c r="B100" s="152" t="s">
        <v>389</v>
      </c>
      <c r="C100" s="317"/>
    </row>
    <row r="101" spans="1:3" ht="12" customHeight="1">
      <c r="A101" s="13" t="s">
        <v>124</v>
      </c>
      <c r="B101" s="152" t="s">
        <v>390</v>
      </c>
      <c r="C101" s="317"/>
    </row>
    <row r="102" spans="1:3" ht="12" customHeight="1">
      <c r="A102" s="13" t="s">
        <v>126</v>
      </c>
      <c r="B102" s="153" t="s">
        <v>391</v>
      </c>
      <c r="C102" s="317"/>
    </row>
    <row r="103" spans="1:3" ht="12" customHeight="1">
      <c r="A103" s="12" t="s">
        <v>194</v>
      </c>
      <c r="B103" s="154" t="s">
        <v>392</v>
      </c>
      <c r="C103" s="317"/>
    </row>
    <row r="104" spans="1:3" ht="12" customHeight="1">
      <c r="A104" s="13" t="s">
        <v>382</v>
      </c>
      <c r="B104" s="154" t="s">
        <v>393</v>
      </c>
      <c r="C104" s="317"/>
    </row>
    <row r="105" spans="1:3" ht="12" customHeight="1" thickBot="1">
      <c r="A105" s="17" t="s">
        <v>383</v>
      </c>
      <c r="B105" s="155" t="s">
        <v>394</v>
      </c>
      <c r="C105" s="321"/>
    </row>
    <row r="106" spans="1:3" ht="12" customHeight="1" thickBot="1">
      <c r="A106" s="19" t="s">
        <v>20</v>
      </c>
      <c r="B106" s="29" t="s">
        <v>395</v>
      </c>
      <c r="C106" s="313">
        <f>+C107+C109+C111</f>
        <v>0</v>
      </c>
    </row>
    <row r="107" spans="1:3" ht="12" customHeight="1">
      <c r="A107" s="14" t="s">
        <v>112</v>
      </c>
      <c r="B107" s="7" t="s">
        <v>242</v>
      </c>
      <c r="C107" s="316"/>
    </row>
    <row r="108" spans="1:3" ht="12" customHeight="1">
      <c r="A108" s="14" t="s">
        <v>113</v>
      </c>
      <c r="B108" s="11" t="s">
        <v>399</v>
      </c>
      <c r="C108" s="316"/>
    </row>
    <row r="109" spans="1:3" ht="12" customHeight="1">
      <c r="A109" s="14" t="s">
        <v>114</v>
      </c>
      <c r="B109" s="11" t="s">
        <v>195</v>
      </c>
      <c r="C109" s="315"/>
    </row>
    <row r="110" spans="1:3" ht="12" customHeight="1">
      <c r="A110" s="14" t="s">
        <v>115</v>
      </c>
      <c r="B110" s="11" t="s">
        <v>400</v>
      </c>
      <c r="C110" s="285"/>
    </row>
    <row r="111" spans="1:3" ht="12" customHeight="1">
      <c r="A111" s="14" t="s">
        <v>116</v>
      </c>
      <c r="B111" s="310" t="s">
        <v>245</v>
      </c>
      <c r="C111" s="285"/>
    </row>
    <row r="112" spans="1:3" ht="12" customHeight="1">
      <c r="A112" s="14" t="s">
        <v>125</v>
      </c>
      <c r="B112" s="309" t="s">
        <v>499</v>
      </c>
      <c r="C112" s="285"/>
    </row>
    <row r="113" spans="1:3" ht="12" customHeight="1">
      <c r="A113" s="14" t="s">
        <v>127</v>
      </c>
      <c r="B113" s="419" t="s">
        <v>405</v>
      </c>
      <c r="C113" s="285"/>
    </row>
    <row r="114" spans="1:3" ht="15.75">
      <c r="A114" s="14" t="s">
        <v>196</v>
      </c>
      <c r="B114" s="153" t="s">
        <v>388</v>
      </c>
      <c r="C114" s="285"/>
    </row>
    <row r="115" spans="1:3" ht="12" customHeight="1">
      <c r="A115" s="14" t="s">
        <v>197</v>
      </c>
      <c r="B115" s="153" t="s">
        <v>404</v>
      </c>
      <c r="C115" s="285"/>
    </row>
    <row r="116" spans="1:3" ht="12" customHeight="1">
      <c r="A116" s="14" t="s">
        <v>198</v>
      </c>
      <c r="B116" s="153" t="s">
        <v>403</v>
      </c>
      <c r="C116" s="285"/>
    </row>
    <row r="117" spans="1:3" ht="12" customHeight="1">
      <c r="A117" s="14" t="s">
        <v>396</v>
      </c>
      <c r="B117" s="153" t="s">
        <v>391</v>
      </c>
      <c r="C117" s="285"/>
    </row>
    <row r="118" spans="1:3" ht="12" customHeight="1">
      <c r="A118" s="14" t="s">
        <v>397</v>
      </c>
      <c r="B118" s="153" t="s">
        <v>402</v>
      </c>
      <c r="C118" s="285"/>
    </row>
    <row r="119" spans="1:3" ht="16.5" thickBot="1">
      <c r="A119" s="12" t="s">
        <v>398</v>
      </c>
      <c r="B119" s="153" t="s">
        <v>401</v>
      </c>
      <c r="C119" s="286"/>
    </row>
    <row r="120" spans="1:3" ht="12" customHeight="1" thickBot="1">
      <c r="A120" s="19" t="s">
        <v>21</v>
      </c>
      <c r="B120" s="143" t="s">
        <v>406</v>
      </c>
      <c r="C120" s="313">
        <f>+C121+C122</f>
        <v>0</v>
      </c>
    </row>
    <row r="121" spans="1:3" ht="12" customHeight="1">
      <c r="A121" s="14" t="s">
        <v>95</v>
      </c>
      <c r="B121" s="8" t="s">
        <v>62</v>
      </c>
      <c r="C121" s="316"/>
    </row>
    <row r="122" spans="1:3" ht="12" customHeight="1" thickBot="1">
      <c r="A122" s="15" t="s">
        <v>96</v>
      </c>
      <c r="B122" s="11" t="s">
        <v>63</v>
      </c>
      <c r="C122" s="317"/>
    </row>
    <row r="123" spans="1:3" ht="12" customHeight="1" thickBot="1">
      <c r="A123" s="19" t="s">
        <v>22</v>
      </c>
      <c r="B123" s="143" t="s">
        <v>407</v>
      </c>
      <c r="C123" s="313">
        <f>+C90+C106+C120</f>
        <v>47896</v>
      </c>
    </row>
    <row r="124" spans="1:3" ht="12" customHeight="1" thickBot="1">
      <c r="A124" s="19" t="s">
        <v>23</v>
      </c>
      <c r="B124" s="143" t="s">
        <v>408</v>
      </c>
      <c r="C124" s="313">
        <f>+C125+C126+C127</f>
        <v>0</v>
      </c>
    </row>
    <row r="125" spans="1:3" ht="12" customHeight="1">
      <c r="A125" s="14" t="s">
        <v>99</v>
      </c>
      <c r="B125" s="8" t="s">
        <v>409</v>
      </c>
      <c r="C125" s="285"/>
    </row>
    <row r="126" spans="1:3" ht="12" customHeight="1">
      <c r="A126" s="14" t="s">
        <v>100</v>
      </c>
      <c r="B126" s="8" t="s">
        <v>410</v>
      </c>
      <c r="C126" s="285"/>
    </row>
    <row r="127" spans="1:3" ht="12" customHeight="1" thickBot="1">
      <c r="A127" s="12" t="s">
        <v>101</v>
      </c>
      <c r="B127" s="6" t="s">
        <v>411</v>
      </c>
      <c r="C127" s="285"/>
    </row>
    <row r="128" spans="1:3" ht="12" customHeight="1" thickBot="1">
      <c r="A128" s="19" t="s">
        <v>24</v>
      </c>
      <c r="B128" s="143" t="s">
        <v>461</v>
      </c>
      <c r="C128" s="313">
        <f>+C129+C130+C131+C132</f>
        <v>0</v>
      </c>
    </row>
    <row r="129" spans="1:3" ht="12" customHeight="1">
      <c r="A129" s="14" t="s">
        <v>102</v>
      </c>
      <c r="B129" s="8" t="s">
        <v>412</v>
      </c>
      <c r="C129" s="285"/>
    </row>
    <row r="130" spans="1:3" ht="12" customHeight="1">
      <c r="A130" s="14" t="s">
        <v>103</v>
      </c>
      <c r="B130" s="8" t="s">
        <v>413</v>
      </c>
      <c r="C130" s="285"/>
    </row>
    <row r="131" spans="1:3" ht="12" customHeight="1">
      <c r="A131" s="14" t="s">
        <v>315</v>
      </c>
      <c r="B131" s="8" t="s">
        <v>414</v>
      </c>
      <c r="C131" s="285"/>
    </row>
    <row r="132" spans="1:3" ht="12" customHeight="1" thickBot="1">
      <c r="A132" s="12" t="s">
        <v>316</v>
      </c>
      <c r="B132" s="6" t="s">
        <v>415</v>
      </c>
      <c r="C132" s="285"/>
    </row>
    <row r="133" spans="1:3" ht="12" customHeight="1" thickBot="1">
      <c r="A133" s="19" t="s">
        <v>25</v>
      </c>
      <c r="B133" s="143" t="s">
        <v>416</v>
      </c>
      <c r="C133" s="319">
        <f>+C134+C135+C136+C137</f>
        <v>0</v>
      </c>
    </row>
    <row r="134" spans="1:3" ht="12" customHeight="1">
      <c r="A134" s="14" t="s">
        <v>104</v>
      </c>
      <c r="B134" s="8" t="s">
        <v>417</v>
      </c>
      <c r="C134" s="285"/>
    </row>
    <row r="135" spans="1:3" ht="12" customHeight="1">
      <c r="A135" s="14" t="s">
        <v>105</v>
      </c>
      <c r="B135" s="8" t="s">
        <v>427</v>
      </c>
      <c r="C135" s="285"/>
    </row>
    <row r="136" spans="1:3" ht="12" customHeight="1">
      <c r="A136" s="14" t="s">
        <v>328</v>
      </c>
      <c r="B136" s="8" t="s">
        <v>418</v>
      </c>
      <c r="C136" s="285"/>
    </row>
    <row r="137" spans="1:3" ht="12" customHeight="1" thickBot="1">
      <c r="A137" s="12" t="s">
        <v>329</v>
      </c>
      <c r="B137" s="6" t="s">
        <v>419</v>
      </c>
      <c r="C137" s="285"/>
    </row>
    <row r="138" spans="1:3" ht="12" customHeight="1" thickBot="1">
      <c r="A138" s="19" t="s">
        <v>26</v>
      </c>
      <c r="B138" s="143" t="s">
        <v>420</v>
      </c>
      <c r="C138" s="322">
        <f>+C139+C140+C141+C142</f>
        <v>0</v>
      </c>
    </row>
    <row r="139" spans="1:3" ht="12" customHeight="1">
      <c r="A139" s="14" t="s">
        <v>189</v>
      </c>
      <c r="B139" s="8" t="s">
        <v>421</v>
      </c>
      <c r="C139" s="285"/>
    </row>
    <row r="140" spans="1:3" ht="12" customHeight="1">
      <c r="A140" s="14" t="s">
        <v>190</v>
      </c>
      <c r="B140" s="8" t="s">
        <v>422</v>
      </c>
      <c r="C140" s="285"/>
    </row>
    <row r="141" spans="1:3" ht="12" customHeight="1">
      <c r="A141" s="14" t="s">
        <v>244</v>
      </c>
      <c r="B141" s="8" t="s">
        <v>423</v>
      </c>
      <c r="C141" s="285"/>
    </row>
    <row r="142" spans="1:3" ht="12" customHeight="1" thickBot="1">
      <c r="A142" s="14" t="s">
        <v>331</v>
      </c>
      <c r="B142" s="8" t="s">
        <v>424</v>
      </c>
      <c r="C142" s="285"/>
    </row>
    <row r="143" spans="1:9" ht="15" customHeight="1" thickBot="1">
      <c r="A143" s="19" t="s">
        <v>27</v>
      </c>
      <c r="B143" s="143" t="s">
        <v>425</v>
      </c>
      <c r="C143" s="435">
        <f>+C124+C128+C133+C138</f>
        <v>0</v>
      </c>
      <c r="F143" s="436"/>
      <c r="G143" s="437"/>
      <c r="H143" s="437"/>
      <c r="I143" s="437"/>
    </row>
    <row r="144" spans="1:3" s="422" customFormat="1" ht="12.75" customHeight="1" thickBot="1">
      <c r="A144" s="311" t="s">
        <v>28</v>
      </c>
      <c r="B144" s="397" t="s">
        <v>426</v>
      </c>
      <c r="C144" s="435">
        <f>+C123+C143</f>
        <v>47896</v>
      </c>
    </row>
    <row r="145" ht="7.5" customHeight="1"/>
    <row r="146" spans="1:3" ht="15.75">
      <c r="A146" s="499" t="s">
        <v>428</v>
      </c>
      <c r="B146" s="499"/>
      <c r="C146" s="499"/>
    </row>
    <row r="147" spans="1:3" ht="15" customHeight="1" thickBot="1">
      <c r="A147" s="497" t="s">
        <v>163</v>
      </c>
      <c r="B147" s="497"/>
      <c r="C147" s="323" t="s">
        <v>243</v>
      </c>
    </row>
    <row r="148" spans="1:4" ht="13.5" customHeight="1" thickBot="1">
      <c r="A148" s="19">
        <v>1</v>
      </c>
      <c r="B148" s="29" t="s">
        <v>429</v>
      </c>
      <c r="C148" s="313">
        <f>+C60-C123</f>
        <v>0</v>
      </c>
      <c r="D148" s="438"/>
    </row>
    <row r="149" spans="1:3" ht="27.75" customHeight="1" thickBot="1">
      <c r="A149" s="19" t="s">
        <v>20</v>
      </c>
      <c r="B149" s="29" t="s">
        <v>430</v>
      </c>
      <c r="C149" s="313">
        <f>+C83-C143</f>
        <v>0</v>
      </c>
    </row>
  </sheetData>
  <sheetProtection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Nyírpazony Önkormányzat
2014. ÉVI KÖLTSÉGVETÉS
ÁLLAMI (ÁLLAMIGAZGATÁSI) FELADATOK MÉRLEGE
&amp;R&amp;"Times New Roman CE,Félkövér dőlt"&amp;11 1.4. melléklet a ........./2015. (.......) önkormányzati rendelethez</oddHeader>
  </headerFooter>
  <rowBreaks count="1" manualBreakCount="1">
    <brk id="85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zoomScale="115" zoomScaleNormal="115" zoomScaleSheetLayoutView="100" workbookViewId="0" topLeftCell="B1">
      <selection activeCell="D10" sqref="D10"/>
    </sheetView>
  </sheetViews>
  <sheetFormatPr defaultColWidth="9.00390625" defaultRowHeight="12.75"/>
  <cols>
    <col min="1" max="1" width="6.875" style="56" customWidth="1"/>
    <col min="2" max="2" width="55.125" style="201" customWidth="1"/>
    <col min="3" max="3" width="16.375" style="56" customWidth="1"/>
    <col min="4" max="4" width="55.125" style="56" customWidth="1"/>
    <col min="5" max="5" width="16.375" style="56" customWidth="1"/>
    <col min="6" max="6" width="4.875" style="56" customWidth="1"/>
    <col min="7" max="16384" width="9.375" style="56" customWidth="1"/>
  </cols>
  <sheetData>
    <row r="1" spans="2:6" ht="39.75" customHeight="1">
      <c r="B1" s="335" t="s">
        <v>166</v>
      </c>
      <c r="C1" s="336"/>
      <c r="D1" s="336"/>
      <c r="E1" s="336"/>
      <c r="F1" s="502" t="s">
        <v>540</v>
      </c>
    </row>
    <row r="2" spans="5:6" ht="14.25" thickBot="1">
      <c r="E2" s="337" t="s">
        <v>66</v>
      </c>
      <c r="F2" s="502"/>
    </row>
    <row r="3" spans="1:6" ht="18" customHeight="1" thickBot="1">
      <c r="A3" s="500" t="s">
        <v>75</v>
      </c>
      <c r="B3" s="338" t="s">
        <v>58</v>
      </c>
      <c r="C3" s="339"/>
      <c r="D3" s="338" t="s">
        <v>60</v>
      </c>
      <c r="E3" s="340"/>
      <c r="F3" s="502"/>
    </row>
    <row r="4" spans="1:6" s="341" customFormat="1" ht="35.25" customHeight="1" thickBot="1">
      <c r="A4" s="501"/>
      <c r="B4" s="202" t="s">
        <v>67</v>
      </c>
      <c r="C4" s="203" t="s">
        <v>532</v>
      </c>
      <c r="D4" s="202" t="s">
        <v>67</v>
      </c>
      <c r="E4" s="52" t="s">
        <v>532</v>
      </c>
      <c r="F4" s="502"/>
    </row>
    <row r="5" spans="1:6" s="346" customFormat="1" ht="12" customHeight="1" thickBot="1">
      <c r="A5" s="342">
        <v>1</v>
      </c>
      <c r="B5" s="343">
        <v>2</v>
      </c>
      <c r="C5" s="344" t="s">
        <v>21</v>
      </c>
      <c r="D5" s="343" t="s">
        <v>22</v>
      </c>
      <c r="E5" s="345" t="s">
        <v>23</v>
      </c>
      <c r="F5" s="502"/>
    </row>
    <row r="6" spans="1:6" ht="12.75" customHeight="1">
      <c r="A6" s="347" t="s">
        <v>19</v>
      </c>
      <c r="B6" s="348" t="s">
        <v>431</v>
      </c>
      <c r="C6" s="324">
        <v>183183</v>
      </c>
      <c r="D6" s="348" t="s">
        <v>68</v>
      </c>
      <c r="E6" s="330">
        <v>172027</v>
      </c>
      <c r="F6" s="502"/>
    </row>
    <row r="7" spans="1:6" ht="12.75" customHeight="1">
      <c r="A7" s="349" t="s">
        <v>20</v>
      </c>
      <c r="B7" s="350" t="s">
        <v>432</v>
      </c>
      <c r="C7" s="325">
        <v>120980</v>
      </c>
      <c r="D7" s="350" t="s">
        <v>191</v>
      </c>
      <c r="E7" s="331">
        <v>46848</v>
      </c>
      <c r="F7" s="502"/>
    </row>
    <row r="8" spans="1:6" ht="12.75" customHeight="1">
      <c r="A8" s="349" t="s">
        <v>21</v>
      </c>
      <c r="B8" s="350" t="s">
        <v>463</v>
      </c>
      <c r="C8" s="325"/>
      <c r="D8" s="350" t="s">
        <v>248</v>
      </c>
      <c r="E8" s="331">
        <v>90619</v>
      </c>
      <c r="F8" s="502"/>
    </row>
    <row r="9" spans="1:6" ht="12.75" customHeight="1">
      <c r="A9" s="349" t="s">
        <v>22</v>
      </c>
      <c r="B9" s="350" t="s">
        <v>182</v>
      </c>
      <c r="C9" s="325">
        <v>39560</v>
      </c>
      <c r="D9" s="350" t="s">
        <v>192</v>
      </c>
      <c r="E9" s="331">
        <v>18553</v>
      </c>
      <c r="F9" s="502"/>
    </row>
    <row r="10" spans="1:6" ht="12.75" customHeight="1">
      <c r="A10" s="349" t="s">
        <v>23</v>
      </c>
      <c r="B10" s="351" t="s">
        <v>433</v>
      </c>
      <c r="C10" s="325"/>
      <c r="D10" s="350" t="s">
        <v>193</v>
      </c>
      <c r="E10" s="331">
        <v>43079</v>
      </c>
      <c r="F10" s="502"/>
    </row>
    <row r="11" spans="1:6" ht="12.75" customHeight="1">
      <c r="A11" s="349" t="s">
        <v>24</v>
      </c>
      <c r="B11" s="350" t="s">
        <v>434</v>
      </c>
      <c r="C11" s="326"/>
      <c r="D11" s="350" t="s">
        <v>51</v>
      </c>
      <c r="E11" s="331">
        <v>0</v>
      </c>
      <c r="F11" s="502"/>
    </row>
    <row r="12" spans="1:6" ht="12.75" customHeight="1">
      <c r="A12" s="349" t="s">
        <v>25</v>
      </c>
      <c r="B12" s="350" t="s">
        <v>313</v>
      </c>
      <c r="C12" s="325">
        <v>7973</v>
      </c>
      <c r="D12" s="47"/>
      <c r="E12" s="331"/>
      <c r="F12" s="502"/>
    </row>
    <row r="13" spans="1:6" ht="12.75" customHeight="1">
      <c r="A13" s="349" t="s">
        <v>26</v>
      </c>
      <c r="B13" s="47"/>
      <c r="C13" s="325"/>
      <c r="D13" s="47"/>
      <c r="E13" s="331"/>
      <c r="F13" s="502"/>
    </row>
    <row r="14" spans="1:6" ht="12.75" customHeight="1">
      <c r="A14" s="349" t="s">
        <v>27</v>
      </c>
      <c r="B14" s="439"/>
      <c r="C14" s="326"/>
      <c r="D14" s="47"/>
      <c r="E14" s="331"/>
      <c r="F14" s="502"/>
    </row>
    <row r="15" spans="1:6" ht="12.75" customHeight="1">
      <c r="A15" s="349" t="s">
        <v>28</v>
      </c>
      <c r="B15" s="47"/>
      <c r="C15" s="325"/>
      <c r="D15" s="47"/>
      <c r="E15" s="331"/>
      <c r="F15" s="502"/>
    </row>
    <row r="16" spans="1:6" ht="12.75" customHeight="1">
      <c r="A16" s="349" t="s">
        <v>29</v>
      </c>
      <c r="B16" s="47"/>
      <c r="C16" s="325"/>
      <c r="D16" s="47"/>
      <c r="E16" s="331"/>
      <c r="F16" s="502"/>
    </row>
    <row r="17" spans="1:6" ht="12.75" customHeight="1" thickBot="1">
      <c r="A17" s="349" t="s">
        <v>30</v>
      </c>
      <c r="B17" s="58"/>
      <c r="C17" s="327"/>
      <c r="D17" s="47"/>
      <c r="E17" s="332"/>
      <c r="F17" s="502"/>
    </row>
    <row r="18" spans="1:6" ht="15.75" customHeight="1" thickBot="1">
      <c r="A18" s="352" t="s">
        <v>31</v>
      </c>
      <c r="B18" s="144" t="s">
        <v>464</v>
      </c>
      <c r="C18" s="328">
        <f>+C6+C7+C9+C10+C12+C13+C14+C15+C16+C17</f>
        <v>351696</v>
      </c>
      <c r="D18" s="144" t="s">
        <v>442</v>
      </c>
      <c r="E18" s="333">
        <f>SUM(E6:E17)</f>
        <v>371126</v>
      </c>
      <c r="F18" s="502"/>
    </row>
    <row r="19" spans="1:6" ht="12.75" customHeight="1">
      <c r="A19" s="353" t="s">
        <v>32</v>
      </c>
      <c r="B19" s="354" t="s">
        <v>437</v>
      </c>
      <c r="C19" s="492">
        <f>+C20+C21+C22+C23</f>
        <v>0</v>
      </c>
      <c r="D19" s="355" t="s">
        <v>199</v>
      </c>
      <c r="E19" s="334"/>
      <c r="F19" s="502"/>
    </row>
    <row r="20" spans="1:6" ht="12.75" customHeight="1">
      <c r="A20" s="356" t="s">
        <v>33</v>
      </c>
      <c r="B20" s="355" t="s">
        <v>240</v>
      </c>
      <c r="C20" s="91"/>
      <c r="D20" s="355" t="s">
        <v>441</v>
      </c>
      <c r="E20" s="92"/>
      <c r="F20" s="502"/>
    </row>
    <row r="21" spans="1:6" ht="12.75" customHeight="1">
      <c r="A21" s="356" t="s">
        <v>34</v>
      </c>
      <c r="B21" s="355" t="s">
        <v>241</v>
      </c>
      <c r="C21" s="91"/>
      <c r="D21" s="355" t="s">
        <v>164</v>
      </c>
      <c r="E21" s="92"/>
      <c r="F21" s="502"/>
    </row>
    <row r="22" spans="1:6" ht="12.75" customHeight="1">
      <c r="A22" s="356" t="s">
        <v>35</v>
      </c>
      <c r="B22" s="355" t="s">
        <v>246</v>
      </c>
      <c r="C22" s="91"/>
      <c r="D22" s="355" t="s">
        <v>165</v>
      </c>
      <c r="E22" s="92"/>
      <c r="F22" s="502"/>
    </row>
    <row r="23" spans="1:6" ht="12.75" customHeight="1">
      <c r="A23" s="356" t="s">
        <v>36</v>
      </c>
      <c r="B23" s="355" t="s">
        <v>247</v>
      </c>
      <c r="C23" s="91"/>
      <c r="D23" s="354" t="s">
        <v>249</v>
      </c>
      <c r="E23" s="92"/>
      <c r="F23" s="502"/>
    </row>
    <row r="24" spans="1:6" ht="12.75" customHeight="1">
      <c r="A24" s="356" t="s">
        <v>37</v>
      </c>
      <c r="B24" s="355" t="s">
        <v>438</v>
      </c>
      <c r="C24" s="357">
        <f>+C25+C26</f>
        <v>0</v>
      </c>
      <c r="D24" s="355" t="s">
        <v>200</v>
      </c>
      <c r="E24" s="92"/>
      <c r="F24" s="502"/>
    </row>
    <row r="25" spans="1:6" ht="12.75" customHeight="1">
      <c r="A25" s="353" t="s">
        <v>38</v>
      </c>
      <c r="B25" s="354" t="s">
        <v>435</v>
      </c>
      <c r="C25" s="329"/>
      <c r="D25" s="348" t="s">
        <v>201</v>
      </c>
      <c r="E25" s="334"/>
      <c r="F25" s="502"/>
    </row>
    <row r="26" spans="1:6" ht="12.75" customHeight="1" thickBot="1">
      <c r="A26" s="356" t="s">
        <v>39</v>
      </c>
      <c r="B26" s="355" t="s">
        <v>436</v>
      </c>
      <c r="C26" s="91"/>
      <c r="D26" s="47"/>
      <c r="E26" s="92"/>
      <c r="F26" s="502"/>
    </row>
    <row r="27" spans="1:6" ht="15.75" customHeight="1" thickBot="1">
      <c r="A27" s="352" t="s">
        <v>40</v>
      </c>
      <c r="B27" s="144" t="s">
        <v>439</v>
      </c>
      <c r="C27" s="328">
        <f>+C19+C24</f>
        <v>0</v>
      </c>
      <c r="D27" s="144" t="s">
        <v>443</v>
      </c>
      <c r="E27" s="333">
        <f>SUM(E19:E26)</f>
        <v>0</v>
      </c>
      <c r="F27" s="502"/>
    </row>
    <row r="28" spans="1:6" ht="13.5" thickBot="1">
      <c r="A28" s="352" t="s">
        <v>41</v>
      </c>
      <c r="B28" s="358" t="s">
        <v>440</v>
      </c>
      <c r="C28" s="359">
        <f>+C18+C27</f>
        <v>351696</v>
      </c>
      <c r="D28" s="358" t="s">
        <v>444</v>
      </c>
      <c r="E28" s="359">
        <f>+E18+E27</f>
        <v>371126</v>
      </c>
      <c r="F28" s="502"/>
    </row>
    <row r="29" spans="1:6" ht="13.5" thickBot="1">
      <c r="A29" s="352" t="s">
        <v>42</v>
      </c>
      <c r="B29" s="358" t="s">
        <v>177</v>
      </c>
      <c r="C29" s="359">
        <f>IF(C18-E18&lt;0,E18-C18,"-")</f>
        <v>19430</v>
      </c>
      <c r="D29" s="358" t="s">
        <v>178</v>
      </c>
      <c r="E29" s="359" t="str">
        <f>IF(C18-E18&gt;0,C18-E18,"-")</f>
        <v>-</v>
      </c>
      <c r="F29" s="502"/>
    </row>
    <row r="30" spans="1:6" ht="13.5" thickBot="1">
      <c r="A30" s="352" t="s">
        <v>43</v>
      </c>
      <c r="B30" s="358" t="s">
        <v>250</v>
      </c>
      <c r="C30" s="359">
        <f>IF(C18+C19-E28&lt;0,E28-(C18+C19),"-")</f>
        <v>19430</v>
      </c>
      <c r="D30" s="358" t="s">
        <v>251</v>
      </c>
      <c r="E30" s="359" t="str">
        <f>IF(C18+C19-E28&gt;0,C18+C19-E28,"-")</f>
        <v>-</v>
      </c>
      <c r="F30" s="502"/>
    </row>
    <row r="31" spans="2:4" ht="18.75">
      <c r="B31" s="503"/>
      <c r="C31" s="503"/>
      <c r="D31" s="503"/>
    </row>
  </sheetData>
  <sheetProtection/>
  <mergeCells count="3">
    <mergeCell ref="A3:A4"/>
    <mergeCell ref="F1:F30"/>
    <mergeCell ref="B31:D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B10">
      <selection activeCell="E14" sqref="E14"/>
    </sheetView>
  </sheetViews>
  <sheetFormatPr defaultColWidth="9.00390625" defaultRowHeight="12.75"/>
  <cols>
    <col min="1" max="1" width="6.875" style="56" customWidth="1"/>
    <col min="2" max="2" width="55.125" style="201" customWidth="1"/>
    <col min="3" max="3" width="16.375" style="56" customWidth="1"/>
    <col min="4" max="4" width="55.125" style="56" customWidth="1"/>
    <col min="5" max="5" width="16.375" style="56" customWidth="1"/>
    <col min="6" max="6" width="4.875" style="56" customWidth="1"/>
    <col min="7" max="16384" width="9.375" style="56" customWidth="1"/>
  </cols>
  <sheetData>
    <row r="1" spans="2:6" ht="31.5">
      <c r="B1" s="335" t="s">
        <v>167</v>
      </c>
      <c r="C1" s="336"/>
      <c r="D1" s="336"/>
      <c r="E1" s="336"/>
      <c r="F1" s="502" t="s">
        <v>541</v>
      </c>
    </row>
    <row r="2" spans="5:6" ht="14.25" thickBot="1">
      <c r="E2" s="337" t="s">
        <v>66</v>
      </c>
      <c r="F2" s="502"/>
    </row>
    <row r="3" spans="1:6" ht="13.5" thickBot="1">
      <c r="A3" s="504" t="s">
        <v>75</v>
      </c>
      <c r="B3" s="338" t="s">
        <v>58</v>
      </c>
      <c r="C3" s="339"/>
      <c r="D3" s="338" t="s">
        <v>60</v>
      </c>
      <c r="E3" s="340"/>
      <c r="F3" s="502"/>
    </row>
    <row r="4" spans="1:6" s="341" customFormat="1" ht="24.75" thickBot="1">
      <c r="A4" s="505"/>
      <c r="B4" s="202" t="s">
        <v>67</v>
      </c>
      <c r="C4" s="203" t="s">
        <v>532</v>
      </c>
      <c r="D4" s="202" t="s">
        <v>67</v>
      </c>
      <c r="E4" s="203" t="s">
        <v>532</v>
      </c>
      <c r="F4" s="502"/>
    </row>
    <row r="5" spans="1:6" s="341" customFormat="1" ht="13.5" thickBot="1">
      <c r="A5" s="342">
        <v>1</v>
      </c>
      <c r="B5" s="343">
        <v>2</v>
      </c>
      <c r="C5" s="344">
        <v>3</v>
      </c>
      <c r="D5" s="343">
        <v>4</v>
      </c>
      <c r="E5" s="345">
        <v>5</v>
      </c>
      <c r="F5" s="502"/>
    </row>
    <row r="6" spans="1:6" ht="12.75" customHeight="1">
      <c r="A6" s="347" t="s">
        <v>19</v>
      </c>
      <c r="B6" s="348" t="s">
        <v>445</v>
      </c>
      <c r="C6" s="324">
        <v>32901</v>
      </c>
      <c r="D6" s="348" t="s">
        <v>242</v>
      </c>
      <c r="E6" s="330">
        <v>25325</v>
      </c>
      <c r="F6" s="502"/>
    </row>
    <row r="7" spans="1:6" ht="12.75">
      <c r="A7" s="349" t="s">
        <v>20</v>
      </c>
      <c r="B7" s="350" t="s">
        <v>446</v>
      </c>
      <c r="C7" s="325">
        <v>32901</v>
      </c>
      <c r="D7" s="350" t="s">
        <v>451</v>
      </c>
      <c r="E7" s="331">
        <v>23675</v>
      </c>
      <c r="F7" s="502"/>
    </row>
    <row r="8" spans="1:6" ht="12.75" customHeight="1">
      <c r="A8" s="349" t="s">
        <v>21</v>
      </c>
      <c r="B8" s="350" t="s">
        <v>11</v>
      </c>
      <c r="C8" s="325"/>
      <c r="D8" s="350" t="s">
        <v>195</v>
      </c>
      <c r="E8" s="331">
        <v>9526</v>
      </c>
      <c r="F8" s="502"/>
    </row>
    <row r="9" spans="1:6" ht="12.75" customHeight="1">
      <c r="A9" s="349" t="s">
        <v>22</v>
      </c>
      <c r="B9" s="350" t="s">
        <v>447</v>
      </c>
      <c r="C9" s="325"/>
      <c r="D9" s="350" t="s">
        <v>452</v>
      </c>
      <c r="E9" s="331">
        <v>9226</v>
      </c>
      <c r="F9" s="502"/>
    </row>
    <row r="10" spans="1:6" ht="12.75" customHeight="1">
      <c r="A10" s="349" t="s">
        <v>23</v>
      </c>
      <c r="B10" s="350" t="s">
        <v>448</v>
      </c>
      <c r="C10" s="325"/>
      <c r="D10" s="350" t="s">
        <v>245</v>
      </c>
      <c r="E10" s="331"/>
      <c r="F10" s="502"/>
    </row>
    <row r="11" spans="1:6" ht="12.75" customHeight="1">
      <c r="A11" s="349" t="s">
        <v>24</v>
      </c>
      <c r="B11" s="350" t="s">
        <v>449</v>
      </c>
      <c r="C11" s="326"/>
      <c r="D11" s="47"/>
      <c r="E11" s="331"/>
      <c r="F11" s="502"/>
    </row>
    <row r="12" spans="1:6" ht="12.75" customHeight="1">
      <c r="A12" s="349" t="s">
        <v>25</v>
      </c>
      <c r="B12" s="47"/>
      <c r="C12" s="325"/>
      <c r="D12" s="47"/>
      <c r="E12" s="331"/>
      <c r="F12" s="502"/>
    </row>
    <row r="13" spans="1:6" ht="12.75" customHeight="1">
      <c r="A13" s="349" t="s">
        <v>26</v>
      </c>
      <c r="B13" s="47"/>
      <c r="C13" s="325"/>
      <c r="D13" s="47"/>
      <c r="E13" s="331"/>
      <c r="F13" s="502"/>
    </row>
    <row r="14" spans="1:6" ht="12.75" customHeight="1">
      <c r="A14" s="349" t="s">
        <v>27</v>
      </c>
      <c r="B14" s="47"/>
      <c r="C14" s="326"/>
      <c r="D14" s="47"/>
      <c r="E14" s="331"/>
      <c r="F14" s="502"/>
    </row>
    <row r="15" spans="1:6" ht="12.75">
      <c r="A15" s="349" t="s">
        <v>28</v>
      </c>
      <c r="B15" s="47"/>
      <c r="C15" s="326"/>
      <c r="D15" s="47"/>
      <c r="E15" s="331"/>
      <c r="F15" s="502"/>
    </row>
    <row r="16" spans="1:6" ht="12.75" customHeight="1" thickBot="1">
      <c r="A16" s="409" t="s">
        <v>29</v>
      </c>
      <c r="B16" s="440"/>
      <c r="C16" s="411"/>
      <c r="D16" s="410" t="s">
        <v>51</v>
      </c>
      <c r="E16" s="381"/>
      <c r="F16" s="502"/>
    </row>
    <row r="17" spans="1:6" ht="15.75" customHeight="1" thickBot="1">
      <c r="A17" s="352" t="s">
        <v>30</v>
      </c>
      <c r="B17" s="144" t="s">
        <v>465</v>
      </c>
      <c r="C17" s="328">
        <f>+C6+C8+C9+C11+C12+C13+C14+C15+C16</f>
        <v>32901</v>
      </c>
      <c r="D17" s="144" t="s">
        <v>466</v>
      </c>
      <c r="E17" s="333">
        <f>+E6+E8+E10+E11+E12+E13+E14+E15+E16</f>
        <v>34851</v>
      </c>
      <c r="F17" s="502"/>
    </row>
    <row r="18" spans="1:6" ht="12.75" customHeight="1">
      <c r="A18" s="347" t="s">
        <v>31</v>
      </c>
      <c r="B18" s="362" t="s">
        <v>263</v>
      </c>
      <c r="C18" s="369">
        <f>+C19+C20+C21+C22+C23</f>
        <v>600</v>
      </c>
      <c r="D18" s="355" t="s">
        <v>199</v>
      </c>
      <c r="E18" s="89"/>
      <c r="F18" s="502"/>
    </row>
    <row r="19" spans="1:6" ht="12.75" customHeight="1">
      <c r="A19" s="349" t="s">
        <v>32</v>
      </c>
      <c r="B19" s="363" t="s">
        <v>252</v>
      </c>
      <c r="C19" s="91"/>
      <c r="D19" s="355" t="s">
        <v>202</v>
      </c>
      <c r="E19" s="92"/>
      <c r="F19" s="502"/>
    </row>
    <row r="20" spans="1:6" ht="12.75" customHeight="1">
      <c r="A20" s="347" t="s">
        <v>33</v>
      </c>
      <c r="B20" s="363" t="s">
        <v>253</v>
      </c>
      <c r="C20" s="91"/>
      <c r="D20" s="355" t="s">
        <v>164</v>
      </c>
      <c r="E20" s="92"/>
      <c r="F20" s="502"/>
    </row>
    <row r="21" spans="1:6" ht="12.75" customHeight="1">
      <c r="A21" s="349" t="s">
        <v>34</v>
      </c>
      <c r="B21" s="363" t="s">
        <v>254</v>
      </c>
      <c r="C21" s="91"/>
      <c r="D21" s="355" t="s">
        <v>165</v>
      </c>
      <c r="E21" s="92"/>
      <c r="F21" s="502"/>
    </row>
    <row r="22" spans="1:6" ht="12.75" customHeight="1">
      <c r="A22" s="347" t="s">
        <v>35</v>
      </c>
      <c r="B22" s="363" t="s">
        <v>255</v>
      </c>
      <c r="C22" s="91">
        <v>600</v>
      </c>
      <c r="D22" s="354" t="s">
        <v>249</v>
      </c>
      <c r="E22" s="92"/>
      <c r="F22" s="502"/>
    </row>
    <row r="23" spans="1:6" ht="12.75" customHeight="1">
      <c r="A23" s="349" t="s">
        <v>36</v>
      </c>
      <c r="B23" s="364" t="s">
        <v>256</v>
      </c>
      <c r="C23" s="91"/>
      <c r="D23" s="355" t="s">
        <v>203</v>
      </c>
      <c r="E23" s="92"/>
      <c r="F23" s="502"/>
    </row>
    <row r="24" spans="1:6" ht="12.75" customHeight="1">
      <c r="A24" s="347" t="s">
        <v>37</v>
      </c>
      <c r="B24" s="365" t="s">
        <v>257</v>
      </c>
      <c r="C24" s="357">
        <f>+C25+C26+C27+C28+C29</f>
        <v>0</v>
      </c>
      <c r="D24" s="366" t="s">
        <v>201</v>
      </c>
      <c r="E24" s="92"/>
      <c r="F24" s="502"/>
    </row>
    <row r="25" spans="1:6" ht="12.75" customHeight="1">
      <c r="A25" s="349" t="s">
        <v>38</v>
      </c>
      <c r="B25" s="364" t="s">
        <v>258</v>
      </c>
      <c r="C25" s="91"/>
      <c r="D25" s="366" t="s">
        <v>453</v>
      </c>
      <c r="E25" s="92"/>
      <c r="F25" s="502"/>
    </row>
    <row r="26" spans="1:6" ht="12.75" customHeight="1">
      <c r="A26" s="347" t="s">
        <v>39</v>
      </c>
      <c r="B26" s="364" t="s">
        <v>259</v>
      </c>
      <c r="C26" s="91"/>
      <c r="D26" s="361"/>
      <c r="E26" s="92"/>
      <c r="F26" s="502"/>
    </row>
    <row r="27" spans="1:6" ht="12.75" customHeight="1">
      <c r="A27" s="349" t="s">
        <v>40</v>
      </c>
      <c r="B27" s="363" t="s">
        <v>260</v>
      </c>
      <c r="C27" s="91"/>
      <c r="D27" s="141"/>
      <c r="E27" s="92"/>
      <c r="F27" s="502"/>
    </row>
    <row r="28" spans="1:6" ht="12.75" customHeight="1">
      <c r="A28" s="347" t="s">
        <v>41</v>
      </c>
      <c r="B28" s="367" t="s">
        <v>261</v>
      </c>
      <c r="C28" s="91"/>
      <c r="D28" s="47"/>
      <c r="E28" s="92"/>
      <c r="F28" s="502"/>
    </row>
    <row r="29" spans="1:6" ht="12.75" customHeight="1" thickBot="1">
      <c r="A29" s="349" t="s">
        <v>42</v>
      </c>
      <c r="B29" s="368" t="s">
        <v>262</v>
      </c>
      <c r="C29" s="91"/>
      <c r="D29" s="141"/>
      <c r="E29" s="92"/>
      <c r="F29" s="502"/>
    </row>
    <row r="30" spans="1:6" ht="21.75" customHeight="1" thickBot="1">
      <c r="A30" s="352" t="s">
        <v>43</v>
      </c>
      <c r="B30" s="144" t="s">
        <v>450</v>
      </c>
      <c r="C30" s="328">
        <f>+C18+C24</f>
        <v>600</v>
      </c>
      <c r="D30" s="144" t="s">
        <v>454</v>
      </c>
      <c r="E30" s="333">
        <f>SUM(E18:E29)</f>
        <v>0</v>
      </c>
      <c r="F30" s="502"/>
    </row>
    <row r="31" spans="1:6" ht="13.5" thickBot="1">
      <c r="A31" s="352" t="s">
        <v>44</v>
      </c>
      <c r="B31" s="358" t="s">
        <v>455</v>
      </c>
      <c r="C31" s="359">
        <f>+C17+C30</f>
        <v>33501</v>
      </c>
      <c r="D31" s="358" t="s">
        <v>456</v>
      </c>
      <c r="E31" s="359">
        <f>+E17+E30</f>
        <v>34851</v>
      </c>
      <c r="F31" s="502"/>
    </row>
    <row r="32" spans="1:6" ht="13.5" thickBot="1">
      <c r="A32" s="352" t="s">
        <v>45</v>
      </c>
      <c r="B32" s="358" t="s">
        <v>177</v>
      </c>
      <c r="C32" s="359">
        <f>IF(C17-E17&lt;0,E17-C17,"-")</f>
        <v>1950</v>
      </c>
      <c r="D32" s="358" t="s">
        <v>178</v>
      </c>
      <c r="E32" s="359" t="str">
        <f>IF(C17-E17&gt;0,C17-E17,"-")</f>
        <v>-</v>
      </c>
      <c r="F32" s="502"/>
    </row>
    <row r="33" spans="1:6" ht="13.5" thickBot="1">
      <c r="A33" s="352" t="s">
        <v>46</v>
      </c>
      <c r="B33" s="358" t="s">
        <v>250</v>
      </c>
      <c r="C33" s="359">
        <f>IF(C17+C18-E31&lt;0,E31-(C17+C18),"-")</f>
        <v>1350</v>
      </c>
      <c r="D33" s="358" t="s">
        <v>251</v>
      </c>
      <c r="E33" s="359" t="str">
        <f>IF(C17+C18-E31&gt;0,C17+C18-E31,"-")</f>
        <v>-</v>
      </c>
      <c r="F33" s="502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zoomScale="120" zoomScaleNormal="120" workbookViewId="0" topLeftCell="A4">
      <selection activeCell="B3" sqref="B3:B4"/>
    </sheetView>
  </sheetViews>
  <sheetFormatPr defaultColWidth="9.00390625" defaultRowHeight="12.75"/>
  <cols>
    <col min="1" max="1" width="5.625" style="156" customWidth="1"/>
    <col min="2" max="2" width="35.625" style="156" customWidth="1"/>
    <col min="3" max="6" width="14.00390625" style="156" customWidth="1"/>
    <col min="7" max="16384" width="9.375" style="156" customWidth="1"/>
  </cols>
  <sheetData>
    <row r="1" spans="1:6" ht="33" customHeight="1">
      <c r="A1" s="506" t="s">
        <v>501</v>
      </c>
      <c r="B1" s="506"/>
      <c r="C1" s="506"/>
      <c r="D1" s="506"/>
      <c r="E1" s="506"/>
      <c r="F1" s="506"/>
    </row>
    <row r="2" spans="1:7" ht="15.75" customHeight="1" thickBot="1">
      <c r="A2" s="157"/>
      <c r="B2" s="157"/>
      <c r="C2" s="507"/>
      <c r="D2" s="507"/>
      <c r="E2" s="514" t="s">
        <v>55</v>
      </c>
      <c r="F2" s="514"/>
      <c r="G2" s="164"/>
    </row>
    <row r="3" spans="1:6" ht="63" customHeight="1">
      <c r="A3" s="510" t="s">
        <v>17</v>
      </c>
      <c r="B3" s="512" t="s">
        <v>206</v>
      </c>
      <c r="C3" s="512" t="s">
        <v>270</v>
      </c>
      <c r="D3" s="512"/>
      <c r="E3" s="512"/>
      <c r="F3" s="508" t="s">
        <v>266</v>
      </c>
    </row>
    <row r="4" spans="1:6" ht="15.75" thickBot="1">
      <c r="A4" s="511"/>
      <c r="B4" s="513"/>
      <c r="C4" s="159" t="s">
        <v>264</v>
      </c>
      <c r="D4" s="159" t="s">
        <v>265</v>
      </c>
      <c r="E4" s="159" t="s">
        <v>457</v>
      </c>
      <c r="F4" s="509"/>
    </row>
    <row r="5" spans="1:6" ht="15.75" thickBot="1">
      <c r="A5" s="161">
        <v>1</v>
      </c>
      <c r="B5" s="162">
        <v>2</v>
      </c>
      <c r="C5" s="162">
        <v>3</v>
      </c>
      <c r="D5" s="162">
        <v>4</v>
      </c>
      <c r="E5" s="162">
        <v>5</v>
      </c>
      <c r="F5" s="163">
        <v>6</v>
      </c>
    </row>
    <row r="6" spans="1:6" ht="15">
      <c r="A6" s="160" t="s">
        <v>19</v>
      </c>
      <c r="B6" s="181"/>
      <c r="C6" s="182"/>
      <c r="D6" s="182"/>
      <c r="E6" s="182"/>
      <c r="F6" s="167">
        <f>SUM(C6:E6)</f>
        <v>0</v>
      </c>
    </row>
    <row r="7" spans="1:6" ht="15">
      <c r="A7" s="158" t="s">
        <v>20</v>
      </c>
      <c r="B7" s="183"/>
      <c r="C7" s="184"/>
      <c r="D7" s="184"/>
      <c r="E7" s="184"/>
      <c r="F7" s="168">
        <f>SUM(C7:E7)</f>
        <v>0</v>
      </c>
    </row>
    <row r="8" spans="1:6" ht="15">
      <c r="A8" s="158" t="s">
        <v>21</v>
      </c>
      <c r="B8" s="183"/>
      <c r="C8" s="184"/>
      <c r="D8" s="184"/>
      <c r="E8" s="184"/>
      <c r="F8" s="168">
        <f>SUM(C8:E8)</f>
        <v>0</v>
      </c>
    </row>
    <row r="9" spans="1:6" ht="15">
      <c r="A9" s="158" t="s">
        <v>22</v>
      </c>
      <c r="B9" s="183"/>
      <c r="C9" s="184"/>
      <c r="D9" s="184"/>
      <c r="E9" s="184"/>
      <c r="F9" s="168">
        <f>SUM(C9:E9)</f>
        <v>0</v>
      </c>
    </row>
    <row r="10" spans="1:6" ht="15.75" thickBot="1">
      <c r="A10" s="165" t="s">
        <v>23</v>
      </c>
      <c r="B10" s="185"/>
      <c r="C10" s="186"/>
      <c r="D10" s="186"/>
      <c r="E10" s="186"/>
      <c r="F10" s="168">
        <f>SUM(C10:E10)</f>
        <v>0</v>
      </c>
    </row>
    <row r="11" spans="1:6" s="474" customFormat="1" ht="15" thickBot="1">
      <c r="A11" s="471" t="s">
        <v>24</v>
      </c>
      <c r="B11" s="166" t="s">
        <v>208</v>
      </c>
      <c r="C11" s="472">
        <f>SUM(C6:C10)</f>
        <v>0</v>
      </c>
      <c r="D11" s="472">
        <f>SUM(D6:D10)</f>
        <v>0</v>
      </c>
      <c r="E11" s="472">
        <f>SUM(E6:E10)</f>
        <v>0</v>
      </c>
      <c r="F11" s="473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...../2015. (....)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workbookViewId="0" topLeftCell="A1">
      <selection activeCell="C6" sqref="C6"/>
    </sheetView>
  </sheetViews>
  <sheetFormatPr defaultColWidth="9.00390625" defaultRowHeight="12.75"/>
  <cols>
    <col min="1" max="1" width="5.625" style="156" customWidth="1"/>
    <col min="2" max="2" width="68.625" style="156" customWidth="1"/>
    <col min="3" max="3" width="19.50390625" style="156" customWidth="1"/>
    <col min="4" max="16384" width="9.375" style="156" customWidth="1"/>
  </cols>
  <sheetData>
    <row r="1" spans="1:3" ht="33" customHeight="1">
      <c r="A1" s="506" t="s">
        <v>502</v>
      </c>
      <c r="B1" s="506"/>
      <c r="C1" s="506"/>
    </row>
    <row r="2" spans="1:4" ht="15.75" customHeight="1" thickBot="1">
      <c r="A2" s="157"/>
      <c r="B2" s="157"/>
      <c r="C2" s="169" t="s">
        <v>55</v>
      </c>
      <c r="D2" s="164"/>
    </row>
    <row r="3" spans="1:3" ht="26.25" customHeight="1" thickBot="1">
      <c r="A3" s="187" t="s">
        <v>17</v>
      </c>
      <c r="B3" s="188" t="s">
        <v>204</v>
      </c>
      <c r="C3" s="189" t="s">
        <v>532</v>
      </c>
    </row>
    <row r="4" spans="1:3" ht="15.75" thickBot="1">
      <c r="A4" s="190">
        <v>1</v>
      </c>
      <c r="B4" s="191">
        <v>2</v>
      </c>
      <c r="C4" s="192">
        <v>3</v>
      </c>
    </row>
    <row r="5" spans="1:3" ht="15">
      <c r="A5" s="193" t="s">
        <v>19</v>
      </c>
      <c r="B5" s="373" t="s">
        <v>59</v>
      </c>
      <c r="C5" s="370">
        <v>27000</v>
      </c>
    </row>
    <row r="6" spans="1:3" ht="24.75">
      <c r="A6" s="194" t="s">
        <v>20</v>
      </c>
      <c r="B6" s="400" t="s">
        <v>267</v>
      </c>
      <c r="C6" s="371">
        <v>2504</v>
      </c>
    </row>
    <row r="7" spans="1:3" ht="15">
      <c r="A7" s="194" t="s">
        <v>21</v>
      </c>
      <c r="B7" s="401" t="s">
        <v>500</v>
      </c>
      <c r="C7" s="371"/>
    </row>
    <row r="8" spans="1:3" ht="24.75">
      <c r="A8" s="194" t="s">
        <v>22</v>
      </c>
      <c r="B8" s="401" t="s">
        <v>269</v>
      </c>
      <c r="C8" s="371"/>
    </row>
    <row r="9" spans="1:3" ht="15">
      <c r="A9" s="195" t="s">
        <v>23</v>
      </c>
      <c r="B9" s="401" t="s">
        <v>268</v>
      </c>
      <c r="C9" s="372">
        <v>390</v>
      </c>
    </row>
    <row r="10" spans="1:3" ht="15.75" thickBot="1">
      <c r="A10" s="194" t="s">
        <v>24</v>
      </c>
      <c r="B10" s="402" t="s">
        <v>205</v>
      </c>
      <c r="C10" s="371"/>
    </row>
    <row r="11" spans="1:3" ht="15.75" thickBot="1">
      <c r="A11" s="515" t="s">
        <v>209</v>
      </c>
      <c r="B11" s="516"/>
      <c r="C11" s="196">
        <f>SUM(C5:C10)</f>
        <v>29894</v>
      </c>
    </row>
    <row r="12" spans="1:3" ht="23.25" customHeight="1">
      <c r="A12" s="517" t="s">
        <v>239</v>
      </c>
      <c r="B12" s="517"/>
      <c r="C12" s="517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...../2015. (....)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zoomScale="120" zoomScaleNormal="120" workbookViewId="0" topLeftCell="A1">
      <selection activeCell="C8" sqref="C8"/>
    </sheetView>
  </sheetViews>
  <sheetFormatPr defaultColWidth="9.00390625" defaultRowHeight="12.75"/>
  <cols>
    <col min="1" max="1" width="5.625" style="156" customWidth="1"/>
    <col min="2" max="2" width="66.875" style="156" customWidth="1"/>
    <col min="3" max="3" width="27.00390625" style="156" customWidth="1"/>
    <col min="4" max="16384" width="9.375" style="156" customWidth="1"/>
  </cols>
  <sheetData>
    <row r="1" spans="1:3" ht="33" customHeight="1">
      <c r="A1" s="506" t="s">
        <v>537</v>
      </c>
      <c r="B1" s="506"/>
      <c r="C1" s="506"/>
    </row>
    <row r="2" spans="1:4" ht="15.75" customHeight="1" thickBot="1">
      <c r="A2" s="157"/>
      <c r="B2" s="157"/>
      <c r="C2" s="169" t="s">
        <v>55</v>
      </c>
      <c r="D2" s="164"/>
    </row>
    <row r="3" spans="1:3" ht="26.25" customHeight="1" thickBot="1">
      <c r="A3" s="187" t="s">
        <v>17</v>
      </c>
      <c r="B3" s="188" t="s">
        <v>210</v>
      </c>
      <c r="C3" s="189" t="s">
        <v>506</v>
      </c>
    </row>
    <row r="4" spans="1:3" ht="15.75" thickBot="1">
      <c r="A4" s="190">
        <v>1</v>
      </c>
      <c r="B4" s="191">
        <v>2</v>
      </c>
      <c r="C4" s="192">
        <v>3</v>
      </c>
    </row>
    <row r="5" spans="1:3" ht="15">
      <c r="A5" s="193" t="s">
        <v>19</v>
      </c>
      <c r="B5" s="476" t="s">
        <v>538</v>
      </c>
      <c r="C5" s="197">
        <v>550</v>
      </c>
    </row>
    <row r="6" spans="1:3" ht="15">
      <c r="A6" s="194" t="s">
        <v>20</v>
      </c>
      <c r="B6" s="476" t="s">
        <v>534</v>
      </c>
      <c r="C6" s="198">
        <v>1100</v>
      </c>
    </row>
    <row r="7" spans="1:3" ht="15.75" thickBot="1">
      <c r="A7" s="195" t="s">
        <v>21</v>
      </c>
      <c r="B7" s="200"/>
      <c r="C7" s="199"/>
    </row>
    <row r="8" spans="1:3" s="474" customFormat="1" ht="17.25" customHeight="1" thickBot="1">
      <c r="A8" s="475" t="s">
        <v>22</v>
      </c>
      <c r="B8" s="145" t="s">
        <v>211</v>
      </c>
      <c r="C8" s="196">
        <f>SUM(C5:C7)</f>
        <v>1650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...../2015. (....)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tiop07</cp:lastModifiedBy>
  <cp:lastPrinted>2015-02-26T13:05:33Z</cp:lastPrinted>
  <dcterms:created xsi:type="dcterms:W3CDTF">1999-10-30T10:30:45Z</dcterms:created>
  <dcterms:modified xsi:type="dcterms:W3CDTF">2015-02-26T13:42:21Z</dcterms:modified>
  <cp:category/>
  <cp:version/>
  <cp:contentType/>
  <cp:contentStatus/>
</cp:coreProperties>
</file>