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" activeTab="6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3.mell" sheetId="8" r:id="rId8"/>
    <sheet name="3.mell." sheetId="9" r:id="rId9"/>
    <sheet name="4.sz.mell." sheetId="10" r:id="rId10"/>
    <sheet name="5.mell" sheetId="11" r:id="rId11"/>
    <sheet name="6.mell" sheetId="12" r:id="rId12"/>
    <sheet name="7.mell" sheetId="13" r:id="rId13"/>
    <sheet name="8.mell" sheetId="14" r:id="rId14"/>
    <sheet name="9.sz.mell" sheetId="15" r:id="rId15"/>
    <sheet name="Munka1" sheetId="16" r:id="rId16"/>
  </sheets>
  <definedNames>
    <definedName name="_xlfn.IFERROR" hidden="1">#NAME?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<sst xmlns="http://schemas.openxmlformats.org/spreadsheetml/2006/main" count="1534" uniqueCount="450">
  <si>
    <t>Beruházási (felhalmozási) kiadások előirányzata beruházásonként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</si>
  <si>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</si>
  <si>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</si>
  <si>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</si>
  <si>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</si>
  <si>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</si>
  <si>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</si>
  <si>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</si>
  <si>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</si>
  <si>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</si>
  <si>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</si>
  <si>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</si>
  <si>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</si>
  <si>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</si>
  <si>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</si>
  <si>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</si>
  <si>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</si>
  <si>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</si>
  <si>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</si>
  <si>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</si>
  <si>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</si>
  <si>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</si>
  <si>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</si>
  <si>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</si>
  <si>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</si>
  <si>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</si>
  <si>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</si>
  <si>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</si>
  <si>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</si>
  <si>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</si>
  <si>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</si>
  <si>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</si>
  <si>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</si>
  <si>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</si>
  <si>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</si>
  <si>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</si>
  <si>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</si>
  <si>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</si>
  <si>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</si>
  <si>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</si>
  <si>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</si>
  <si>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</si>
  <si>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</si>
  <si>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</si>
  <si>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</si>
  <si>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</si>
  <si>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</si>
  <si>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Ezer forintban !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</si>
  <si>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</si>
  <si>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</si>
  <si>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</si>
  <si>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</si>
  <si>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</si>
  <si>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</si>
  <si>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</si>
  <si>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</si>
  <si>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</si>
  <si>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</si>
  <si>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</si>
  <si>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</si>
  <si>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</si>
  <si>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</si>
  <si>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</si>
  <si>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</si>
  <si>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</si>
  <si>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</si>
  <si>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</si>
  <si>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</si>
  <si>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</si>
  <si>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</si>
  <si>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</si>
  <si>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</si>
  <si>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</si>
  <si>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</si>
  <si>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</si>
  <si>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</si>
  <si>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</si>
  <si>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</si>
  <si>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</si>
  <si>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</si>
  <si>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</si>
  <si>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</si>
  <si>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</si>
  <si>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</si>
  <si>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</si>
  <si>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</si>
  <si>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</si>
  <si>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</si>
  <si>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</si>
  <si>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</si>
  <si>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</si>
  <si>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</si>
  <si>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</si>
  <si>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</si>
  <si>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</si>
  <si>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</si>
  <si>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</si>
  <si>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</si>
  <si>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</si>
  <si>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</si>
  <si>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</si>
  <si>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</si>
  <si>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</si>
  <si>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</si>
  <si>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</si>
  <si>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</si>
  <si>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</si>
  <si>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</si>
  <si>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</si>
  <si>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</si>
  <si>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</si>
  <si>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</si>
  <si>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</si>
  <si>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</si>
  <si>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</si>
  <si>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</si>
  <si>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</si>
  <si>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</si>
  <si>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</si>
  <si>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</si>
  <si>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</si>
  <si>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</si>
  <si>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</si>
  <si>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</si>
  <si>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</si>
  <si>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</si>
  <si>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</si>
  <si>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</si>
  <si>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</si>
  <si>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</si>
  <si>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</si>
  <si>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</si>
  <si>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</si>
  <si>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</si>
  <si>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</si>
  <si>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</si>
  <si>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</si>
  <si>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</si>
  <si>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</si>
  <si>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</si>
  <si>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</si>
  <si>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</si>
  <si>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</si>
  <si>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</si>
  <si>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</si>
  <si>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</si>
  <si>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</si>
  <si>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</si>
  <si>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</si>
  <si>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</si>
  <si>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</si>
  <si>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</si>
  <si>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</si>
  <si>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</si>
  <si>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</si>
  <si>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</si>
  <si>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</si>
  <si>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</si>
  <si>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</si>
  <si>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</si>
  <si>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</si>
  <si>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</si>
  <si>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</si>
  <si>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</si>
  <si>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</si>
  <si>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</si>
  <si>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</si>
  <si>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</si>
  <si>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</si>
  <si>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</si>
  <si>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</si>
  <si>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</si>
  <si>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</si>
  <si>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</si>
  <si>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</si>
  <si>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</si>
  <si>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</si>
  <si>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</si>
  <si>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</si>
  <si>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</si>
  <si>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</si>
  <si>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</si>
  <si>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</si>
  <si>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</si>
  <si>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</si>
  <si>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</si>
  <si>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</si>
  <si>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</si>
  <si>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</si>
  <si>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</si>
  <si>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</si>
  <si>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</si>
  <si>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</si>
  <si>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</si>
  <si>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</si>
  <si>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</si>
  <si>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</si>
  <si>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</si>
  <si>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</si>
  <si>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</si>
  <si>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</si>
  <si>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</si>
  <si>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</si>
  <si>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</si>
  <si>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</si>
  <si>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</si>
  <si>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</si>
  <si>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</si>
  <si>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</si>
  <si>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</si>
  <si>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</si>
  <si>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</si>
  <si>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</si>
  <si>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</si>
  <si>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</si>
  <si>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</si>
  <si>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</si>
  <si>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</si>
  <si>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</si>
  <si>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</si>
  <si>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</si>
  <si>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</si>
  <si>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</si>
  <si>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</si>
  <si>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</si>
  <si>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</si>
  <si>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</si>
  <si>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</si>
  <si>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</si>
  <si>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</si>
  <si>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</si>
  <si>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</si>
  <si>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</si>
  <si>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</si>
  <si>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</si>
  <si>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</si>
  <si>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</si>
  <si>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</si>
  <si>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</si>
  <si>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</si>
  <si>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</si>
  <si>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</si>
  <si>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</si>
  <si>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</si>
  <si>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</si>
  <si>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</si>
  <si>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</si>
  <si>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</si>
  <si>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</si>
  <si>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</si>
  <si>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</si>
  <si>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</si>
  <si>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</si>
  <si>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</si>
  <si>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</si>
  <si>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</si>
  <si>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</si>
  <si>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</si>
  <si>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</si>
  <si>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</si>
  <si>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</si>
  <si>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</si>
  <si>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</si>
  <si>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</si>
  <si>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</si>
  <si>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</si>
  <si>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</si>
  <si>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</si>
  <si>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</si>
  <si>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</si>
  <si>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</si>
  <si>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</si>
  <si>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</si>
  <si>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</si>
  <si>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</si>
  <si>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</si>
  <si>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</si>
  <si>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</si>
  <si>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</si>
  <si>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</si>
  <si>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</si>
  <si>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</si>
  <si>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</si>
  <si>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</si>
  <si>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</si>
  <si>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</si>
  <si>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</si>
  <si>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</si>
  <si>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</si>
  <si>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</si>
  <si>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</si>
  <si>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</si>
  <si>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</si>
  <si>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</si>
  <si>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</si>
  <si>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</si>
  <si>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</si>
  <si>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</si>
  <si>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</si>
  <si>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</si>
  <si>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</si>
  <si>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</si>
  <si>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</si>
  <si>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</si>
  <si>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</si>
  <si>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</si>
  <si>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</si>
  <si>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</si>
  <si>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</si>
  <si>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</si>
  <si>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</si>
  <si>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</si>
  <si>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</si>
  <si>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</si>
  <si>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</si>
  <si>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</si>
  <si>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</si>
  <si>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</si>
  <si>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</si>
  <si>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</si>
  <si>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</si>
  <si>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</si>
  <si>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</si>
  <si>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</si>
  <si>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</si>
  <si>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</si>
  <si>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</si>
  <si>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</si>
  <si>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</si>
  <si>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</si>
  <si>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</si>
  <si>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</si>
  <si>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</si>
  <si>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</si>
  <si>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</si>
  <si>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</si>
  <si>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</si>
  <si>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</si>
  <si>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</si>
  <si>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</si>
  <si>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</si>
  <si>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</si>
  <si>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</si>
  <si>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</si>
  <si>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</si>
  <si>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</si>
  <si>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</si>
  <si>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</si>
  <si>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</si>
  <si>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</si>
  <si>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</si>
  <si>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</si>
  <si>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</si>
  <si>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</si>
  <si>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</si>
  <si>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</si>
  <si>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</si>
  <si>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</si>
  <si>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</si>
  <si>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</si>
  <si>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</si>
  <si>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</si>
  <si>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</si>
  <si>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</si>
  <si>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</si>
  <si>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</si>
  <si>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</si>
  <si>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</si>
  <si>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</si>
  <si>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</si>
  <si>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</si>
  <si>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</si>
  <si>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</si>
  <si>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</si>
  <si>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</si>
  <si>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</si>
  <si>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</si>
  <si>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</si>
  <si>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</si>
  <si>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</si>
  <si>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</si>
  <si>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</si>
  <si>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</si>
  <si>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</si>
  <si>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</si>
  <si>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</si>
  <si>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</si>
  <si>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</si>
  <si>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</si>
  <si>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</si>
  <si>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</si>
  <si>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</si>
  <si>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</si>
  <si>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</si>
  <si>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</si>
  <si>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</si>
  <si>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</si>
  <si>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</si>
  <si>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</si>
  <si>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</si>
  <si>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K I M U T A T Á S
a 2014. évben céljelleggel juttatott támogatásokról</t>
  </si>
  <si>
    <t>Felhalmozási célú átvett pénzeszközök</t>
  </si>
  <si>
    <t>A 2014. évi általános működés és ágazati feladatok támogatásának alakulása jogcímenként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</si>
  <si>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</si>
  <si>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</si>
  <si>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</si>
  <si>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</si>
  <si>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</si>
  <si>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</si>
  <si>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</si>
  <si>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</si>
  <si>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</si>
  <si>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</si>
  <si>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</si>
  <si>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1. Önkormányzati Hivatal működésének támogatása</t>
  </si>
  <si>
    <t>2. Településüzemeltetésez kapcsolódó feladatellátás támogatása</t>
  </si>
  <si>
    <t>ebből: zöldterület-gazdálkodással kapcsolatos feladatok támogatása</t>
  </si>
  <si>
    <t xml:space="preserve">          közvilágítás fenntartásának támogatása</t>
  </si>
  <si>
    <t xml:space="preserve">          köztemető fenntartással kapcsolatos feladatok támogatása</t>
  </si>
  <si>
    <t xml:space="preserve">          Közutak fenntartásának támogatása</t>
  </si>
  <si>
    <t>3. Egyéb önkormányzati feladatok támogatása</t>
  </si>
  <si>
    <t>5. Óvodapedagógusok és az óvodapedagógusok nevelő munkáját közvetlenül segítők bértámogatása</t>
  </si>
  <si>
    <t>6. Óvodaműködtetési támogatás</t>
  </si>
  <si>
    <t xml:space="preserve">7. Ingyenes és kedvezményes gyermekétkeztetés támogatása </t>
  </si>
  <si>
    <t>9. Hozzájárulás a pénzbeli szociális ellátásokhoz</t>
  </si>
  <si>
    <t>10. Egyes szociális és gyermekjóléti feladatok támogatása</t>
  </si>
  <si>
    <t>ebből: családsegítés</t>
  </si>
  <si>
    <t xml:space="preserve">          gyermekjóléti szolgálat</t>
  </si>
  <si>
    <t xml:space="preserve">          szociális étkeztetés</t>
  </si>
  <si>
    <t xml:space="preserve">         házi segítségnyújtás</t>
  </si>
  <si>
    <t xml:space="preserve">         nappali intézményi ellátás</t>
  </si>
  <si>
    <t>11. Könvtári és közművelődési feladatok támogatása</t>
  </si>
  <si>
    <t>12. Múzeumi feladatok támogatása</t>
  </si>
  <si>
    <t>működési támogatás</t>
  </si>
  <si>
    <t>Internet hálózat kiépítése</t>
  </si>
  <si>
    <t>2014</t>
  </si>
  <si>
    <t xml:space="preserve"> </t>
  </si>
  <si>
    <t>Galvácsért Baráti Kör</t>
  </si>
  <si>
    <t>Egyház</t>
  </si>
  <si>
    <t>Csereháti Településszövetség</t>
  </si>
  <si>
    <t>Torna-Gömör-Borsod Egyesület</t>
  </si>
  <si>
    <t>Természetjáró Szakosztály</t>
  </si>
  <si>
    <t>Tájház</t>
  </si>
  <si>
    <t>Hozzájárulás Szoc. Társulás</t>
  </si>
  <si>
    <t>Ügyelet</t>
  </si>
  <si>
    <t>Galvács Község Önkormányzat adósságot keletkeztető ügyletekből és kezességvállalásokból fennálló kötelezettségei</t>
  </si>
  <si>
    <t>Galvács Község Önkormányzat saját bevételeinek részletezése az adósságot keletkeztető ügyletből származó tárgyévi fizetési kötelezettség megállapításához</t>
  </si>
  <si>
    <t>Galvács Község Önkormányzat 2014. évi adósságot keletkeztető fejlesztési céljai</t>
  </si>
  <si>
    <t xml:space="preserve">2.1. melléklet a 3/2014. (III.7.) önkormányzati rendelethez     </t>
  </si>
  <si>
    <t xml:space="preserve">2.2. melléklet a 3/2014. (III.7.)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</si>
</sst>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4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35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30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1" xfId="60" applyNumberFormat="1" applyFont="1" applyFill="1" applyBorder="1" applyAlignment="1" applyProtection="1">
      <alignment vertical="center"/>
      <protection/>
    </xf>
    <xf numFmtId="164" fontId="14" fillId="0" borderId="23" xfId="60" applyNumberFormat="1" applyFont="1" applyFill="1" applyBorder="1" applyAlignment="1" applyProtection="1">
      <alignment vertical="center"/>
      <protection/>
    </xf>
    <xf numFmtId="164" fontId="14" fillId="0" borderId="26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2" xfId="60" applyFont="1" applyFill="1" applyBorder="1" applyAlignment="1" applyProtection="1">
      <alignment horizontal="left" vertical="center" indent="1"/>
      <protection/>
    </xf>
    <xf numFmtId="164" fontId="14" fillId="0" borderId="23" xfId="60" applyNumberFormat="1" applyFont="1" applyFill="1" applyBorder="1" applyProtection="1">
      <alignment/>
      <protection/>
    </xf>
    <xf numFmtId="164" fontId="14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0" fontId="20" fillId="0" borderId="36" xfId="0" applyFont="1" applyFill="1" applyBorder="1" applyAlignment="1" applyProtection="1">
      <alignment horizontal="left" vertical="center" wrapText="1"/>
      <protection locked="0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9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164" fontId="0" fillId="34" borderId="41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4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9" fillId="0" borderId="34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53" xfId="0" applyFont="1" applyFill="1" applyBorder="1" applyAlignment="1" applyProtection="1">
      <alignment horizontal="left" vertical="center" wrapText="1"/>
      <protection locked="0"/>
    </xf>
    <xf numFmtId="164" fontId="28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8" fillId="0" borderId="17" xfId="59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vertical="center"/>
      <protection locked="0"/>
    </xf>
    <xf numFmtId="3" fontId="16" fillId="0" borderId="30" xfId="0" applyNumberFormat="1" applyFont="1" applyBorder="1" applyAlignment="1" applyProtection="1">
      <alignment horizontal="right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64" fontId="29" fillId="0" borderId="54" xfId="0" applyNumberFormat="1" applyFont="1" applyBorder="1" applyAlignment="1">
      <alignment/>
    </xf>
    <xf numFmtId="164" fontId="29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6" fillId="0" borderId="21" xfId="0" applyFont="1" applyBorder="1" applyAlignment="1" applyProtection="1">
      <alignment horizontal="right" vertical="center" indent="1"/>
      <protection/>
    </xf>
    <xf numFmtId="0" fontId="24" fillId="0" borderId="32" xfId="0" applyFont="1" applyBorder="1" applyAlignment="1">
      <alignment/>
    </xf>
    <xf numFmtId="0" fontId="23" fillId="0" borderId="32" xfId="0" applyFont="1" applyBorder="1" applyAlignment="1" applyProtection="1">
      <alignment horizontal="center" vertical="center"/>
      <protection locked="0"/>
    </xf>
    <xf numFmtId="3" fontId="16" fillId="0" borderId="33" xfId="0" applyNumberFormat="1" applyFont="1" applyBorder="1" applyAlignment="1" applyProtection="1">
      <alignment horizontal="right" vertical="center"/>
      <protection locked="0"/>
    </xf>
    <xf numFmtId="0" fontId="24" fillId="0" borderId="39" xfId="0" applyFont="1" applyBorder="1" applyAlignment="1">
      <alignment/>
    </xf>
    <xf numFmtId="0" fontId="20" fillId="0" borderId="37" xfId="0" applyFont="1" applyFill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39" xfId="58" applyFont="1" applyFill="1" applyBorder="1" applyAlignment="1">
      <alignment horizontal="center" vertical="center" wrapText="1"/>
      <protection/>
    </xf>
    <xf numFmtId="0" fontId="3" fillId="0" borderId="4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57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6" fillId="0" borderId="57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60" xfId="60" applyFont="1" applyFill="1" applyBorder="1" applyAlignment="1" applyProtection="1">
      <alignment horizontal="left" vertical="center" indent="1"/>
      <protection/>
    </xf>
    <xf numFmtId="0" fontId="15" fillId="0" borderId="61" xfId="60" applyFont="1" applyFill="1" applyBorder="1" applyAlignment="1" applyProtection="1">
      <alignment horizontal="left" vertical="center" indent="1"/>
      <protection/>
    </xf>
    <xf numFmtId="0" fontId="15" fillId="0" borderId="5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62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unka1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zoomScale="120" zoomScaleNormal="120" zoomScaleSheetLayoutView="100" workbookViewId="0" topLeftCell="A4">
      <selection activeCell="C6" sqref="C6:C11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3" width="21.625" style="279" customWidth="1"/>
    <col min="4" max="4" width="9.00390625" style="292" customWidth="1"/>
    <col min="5" max="16384" width="9.375" style="292" customWidth="1"/>
  </cols>
  <sheetData>
    <row r="1" spans="1:3" ht="15.75" customHeight="1">
      <c r="A1" s="344" t="s">
        <v>10</v>
      </c>
      <c r="B1" s="344"/>
      <c r="C1" s="344"/>
    </row>
    <row r="2" spans="1:3" ht="15.75" customHeight="1" thickBot="1">
      <c r="A2" s="343" t="s">
        <v>120</v>
      </c>
      <c r="B2" s="343"/>
      <c r="C2" s="218" t="s">
        <v>175</v>
      </c>
    </row>
    <row r="3" spans="1:3" ht="37.5" customHeight="1" thickBot="1">
      <c r="A3" s="21" t="s">
        <v>60</v>
      </c>
      <c r="B3" s="22" t="s">
        <v>12</v>
      </c>
      <c r="C3" s="32" t="s">
        <v>203</v>
      </c>
    </row>
    <row r="4" spans="1:3" s="293" customFormat="1" ht="12" customHeight="1" thickBot="1">
      <c r="A4" s="287">
        <v>1</v>
      </c>
      <c r="B4" s="288">
        <v>2</v>
      </c>
      <c r="C4" s="289">
        <v>3</v>
      </c>
    </row>
    <row r="5" spans="1:3" s="294" customFormat="1" ht="12" customHeight="1" thickBot="1">
      <c r="A5" s="18" t="s">
        <v>13</v>
      </c>
      <c r="B5" s="19" t="s">
        <v>204</v>
      </c>
      <c r="C5" s="208">
        <f>+C6+C7+C8+C9+C10+C11</f>
        <v>9699</v>
      </c>
    </row>
    <row r="6" spans="1:3" s="294" customFormat="1" ht="12" customHeight="1">
      <c r="A6" s="13" t="s">
        <v>87</v>
      </c>
      <c r="B6" s="295" t="s">
        <v>205</v>
      </c>
      <c r="C6" s="211">
        <v>6482</v>
      </c>
    </row>
    <row r="7" spans="1:3" s="294" customFormat="1" ht="12" customHeight="1">
      <c r="A7" s="12" t="s">
        <v>88</v>
      </c>
      <c r="B7" s="296" t="s">
        <v>206</v>
      </c>
      <c r="C7" s="210"/>
    </row>
    <row r="8" spans="1:3" s="294" customFormat="1" ht="12" customHeight="1">
      <c r="A8" s="12" t="s">
        <v>89</v>
      </c>
      <c r="B8" s="296" t="s">
        <v>207</v>
      </c>
      <c r="C8" s="210">
        <v>3100</v>
      </c>
    </row>
    <row r="9" spans="1:3" s="294" customFormat="1" ht="12" customHeight="1">
      <c r="A9" s="12" t="s">
        <v>90</v>
      </c>
      <c r="B9" s="296" t="s">
        <v>208</v>
      </c>
      <c r="C9" s="210">
        <v>117</v>
      </c>
    </row>
    <row r="10" spans="1:3" s="294" customFormat="1" ht="12" customHeight="1">
      <c r="A10" s="12" t="s">
        <v>117</v>
      </c>
      <c r="B10" s="296" t="s">
        <v>209</v>
      </c>
      <c r="C10" s="210"/>
    </row>
    <row r="11" spans="1:3" s="294" customFormat="1" ht="12" customHeight="1" thickBot="1">
      <c r="A11" s="14" t="s">
        <v>91</v>
      </c>
      <c r="B11" s="297" t="s">
        <v>210</v>
      </c>
      <c r="C11" s="210"/>
    </row>
    <row r="12" spans="1:3" s="294" customFormat="1" ht="12" customHeight="1" thickBot="1">
      <c r="A12" s="18" t="s">
        <v>14</v>
      </c>
      <c r="B12" s="203" t="s">
        <v>211</v>
      </c>
      <c r="C12" s="208">
        <f>+C13+C14+C15+C16+C17</f>
        <v>18031</v>
      </c>
    </row>
    <row r="13" spans="1:3" s="294" customFormat="1" ht="12" customHeight="1">
      <c r="A13" s="13" t="s">
        <v>93</v>
      </c>
      <c r="B13" s="295" t="s">
        <v>212</v>
      </c>
      <c r="C13" s="211"/>
    </row>
    <row r="14" spans="1:3" s="294" customFormat="1" ht="12" customHeight="1">
      <c r="A14" s="12" t="s">
        <v>94</v>
      </c>
      <c r="B14" s="296" t="s">
        <v>213</v>
      </c>
      <c r="C14" s="210"/>
    </row>
    <row r="15" spans="1:3" s="294" customFormat="1" ht="12" customHeight="1">
      <c r="A15" s="12" t="s">
        <v>95</v>
      </c>
      <c r="B15" s="296" t="s">
        <v>406</v>
      </c>
      <c r="C15" s="210"/>
    </row>
    <row r="16" spans="1:3" s="294" customFormat="1" ht="12" customHeight="1">
      <c r="A16" s="12" t="s">
        <v>96</v>
      </c>
      <c r="B16" s="296" t="s">
        <v>407</v>
      </c>
      <c r="C16" s="210"/>
    </row>
    <row r="17" spans="1:3" s="294" customFormat="1" ht="12" customHeight="1">
      <c r="A17" s="12" t="s">
        <v>97</v>
      </c>
      <c r="B17" s="296" t="s">
        <v>214</v>
      </c>
      <c r="C17" s="210">
        <v>18031</v>
      </c>
    </row>
    <row r="18" spans="1:3" s="294" customFormat="1" ht="12" customHeight="1" thickBot="1">
      <c r="A18" s="14" t="s">
        <v>106</v>
      </c>
      <c r="B18" s="297" t="s">
        <v>215</v>
      </c>
      <c r="C18" s="212"/>
    </row>
    <row r="19" spans="1:3" s="294" customFormat="1" ht="12" customHeight="1" thickBot="1">
      <c r="A19" s="18" t="s">
        <v>15</v>
      </c>
      <c r="B19" s="19" t="s">
        <v>216</v>
      </c>
      <c r="C19" s="208">
        <f>+C20+C21+C22+C23+C24</f>
        <v>0</v>
      </c>
    </row>
    <row r="20" spans="1:3" s="294" customFormat="1" ht="12" customHeight="1">
      <c r="A20" s="13" t="s">
        <v>76</v>
      </c>
      <c r="B20" s="295" t="s">
        <v>217</v>
      </c>
      <c r="C20" s="211"/>
    </row>
    <row r="21" spans="1:3" s="294" customFormat="1" ht="12" customHeight="1">
      <c r="A21" s="12" t="s">
        <v>77</v>
      </c>
      <c r="B21" s="296" t="s">
        <v>218</v>
      </c>
      <c r="C21" s="210"/>
    </row>
    <row r="22" spans="1:3" s="294" customFormat="1" ht="12" customHeight="1">
      <c r="A22" s="12" t="s">
        <v>78</v>
      </c>
      <c r="B22" s="296" t="s">
        <v>408</v>
      </c>
      <c r="C22" s="210"/>
    </row>
    <row r="23" spans="1:3" s="294" customFormat="1" ht="12" customHeight="1">
      <c r="A23" s="12" t="s">
        <v>79</v>
      </c>
      <c r="B23" s="296" t="s">
        <v>409</v>
      </c>
      <c r="C23" s="210"/>
    </row>
    <row r="24" spans="1:3" s="294" customFormat="1" ht="12" customHeight="1">
      <c r="A24" s="12" t="s">
        <v>138</v>
      </c>
      <c r="B24" s="296" t="s">
        <v>219</v>
      </c>
      <c r="C24" s="210"/>
    </row>
    <row r="25" spans="1:3" s="294" customFormat="1" ht="12" customHeight="1" thickBot="1">
      <c r="A25" s="14" t="s">
        <v>139</v>
      </c>
      <c r="B25" s="297" t="s">
        <v>220</v>
      </c>
      <c r="C25" s="212"/>
    </row>
    <row r="26" spans="1:3" s="294" customFormat="1" ht="12" customHeight="1" thickBot="1">
      <c r="A26" s="18" t="s">
        <v>140</v>
      </c>
      <c r="B26" s="19" t="s">
        <v>221</v>
      </c>
      <c r="C26" s="214">
        <f>+C27+C30+C31+C32</f>
        <v>4800</v>
      </c>
    </row>
    <row r="27" spans="1:3" s="294" customFormat="1" ht="12" customHeight="1">
      <c r="A27" s="13" t="s">
        <v>222</v>
      </c>
      <c r="B27" s="295" t="s">
        <v>228</v>
      </c>
      <c r="C27" s="290">
        <f>+C28+C29</f>
        <v>700</v>
      </c>
    </row>
    <row r="28" spans="1:3" s="294" customFormat="1" ht="12" customHeight="1">
      <c r="A28" s="12" t="s">
        <v>223</v>
      </c>
      <c r="B28" s="296" t="s">
        <v>229</v>
      </c>
      <c r="C28" s="210">
        <v>700</v>
      </c>
    </row>
    <row r="29" spans="1:3" s="294" customFormat="1" ht="12" customHeight="1">
      <c r="A29" s="12" t="s">
        <v>224</v>
      </c>
      <c r="B29" s="296" t="s">
        <v>230</v>
      </c>
      <c r="C29" s="210"/>
    </row>
    <row r="30" spans="1:3" s="294" customFormat="1" ht="12" customHeight="1">
      <c r="A30" s="12" t="s">
        <v>225</v>
      </c>
      <c r="B30" s="296" t="s">
        <v>231</v>
      </c>
      <c r="C30" s="210">
        <v>4000</v>
      </c>
    </row>
    <row r="31" spans="1:3" s="294" customFormat="1" ht="12" customHeight="1">
      <c r="A31" s="12" t="s">
        <v>226</v>
      </c>
      <c r="B31" s="296" t="s">
        <v>232</v>
      </c>
      <c r="C31" s="210"/>
    </row>
    <row r="32" spans="1:3" s="294" customFormat="1" ht="12" customHeight="1" thickBot="1">
      <c r="A32" s="14" t="s">
        <v>227</v>
      </c>
      <c r="B32" s="297" t="s">
        <v>233</v>
      </c>
      <c r="C32" s="212">
        <v>100</v>
      </c>
    </row>
    <row r="33" spans="1:3" s="294" customFormat="1" ht="12" customHeight="1" thickBot="1">
      <c r="A33" s="18" t="s">
        <v>17</v>
      </c>
      <c r="B33" s="19" t="s">
        <v>234</v>
      </c>
      <c r="C33" s="208">
        <f>SUM(C34:C43)</f>
        <v>210</v>
      </c>
    </row>
    <row r="34" spans="1:3" s="294" customFormat="1" ht="12" customHeight="1">
      <c r="A34" s="13" t="s">
        <v>80</v>
      </c>
      <c r="B34" s="295" t="s">
        <v>237</v>
      </c>
      <c r="C34" s="211"/>
    </row>
    <row r="35" spans="1:3" s="294" customFormat="1" ht="12" customHeight="1">
      <c r="A35" s="12" t="s">
        <v>81</v>
      </c>
      <c r="B35" s="296" t="s">
        <v>238</v>
      </c>
      <c r="C35" s="210"/>
    </row>
    <row r="36" spans="1:3" s="294" customFormat="1" ht="12" customHeight="1">
      <c r="A36" s="12" t="s">
        <v>82</v>
      </c>
      <c r="B36" s="296" t="s">
        <v>239</v>
      </c>
      <c r="C36" s="210"/>
    </row>
    <row r="37" spans="1:3" s="294" customFormat="1" ht="12" customHeight="1">
      <c r="A37" s="12" t="s">
        <v>142</v>
      </c>
      <c r="B37" s="296" t="s">
        <v>240</v>
      </c>
      <c r="C37" s="210">
        <v>200</v>
      </c>
    </row>
    <row r="38" spans="1:3" s="294" customFormat="1" ht="12" customHeight="1">
      <c r="A38" s="12" t="s">
        <v>143</v>
      </c>
      <c r="B38" s="296" t="s">
        <v>241</v>
      </c>
      <c r="C38" s="210"/>
    </row>
    <row r="39" spans="1:3" s="294" customFormat="1" ht="12" customHeight="1">
      <c r="A39" s="12" t="s">
        <v>144</v>
      </c>
      <c r="B39" s="296" t="s">
        <v>242</v>
      </c>
      <c r="C39" s="210"/>
    </row>
    <row r="40" spans="1:3" s="294" customFormat="1" ht="12" customHeight="1">
      <c r="A40" s="12" t="s">
        <v>145</v>
      </c>
      <c r="B40" s="296" t="s">
        <v>243</v>
      </c>
      <c r="C40" s="210"/>
    </row>
    <row r="41" spans="1:3" s="294" customFormat="1" ht="12" customHeight="1">
      <c r="A41" s="12" t="s">
        <v>146</v>
      </c>
      <c r="B41" s="296" t="s">
        <v>244</v>
      </c>
      <c r="C41" s="210">
        <v>10</v>
      </c>
    </row>
    <row r="42" spans="1:3" s="294" customFormat="1" ht="12" customHeight="1">
      <c r="A42" s="12" t="s">
        <v>235</v>
      </c>
      <c r="B42" s="296" t="s">
        <v>245</v>
      </c>
      <c r="C42" s="213"/>
    </row>
    <row r="43" spans="1:3" s="294" customFormat="1" ht="12" customHeight="1" thickBot="1">
      <c r="A43" s="14" t="s">
        <v>236</v>
      </c>
      <c r="B43" s="297" t="s">
        <v>246</v>
      </c>
      <c r="C43" s="286"/>
    </row>
    <row r="44" spans="1:3" s="294" customFormat="1" ht="12" customHeight="1" thickBot="1">
      <c r="A44" s="18" t="s">
        <v>18</v>
      </c>
      <c r="B44" s="19" t="s">
        <v>247</v>
      </c>
      <c r="C44" s="208">
        <f>SUM(C45:C49)</f>
        <v>1540</v>
      </c>
    </row>
    <row r="45" spans="1:3" s="294" customFormat="1" ht="12" customHeight="1">
      <c r="A45" s="13" t="s">
        <v>83</v>
      </c>
      <c r="B45" s="295" t="s">
        <v>251</v>
      </c>
      <c r="C45" s="313">
        <v>1540</v>
      </c>
    </row>
    <row r="46" spans="1:3" s="294" customFormat="1" ht="12" customHeight="1">
      <c r="A46" s="12" t="s">
        <v>84</v>
      </c>
      <c r="B46" s="296" t="s">
        <v>252</v>
      </c>
      <c r="C46" s="213"/>
    </row>
    <row r="47" spans="1:3" s="294" customFormat="1" ht="12" customHeight="1">
      <c r="A47" s="12" t="s">
        <v>248</v>
      </c>
      <c r="B47" s="296" t="s">
        <v>253</v>
      </c>
      <c r="C47" s="213"/>
    </row>
    <row r="48" spans="1:3" s="294" customFormat="1" ht="12" customHeight="1">
      <c r="A48" s="12" t="s">
        <v>249</v>
      </c>
      <c r="B48" s="296" t="s">
        <v>254</v>
      </c>
      <c r="C48" s="213"/>
    </row>
    <row r="49" spans="1:3" s="294" customFormat="1" ht="12" customHeight="1" thickBot="1">
      <c r="A49" s="14" t="s">
        <v>250</v>
      </c>
      <c r="B49" s="297" t="s">
        <v>255</v>
      </c>
      <c r="C49" s="286"/>
    </row>
    <row r="50" spans="1:3" s="294" customFormat="1" ht="12" customHeight="1" thickBot="1">
      <c r="A50" s="18" t="s">
        <v>147</v>
      </c>
      <c r="B50" s="19" t="s">
        <v>256</v>
      </c>
      <c r="C50" s="208">
        <f>SUM(C51:C53)</f>
        <v>0</v>
      </c>
    </row>
    <row r="51" spans="1:3" s="294" customFormat="1" ht="12" customHeight="1">
      <c r="A51" s="13" t="s">
        <v>85</v>
      </c>
      <c r="B51" s="295" t="s">
        <v>257</v>
      </c>
      <c r="C51" s="211"/>
    </row>
    <row r="52" spans="1:3" s="294" customFormat="1" ht="12" customHeight="1">
      <c r="A52" s="12" t="s">
        <v>86</v>
      </c>
      <c r="B52" s="296" t="s">
        <v>410</v>
      </c>
      <c r="C52" s="210"/>
    </row>
    <row r="53" spans="1:3" s="294" customFormat="1" ht="12" customHeight="1">
      <c r="A53" s="12" t="s">
        <v>261</v>
      </c>
      <c r="B53" s="296" t="s">
        <v>259</v>
      </c>
      <c r="C53" s="210"/>
    </row>
    <row r="54" spans="1:3" s="294" customFormat="1" ht="12" customHeight="1" thickBot="1">
      <c r="A54" s="14" t="s">
        <v>262</v>
      </c>
      <c r="B54" s="297" t="s">
        <v>260</v>
      </c>
      <c r="C54" s="212"/>
    </row>
    <row r="55" spans="1:3" s="294" customFormat="1" ht="12" customHeight="1" thickBot="1">
      <c r="A55" s="18" t="s">
        <v>20</v>
      </c>
      <c r="B55" s="203" t="s">
        <v>263</v>
      </c>
      <c r="C55" s="208">
        <f>SUM(C56:C58)</f>
        <v>0</v>
      </c>
    </row>
    <row r="56" spans="1:3" s="294" customFormat="1" ht="12" customHeight="1">
      <c r="A56" s="13" t="s">
        <v>148</v>
      </c>
      <c r="B56" s="295" t="s">
        <v>265</v>
      </c>
      <c r="C56" s="213"/>
    </row>
    <row r="57" spans="1:3" s="294" customFormat="1" ht="12" customHeight="1">
      <c r="A57" s="12" t="s">
        <v>149</v>
      </c>
      <c r="B57" s="296" t="s">
        <v>411</v>
      </c>
      <c r="C57" s="213"/>
    </row>
    <row r="58" spans="1:3" s="294" customFormat="1" ht="12" customHeight="1">
      <c r="A58" s="12" t="s">
        <v>176</v>
      </c>
      <c r="B58" s="296" t="s">
        <v>266</v>
      </c>
      <c r="C58" s="213"/>
    </row>
    <row r="59" spans="1:3" s="294" customFormat="1" ht="12" customHeight="1" thickBot="1">
      <c r="A59" s="14" t="s">
        <v>264</v>
      </c>
      <c r="B59" s="297" t="s">
        <v>267</v>
      </c>
      <c r="C59" s="213"/>
    </row>
    <row r="60" spans="1:3" s="294" customFormat="1" ht="12" customHeight="1" thickBot="1">
      <c r="A60" s="18" t="s">
        <v>21</v>
      </c>
      <c r="B60" s="19" t="s">
        <v>268</v>
      </c>
      <c r="C60" s="214">
        <f>+C5+C12+C19+C26+C33+C44+C50+C55</f>
        <v>34280</v>
      </c>
    </row>
    <row r="61" spans="1:3" s="294" customFormat="1" ht="12" customHeight="1" thickBot="1">
      <c r="A61" s="298" t="s">
        <v>269</v>
      </c>
      <c r="B61" s="203" t="s">
        <v>270</v>
      </c>
      <c r="C61" s="208">
        <f>SUM(C62:C64)</f>
        <v>0</v>
      </c>
    </row>
    <row r="62" spans="1:3" s="294" customFormat="1" ht="12" customHeight="1">
      <c r="A62" s="13" t="s">
        <v>303</v>
      </c>
      <c r="B62" s="295" t="s">
        <v>271</v>
      </c>
      <c r="C62" s="213"/>
    </row>
    <row r="63" spans="1:3" s="294" customFormat="1" ht="12" customHeight="1">
      <c r="A63" s="12" t="s">
        <v>312</v>
      </c>
      <c r="B63" s="296" t="s">
        <v>272</v>
      </c>
      <c r="C63" s="213"/>
    </row>
    <row r="64" spans="1:3" s="294" customFormat="1" ht="12" customHeight="1" thickBot="1">
      <c r="A64" s="14" t="s">
        <v>313</v>
      </c>
      <c r="B64" s="299" t="s">
        <v>273</v>
      </c>
      <c r="C64" s="213"/>
    </row>
    <row r="65" spans="1:3" s="294" customFormat="1" ht="12" customHeight="1" thickBot="1">
      <c r="A65" s="298" t="s">
        <v>274</v>
      </c>
      <c r="B65" s="203" t="s">
        <v>275</v>
      </c>
      <c r="C65" s="208">
        <f>SUM(C66:C69)</f>
        <v>0</v>
      </c>
    </row>
    <row r="66" spans="1:3" s="294" customFormat="1" ht="12" customHeight="1">
      <c r="A66" s="13" t="s">
        <v>118</v>
      </c>
      <c r="B66" s="295" t="s">
        <v>276</v>
      </c>
      <c r="C66" s="213"/>
    </row>
    <row r="67" spans="1:3" s="294" customFormat="1" ht="12" customHeight="1">
      <c r="A67" s="12" t="s">
        <v>119</v>
      </c>
      <c r="B67" s="296" t="s">
        <v>277</v>
      </c>
      <c r="C67" s="213"/>
    </row>
    <row r="68" spans="1:3" s="294" customFormat="1" ht="12" customHeight="1">
      <c r="A68" s="12" t="s">
        <v>304</v>
      </c>
      <c r="B68" s="296" t="s">
        <v>278</v>
      </c>
      <c r="C68" s="213"/>
    </row>
    <row r="69" spans="1:3" s="294" customFormat="1" ht="12" customHeight="1" thickBot="1">
      <c r="A69" s="14" t="s">
        <v>305</v>
      </c>
      <c r="B69" s="297" t="s">
        <v>279</v>
      </c>
      <c r="C69" s="213"/>
    </row>
    <row r="70" spans="1:3" s="294" customFormat="1" ht="12" customHeight="1" thickBot="1">
      <c r="A70" s="298" t="s">
        <v>280</v>
      </c>
      <c r="B70" s="203" t="s">
        <v>281</v>
      </c>
      <c r="C70" s="208">
        <f>SUM(C71:C72)</f>
        <v>0</v>
      </c>
    </row>
    <row r="71" spans="1:3" s="294" customFormat="1" ht="12" customHeight="1">
      <c r="A71" s="13" t="s">
        <v>306</v>
      </c>
      <c r="B71" s="295" t="s">
        <v>282</v>
      </c>
      <c r="C71" s="213"/>
    </row>
    <row r="72" spans="1:3" s="294" customFormat="1" ht="12" customHeight="1" thickBot="1">
      <c r="A72" s="14" t="s">
        <v>307</v>
      </c>
      <c r="B72" s="297" t="s">
        <v>283</v>
      </c>
      <c r="C72" s="213"/>
    </row>
    <row r="73" spans="1:3" s="294" customFormat="1" ht="12" customHeight="1" thickBot="1">
      <c r="A73" s="298" t="s">
        <v>284</v>
      </c>
      <c r="B73" s="203" t="s">
        <v>285</v>
      </c>
      <c r="C73" s="208">
        <f>SUM(C74:C76)</f>
        <v>0</v>
      </c>
    </row>
    <row r="74" spans="1:3" s="294" customFormat="1" ht="12" customHeight="1">
      <c r="A74" s="13" t="s">
        <v>308</v>
      </c>
      <c r="B74" s="295" t="s">
        <v>286</v>
      </c>
      <c r="C74" s="213"/>
    </row>
    <row r="75" spans="1:3" s="294" customFormat="1" ht="12" customHeight="1">
      <c r="A75" s="12" t="s">
        <v>309</v>
      </c>
      <c r="B75" s="296" t="s">
        <v>287</v>
      </c>
      <c r="C75" s="213"/>
    </row>
    <row r="76" spans="1:3" s="294" customFormat="1" ht="12" customHeight="1" thickBot="1">
      <c r="A76" s="14" t="s">
        <v>310</v>
      </c>
      <c r="B76" s="297" t="s">
        <v>288</v>
      </c>
      <c r="C76" s="213"/>
    </row>
    <row r="77" spans="1:3" s="294" customFormat="1" ht="12" customHeight="1" thickBot="1">
      <c r="A77" s="298" t="s">
        <v>289</v>
      </c>
      <c r="B77" s="203" t="s">
        <v>311</v>
      </c>
      <c r="C77" s="208">
        <f>SUM(C78:C81)</f>
        <v>0</v>
      </c>
    </row>
    <row r="78" spans="1:3" s="294" customFormat="1" ht="12" customHeight="1">
      <c r="A78" s="300" t="s">
        <v>290</v>
      </c>
      <c r="B78" s="295" t="s">
        <v>291</v>
      </c>
      <c r="C78" s="213"/>
    </row>
    <row r="79" spans="1:3" s="294" customFormat="1" ht="12" customHeight="1">
      <c r="A79" s="301" t="s">
        <v>292</v>
      </c>
      <c r="B79" s="296" t="s">
        <v>293</v>
      </c>
      <c r="C79" s="213"/>
    </row>
    <row r="80" spans="1:3" s="294" customFormat="1" ht="12" customHeight="1">
      <c r="A80" s="301" t="s">
        <v>294</v>
      </c>
      <c r="B80" s="296" t="s">
        <v>295</v>
      </c>
      <c r="C80" s="213"/>
    </row>
    <row r="81" spans="1:3" s="294" customFormat="1" ht="12" customHeight="1" thickBot="1">
      <c r="A81" s="302" t="s">
        <v>296</v>
      </c>
      <c r="B81" s="297" t="s">
        <v>297</v>
      </c>
      <c r="C81" s="213"/>
    </row>
    <row r="82" spans="1:3" s="294" customFormat="1" ht="13.5" customHeight="1" thickBot="1">
      <c r="A82" s="298" t="s">
        <v>298</v>
      </c>
      <c r="B82" s="203" t="s">
        <v>299</v>
      </c>
      <c r="C82" s="314"/>
    </row>
    <row r="83" spans="1:3" s="294" customFormat="1" ht="15.75" customHeight="1" thickBot="1">
      <c r="A83" s="298" t="s">
        <v>300</v>
      </c>
      <c r="B83" s="303" t="s">
        <v>301</v>
      </c>
      <c r="C83" s="214">
        <f>+C61+C65+C70+C73+C77+C82</f>
        <v>0</v>
      </c>
    </row>
    <row r="84" spans="1:3" s="294" customFormat="1" ht="16.5" customHeight="1" thickBot="1">
      <c r="A84" s="304" t="s">
        <v>314</v>
      </c>
      <c r="B84" s="305" t="s">
        <v>302</v>
      </c>
      <c r="C84" s="214">
        <f>+C60+C83</f>
        <v>34280</v>
      </c>
    </row>
    <row r="85" spans="1:3" s="294" customFormat="1" ht="83.25" customHeight="1">
      <c r="A85" s="3"/>
      <c r="B85" s="4"/>
      <c r="C85" s="215"/>
    </row>
    <row r="86" spans="1:3" ht="16.5" customHeight="1">
      <c r="A86" s="344" t="s">
        <v>41</v>
      </c>
      <c r="B86" s="344"/>
      <c r="C86" s="344"/>
    </row>
    <row r="87" spans="1:3" s="306" customFormat="1" ht="16.5" customHeight="1" thickBot="1">
      <c r="A87" s="345" t="s">
        <v>121</v>
      </c>
      <c r="B87" s="345"/>
      <c r="C87" s="103" t="s">
        <v>175</v>
      </c>
    </row>
    <row r="88" spans="1:3" ht="37.5" customHeight="1" thickBot="1">
      <c r="A88" s="21" t="s">
        <v>60</v>
      </c>
      <c r="B88" s="22" t="s">
        <v>42</v>
      </c>
      <c r="C88" s="32" t="s">
        <v>203</v>
      </c>
    </row>
    <row r="89" spans="1:3" s="293" customFormat="1" ht="12" customHeight="1" thickBot="1">
      <c r="A89" s="26">
        <v>1</v>
      </c>
      <c r="B89" s="27">
        <v>2</v>
      </c>
      <c r="C89" s="28">
        <v>3</v>
      </c>
    </row>
    <row r="90" spans="1:3" ht="12" customHeight="1" thickBot="1">
      <c r="A90" s="20" t="s">
        <v>13</v>
      </c>
      <c r="B90" s="25" t="s">
        <v>317</v>
      </c>
      <c r="C90" s="207">
        <f>SUM(C91:C95)</f>
        <v>32670</v>
      </c>
    </row>
    <row r="91" spans="1:3" ht="12" customHeight="1">
      <c r="A91" s="15" t="s">
        <v>87</v>
      </c>
      <c r="B91" s="8" t="s">
        <v>43</v>
      </c>
      <c r="C91" s="209">
        <v>17224</v>
      </c>
    </row>
    <row r="92" spans="1:3" ht="12" customHeight="1">
      <c r="A92" s="12" t="s">
        <v>88</v>
      </c>
      <c r="B92" s="6" t="s">
        <v>150</v>
      </c>
      <c r="C92" s="210">
        <v>2862</v>
      </c>
    </row>
    <row r="93" spans="1:3" ht="12" customHeight="1">
      <c r="A93" s="12" t="s">
        <v>89</v>
      </c>
      <c r="B93" s="6" t="s">
        <v>116</v>
      </c>
      <c r="C93" s="212">
        <v>10865</v>
      </c>
    </row>
    <row r="94" spans="1:3" ht="12" customHeight="1">
      <c r="A94" s="12" t="s">
        <v>90</v>
      </c>
      <c r="B94" s="9" t="s">
        <v>151</v>
      </c>
      <c r="C94" s="212">
        <v>930</v>
      </c>
    </row>
    <row r="95" spans="1:3" ht="12" customHeight="1">
      <c r="A95" s="12" t="s">
        <v>101</v>
      </c>
      <c r="B95" s="17" t="s">
        <v>152</v>
      </c>
      <c r="C95" s="212">
        <v>789</v>
      </c>
    </row>
    <row r="96" spans="1:3" ht="12" customHeight="1">
      <c r="A96" s="12" t="s">
        <v>91</v>
      </c>
      <c r="B96" s="6" t="s">
        <v>318</v>
      </c>
      <c r="C96" s="212"/>
    </row>
    <row r="97" spans="1:3" ht="12" customHeight="1">
      <c r="A97" s="12" t="s">
        <v>92</v>
      </c>
      <c r="B97" s="104" t="s">
        <v>319</v>
      </c>
      <c r="C97" s="212"/>
    </row>
    <row r="98" spans="1:3" ht="12" customHeight="1">
      <c r="A98" s="12" t="s">
        <v>102</v>
      </c>
      <c r="B98" s="105" t="s">
        <v>320</v>
      </c>
      <c r="C98" s="212"/>
    </row>
    <row r="99" spans="1:3" ht="12" customHeight="1">
      <c r="A99" s="12" t="s">
        <v>103</v>
      </c>
      <c r="B99" s="105" t="s">
        <v>321</v>
      </c>
      <c r="C99" s="212"/>
    </row>
    <row r="100" spans="1:3" ht="12" customHeight="1">
      <c r="A100" s="12" t="s">
        <v>104</v>
      </c>
      <c r="B100" s="104" t="s">
        <v>322</v>
      </c>
      <c r="C100" s="212">
        <v>259</v>
      </c>
    </row>
    <row r="101" spans="1:3" ht="12" customHeight="1">
      <c r="A101" s="12" t="s">
        <v>105</v>
      </c>
      <c r="B101" s="104" t="s">
        <v>323</v>
      </c>
      <c r="C101" s="212"/>
    </row>
    <row r="102" spans="1:3" ht="12" customHeight="1">
      <c r="A102" s="12" t="s">
        <v>107</v>
      </c>
      <c r="B102" s="105" t="s">
        <v>324</v>
      </c>
      <c r="C102" s="212"/>
    </row>
    <row r="103" spans="1:3" ht="12" customHeight="1">
      <c r="A103" s="11" t="s">
        <v>153</v>
      </c>
      <c r="B103" s="106" t="s">
        <v>325</v>
      </c>
      <c r="C103" s="212"/>
    </row>
    <row r="104" spans="1:3" ht="12" customHeight="1">
      <c r="A104" s="12" t="s">
        <v>315</v>
      </c>
      <c r="B104" s="106" t="s">
        <v>326</v>
      </c>
      <c r="C104" s="212"/>
    </row>
    <row r="105" spans="1:3" ht="12" customHeight="1" thickBot="1">
      <c r="A105" s="16" t="s">
        <v>316</v>
      </c>
      <c r="B105" s="107" t="s">
        <v>327</v>
      </c>
      <c r="C105" s="216">
        <v>530</v>
      </c>
    </row>
    <row r="106" spans="1:3" ht="12" customHeight="1" thickBot="1">
      <c r="A106" s="18" t="s">
        <v>14</v>
      </c>
      <c r="B106" s="24" t="s">
        <v>328</v>
      </c>
      <c r="C106" s="208">
        <f>+C107+C109+C111</f>
        <v>1600</v>
      </c>
    </row>
    <row r="107" spans="1:3" ht="12" customHeight="1">
      <c r="A107" s="13" t="s">
        <v>93</v>
      </c>
      <c r="B107" s="6" t="s">
        <v>174</v>
      </c>
      <c r="C107" s="211">
        <v>1600</v>
      </c>
    </row>
    <row r="108" spans="1:3" ht="12" customHeight="1">
      <c r="A108" s="13" t="s">
        <v>94</v>
      </c>
      <c r="B108" s="10" t="s">
        <v>332</v>
      </c>
      <c r="C108" s="211"/>
    </row>
    <row r="109" spans="1:3" ht="12" customHeight="1">
      <c r="A109" s="13" t="s">
        <v>95</v>
      </c>
      <c r="B109" s="10" t="s">
        <v>154</v>
      </c>
      <c r="C109" s="210"/>
    </row>
    <row r="110" spans="1:3" ht="12" customHeight="1">
      <c r="A110" s="13" t="s">
        <v>96</v>
      </c>
      <c r="B110" s="10" t="s">
        <v>333</v>
      </c>
      <c r="C110" s="195"/>
    </row>
    <row r="111" spans="1:3" ht="12" customHeight="1">
      <c r="A111" s="13" t="s">
        <v>97</v>
      </c>
      <c r="B111" s="205" t="s">
        <v>177</v>
      </c>
      <c r="C111" s="195"/>
    </row>
    <row r="112" spans="1:3" ht="12" customHeight="1">
      <c r="A112" s="13" t="s">
        <v>106</v>
      </c>
      <c r="B112" s="204" t="s">
        <v>412</v>
      </c>
      <c r="C112" s="195"/>
    </row>
    <row r="113" spans="1:3" ht="12" customHeight="1">
      <c r="A113" s="13" t="s">
        <v>108</v>
      </c>
      <c r="B113" s="291" t="s">
        <v>338</v>
      </c>
      <c r="C113" s="195"/>
    </row>
    <row r="114" spans="1:3" ht="15.75">
      <c r="A114" s="13" t="s">
        <v>155</v>
      </c>
      <c r="B114" s="105" t="s">
        <v>321</v>
      </c>
      <c r="C114" s="195"/>
    </row>
    <row r="115" spans="1:3" ht="12" customHeight="1">
      <c r="A115" s="13" t="s">
        <v>156</v>
      </c>
      <c r="B115" s="105" t="s">
        <v>337</v>
      </c>
      <c r="C115" s="195"/>
    </row>
    <row r="116" spans="1:3" ht="12" customHeight="1">
      <c r="A116" s="13" t="s">
        <v>157</v>
      </c>
      <c r="B116" s="105" t="s">
        <v>336</v>
      </c>
      <c r="C116" s="195"/>
    </row>
    <row r="117" spans="1:3" ht="12" customHeight="1">
      <c r="A117" s="13" t="s">
        <v>329</v>
      </c>
      <c r="B117" s="105" t="s">
        <v>324</v>
      </c>
      <c r="C117" s="195"/>
    </row>
    <row r="118" spans="1:3" ht="12" customHeight="1">
      <c r="A118" s="13" t="s">
        <v>330</v>
      </c>
      <c r="B118" s="105" t="s">
        <v>335</v>
      </c>
      <c r="C118" s="195"/>
    </row>
    <row r="119" spans="1:3" ht="16.5" thickBot="1">
      <c r="A119" s="11" t="s">
        <v>331</v>
      </c>
      <c r="B119" s="105" t="s">
        <v>334</v>
      </c>
      <c r="C119" s="196"/>
    </row>
    <row r="120" spans="1:3" ht="12" customHeight="1" thickBot="1">
      <c r="A120" s="18" t="s">
        <v>15</v>
      </c>
      <c r="B120" s="96" t="s">
        <v>339</v>
      </c>
      <c r="C120" s="208">
        <f>+C121+C122</f>
        <v>10</v>
      </c>
    </row>
    <row r="121" spans="1:3" ht="12" customHeight="1">
      <c r="A121" s="13" t="s">
        <v>76</v>
      </c>
      <c r="B121" s="7" t="s">
        <v>51</v>
      </c>
      <c r="C121" s="211"/>
    </row>
    <row r="122" spans="1:3" ht="12" customHeight="1" thickBot="1">
      <c r="A122" s="14" t="s">
        <v>77</v>
      </c>
      <c r="B122" s="10" t="s">
        <v>52</v>
      </c>
      <c r="C122" s="212">
        <v>10</v>
      </c>
    </row>
    <row r="123" spans="1:3" ht="12" customHeight="1" thickBot="1">
      <c r="A123" s="18" t="s">
        <v>16</v>
      </c>
      <c r="B123" s="96" t="s">
        <v>340</v>
      </c>
      <c r="C123" s="208">
        <f>+C90+C106+C120</f>
        <v>34280</v>
      </c>
    </row>
    <row r="124" spans="1:3" ht="12" customHeight="1" thickBot="1">
      <c r="A124" s="18" t="s">
        <v>17</v>
      </c>
      <c r="B124" s="96" t="s">
        <v>341</v>
      </c>
      <c r="C124" s="208">
        <f>+C125+C126+C127</f>
        <v>0</v>
      </c>
    </row>
    <row r="125" spans="1:3" ht="12" customHeight="1">
      <c r="A125" s="13" t="s">
        <v>80</v>
      </c>
      <c r="B125" s="7" t="s">
        <v>342</v>
      </c>
      <c r="C125" s="195"/>
    </row>
    <row r="126" spans="1:3" ht="12" customHeight="1">
      <c r="A126" s="13" t="s">
        <v>81</v>
      </c>
      <c r="B126" s="7" t="s">
        <v>343</v>
      </c>
      <c r="C126" s="195"/>
    </row>
    <row r="127" spans="1:3" ht="12" customHeight="1" thickBot="1">
      <c r="A127" s="11" t="s">
        <v>82</v>
      </c>
      <c r="B127" s="5" t="s">
        <v>344</v>
      </c>
      <c r="C127" s="195"/>
    </row>
    <row r="128" spans="1:3" ht="12" customHeight="1" thickBot="1">
      <c r="A128" s="18" t="s">
        <v>18</v>
      </c>
      <c r="B128" s="96" t="s">
        <v>393</v>
      </c>
      <c r="C128" s="208">
        <f>+C129+C130+C131+C132</f>
        <v>0</v>
      </c>
    </row>
    <row r="129" spans="1:3" ht="12" customHeight="1">
      <c r="A129" s="13" t="s">
        <v>83</v>
      </c>
      <c r="B129" s="7" t="s">
        <v>345</v>
      </c>
      <c r="C129" s="195"/>
    </row>
    <row r="130" spans="1:3" ht="12" customHeight="1">
      <c r="A130" s="13" t="s">
        <v>84</v>
      </c>
      <c r="B130" s="7" t="s">
        <v>346</v>
      </c>
      <c r="C130" s="195"/>
    </row>
    <row r="131" spans="1:3" ht="12" customHeight="1">
      <c r="A131" s="13" t="s">
        <v>248</v>
      </c>
      <c r="B131" s="7" t="s">
        <v>347</v>
      </c>
      <c r="C131" s="195"/>
    </row>
    <row r="132" spans="1:3" ht="12" customHeight="1" thickBot="1">
      <c r="A132" s="11" t="s">
        <v>249</v>
      </c>
      <c r="B132" s="5" t="s">
        <v>348</v>
      </c>
      <c r="C132" s="195"/>
    </row>
    <row r="133" spans="1:3" ht="12" customHeight="1" thickBot="1">
      <c r="A133" s="18" t="s">
        <v>19</v>
      </c>
      <c r="B133" s="96" t="s">
        <v>349</v>
      </c>
      <c r="C133" s="214">
        <f>+C134+C135+C136+C137</f>
        <v>0</v>
      </c>
    </row>
    <row r="134" spans="1:3" ht="12" customHeight="1">
      <c r="A134" s="13" t="s">
        <v>85</v>
      </c>
      <c r="B134" s="7" t="s">
        <v>350</v>
      </c>
      <c r="C134" s="195"/>
    </row>
    <row r="135" spans="1:3" ht="12" customHeight="1">
      <c r="A135" s="13" t="s">
        <v>86</v>
      </c>
      <c r="B135" s="7" t="s">
        <v>360</v>
      </c>
      <c r="C135" s="195"/>
    </row>
    <row r="136" spans="1:3" ht="12" customHeight="1">
      <c r="A136" s="13" t="s">
        <v>261</v>
      </c>
      <c r="B136" s="7" t="s">
        <v>351</v>
      </c>
      <c r="C136" s="195"/>
    </row>
    <row r="137" spans="1:3" ht="12" customHeight="1" thickBot="1">
      <c r="A137" s="11" t="s">
        <v>262</v>
      </c>
      <c r="B137" s="5" t="s">
        <v>352</v>
      </c>
      <c r="C137" s="195"/>
    </row>
    <row r="138" spans="1:3" ht="12" customHeight="1" thickBot="1">
      <c r="A138" s="18" t="s">
        <v>20</v>
      </c>
      <c r="B138" s="96" t="s">
        <v>353</v>
      </c>
      <c r="C138" s="217">
        <f>+C139+C140+C141+C142</f>
        <v>0</v>
      </c>
    </row>
    <row r="139" spans="1:3" ht="12" customHeight="1">
      <c r="A139" s="13" t="s">
        <v>148</v>
      </c>
      <c r="B139" s="7" t="s">
        <v>354</v>
      </c>
      <c r="C139" s="195"/>
    </row>
    <row r="140" spans="1:3" ht="12" customHeight="1">
      <c r="A140" s="13" t="s">
        <v>149</v>
      </c>
      <c r="B140" s="7" t="s">
        <v>355</v>
      </c>
      <c r="C140" s="195"/>
    </row>
    <row r="141" spans="1:3" ht="12" customHeight="1">
      <c r="A141" s="13" t="s">
        <v>176</v>
      </c>
      <c r="B141" s="7" t="s">
        <v>356</v>
      </c>
      <c r="C141" s="195"/>
    </row>
    <row r="142" spans="1:3" ht="12" customHeight="1" thickBot="1">
      <c r="A142" s="13" t="s">
        <v>264</v>
      </c>
      <c r="B142" s="7" t="s">
        <v>357</v>
      </c>
      <c r="C142" s="195"/>
    </row>
    <row r="143" spans="1:9" ht="15" customHeight="1" thickBot="1">
      <c r="A143" s="18" t="s">
        <v>21</v>
      </c>
      <c r="B143" s="96" t="s">
        <v>358</v>
      </c>
      <c r="C143" s="307">
        <f>+C124+C128+C133+C138</f>
        <v>0</v>
      </c>
      <c r="F143" s="308"/>
      <c r="G143" s="309"/>
      <c r="H143" s="309"/>
      <c r="I143" s="309"/>
    </row>
    <row r="144" spans="1:3" s="294" customFormat="1" ht="12.75" customHeight="1" thickBot="1">
      <c r="A144" s="206" t="s">
        <v>22</v>
      </c>
      <c r="B144" s="277" t="s">
        <v>359</v>
      </c>
      <c r="C144" s="307">
        <f>+C123+C143</f>
        <v>34280</v>
      </c>
    </row>
    <row r="145" ht="7.5" customHeight="1"/>
    <row r="146" spans="1:3" ht="15.75">
      <c r="A146" s="346" t="s">
        <v>361</v>
      </c>
      <c r="B146" s="346"/>
      <c r="C146" s="346"/>
    </row>
    <row r="147" spans="1:3" ht="15" customHeight="1" thickBot="1">
      <c r="A147" s="343" t="s">
        <v>122</v>
      </c>
      <c r="B147" s="343"/>
      <c r="C147" s="218" t="s">
        <v>175</v>
      </c>
    </row>
    <row r="148" spans="1:4" ht="13.5" customHeight="1" thickBot="1">
      <c r="A148" s="18">
        <v>1</v>
      </c>
      <c r="B148" s="24" t="s">
        <v>362</v>
      </c>
      <c r="C148" s="208">
        <f>+C60-C123</f>
        <v>0</v>
      </c>
      <c r="D148" s="310"/>
    </row>
    <row r="149" spans="1:3" ht="27.75" customHeight="1" thickBot="1">
      <c r="A149" s="18" t="s">
        <v>14</v>
      </c>
      <c r="B149" s="24" t="s">
        <v>363</v>
      </c>
      <c r="C149" s="208">
        <f>+C83-C143</f>
        <v>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Önkormányzata
2014. ÉVI KÖLTSÉGVETÉSÉNEK ÖSSZEVONT MÉRLEGE&amp;10
&amp;R&amp;"Times New Roman CE,Félkövér dőlt"&amp;11 1.1. melléklet a 3/2014. (III.7.)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31" sqref="D31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7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365" t="s">
        <v>0</v>
      </c>
      <c r="B1" s="365"/>
      <c r="C1" s="365"/>
      <c r="D1" s="365"/>
      <c r="E1" s="365"/>
      <c r="F1" s="365"/>
    </row>
    <row r="2" spans="1:6" ht="22.5" customHeight="1" thickBot="1">
      <c r="A2" s="157"/>
      <c r="B2" s="47"/>
      <c r="C2" s="47"/>
      <c r="D2" s="47"/>
      <c r="E2" s="47"/>
      <c r="F2" s="42" t="s">
        <v>53</v>
      </c>
    </row>
    <row r="3" spans="1:6" s="36" customFormat="1" ht="44.25" customHeight="1" thickBot="1">
      <c r="A3" s="158" t="s">
        <v>57</v>
      </c>
      <c r="B3" s="159" t="s">
        <v>58</v>
      </c>
      <c r="C3" s="159" t="s">
        <v>59</v>
      </c>
      <c r="D3" s="159" t="s">
        <v>391</v>
      </c>
      <c r="E3" s="159" t="s">
        <v>203</v>
      </c>
      <c r="F3" s="43" t="s">
        <v>392</v>
      </c>
    </row>
    <row r="4" spans="1:6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 t="s">
        <v>75</v>
      </c>
    </row>
    <row r="5" spans="1:6" ht="15.75" customHeight="1">
      <c r="A5" s="320" t="s">
        <v>434</v>
      </c>
      <c r="B5" s="23">
        <v>1600</v>
      </c>
      <c r="C5" s="321" t="s">
        <v>435</v>
      </c>
      <c r="D5" s="23"/>
      <c r="E5" s="23">
        <v>1600</v>
      </c>
      <c r="F5" s="48">
        <f>B5-D5-E5</f>
        <v>0</v>
      </c>
    </row>
    <row r="6" spans="1:6" ht="15.75" customHeight="1" thickBot="1">
      <c r="A6" s="320"/>
      <c r="B6" s="23"/>
      <c r="C6" s="321"/>
      <c r="D6" s="23"/>
      <c r="E6" s="23"/>
      <c r="F6" s="48">
        <f>B6-D6-E6</f>
        <v>0</v>
      </c>
    </row>
    <row r="7" spans="1:6" s="52" customFormat="1" ht="18" customHeight="1" thickBot="1">
      <c r="A7" s="160" t="s">
        <v>56</v>
      </c>
      <c r="B7" s="50">
        <f>SUM(B5:B6)</f>
        <v>1600</v>
      </c>
      <c r="C7" s="93"/>
      <c r="D7" s="50">
        <f>SUM(D5:D6)</f>
        <v>0</v>
      </c>
      <c r="E7" s="50">
        <f>SUM(E5:E6)</f>
        <v>1600</v>
      </c>
      <c r="F7" s="51">
        <f>SUM(F5:F6)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3/2014. (III.7.)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B1">
      <selection activeCell="E23" sqref="E23"/>
    </sheetView>
  </sheetViews>
  <sheetFormatPr defaultColWidth="9.00390625" defaultRowHeight="12.75"/>
  <cols>
    <col min="1" max="1" width="5.875" style="66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67" t="s">
        <v>1</v>
      </c>
      <c r="C1" s="367"/>
      <c r="D1" s="367"/>
    </row>
    <row r="2" spans="1:4" s="54" customFormat="1" ht="16.5" thickBot="1">
      <c r="A2" s="53"/>
      <c r="B2" s="269"/>
      <c r="D2" s="35" t="s">
        <v>53</v>
      </c>
    </row>
    <row r="3" spans="1:4" s="56" customFormat="1" ht="48" customHeight="1" thickBot="1">
      <c r="A3" s="55" t="s">
        <v>11</v>
      </c>
      <c r="B3" s="162" t="s">
        <v>12</v>
      </c>
      <c r="C3" s="162" t="s">
        <v>61</v>
      </c>
      <c r="D3" s="163" t="s">
        <v>62</v>
      </c>
    </row>
    <row r="4" spans="1:4" s="56" customFormat="1" ht="13.5" customHeight="1" thickBot="1">
      <c r="A4" s="29">
        <v>1</v>
      </c>
      <c r="B4" s="164">
        <v>2</v>
      </c>
      <c r="C4" s="164">
        <v>3</v>
      </c>
      <c r="D4" s="165">
        <v>4</v>
      </c>
    </row>
    <row r="5" spans="1:4" ht="18" customHeight="1">
      <c r="A5" s="101" t="s">
        <v>13</v>
      </c>
      <c r="B5" s="342" t="s">
        <v>134</v>
      </c>
      <c r="C5" s="99"/>
      <c r="D5" s="57"/>
    </row>
    <row r="6" spans="1:4" ht="18" customHeight="1">
      <c r="A6" s="58" t="s">
        <v>14</v>
      </c>
      <c r="B6" s="166" t="s">
        <v>135</v>
      </c>
      <c r="C6" s="100"/>
      <c r="D6" s="60"/>
    </row>
    <row r="7" spans="1:4" ht="18" customHeight="1">
      <c r="A7" s="58" t="s">
        <v>15</v>
      </c>
      <c r="B7" s="166" t="s">
        <v>109</v>
      </c>
      <c r="C7" s="100"/>
      <c r="D7" s="60"/>
    </row>
    <row r="8" spans="1:4" ht="18" customHeight="1">
      <c r="A8" s="58" t="s">
        <v>16</v>
      </c>
      <c r="B8" s="166" t="s">
        <v>110</v>
      </c>
      <c r="C8" s="100"/>
      <c r="D8" s="60"/>
    </row>
    <row r="9" spans="1:4" ht="18" customHeight="1">
      <c r="A9" s="58" t="s">
        <v>17</v>
      </c>
      <c r="B9" s="166" t="s">
        <v>127</v>
      </c>
      <c r="C9" s="100">
        <v>720</v>
      </c>
      <c r="D9" s="60">
        <v>20</v>
      </c>
    </row>
    <row r="10" spans="1:4" ht="18" customHeight="1">
      <c r="A10" s="58" t="s">
        <v>18</v>
      </c>
      <c r="B10" s="166" t="s">
        <v>128</v>
      </c>
      <c r="C10" s="100"/>
      <c r="D10" s="60"/>
    </row>
    <row r="11" spans="1:4" ht="18" customHeight="1">
      <c r="A11" s="58" t="s">
        <v>19</v>
      </c>
      <c r="B11" s="167" t="s">
        <v>129</v>
      </c>
      <c r="C11" s="100"/>
      <c r="D11" s="60"/>
    </row>
    <row r="12" spans="1:4" ht="18" customHeight="1">
      <c r="A12" s="58" t="s">
        <v>21</v>
      </c>
      <c r="B12" s="167" t="s">
        <v>130</v>
      </c>
      <c r="C12" s="100">
        <v>720</v>
      </c>
      <c r="D12" s="60">
        <v>20</v>
      </c>
    </row>
    <row r="13" spans="1:4" ht="18" customHeight="1">
      <c r="A13" s="58" t="s">
        <v>22</v>
      </c>
      <c r="B13" s="167" t="s">
        <v>131</v>
      </c>
      <c r="C13" s="100"/>
      <c r="D13" s="60"/>
    </row>
    <row r="14" spans="1:4" ht="18" customHeight="1">
      <c r="A14" s="58" t="s">
        <v>23</v>
      </c>
      <c r="B14" s="167" t="s">
        <v>132</v>
      </c>
      <c r="C14" s="100"/>
      <c r="D14" s="60"/>
    </row>
    <row r="15" spans="1:4" ht="22.5" customHeight="1">
      <c r="A15" s="58" t="s">
        <v>24</v>
      </c>
      <c r="B15" s="167" t="s">
        <v>133</v>
      </c>
      <c r="C15" s="100"/>
      <c r="D15" s="60"/>
    </row>
    <row r="16" spans="1:4" ht="18" customHeight="1">
      <c r="A16" s="58" t="s">
        <v>25</v>
      </c>
      <c r="B16" s="166" t="s">
        <v>111</v>
      </c>
      <c r="C16" s="100"/>
      <c r="D16" s="60"/>
    </row>
    <row r="17" spans="1:4" ht="18" customHeight="1">
      <c r="A17" s="58" t="s">
        <v>26</v>
      </c>
      <c r="B17" s="166" t="s">
        <v>3</v>
      </c>
      <c r="C17" s="100"/>
      <c r="D17" s="60"/>
    </row>
    <row r="18" spans="1:4" ht="18" customHeight="1">
      <c r="A18" s="58" t="s">
        <v>27</v>
      </c>
      <c r="B18" s="166" t="s">
        <v>2</v>
      </c>
      <c r="C18" s="100"/>
      <c r="D18" s="60"/>
    </row>
    <row r="19" spans="1:4" ht="18" customHeight="1">
      <c r="A19" s="58" t="s">
        <v>28</v>
      </c>
      <c r="B19" s="166" t="s">
        <v>112</v>
      </c>
      <c r="C19" s="100"/>
      <c r="D19" s="60"/>
    </row>
    <row r="20" spans="1:4" ht="18" customHeight="1">
      <c r="A20" s="58" t="s">
        <v>29</v>
      </c>
      <c r="B20" s="166" t="s">
        <v>113</v>
      </c>
      <c r="C20" s="100"/>
      <c r="D20" s="60"/>
    </row>
    <row r="21" spans="1:4" ht="18" customHeight="1">
      <c r="A21" s="58" t="s">
        <v>30</v>
      </c>
      <c r="B21" s="95"/>
      <c r="C21" s="59"/>
      <c r="D21" s="60"/>
    </row>
    <row r="22" spans="1:4" ht="18" customHeight="1">
      <c r="A22" s="58" t="s">
        <v>31</v>
      </c>
      <c r="B22" s="61"/>
      <c r="C22" s="59"/>
      <c r="D22" s="60"/>
    </row>
    <row r="23" spans="1:6" ht="18" customHeight="1">
      <c r="A23" s="58" t="s">
        <v>32</v>
      </c>
      <c r="B23" s="61"/>
      <c r="C23" s="59"/>
      <c r="D23" s="60"/>
      <c r="F23" s="1" t="s">
        <v>436</v>
      </c>
    </row>
    <row r="24" spans="1:4" ht="18" customHeight="1">
      <c r="A24" s="58" t="s">
        <v>33</v>
      </c>
      <c r="B24" s="61"/>
      <c r="C24" s="59"/>
      <c r="D24" s="60"/>
    </row>
    <row r="25" spans="1:4" ht="18" customHeight="1">
      <c r="A25" s="58" t="s">
        <v>34</v>
      </c>
      <c r="B25" s="61"/>
      <c r="C25" s="59"/>
      <c r="D25" s="60"/>
    </row>
    <row r="26" spans="1:4" ht="18" customHeight="1">
      <c r="A26" s="58" t="s">
        <v>35</v>
      </c>
      <c r="B26" s="61"/>
      <c r="C26" s="59"/>
      <c r="D26" s="60"/>
    </row>
    <row r="27" spans="1:4" ht="18" customHeight="1">
      <c r="A27" s="58" t="s">
        <v>36</v>
      </c>
      <c r="B27" s="61"/>
      <c r="C27" s="59"/>
      <c r="D27" s="60"/>
    </row>
    <row r="28" spans="1:4" ht="18" customHeight="1">
      <c r="A28" s="58" t="s">
        <v>37</v>
      </c>
      <c r="B28" s="61"/>
      <c r="C28" s="59"/>
      <c r="D28" s="60"/>
    </row>
    <row r="29" spans="1:4" ht="18" customHeight="1" thickBot="1">
      <c r="A29" s="102" t="s">
        <v>38</v>
      </c>
      <c r="B29" s="62"/>
      <c r="C29" s="63"/>
      <c r="D29" s="64"/>
    </row>
    <row r="30" spans="1:4" ht="18" customHeight="1" thickBot="1">
      <c r="A30" s="30" t="s">
        <v>39</v>
      </c>
      <c r="B30" s="170" t="s">
        <v>46</v>
      </c>
      <c r="C30" s="171">
        <f>SUM(C12:C29)</f>
        <v>720</v>
      </c>
      <c r="D30" s="172">
        <f>+D5+D6+D7+D8+D9+D16+D17+D18+D19+D20+D21+D22+D23+D24+D25+D26+D27+D28+D29</f>
        <v>20</v>
      </c>
    </row>
    <row r="31" spans="1:4" ht="8.25" customHeight="1">
      <c r="A31" s="65"/>
      <c r="B31" s="366"/>
      <c r="C31" s="366"/>
      <c r="D31" s="366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dőlt"5. melléklet a 3/2014. (III.7.)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4">
      <selection activeCell="L36" sqref="L36"/>
    </sheetView>
  </sheetViews>
  <sheetFormatPr defaultColWidth="9.00390625" defaultRowHeight="12.75"/>
  <cols>
    <col min="1" max="1" width="4.875" style="70" customWidth="1"/>
    <col min="2" max="2" width="31.125" style="88" customWidth="1"/>
    <col min="3" max="4" width="9.00390625" style="88" customWidth="1"/>
    <col min="5" max="5" width="9.50390625" style="88" customWidth="1"/>
    <col min="6" max="6" width="8.875" style="88" customWidth="1"/>
    <col min="7" max="7" width="8.625" style="88" customWidth="1"/>
    <col min="8" max="8" width="8.875" style="88" customWidth="1"/>
    <col min="9" max="9" width="8.125" style="88" customWidth="1"/>
    <col min="10" max="14" width="9.50390625" style="88" customWidth="1"/>
    <col min="15" max="15" width="12.625" style="70" customWidth="1"/>
    <col min="16" max="16384" width="9.375" style="88" customWidth="1"/>
  </cols>
  <sheetData>
    <row r="1" spans="1:15" ht="31.5" customHeight="1">
      <c r="A1" s="371" t="s">
        <v>398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ht="16.5" thickBot="1">
      <c r="O2" s="2" t="s">
        <v>47</v>
      </c>
    </row>
    <row r="3" spans="1:15" s="70" customFormat="1" ht="25.5" customHeight="1" thickBot="1">
      <c r="A3" s="67" t="s">
        <v>11</v>
      </c>
      <c r="B3" s="68" t="s">
        <v>54</v>
      </c>
      <c r="C3" s="68" t="s">
        <v>63</v>
      </c>
      <c r="D3" s="68" t="s">
        <v>64</v>
      </c>
      <c r="E3" s="68" t="s">
        <v>65</v>
      </c>
      <c r="F3" s="68" t="s">
        <v>66</v>
      </c>
      <c r="G3" s="68" t="s">
        <v>67</v>
      </c>
      <c r="H3" s="68" t="s">
        <v>68</v>
      </c>
      <c r="I3" s="68" t="s">
        <v>69</v>
      </c>
      <c r="J3" s="68" t="s">
        <v>70</v>
      </c>
      <c r="K3" s="68" t="s">
        <v>71</v>
      </c>
      <c r="L3" s="68" t="s">
        <v>72</v>
      </c>
      <c r="M3" s="68" t="s">
        <v>73</v>
      </c>
      <c r="N3" s="68" t="s">
        <v>74</v>
      </c>
      <c r="O3" s="69" t="s">
        <v>46</v>
      </c>
    </row>
    <row r="4" spans="1:15" s="72" customFormat="1" ht="15" customHeight="1" thickBot="1">
      <c r="A4" s="71" t="s">
        <v>13</v>
      </c>
      <c r="B4" s="368" t="s">
        <v>48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s="72" customFormat="1" ht="22.5">
      <c r="A5" s="73" t="s">
        <v>14</v>
      </c>
      <c r="B5" s="322" t="s">
        <v>364</v>
      </c>
      <c r="C5" s="74">
        <v>808</v>
      </c>
      <c r="D5" s="74">
        <v>808</v>
      </c>
      <c r="E5" s="74">
        <v>808</v>
      </c>
      <c r="F5" s="74">
        <v>808</v>
      </c>
      <c r="G5" s="74">
        <v>808</v>
      </c>
      <c r="H5" s="74">
        <v>808</v>
      </c>
      <c r="I5" s="74">
        <v>808</v>
      </c>
      <c r="J5" s="74">
        <v>808</v>
      </c>
      <c r="K5" s="74">
        <v>808</v>
      </c>
      <c r="L5" s="74">
        <v>808</v>
      </c>
      <c r="M5" s="74">
        <v>808</v>
      </c>
      <c r="N5" s="74">
        <v>811</v>
      </c>
      <c r="O5" s="75">
        <f aca="true" t="shared" si="0" ref="O5:O25">SUM(C5:N5)</f>
        <v>9699</v>
      </c>
    </row>
    <row r="6" spans="1:15" s="79" customFormat="1" ht="22.5">
      <c r="A6" s="76" t="s">
        <v>15</v>
      </c>
      <c r="B6" s="199" t="s">
        <v>403</v>
      </c>
      <c r="C6" s="77">
        <v>1502</v>
      </c>
      <c r="D6" s="77">
        <v>1502</v>
      </c>
      <c r="E6" s="77">
        <v>1502</v>
      </c>
      <c r="F6" s="77">
        <v>1502</v>
      </c>
      <c r="G6" s="77">
        <v>1502</v>
      </c>
      <c r="H6" s="77">
        <v>1502</v>
      </c>
      <c r="I6" s="77">
        <v>1502</v>
      </c>
      <c r="J6" s="77">
        <v>1502</v>
      </c>
      <c r="K6" s="77">
        <v>1502</v>
      </c>
      <c r="L6" s="77">
        <v>1502</v>
      </c>
      <c r="M6" s="77">
        <v>1502</v>
      </c>
      <c r="N6" s="77">
        <v>1509</v>
      </c>
      <c r="O6" s="78">
        <f t="shared" si="0"/>
        <v>18031</v>
      </c>
    </row>
    <row r="7" spans="1:15" s="79" customFormat="1" ht="22.5">
      <c r="A7" s="76" t="s">
        <v>16</v>
      </c>
      <c r="B7" s="198" t="s">
        <v>404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>
        <f t="shared" si="0"/>
        <v>0</v>
      </c>
    </row>
    <row r="8" spans="1:15" s="79" customFormat="1" ht="13.5" customHeight="1">
      <c r="A8" s="76" t="s">
        <v>17</v>
      </c>
      <c r="B8" s="197" t="s">
        <v>141</v>
      </c>
      <c r="C8" s="77">
        <v>400</v>
      </c>
      <c r="D8" s="77">
        <v>400</v>
      </c>
      <c r="E8" s="77">
        <v>400</v>
      </c>
      <c r="F8" s="77">
        <v>400</v>
      </c>
      <c r="G8" s="77">
        <v>400</v>
      </c>
      <c r="H8" s="77">
        <v>400</v>
      </c>
      <c r="I8" s="77">
        <v>400</v>
      </c>
      <c r="J8" s="77">
        <v>400</v>
      </c>
      <c r="K8" s="77">
        <v>400</v>
      </c>
      <c r="L8" s="77">
        <v>400</v>
      </c>
      <c r="M8" s="77">
        <v>400</v>
      </c>
      <c r="N8" s="77">
        <v>400</v>
      </c>
      <c r="O8" s="78">
        <f t="shared" si="0"/>
        <v>4800</v>
      </c>
    </row>
    <row r="9" spans="1:15" s="79" customFormat="1" ht="13.5" customHeight="1">
      <c r="A9" s="76" t="s">
        <v>18</v>
      </c>
      <c r="B9" s="197" t="s">
        <v>405</v>
      </c>
      <c r="C9" s="77">
        <v>17</v>
      </c>
      <c r="D9" s="77">
        <v>17</v>
      </c>
      <c r="E9" s="77">
        <v>17</v>
      </c>
      <c r="F9" s="77">
        <v>17</v>
      </c>
      <c r="G9" s="77">
        <v>17</v>
      </c>
      <c r="H9" s="77">
        <v>17</v>
      </c>
      <c r="I9" s="77">
        <v>17</v>
      </c>
      <c r="J9" s="77">
        <v>17</v>
      </c>
      <c r="K9" s="77">
        <v>17</v>
      </c>
      <c r="L9" s="77">
        <v>17</v>
      </c>
      <c r="M9" s="77">
        <v>17</v>
      </c>
      <c r="N9" s="77">
        <v>23</v>
      </c>
      <c r="O9" s="78">
        <f t="shared" si="0"/>
        <v>210</v>
      </c>
    </row>
    <row r="10" spans="1:15" s="79" customFormat="1" ht="13.5" customHeight="1">
      <c r="A10" s="76" t="s">
        <v>19</v>
      </c>
      <c r="B10" s="197" t="s">
        <v>4</v>
      </c>
      <c r="C10" s="77"/>
      <c r="D10" s="77">
        <v>1540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>
        <f t="shared" si="0"/>
        <v>1540</v>
      </c>
    </row>
    <row r="11" spans="1:15" s="79" customFormat="1" ht="13.5" customHeight="1">
      <c r="A11" s="76" t="s">
        <v>20</v>
      </c>
      <c r="B11" s="197" t="s">
        <v>366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>
        <f t="shared" si="0"/>
        <v>0</v>
      </c>
    </row>
    <row r="12" spans="1:15" s="79" customFormat="1" ht="22.5">
      <c r="A12" s="76" t="s">
        <v>21</v>
      </c>
      <c r="B12" s="199" t="s">
        <v>401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>
        <f t="shared" si="0"/>
        <v>0</v>
      </c>
    </row>
    <row r="13" spans="1:15" s="79" customFormat="1" ht="13.5" customHeight="1" thickBot="1">
      <c r="A13" s="76" t="s">
        <v>22</v>
      </c>
      <c r="B13" s="197" t="s">
        <v>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>
        <f t="shared" si="0"/>
        <v>0</v>
      </c>
    </row>
    <row r="14" spans="1:15" s="72" customFormat="1" ht="15.75" customHeight="1" thickBot="1">
      <c r="A14" s="71" t="s">
        <v>23</v>
      </c>
      <c r="B14" s="31" t="s">
        <v>98</v>
      </c>
      <c r="C14" s="82">
        <f aca="true" t="shared" si="1" ref="C14:N14">SUM(C5:C13)</f>
        <v>2727</v>
      </c>
      <c r="D14" s="82">
        <f t="shared" si="1"/>
        <v>4267</v>
      </c>
      <c r="E14" s="82">
        <f t="shared" si="1"/>
        <v>2727</v>
      </c>
      <c r="F14" s="82">
        <f t="shared" si="1"/>
        <v>2727</v>
      </c>
      <c r="G14" s="82">
        <f t="shared" si="1"/>
        <v>2727</v>
      </c>
      <c r="H14" s="82">
        <f t="shared" si="1"/>
        <v>2727</v>
      </c>
      <c r="I14" s="82">
        <f t="shared" si="1"/>
        <v>2727</v>
      </c>
      <c r="J14" s="82">
        <f t="shared" si="1"/>
        <v>2727</v>
      </c>
      <c r="K14" s="82">
        <f t="shared" si="1"/>
        <v>2727</v>
      </c>
      <c r="L14" s="82">
        <f t="shared" si="1"/>
        <v>2727</v>
      </c>
      <c r="M14" s="82">
        <f t="shared" si="1"/>
        <v>2727</v>
      </c>
      <c r="N14" s="82">
        <f t="shared" si="1"/>
        <v>2743</v>
      </c>
      <c r="O14" s="83">
        <f>SUM(C14:N14)</f>
        <v>34280</v>
      </c>
    </row>
    <row r="15" spans="1:15" s="72" customFormat="1" ht="15" customHeight="1" thickBot="1">
      <c r="A15" s="71" t="s">
        <v>24</v>
      </c>
      <c r="B15" s="368" t="s">
        <v>50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/>
    </row>
    <row r="16" spans="1:15" s="79" customFormat="1" ht="13.5" customHeight="1">
      <c r="A16" s="84" t="s">
        <v>25</v>
      </c>
      <c r="B16" s="200" t="s">
        <v>55</v>
      </c>
      <c r="C16" s="80">
        <v>1435</v>
      </c>
      <c r="D16" s="80">
        <v>1435</v>
      </c>
      <c r="E16" s="80">
        <v>1435</v>
      </c>
      <c r="F16" s="80">
        <v>1435</v>
      </c>
      <c r="G16" s="80">
        <v>1435</v>
      </c>
      <c r="H16" s="80">
        <v>1435</v>
      </c>
      <c r="I16" s="80">
        <v>1435</v>
      </c>
      <c r="J16" s="80">
        <v>1435</v>
      </c>
      <c r="K16" s="80">
        <v>1435</v>
      </c>
      <c r="L16" s="80">
        <v>1435</v>
      </c>
      <c r="M16" s="80">
        <v>1435</v>
      </c>
      <c r="N16" s="80">
        <v>1439</v>
      </c>
      <c r="O16" s="81">
        <f t="shared" si="0"/>
        <v>17224</v>
      </c>
    </row>
    <row r="17" spans="1:15" s="79" customFormat="1" ht="27" customHeight="1">
      <c r="A17" s="76" t="s">
        <v>26</v>
      </c>
      <c r="B17" s="199" t="s">
        <v>150</v>
      </c>
      <c r="C17" s="77">
        <v>238</v>
      </c>
      <c r="D17" s="77">
        <v>238</v>
      </c>
      <c r="E17" s="77">
        <v>238</v>
      </c>
      <c r="F17" s="77">
        <v>238</v>
      </c>
      <c r="G17" s="77">
        <v>238</v>
      </c>
      <c r="H17" s="77">
        <v>238</v>
      </c>
      <c r="I17" s="77">
        <v>238</v>
      </c>
      <c r="J17" s="77">
        <v>238</v>
      </c>
      <c r="K17" s="77">
        <v>238</v>
      </c>
      <c r="L17" s="77">
        <v>238</v>
      </c>
      <c r="M17" s="77">
        <v>238</v>
      </c>
      <c r="N17" s="77">
        <v>244</v>
      </c>
      <c r="O17" s="78">
        <f t="shared" si="0"/>
        <v>2862</v>
      </c>
    </row>
    <row r="18" spans="1:15" s="79" customFormat="1" ht="13.5" customHeight="1">
      <c r="A18" s="76" t="s">
        <v>27</v>
      </c>
      <c r="B18" s="197" t="s">
        <v>116</v>
      </c>
      <c r="C18" s="77">
        <v>905</v>
      </c>
      <c r="D18" s="77">
        <v>905</v>
      </c>
      <c r="E18" s="77">
        <v>905</v>
      </c>
      <c r="F18" s="77">
        <v>905</v>
      </c>
      <c r="G18" s="77">
        <v>905</v>
      </c>
      <c r="H18" s="77">
        <v>905</v>
      </c>
      <c r="I18" s="77">
        <v>905</v>
      </c>
      <c r="J18" s="77">
        <v>905</v>
      </c>
      <c r="K18" s="77">
        <v>905</v>
      </c>
      <c r="L18" s="77">
        <v>905</v>
      </c>
      <c r="M18" s="77">
        <v>905</v>
      </c>
      <c r="N18" s="77">
        <v>920</v>
      </c>
      <c r="O18" s="78">
        <f t="shared" si="0"/>
        <v>10875</v>
      </c>
    </row>
    <row r="19" spans="1:15" s="79" customFormat="1" ht="13.5" customHeight="1">
      <c r="A19" s="76" t="s">
        <v>28</v>
      </c>
      <c r="B19" s="197" t="s">
        <v>151</v>
      </c>
      <c r="C19" s="77">
        <v>77</v>
      </c>
      <c r="D19" s="77">
        <v>77</v>
      </c>
      <c r="E19" s="77">
        <v>77</v>
      </c>
      <c r="F19" s="77">
        <v>77</v>
      </c>
      <c r="G19" s="77">
        <v>77</v>
      </c>
      <c r="H19" s="77">
        <v>77</v>
      </c>
      <c r="I19" s="77">
        <v>77</v>
      </c>
      <c r="J19" s="77">
        <v>77</v>
      </c>
      <c r="K19" s="77">
        <v>77</v>
      </c>
      <c r="L19" s="77">
        <v>77</v>
      </c>
      <c r="M19" s="77">
        <v>77</v>
      </c>
      <c r="N19" s="77">
        <v>83</v>
      </c>
      <c r="O19" s="78">
        <f t="shared" si="0"/>
        <v>930</v>
      </c>
    </row>
    <row r="20" spans="1:15" s="79" customFormat="1" ht="13.5" customHeight="1">
      <c r="A20" s="76" t="s">
        <v>29</v>
      </c>
      <c r="B20" s="197" t="s">
        <v>6</v>
      </c>
      <c r="C20" s="77">
        <v>65</v>
      </c>
      <c r="D20" s="77">
        <v>65</v>
      </c>
      <c r="E20" s="77">
        <v>65</v>
      </c>
      <c r="F20" s="77">
        <v>65</v>
      </c>
      <c r="G20" s="77">
        <v>65</v>
      </c>
      <c r="H20" s="77">
        <v>65</v>
      </c>
      <c r="I20" s="77">
        <v>65</v>
      </c>
      <c r="J20" s="77">
        <v>65</v>
      </c>
      <c r="K20" s="77">
        <v>65</v>
      </c>
      <c r="L20" s="77">
        <v>65</v>
      </c>
      <c r="M20" s="77">
        <v>65</v>
      </c>
      <c r="N20" s="77">
        <v>74</v>
      </c>
      <c r="O20" s="78">
        <f t="shared" si="0"/>
        <v>789</v>
      </c>
    </row>
    <row r="21" spans="1:15" s="79" customFormat="1" ht="13.5" customHeight="1">
      <c r="A21" s="76" t="s">
        <v>30</v>
      </c>
      <c r="B21" s="197" t="s">
        <v>174</v>
      </c>
      <c r="C21" s="77"/>
      <c r="D21" s="77"/>
      <c r="E21" s="77"/>
      <c r="F21" s="77"/>
      <c r="G21" s="77">
        <v>1600</v>
      </c>
      <c r="H21" s="77"/>
      <c r="I21" s="77"/>
      <c r="J21" s="77"/>
      <c r="K21" s="77"/>
      <c r="L21" s="77"/>
      <c r="M21" s="77"/>
      <c r="N21" s="77"/>
      <c r="O21" s="78">
        <f t="shared" si="0"/>
        <v>1600</v>
      </c>
    </row>
    <row r="22" spans="1:15" s="79" customFormat="1" ht="15.75">
      <c r="A22" s="76" t="s">
        <v>31</v>
      </c>
      <c r="B22" s="199" t="s">
        <v>154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>
        <f t="shared" si="0"/>
        <v>0</v>
      </c>
    </row>
    <row r="23" spans="1:15" s="79" customFormat="1" ht="13.5" customHeight="1">
      <c r="A23" s="76" t="s">
        <v>32</v>
      </c>
      <c r="B23" s="197" t="s">
        <v>177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>
        <f t="shared" si="0"/>
        <v>0</v>
      </c>
    </row>
    <row r="24" spans="1:15" s="79" customFormat="1" ht="13.5" customHeight="1" thickBot="1">
      <c r="A24" s="76" t="s">
        <v>33</v>
      </c>
      <c r="B24" s="197" t="s">
        <v>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>
        <f t="shared" si="0"/>
        <v>0</v>
      </c>
    </row>
    <row r="25" spans="1:15" s="72" customFormat="1" ht="15.75" customHeight="1" thickBot="1">
      <c r="A25" s="85" t="s">
        <v>34</v>
      </c>
      <c r="B25" s="31" t="s">
        <v>99</v>
      </c>
      <c r="C25" s="82">
        <f aca="true" t="shared" si="2" ref="C25:N25">SUM(C16:C24)</f>
        <v>2720</v>
      </c>
      <c r="D25" s="82">
        <f t="shared" si="2"/>
        <v>2720</v>
      </c>
      <c r="E25" s="82">
        <f t="shared" si="2"/>
        <v>2720</v>
      </c>
      <c r="F25" s="82">
        <f t="shared" si="2"/>
        <v>2720</v>
      </c>
      <c r="G25" s="82">
        <f t="shared" si="2"/>
        <v>4320</v>
      </c>
      <c r="H25" s="82">
        <f t="shared" si="2"/>
        <v>2720</v>
      </c>
      <c r="I25" s="82">
        <f t="shared" si="2"/>
        <v>2720</v>
      </c>
      <c r="J25" s="82">
        <f t="shared" si="2"/>
        <v>2720</v>
      </c>
      <c r="K25" s="82">
        <f t="shared" si="2"/>
        <v>2720</v>
      </c>
      <c r="L25" s="82">
        <f t="shared" si="2"/>
        <v>2720</v>
      </c>
      <c r="M25" s="82">
        <f t="shared" si="2"/>
        <v>2720</v>
      </c>
      <c r="N25" s="82">
        <f t="shared" si="2"/>
        <v>2760</v>
      </c>
      <c r="O25" s="83">
        <f t="shared" si="0"/>
        <v>34280</v>
      </c>
    </row>
    <row r="26" spans="1:15" ht="16.5" thickBot="1">
      <c r="A26" s="85" t="s">
        <v>35</v>
      </c>
      <c r="B26" s="201" t="s">
        <v>100</v>
      </c>
      <c r="C26" s="86">
        <f aca="true" t="shared" si="3" ref="C26:O26">C14-C25</f>
        <v>7</v>
      </c>
      <c r="D26" s="86">
        <f t="shared" si="3"/>
        <v>1547</v>
      </c>
      <c r="E26" s="86">
        <f t="shared" si="3"/>
        <v>7</v>
      </c>
      <c r="F26" s="86">
        <f t="shared" si="3"/>
        <v>7</v>
      </c>
      <c r="G26" s="86">
        <f t="shared" si="3"/>
        <v>-1593</v>
      </c>
      <c r="H26" s="86">
        <f t="shared" si="3"/>
        <v>7</v>
      </c>
      <c r="I26" s="86">
        <f t="shared" si="3"/>
        <v>7</v>
      </c>
      <c r="J26" s="86">
        <f t="shared" si="3"/>
        <v>7</v>
      </c>
      <c r="K26" s="86">
        <f t="shared" si="3"/>
        <v>7</v>
      </c>
      <c r="L26" s="86">
        <f t="shared" si="3"/>
        <v>7</v>
      </c>
      <c r="M26" s="86">
        <f t="shared" si="3"/>
        <v>7</v>
      </c>
      <c r="N26" s="86">
        <f t="shared" si="3"/>
        <v>-17</v>
      </c>
      <c r="O26" s="87">
        <f t="shared" si="3"/>
        <v>0</v>
      </c>
    </row>
    <row r="27" ht="15.75">
      <c r="A27" s="89"/>
    </row>
    <row r="28" spans="2:15" ht="15.75">
      <c r="B28" s="90"/>
      <c r="C28" s="91"/>
      <c r="D28" s="91"/>
      <c r="O28" s="88"/>
    </row>
    <row r="29" ht="15.75">
      <c r="O29" s="88"/>
    </row>
    <row r="30" ht="15.75">
      <c r="O30" s="88"/>
    </row>
    <row r="31" ht="15.75">
      <c r="O31" s="88"/>
    </row>
    <row r="32" ht="15.75">
      <c r="O32" s="88"/>
    </row>
    <row r="33" ht="15.75">
      <c r="O33" s="88"/>
    </row>
    <row r="34" ht="15.75">
      <c r="O34" s="88"/>
    </row>
    <row r="35" ht="15.75">
      <c r="O35" s="88"/>
    </row>
    <row r="36" ht="15.75">
      <c r="O36" s="88"/>
    </row>
    <row r="37" ht="15.75">
      <c r="O37" s="88"/>
    </row>
    <row r="38" ht="15.75">
      <c r="O38" s="88"/>
    </row>
    <row r="39" ht="15.75">
      <c r="O39" s="88"/>
    </row>
    <row r="40" ht="15.75">
      <c r="O40" s="88"/>
    </row>
    <row r="41" ht="15.75">
      <c r="O41" s="88"/>
    </row>
    <row r="42" ht="15.75">
      <c r="O42" s="88"/>
    </row>
    <row r="43" ht="15.75">
      <c r="O43" s="88"/>
    </row>
    <row r="44" ht="15.75">
      <c r="O44" s="88"/>
    </row>
    <row r="45" ht="15.75">
      <c r="O45" s="88"/>
    </row>
    <row r="46" ht="15.75">
      <c r="O46" s="88"/>
    </row>
    <row r="47" ht="15.75">
      <c r="O47" s="88"/>
    </row>
    <row r="48" ht="15.75">
      <c r="O48" s="88"/>
    </row>
    <row r="49" ht="15.75">
      <c r="O49" s="88"/>
    </row>
    <row r="50" ht="15.75">
      <c r="O50" s="88"/>
    </row>
    <row r="51" ht="15.75">
      <c r="O51" s="88"/>
    </row>
    <row r="52" ht="15.75">
      <c r="O52" s="88"/>
    </row>
    <row r="53" ht="15.75">
      <c r="O53" s="88"/>
    </row>
    <row r="54" ht="15.75">
      <c r="O54" s="88"/>
    </row>
    <row r="55" ht="15.75">
      <c r="O55" s="88"/>
    </row>
    <row r="56" ht="15.75">
      <c r="O56" s="88"/>
    </row>
    <row r="57" ht="15.75">
      <c r="O57" s="88"/>
    </row>
    <row r="58" ht="15.75">
      <c r="O58" s="88"/>
    </row>
    <row r="59" ht="15.75">
      <c r="O59" s="88"/>
    </row>
    <row r="60" ht="15.75">
      <c r="O60" s="88"/>
    </row>
    <row r="61" ht="15.75">
      <c r="O61" s="88"/>
    </row>
    <row r="62" ht="15.75">
      <c r="O62" s="88"/>
    </row>
    <row r="63" ht="15.75">
      <c r="O63" s="88"/>
    </row>
    <row r="64" ht="15.75">
      <c r="O64" s="88"/>
    </row>
    <row r="65" ht="15.75">
      <c r="O65" s="88"/>
    </row>
    <row r="66" ht="15.75">
      <c r="O66" s="88"/>
    </row>
    <row r="67" ht="15.75">
      <c r="O67" s="88"/>
    </row>
    <row r="68" ht="15.75">
      <c r="O68" s="88"/>
    </row>
    <row r="69" ht="15.75">
      <c r="O69" s="88"/>
    </row>
    <row r="70" ht="15.75">
      <c r="O70" s="88"/>
    </row>
    <row r="71" ht="15.75">
      <c r="O71" s="88"/>
    </row>
    <row r="72" ht="15.75">
      <c r="O72" s="88"/>
    </row>
    <row r="73" ht="15.75">
      <c r="O73" s="88"/>
    </row>
    <row r="74" ht="15.75">
      <c r="O74" s="88"/>
    </row>
    <row r="75" ht="15.75">
      <c r="O75" s="88"/>
    </row>
    <row r="76" ht="15.75">
      <c r="O76" s="88"/>
    </row>
    <row r="77" ht="15.75">
      <c r="O77" s="88"/>
    </row>
    <row r="78" ht="15.75">
      <c r="O78" s="88"/>
    </row>
    <row r="79" ht="15.75">
      <c r="O79" s="88"/>
    </row>
    <row r="80" ht="15.75">
      <c r="O80" s="88"/>
    </row>
    <row r="81" ht="15.75">
      <c r="O81" s="8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6. melléklet a 3/2014. (III.7.)önkormányzati rendelethez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workbookViewId="0" topLeftCell="A4">
      <selection activeCell="D26" sqref="D26"/>
    </sheetView>
  </sheetViews>
  <sheetFormatPr defaultColWidth="9.00390625" defaultRowHeight="12.75"/>
  <cols>
    <col min="1" max="1" width="88.625" style="38" customWidth="1"/>
    <col min="2" max="2" width="27.875" style="38" customWidth="1"/>
    <col min="3" max="16384" width="9.375" style="38" customWidth="1"/>
  </cols>
  <sheetData>
    <row r="1" spans="1:2" ht="47.25" customHeight="1">
      <c r="A1" s="373" t="s">
        <v>402</v>
      </c>
      <c r="B1" s="373"/>
    </row>
    <row r="2" spans="1:2" ht="22.5" customHeight="1" thickBot="1">
      <c r="A2" s="272"/>
      <c r="B2" s="273" t="s">
        <v>8</v>
      </c>
    </row>
    <row r="3" spans="1:2" s="39" customFormat="1" ht="24" customHeight="1" thickBot="1">
      <c r="A3" s="202" t="s">
        <v>45</v>
      </c>
      <c r="B3" s="271" t="s">
        <v>399</v>
      </c>
    </row>
    <row r="4" spans="1:2" s="40" customFormat="1" ht="13.5" thickBot="1">
      <c r="A4" s="155">
        <v>1</v>
      </c>
      <c r="B4" s="156">
        <v>2</v>
      </c>
    </row>
    <row r="5" spans="1:2" ht="15">
      <c r="A5" s="324" t="s">
        <v>414</v>
      </c>
      <c r="B5" s="333"/>
    </row>
    <row r="6" spans="1:2" ht="12.75" customHeight="1">
      <c r="A6" s="326" t="s">
        <v>415</v>
      </c>
      <c r="B6" s="333">
        <f>SUM(B7:B10)</f>
        <v>2244750</v>
      </c>
    </row>
    <row r="7" spans="1:2" ht="15">
      <c r="A7" s="326" t="s">
        <v>416</v>
      </c>
      <c r="B7" s="325">
        <v>840710</v>
      </c>
    </row>
    <row r="8" spans="1:2" ht="15">
      <c r="A8" s="326" t="s">
        <v>417</v>
      </c>
      <c r="B8" s="325">
        <v>623040</v>
      </c>
    </row>
    <row r="9" spans="1:2" ht="15">
      <c r="A9" s="326" t="s">
        <v>418</v>
      </c>
      <c r="B9" s="325">
        <v>100000</v>
      </c>
    </row>
    <row r="10" spans="1:2" ht="15">
      <c r="A10" s="326" t="s">
        <v>419</v>
      </c>
      <c r="B10" s="325">
        <v>681000</v>
      </c>
    </row>
    <row r="11" spans="1:2" ht="15">
      <c r="A11" s="326" t="s">
        <v>420</v>
      </c>
      <c r="B11" s="333">
        <v>4000000</v>
      </c>
    </row>
    <row r="12" spans="1:2" ht="30">
      <c r="A12" s="326" t="s">
        <v>421</v>
      </c>
      <c r="B12" s="333"/>
    </row>
    <row r="13" spans="1:2" ht="15">
      <c r="A13" s="326" t="s">
        <v>422</v>
      </c>
      <c r="B13" s="333"/>
    </row>
    <row r="14" spans="1:2" ht="15">
      <c r="A14" s="326" t="s">
        <v>423</v>
      </c>
      <c r="B14" s="333"/>
    </row>
    <row r="15" spans="1:2" ht="15">
      <c r="A15" s="326" t="s">
        <v>424</v>
      </c>
      <c r="B15" s="333">
        <v>237199</v>
      </c>
    </row>
    <row r="16" spans="1:2" ht="15">
      <c r="A16" s="326" t="s">
        <v>425</v>
      </c>
      <c r="B16" s="333">
        <v>3100000</v>
      </c>
    </row>
    <row r="17" spans="1:2" ht="15">
      <c r="A17" s="326" t="s">
        <v>426</v>
      </c>
      <c r="B17" s="325"/>
    </row>
    <row r="18" spans="1:2" ht="15">
      <c r="A18" s="326" t="s">
        <v>427</v>
      </c>
      <c r="B18" s="325"/>
    </row>
    <row r="19" spans="1:2" ht="15">
      <c r="A19" s="326" t="s">
        <v>428</v>
      </c>
      <c r="B19" s="325"/>
    </row>
    <row r="20" spans="1:2" ht="15">
      <c r="A20" s="326" t="s">
        <v>429</v>
      </c>
      <c r="B20" s="325"/>
    </row>
    <row r="21" spans="1:2" ht="15">
      <c r="A21" s="326" t="s">
        <v>430</v>
      </c>
      <c r="B21" s="325"/>
    </row>
    <row r="22" spans="1:2" ht="15">
      <c r="A22" s="326" t="s">
        <v>431</v>
      </c>
      <c r="B22" s="333">
        <v>117420</v>
      </c>
    </row>
    <row r="23" spans="1:2" ht="15">
      <c r="A23" s="326" t="s">
        <v>432</v>
      </c>
      <c r="B23" s="333"/>
    </row>
    <row r="24" spans="1:2" ht="13.5" thickBot="1">
      <c r="A24" s="92" t="s">
        <v>26</v>
      </c>
      <c r="B24" s="334"/>
    </row>
    <row r="25" spans="1:2" s="41" customFormat="1" ht="19.5" customHeight="1" thickBot="1">
      <c r="A25" s="327" t="s">
        <v>46</v>
      </c>
      <c r="B25" s="332">
        <f>B6+B11+B15+B16+B22</f>
        <v>9699369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7.  melléklet a 3/2014. (III.7.)önkormányzati rendelethez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20" sqref="H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77" t="s">
        <v>400</v>
      </c>
      <c r="B1" s="377"/>
      <c r="C1" s="377"/>
      <c r="D1" s="377"/>
    </row>
    <row r="2" spans="1:4" ht="17.25" customHeight="1">
      <c r="A2" s="270"/>
      <c r="B2" s="270"/>
      <c r="C2" s="270"/>
      <c r="D2" s="270"/>
    </row>
    <row r="3" spans="1:4" ht="13.5" thickBot="1">
      <c r="A3" s="173"/>
      <c r="B3" s="173"/>
      <c r="C3" s="374" t="s">
        <v>47</v>
      </c>
      <c r="D3" s="374"/>
    </row>
    <row r="4" spans="1:4" ht="42.75" customHeight="1" thickBot="1">
      <c r="A4" s="274" t="s">
        <v>60</v>
      </c>
      <c r="B4" s="275" t="s">
        <v>114</v>
      </c>
      <c r="C4" s="275" t="s">
        <v>115</v>
      </c>
      <c r="D4" s="276" t="s">
        <v>9</v>
      </c>
    </row>
    <row r="5" spans="1:4" ht="15.75" customHeight="1">
      <c r="A5" s="174" t="s">
        <v>13</v>
      </c>
      <c r="B5" s="335" t="s">
        <v>437</v>
      </c>
      <c r="C5" s="330" t="s">
        <v>433</v>
      </c>
      <c r="D5" s="341">
        <v>280</v>
      </c>
    </row>
    <row r="6" spans="1:4" ht="15.75" customHeight="1">
      <c r="A6" s="175" t="s">
        <v>14</v>
      </c>
      <c r="B6" s="336" t="s">
        <v>438</v>
      </c>
      <c r="C6" s="331" t="s">
        <v>433</v>
      </c>
      <c r="D6" s="329">
        <v>100</v>
      </c>
    </row>
    <row r="7" spans="1:4" ht="15.75" customHeight="1">
      <c r="A7" s="175" t="s">
        <v>15</v>
      </c>
      <c r="B7" s="328" t="s">
        <v>439</v>
      </c>
      <c r="C7" s="331" t="s">
        <v>433</v>
      </c>
      <c r="D7" s="329">
        <v>20</v>
      </c>
    </row>
    <row r="8" spans="1:4" ht="15.75" customHeight="1">
      <c r="A8" s="175" t="s">
        <v>16</v>
      </c>
      <c r="B8" s="328" t="s">
        <v>440</v>
      </c>
      <c r="C8" s="331" t="s">
        <v>433</v>
      </c>
      <c r="D8" s="329">
        <v>10</v>
      </c>
    </row>
    <row r="9" spans="1:4" ht="15.75" customHeight="1">
      <c r="A9" s="175" t="s">
        <v>17</v>
      </c>
      <c r="B9" s="328" t="s">
        <v>441</v>
      </c>
      <c r="C9" s="331" t="s">
        <v>433</v>
      </c>
      <c r="D9" s="329">
        <v>20</v>
      </c>
    </row>
    <row r="10" spans="1:4" ht="15.75" customHeight="1">
      <c r="A10" s="175" t="s">
        <v>18</v>
      </c>
      <c r="B10" s="328" t="s">
        <v>442</v>
      </c>
      <c r="C10" s="331" t="s">
        <v>433</v>
      </c>
      <c r="D10" s="329">
        <v>100</v>
      </c>
    </row>
    <row r="11" spans="1:4" ht="15.75" customHeight="1">
      <c r="A11" s="175" t="s">
        <v>19</v>
      </c>
      <c r="B11" s="336" t="s">
        <v>443</v>
      </c>
      <c r="C11" s="331" t="s">
        <v>433</v>
      </c>
      <c r="D11" s="329">
        <v>126</v>
      </c>
    </row>
    <row r="12" spans="1:4" ht="15.75" customHeight="1" thickBot="1">
      <c r="A12" s="337" t="s">
        <v>20</v>
      </c>
      <c r="B12" s="338" t="s">
        <v>444</v>
      </c>
      <c r="C12" s="339" t="s">
        <v>433</v>
      </c>
      <c r="D12" s="340">
        <v>133</v>
      </c>
    </row>
    <row r="13" spans="1:4" ht="15.75" customHeight="1" thickBot="1">
      <c r="A13" s="375" t="s">
        <v>46</v>
      </c>
      <c r="B13" s="376"/>
      <c r="C13" s="176"/>
      <c r="D13" s="177">
        <f>SUM(D5:D12)</f>
        <v>789</v>
      </c>
    </row>
  </sheetData>
  <sheetProtection/>
  <mergeCells count="3">
    <mergeCell ref="C3:D3"/>
    <mergeCell ref="A13:B13"/>
    <mergeCell ref="A1:D1"/>
  </mergeCells>
  <conditionalFormatting sqref="D13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 melléklet a 3/2014. (III.7.)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26"/>
    </sheetView>
  </sheetViews>
  <sheetFormatPr defaultColWidth="9.00390625" defaultRowHeight="12.75"/>
  <cols>
    <col min="1" max="1" width="5.50390625" style="38" customWidth="1"/>
    <col min="2" max="2" width="33.125" style="38" customWidth="1"/>
    <col min="3" max="3" width="12.375" style="38" customWidth="1"/>
    <col min="4" max="4" width="11.50390625" style="38" customWidth="1"/>
    <col min="5" max="5" width="11.375" style="38" customWidth="1"/>
    <col min="6" max="6" width="11.00390625" style="38" customWidth="1"/>
    <col min="7" max="7" width="14.375" style="38" customWidth="1"/>
    <col min="8" max="16384" width="9.375" style="38" customWidth="1"/>
  </cols>
  <sheetData>
    <row r="1" spans="1:7" ht="43.5" customHeight="1">
      <c r="A1" s="379"/>
      <c r="B1" s="379"/>
      <c r="C1" s="379"/>
      <c r="D1" s="379"/>
      <c r="E1" s="379"/>
      <c r="F1" s="379"/>
      <c r="G1" s="379"/>
    </row>
    <row r="3" spans="1:7" s="124" customFormat="1" ht="27" customHeight="1">
      <c r="A3" s="122"/>
      <c r="B3" s="123"/>
      <c r="C3" s="378"/>
      <c r="D3" s="378"/>
      <c r="E3" s="378"/>
      <c r="F3" s="378"/>
      <c r="G3" s="378"/>
    </row>
    <row r="4" spans="1:7" s="124" customFormat="1" ht="15.75">
      <c r="A4" s="123"/>
      <c r="B4" s="123"/>
      <c r="C4" s="123"/>
      <c r="D4" s="123"/>
      <c r="E4" s="123"/>
      <c r="F4" s="123"/>
      <c r="G4" s="123"/>
    </row>
    <row r="5" spans="1:7" s="124" customFormat="1" ht="24.75" customHeight="1">
      <c r="A5" s="122"/>
      <c r="B5" s="123"/>
      <c r="C5" s="378"/>
      <c r="D5" s="378"/>
      <c r="E5" s="378"/>
      <c r="F5" s="378"/>
      <c r="G5" s="123"/>
    </row>
    <row r="6" spans="1:7" s="125" customFormat="1" ht="12.75">
      <c r="A6" s="178"/>
      <c r="B6" s="178"/>
      <c r="C6" s="178"/>
      <c r="D6" s="178"/>
      <c r="E6" s="178"/>
      <c r="F6" s="178"/>
      <c r="G6" s="178"/>
    </row>
    <row r="7" spans="1:7" s="126" customFormat="1" ht="15" customHeight="1">
      <c r="A7" s="194"/>
      <c r="B7" s="193"/>
      <c r="C7" s="193"/>
      <c r="D7" s="179"/>
      <c r="E7" s="179"/>
      <c r="F7" s="179"/>
      <c r="G7" s="179"/>
    </row>
    <row r="8" spans="1:7" s="126" customFormat="1" ht="15" customHeight="1" thickBot="1">
      <c r="A8" s="194"/>
      <c r="B8" s="179"/>
      <c r="C8" s="179"/>
      <c r="D8" s="179"/>
      <c r="E8" s="179"/>
      <c r="F8" s="179"/>
      <c r="G8" s="179"/>
    </row>
    <row r="9" spans="1:7" s="56" customFormat="1" ht="42" customHeight="1" thickBot="1">
      <c r="A9" s="161"/>
      <c r="B9" s="162"/>
      <c r="C9" s="162"/>
      <c r="D9" s="162"/>
      <c r="E9" s="162"/>
      <c r="F9" s="162"/>
      <c r="G9" s="163"/>
    </row>
    <row r="10" spans="1:7" ht="24" customHeight="1">
      <c r="A10" s="180"/>
      <c r="B10" s="168"/>
      <c r="C10" s="127"/>
      <c r="D10" s="127"/>
      <c r="E10" s="127"/>
      <c r="F10" s="127"/>
      <c r="G10" s="181"/>
    </row>
    <row r="11" spans="1:7" ht="24" customHeight="1">
      <c r="A11" s="182"/>
      <c r="B11" s="169"/>
      <c r="C11" s="128"/>
      <c r="D11" s="128"/>
      <c r="E11" s="128"/>
      <c r="F11" s="128"/>
      <c r="G11" s="183"/>
    </row>
    <row r="12" spans="1:7" ht="24" customHeight="1">
      <c r="A12" s="182"/>
      <c r="B12" s="169"/>
      <c r="C12" s="128"/>
      <c r="D12" s="128"/>
      <c r="E12" s="128"/>
      <c r="F12" s="128"/>
      <c r="G12" s="183"/>
    </row>
    <row r="13" spans="1:7" ht="24" customHeight="1">
      <c r="A13" s="182"/>
      <c r="B13" s="169"/>
      <c r="C13" s="128"/>
      <c r="D13" s="128"/>
      <c r="E13" s="128"/>
      <c r="F13" s="128"/>
      <c r="G13" s="183"/>
    </row>
    <row r="14" spans="1:7" ht="24" customHeight="1">
      <c r="A14" s="182"/>
      <c r="B14" s="169"/>
      <c r="C14" s="128"/>
      <c r="D14" s="128"/>
      <c r="E14" s="128"/>
      <c r="F14" s="128"/>
      <c r="G14" s="183"/>
    </row>
    <row r="15" spans="1:7" ht="24" customHeight="1" thickBot="1">
      <c r="A15" s="184"/>
      <c r="B15" s="185"/>
      <c r="C15" s="129"/>
      <c r="D15" s="129"/>
      <c r="E15" s="129"/>
      <c r="F15" s="129"/>
      <c r="G15" s="186"/>
    </row>
    <row r="16" spans="1:7" s="130" customFormat="1" ht="24" customHeight="1" thickBot="1">
      <c r="A16" s="187"/>
      <c r="B16" s="188"/>
      <c r="C16" s="189"/>
      <c r="D16" s="189"/>
      <c r="E16" s="189"/>
      <c r="F16" s="189"/>
      <c r="G16" s="190"/>
    </row>
    <row r="17" spans="1:7" s="125" customFormat="1" ht="12.75">
      <c r="A17" s="178"/>
      <c r="B17" s="178"/>
      <c r="C17" s="178"/>
      <c r="D17" s="178"/>
      <c r="E17" s="178"/>
      <c r="F17" s="178"/>
      <c r="G17" s="178"/>
    </row>
    <row r="18" spans="1:7" s="125" customFormat="1" ht="12.75">
      <c r="A18" s="178"/>
      <c r="B18" s="178"/>
      <c r="C18" s="178"/>
      <c r="D18" s="178"/>
      <c r="E18" s="178"/>
      <c r="F18" s="178"/>
      <c r="G18" s="178"/>
    </row>
    <row r="19" spans="1:7" s="125" customFormat="1" ht="12.75">
      <c r="A19" s="178"/>
      <c r="B19" s="178"/>
      <c r="C19" s="178"/>
      <c r="D19" s="178"/>
      <c r="E19" s="178"/>
      <c r="F19" s="178"/>
      <c r="G19" s="178"/>
    </row>
    <row r="20" spans="1:7" s="125" customFormat="1" ht="15.75">
      <c r="A20" s="124"/>
      <c r="B20" s="178"/>
      <c r="C20" s="178"/>
      <c r="D20" s="178"/>
      <c r="E20" s="178"/>
      <c r="F20" s="178"/>
      <c r="G20" s="178"/>
    </row>
    <row r="21" spans="1:7" s="125" customFormat="1" ht="12.75">
      <c r="A21" s="178"/>
      <c r="B21" s="178"/>
      <c r="C21" s="178"/>
      <c r="D21" s="178"/>
      <c r="E21" s="178"/>
      <c r="F21" s="178"/>
      <c r="G21" s="178"/>
    </row>
    <row r="22" spans="1:7" ht="12.75">
      <c r="A22" s="178"/>
      <c r="B22" s="178"/>
      <c r="C22" s="178"/>
      <c r="D22" s="178"/>
      <c r="E22" s="178"/>
      <c r="F22" s="178"/>
      <c r="G22" s="178"/>
    </row>
    <row r="23" spans="1:7" ht="12.75">
      <c r="A23" s="178"/>
      <c r="B23" s="178"/>
      <c r="C23" s="125"/>
      <c r="D23" s="125"/>
      <c r="E23" s="125"/>
      <c r="F23" s="125"/>
      <c r="G23" s="178"/>
    </row>
    <row r="24" spans="1:7" ht="13.5">
      <c r="A24" s="178"/>
      <c r="B24" s="178"/>
      <c r="C24" s="191"/>
      <c r="D24" s="192"/>
      <c r="E24" s="192"/>
      <c r="F24" s="191"/>
      <c r="G24" s="178"/>
    </row>
    <row r="25" spans="3:6" ht="13.5">
      <c r="C25" s="131"/>
      <c r="D25" s="132"/>
      <c r="E25" s="132"/>
      <c r="F25" s="131"/>
    </row>
    <row r="26" spans="3:6" ht="13.5">
      <c r="C26" s="131"/>
      <c r="D26" s="132"/>
      <c r="E26" s="132"/>
      <c r="F26" s="13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9. melléklet a ……/2014.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="120" zoomScaleNormal="120" zoomScaleSheetLayoutView="100" workbookViewId="0" topLeftCell="A126">
      <selection activeCell="F91" sqref="F91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3" width="21.625" style="279" customWidth="1"/>
    <col min="4" max="4" width="9.00390625" style="292" customWidth="1"/>
    <col min="5" max="16384" width="9.375" style="292" customWidth="1"/>
  </cols>
  <sheetData>
    <row r="1" spans="1:3" ht="15.75" customHeight="1">
      <c r="A1" s="344" t="s">
        <v>10</v>
      </c>
      <c r="B1" s="344"/>
      <c r="C1" s="344"/>
    </row>
    <row r="2" spans="1:3" ht="15.75" customHeight="1" thickBot="1">
      <c r="A2" s="343" t="s">
        <v>120</v>
      </c>
      <c r="B2" s="343"/>
      <c r="C2" s="218" t="s">
        <v>175</v>
      </c>
    </row>
    <row r="3" spans="1:3" ht="37.5" customHeight="1" thickBot="1">
      <c r="A3" s="21" t="s">
        <v>60</v>
      </c>
      <c r="B3" s="22" t="s">
        <v>12</v>
      </c>
      <c r="C3" s="32" t="s">
        <v>203</v>
      </c>
    </row>
    <row r="4" spans="1:3" s="293" customFormat="1" ht="12" customHeight="1" thickBot="1">
      <c r="A4" s="287">
        <v>1</v>
      </c>
      <c r="B4" s="288">
        <v>2</v>
      </c>
      <c r="C4" s="289">
        <v>3</v>
      </c>
    </row>
    <row r="5" spans="1:3" s="294" customFormat="1" ht="12" customHeight="1" thickBot="1">
      <c r="A5" s="18" t="s">
        <v>13</v>
      </c>
      <c r="B5" s="19" t="s">
        <v>204</v>
      </c>
      <c r="C5" s="208">
        <f>+C6+C7+C8+C9+C10+C11</f>
        <v>9699</v>
      </c>
    </row>
    <row r="6" spans="1:3" s="294" customFormat="1" ht="12" customHeight="1">
      <c r="A6" s="13" t="s">
        <v>87</v>
      </c>
      <c r="B6" s="295" t="s">
        <v>205</v>
      </c>
      <c r="C6" s="211">
        <v>6482</v>
      </c>
    </row>
    <row r="7" spans="1:3" s="294" customFormat="1" ht="12" customHeight="1">
      <c r="A7" s="12" t="s">
        <v>88</v>
      </c>
      <c r="B7" s="296" t="s">
        <v>206</v>
      </c>
      <c r="C7" s="210"/>
    </row>
    <row r="8" spans="1:3" s="294" customFormat="1" ht="12" customHeight="1">
      <c r="A8" s="12" t="s">
        <v>89</v>
      </c>
      <c r="B8" s="296" t="s">
        <v>207</v>
      </c>
      <c r="C8" s="210">
        <v>3100</v>
      </c>
    </row>
    <row r="9" spans="1:3" s="294" customFormat="1" ht="12" customHeight="1">
      <c r="A9" s="12" t="s">
        <v>90</v>
      </c>
      <c r="B9" s="296" t="s">
        <v>208</v>
      </c>
      <c r="C9" s="210">
        <v>117</v>
      </c>
    </row>
    <row r="10" spans="1:3" s="294" customFormat="1" ht="12" customHeight="1">
      <c r="A10" s="12" t="s">
        <v>117</v>
      </c>
      <c r="B10" s="296" t="s">
        <v>209</v>
      </c>
      <c r="C10" s="210"/>
    </row>
    <row r="11" spans="1:3" s="294" customFormat="1" ht="12" customHeight="1" thickBot="1">
      <c r="A11" s="14" t="s">
        <v>91</v>
      </c>
      <c r="B11" s="297" t="s">
        <v>210</v>
      </c>
      <c r="C11" s="210"/>
    </row>
    <row r="12" spans="1:3" s="294" customFormat="1" ht="12" customHeight="1" thickBot="1">
      <c r="A12" s="18" t="s">
        <v>14</v>
      </c>
      <c r="B12" s="203" t="s">
        <v>211</v>
      </c>
      <c r="C12" s="208">
        <f>+C13+C14+C15+C16+C17</f>
        <v>0</v>
      </c>
    </row>
    <row r="13" spans="1:3" s="294" customFormat="1" ht="12" customHeight="1">
      <c r="A13" s="13" t="s">
        <v>93</v>
      </c>
      <c r="B13" s="295" t="s">
        <v>212</v>
      </c>
      <c r="C13" s="211"/>
    </row>
    <row r="14" spans="1:3" s="294" customFormat="1" ht="12" customHeight="1">
      <c r="A14" s="12" t="s">
        <v>94</v>
      </c>
      <c r="B14" s="296" t="s">
        <v>213</v>
      </c>
      <c r="C14" s="210"/>
    </row>
    <row r="15" spans="1:3" s="294" customFormat="1" ht="12" customHeight="1">
      <c r="A15" s="12" t="s">
        <v>95</v>
      </c>
      <c r="B15" s="296" t="s">
        <v>406</v>
      </c>
      <c r="C15" s="210"/>
    </row>
    <row r="16" spans="1:3" s="294" customFormat="1" ht="12" customHeight="1">
      <c r="A16" s="12" t="s">
        <v>96</v>
      </c>
      <c r="B16" s="296" t="s">
        <v>407</v>
      </c>
      <c r="C16" s="210"/>
    </row>
    <row r="17" spans="1:3" s="294" customFormat="1" ht="12" customHeight="1">
      <c r="A17" s="12" t="s">
        <v>97</v>
      </c>
      <c r="B17" s="296" t="s">
        <v>214</v>
      </c>
      <c r="C17" s="210"/>
    </row>
    <row r="18" spans="1:3" s="294" customFormat="1" ht="12" customHeight="1" thickBot="1">
      <c r="A18" s="14" t="s">
        <v>106</v>
      </c>
      <c r="B18" s="297" t="s">
        <v>215</v>
      </c>
      <c r="C18" s="212"/>
    </row>
    <row r="19" spans="1:3" s="294" customFormat="1" ht="12" customHeight="1" thickBot="1">
      <c r="A19" s="18" t="s">
        <v>15</v>
      </c>
      <c r="B19" s="19" t="s">
        <v>216</v>
      </c>
      <c r="C19" s="208">
        <f>+C20+C21+C22+C23+C24</f>
        <v>0</v>
      </c>
    </row>
    <row r="20" spans="1:3" s="294" customFormat="1" ht="12" customHeight="1">
      <c r="A20" s="13" t="s">
        <v>76</v>
      </c>
      <c r="B20" s="295" t="s">
        <v>217</v>
      </c>
      <c r="C20" s="211"/>
    </row>
    <row r="21" spans="1:3" s="294" customFormat="1" ht="12" customHeight="1">
      <c r="A21" s="12" t="s">
        <v>77</v>
      </c>
      <c r="B21" s="296" t="s">
        <v>218</v>
      </c>
      <c r="C21" s="210"/>
    </row>
    <row r="22" spans="1:3" s="294" customFormat="1" ht="12" customHeight="1">
      <c r="A22" s="12" t="s">
        <v>78</v>
      </c>
      <c r="B22" s="296" t="s">
        <v>408</v>
      </c>
      <c r="C22" s="210"/>
    </row>
    <row r="23" spans="1:3" s="294" customFormat="1" ht="12" customHeight="1">
      <c r="A23" s="12" t="s">
        <v>79</v>
      </c>
      <c r="B23" s="296" t="s">
        <v>409</v>
      </c>
      <c r="C23" s="210"/>
    </row>
    <row r="24" spans="1:3" s="294" customFormat="1" ht="12" customHeight="1">
      <c r="A24" s="12" t="s">
        <v>138</v>
      </c>
      <c r="B24" s="296" t="s">
        <v>219</v>
      </c>
      <c r="C24" s="210"/>
    </row>
    <row r="25" spans="1:3" s="294" customFormat="1" ht="12" customHeight="1" thickBot="1">
      <c r="A25" s="14" t="s">
        <v>139</v>
      </c>
      <c r="B25" s="297" t="s">
        <v>220</v>
      </c>
      <c r="C25" s="212"/>
    </row>
    <row r="26" spans="1:3" s="294" customFormat="1" ht="12" customHeight="1" thickBot="1">
      <c r="A26" s="18" t="s">
        <v>140</v>
      </c>
      <c r="B26" s="19" t="s">
        <v>221</v>
      </c>
      <c r="C26" s="214">
        <f>+C27+C30+C31+C32</f>
        <v>4800</v>
      </c>
    </row>
    <row r="27" spans="1:3" s="294" customFormat="1" ht="12" customHeight="1">
      <c r="A27" s="13" t="s">
        <v>222</v>
      </c>
      <c r="B27" s="295" t="s">
        <v>228</v>
      </c>
      <c r="C27" s="290">
        <f>+C28+C29</f>
        <v>700</v>
      </c>
    </row>
    <row r="28" spans="1:3" s="294" customFormat="1" ht="12" customHeight="1">
      <c r="A28" s="12" t="s">
        <v>223</v>
      </c>
      <c r="B28" s="296" t="s">
        <v>229</v>
      </c>
      <c r="C28" s="210">
        <v>700</v>
      </c>
    </row>
    <row r="29" spans="1:3" s="294" customFormat="1" ht="12" customHeight="1">
      <c r="A29" s="12" t="s">
        <v>224</v>
      </c>
      <c r="B29" s="296" t="s">
        <v>230</v>
      </c>
      <c r="C29" s="210"/>
    </row>
    <row r="30" spans="1:3" s="294" customFormat="1" ht="12" customHeight="1">
      <c r="A30" s="12" t="s">
        <v>225</v>
      </c>
      <c r="B30" s="296" t="s">
        <v>231</v>
      </c>
      <c r="C30" s="210">
        <v>4000</v>
      </c>
    </row>
    <row r="31" spans="1:3" s="294" customFormat="1" ht="12" customHeight="1">
      <c r="A31" s="12" t="s">
        <v>226</v>
      </c>
      <c r="B31" s="296" t="s">
        <v>232</v>
      </c>
      <c r="C31" s="210"/>
    </row>
    <row r="32" spans="1:3" s="294" customFormat="1" ht="12" customHeight="1" thickBot="1">
      <c r="A32" s="14" t="s">
        <v>227</v>
      </c>
      <c r="B32" s="297" t="s">
        <v>233</v>
      </c>
      <c r="C32" s="212">
        <v>100</v>
      </c>
    </row>
    <row r="33" spans="1:3" s="294" customFormat="1" ht="12" customHeight="1" thickBot="1">
      <c r="A33" s="18" t="s">
        <v>17</v>
      </c>
      <c r="B33" s="19" t="s">
        <v>234</v>
      </c>
      <c r="C33" s="208">
        <f>SUM(C34:C43)</f>
        <v>210</v>
      </c>
    </row>
    <row r="34" spans="1:3" s="294" customFormat="1" ht="12" customHeight="1">
      <c r="A34" s="13" t="s">
        <v>80</v>
      </c>
      <c r="B34" s="295" t="s">
        <v>237</v>
      </c>
      <c r="C34" s="211"/>
    </row>
    <row r="35" spans="1:3" s="294" customFormat="1" ht="12" customHeight="1">
      <c r="A35" s="12" t="s">
        <v>81</v>
      </c>
      <c r="B35" s="296" t="s">
        <v>238</v>
      </c>
      <c r="C35" s="210"/>
    </row>
    <row r="36" spans="1:3" s="294" customFormat="1" ht="12" customHeight="1">
      <c r="A36" s="12" t="s">
        <v>82</v>
      </c>
      <c r="B36" s="296" t="s">
        <v>239</v>
      </c>
      <c r="C36" s="210"/>
    </row>
    <row r="37" spans="1:3" s="294" customFormat="1" ht="12" customHeight="1">
      <c r="A37" s="12" t="s">
        <v>142</v>
      </c>
      <c r="B37" s="296" t="s">
        <v>240</v>
      </c>
      <c r="C37" s="210">
        <v>200</v>
      </c>
    </row>
    <row r="38" spans="1:3" s="294" customFormat="1" ht="12" customHeight="1">
      <c r="A38" s="12" t="s">
        <v>143</v>
      </c>
      <c r="B38" s="296" t="s">
        <v>241</v>
      </c>
      <c r="C38" s="210"/>
    </row>
    <row r="39" spans="1:3" s="294" customFormat="1" ht="12" customHeight="1">
      <c r="A39" s="12" t="s">
        <v>144</v>
      </c>
      <c r="B39" s="296" t="s">
        <v>242</v>
      </c>
      <c r="C39" s="210"/>
    </row>
    <row r="40" spans="1:3" s="294" customFormat="1" ht="12" customHeight="1">
      <c r="A40" s="12" t="s">
        <v>145</v>
      </c>
      <c r="B40" s="296" t="s">
        <v>243</v>
      </c>
      <c r="C40" s="210"/>
    </row>
    <row r="41" spans="1:3" s="294" customFormat="1" ht="12" customHeight="1">
      <c r="A41" s="12" t="s">
        <v>146</v>
      </c>
      <c r="B41" s="296" t="s">
        <v>244</v>
      </c>
      <c r="C41" s="210">
        <v>10</v>
      </c>
    </row>
    <row r="42" spans="1:3" s="294" customFormat="1" ht="12" customHeight="1">
      <c r="A42" s="12" t="s">
        <v>235</v>
      </c>
      <c r="B42" s="296" t="s">
        <v>245</v>
      </c>
      <c r="C42" s="213"/>
    </row>
    <row r="43" spans="1:3" s="294" customFormat="1" ht="12" customHeight="1" thickBot="1">
      <c r="A43" s="14" t="s">
        <v>236</v>
      </c>
      <c r="B43" s="297" t="s">
        <v>246</v>
      </c>
      <c r="C43" s="286"/>
    </row>
    <row r="44" spans="1:3" s="294" customFormat="1" ht="12" customHeight="1" thickBot="1">
      <c r="A44" s="18" t="s">
        <v>18</v>
      </c>
      <c r="B44" s="19" t="s">
        <v>247</v>
      </c>
      <c r="C44" s="208">
        <f>SUM(C45:C49)</f>
        <v>1540</v>
      </c>
    </row>
    <row r="45" spans="1:3" s="294" customFormat="1" ht="12" customHeight="1">
      <c r="A45" s="13" t="s">
        <v>83</v>
      </c>
      <c r="B45" s="295" t="s">
        <v>251</v>
      </c>
      <c r="C45" s="313">
        <v>1540</v>
      </c>
    </row>
    <row r="46" spans="1:3" s="294" customFormat="1" ht="12" customHeight="1">
      <c r="A46" s="12" t="s">
        <v>84</v>
      </c>
      <c r="B46" s="296" t="s">
        <v>252</v>
      </c>
      <c r="C46" s="213"/>
    </row>
    <row r="47" spans="1:3" s="294" customFormat="1" ht="12" customHeight="1">
      <c r="A47" s="12" t="s">
        <v>248</v>
      </c>
      <c r="B47" s="296" t="s">
        <v>253</v>
      </c>
      <c r="C47" s="213"/>
    </row>
    <row r="48" spans="1:3" s="294" customFormat="1" ht="12" customHeight="1">
      <c r="A48" s="12" t="s">
        <v>249</v>
      </c>
      <c r="B48" s="296" t="s">
        <v>254</v>
      </c>
      <c r="C48" s="213"/>
    </row>
    <row r="49" spans="1:3" s="294" customFormat="1" ht="12" customHeight="1" thickBot="1">
      <c r="A49" s="14" t="s">
        <v>250</v>
      </c>
      <c r="B49" s="297" t="s">
        <v>255</v>
      </c>
      <c r="C49" s="286"/>
    </row>
    <row r="50" spans="1:3" s="294" customFormat="1" ht="12" customHeight="1" thickBot="1">
      <c r="A50" s="18" t="s">
        <v>147</v>
      </c>
      <c r="B50" s="19" t="s">
        <v>256</v>
      </c>
      <c r="C50" s="208">
        <f>SUM(C51:C53)</f>
        <v>0</v>
      </c>
    </row>
    <row r="51" spans="1:3" s="294" customFormat="1" ht="12" customHeight="1">
      <c r="A51" s="13" t="s">
        <v>85</v>
      </c>
      <c r="B51" s="295" t="s">
        <v>257</v>
      </c>
      <c r="C51" s="211"/>
    </row>
    <row r="52" spans="1:3" s="294" customFormat="1" ht="12" customHeight="1">
      <c r="A52" s="12" t="s">
        <v>86</v>
      </c>
      <c r="B52" s="296" t="s">
        <v>258</v>
      </c>
      <c r="C52" s="210"/>
    </row>
    <row r="53" spans="1:3" s="294" customFormat="1" ht="12" customHeight="1">
      <c r="A53" s="12" t="s">
        <v>261</v>
      </c>
      <c r="B53" s="296" t="s">
        <v>259</v>
      </c>
      <c r="C53" s="210"/>
    </row>
    <row r="54" spans="1:3" s="294" customFormat="1" ht="12" customHeight="1" thickBot="1">
      <c r="A54" s="14" t="s">
        <v>262</v>
      </c>
      <c r="B54" s="297" t="s">
        <v>260</v>
      </c>
      <c r="C54" s="212"/>
    </row>
    <row r="55" spans="1:3" s="294" customFormat="1" ht="12" customHeight="1" thickBot="1">
      <c r="A55" s="18" t="s">
        <v>20</v>
      </c>
      <c r="B55" s="203" t="s">
        <v>263</v>
      </c>
      <c r="C55" s="208">
        <f>SUM(C56:C58)</f>
        <v>0</v>
      </c>
    </row>
    <row r="56" spans="1:3" s="294" customFormat="1" ht="12" customHeight="1">
      <c r="A56" s="13" t="s">
        <v>148</v>
      </c>
      <c r="B56" s="295" t="s">
        <v>265</v>
      </c>
      <c r="C56" s="213"/>
    </row>
    <row r="57" spans="1:3" s="294" customFormat="1" ht="12" customHeight="1">
      <c r="A57" s="12" t="s">
        <v>149</v>
      </c>
      <c r="B57" s="296" t="s">
        <v>411</v>
      </c>
      <c r="C57" s="213"/>
    </row>
    <row r="58" spans="1:3" s="294" customFormat="1" ht="12" customHeight="1">
      <c r="A58" s="12" t="s">
        <v>176</v>
      </c>
      <c r="B58" s="296" t="s">
        <v>266</v>
      </c>
      <c r="C58" s="213"/>
    </row>
    <row r="59" spans="1:3" s="294" customFormat="1" ht="12" customHeight="1" thickBot="1">
      <c r="A59" s="14" t="s">
        <v>264</v>
      </c>
      <c r="B59" s="297" t="s">
        <v>267</v>
      </c>
      <c r="C59" s="213"/>
    </row>
    <row r="60" spans="1:3" s="294" customFormat="1" ht="12" customHeight="1" thickBot="1">
      <c r="A60" s="18" t="s">
        <v>21</v>
      </c>
      <c r="B60" s="19" t="s">
        <v>268</v>
      </c>
      <c r="C60" s="214">
        <f>+C5+C12+C19+C26+C33+C44+C50+C55</f>
        <v>16249</v>
      </c>
    </row>
    <row r="61" spans="1:3" s="294" customFormat="1" ht="12" customHeight="1" thickBot="1">
      <c r="A61" s="298" t="s">
        <v>269</v>
      </c>
      <c r="B61" s="203" t="s">
        <v>270</v>
      </c>
      <c r="C61" s="208">
        <f>SUM(C62:C64)</f>
        <v>0</v>
      </c>
    </row>
    <row r="62" spans="1:3" s="294" customFormat="1" ht="12" customHeight="1">
      <c r="A62" s="13" t="s">
        <v>303</v>
      </c>
      <c r="B62" s="295" t="s">
        <v>271</v>
      </c>
      <c r="C62" s="213"/>
    </row>
    <row r="63" spans="1:3" s="294" customFormat="1" ht="12" customHeight="1">
      <c r="A63" s="12" t="s">
        <v>312</v>
      </c>
      <c r="B63" s="296" t="s">
        <v>272</v>
      </c>
      <c r="C63" s="213"/>
    </row>
    <row r="64" spans="1:3" s="294" customFormat="1" ht="12" customHeight="1" thickBot="1">
      <c r="A64" s="14" t="s">
        <v>313</v>
      </c>
      <c r="B64" s="299" t="s">
        <v>273</v>
      </c>
      <c r="C64" s="213"/>
    </row>
    <row r="65" spans="1:3" s="294" customFormat="1" ht="12" customHeight="1" thickBot="1">
      <c r="A65" s="298" t="s">
        <v>274</v>
      </c>
      <c r="B65" s="203" t="s">
        <v>275</v>
      </c>
      <c r="C65" s="208">
        <f>SUM(C66:C69)</f>
        <v>0</v>
      </c>
    </row>
    <row r="66" spans="1:3" s="294" customFormat="1" ht="12" customHeight="1">
      <c r="A66" s="13" t="s">
        <v>118</v>
      </c>
      <c r="B66" s="295" t="s">
        <v>276</v>
      </c>
      <c r="C66" s="213"/>
    </row>
    <row r="67" spans="1:3" s="294" customFormat="1" ht="12" customHeight="1">
      <c r="A67" s="12" t="s">
        <v>119</v>
      </c>
      <c r="B67" s="296" t="s">
        <v>277</v>
      </c>
      <c r="C67" s="213"/>
    </row>
    <row r="68" spans="1:3" s="294" customFormat="1" ht="12" customHeight="1">
      <c r="A68" s="12" t="s">
        <v>304</v>
      </c>
      <c r="B68" s="296" t="s">
        <v>278</v>
      </c>
      <c r="C68" s="213"/>
    </row>
    <row r="69" spans="1:3" s="294" customFormat="1" ht="12" customHeight="1" thickBot="1">
      <c r="A69" s="14" t="s">
        <v>305</v>
      </c>
      <c r="B69" s="297" t="s">
        <v>279</v>
      </c>
      <c r="C69" s="213"/>
    </row>
    <row r="70" spans="1:3" s="294" customFormat="1" ht="12" customHeight="1" thickBot="1">
      <c r="A70" s="298" t="s">
        <v>280</v>
      </c>
      <c r="B70" s="203" t="s">
        <v>281</v>
      </c>
      <c r="C70" s="208">
        <f>SUM(C71:C72)</f>
        <v>0</v>
      </c>
    </row>
    <row r="71" spans="1:3" s="294" customFormat="1" ht="12" customHeight="1">
      <c r="A71" s="13" t="s">
        <v>306</v>
      </c>
      <c r="B71" s="295" t="s">
        <v>282</v>
      </c>
      <c r="C71" s="213"/>
    </row>
    <row r="72" spans="1:3" s="294" customFormat="1" ht="12" customHeight="1" thickBot="1">
      <c r="A72" s="14" t="s">
        <v>307</v>
      </c>
      <c r="B72" s="297" t="s">
        <v>283</v>
      </c>
      <c r="C72" s="213"/>
    </row>
    <row r="73" spans="1:3" s="294" customFormat="1" ht="12" customHeight="1" thickBot="1">
      <c r="A73" s="298" t="s">
        <v>284</v>
      </c>
      <c r="B73" s="203" t="s">
        <v>285</v>
      </c>
      <c r="C73" s="208">
        <f>SUM(C74:C76)</f>
        <v>0</v>
      </c>
    </row>
    <row r="74" spans="1:3" s="294" customFormat="1" ht="12" customHeight="1">
      <c r="A74" s="13" t="s">
        <v>308</v>
      </c>
      <c r="B74" s="295" t="s">
        <v>286</v>
      </c>
      <c r="C74" s="213"/>
    </row>
    <row r="75" spans="1:3" s="294" customFormat="1" ht="12" customHeight="1">
      <c r="A75" s="12" t="s">
        <v>309</v>
      </c>
      <c r="B75" s="296" t="s">
        <v>287</v>
      </c>
      <c r="C75" s="213"/>
    </row>
    <row r="76" spans="1:3" s="294" customFormat="1" ht="12" customHeight="1" thickBot="1">
      <c r="A76" s="14" t="s">
        <v>310</v>
      </c>
      <c r="B76" s="297" t="s">
        <v>288</v>
      </c>
      <c r="C76" s="213"/>
    </row>
    <row r="77" spans="1:3" s="294" customFormat="1" ht="12" customHeight="1" thickBot="1">
      <c r="A77" s="298" t="s">
        <v>289</v>
      </c>
      <c r="B77" s="203" t="s">
        <v>311</v>
      </c>
      <c r="C77" s="208">
        <f>SUM(C78:C81)</f>
        <v>0</v>
      </c>
    </row>
    <row r="78" spans="1:3" s="294" customFormat="1" ht="12" customHeight="1">
      <c r="A78" s="300" t="s">
        <v>290</v>
      </c>
      <c r="B78" s="295" t="s">
        <v>291</v>
      </c>
      <c r="C78" s="213"/>
    </row>
    <row r="79" spans="1:3" s="294" customFormat="1" ht="12" customHeight="1">
      <c r="A79" s="301" t="s">
        <v>292</v>
      </c>
      <c r="B79" s="296" t="s">
        <v>293</v>
      </c>
      <c r="C79" s="213"/>
    </row>
    <row r="80" spans="1:3" s="294" customFormat="1" ht="12" customHeight="1">
      <c r="A80" s="301" t="s">
        <v>294</v>
      </c>
      <c r="B80" s="296" t="s">
        <v>295</v>
      </c>
      <c r="C80" s="213"/>
    </row>
    <row r="81" spans="1:3" s="294" customFormat="1" ht="12" customHeight="1" thickBot="1">
      <c r="A81" s="302" t="s">
        <v>296</v>
      </c>
      <c r="B81" s="297" t="s">
        <v>297</v>
      </c>
      <c r="C81" s="213"/>
    </row>
    <row r="82" spans="1:3" s="294" customFormat="1" ht="13.5" customHeight="1" thickBot="1">
      <c r="A82" s="298" t="s">
        <v>298</v>
      </c>
      <c r="B82" s="203" t="s">
        <v>299</v>
      </c>
      <c r="C82" s="314"/>
    </row>
    <row r="83" spans="1:3" s="294" customFormat="1" ht="15.75" customHeight="1" thickBot="1">
      <c r="A83" s="298" t="s">
        <v>300</v>
      </c>
      <c r="B83" s="303" t="s">
        <v>301</v>
      </c>
      <c r="C83" s="214">
        <f>+C61+C65+C70+C73+C77+C82</f>
        <v>0</v>
      </c>
    </row>
    <row r="84" spans="1:3" s="294" customFormat="1" ht="16.5" customHeight="1" thickBot="1">
      <c r="A84" s="304" t="s">
        <v>314</v>
      </c>
      <c r="B84" s="305" t="s">
        <v>302</v>
      </c>
      <c r="C84" s="214">
        <f>+C60+C83</f>
        <v>16249</v>
      </c>
    </row>
    <row r="85" spans="1:3" s="294" customFormat="1" ht="83.25" customHeight="1">
      <c r="A85" s="3"/>
      <c r="B85" s="4"/>
      <c r="C85" s="215"/>
    </row>
    <row r="86" spans="1:3" ht="16.5" customHeight="1">
      <c r="A86" s="344" t="s">
        <v>41</v>
      </c>
      <c r="B86" s="344"/>
      <c r="C86" s="344"/>
    </row>
    <row r="87" spans="1:3" s="306" customFormat="1" ht="16.5" customHeight="1" thickBot="1">
      <c r="A87" s="345" t="s">
        <v>121</v>
      </c>
      <c r="B87" s="345"/>
      <c r="C87" s="103" t="s">
        <v>175</v>
      </c>
    </row>
    <row r="88" spans="1:3" ht="37.5" customHeight="1" thickBot="1">
      <c r="A88" s="21" t="s">
        <v>60</v>
      </c>
      <c r="B88" s="22" t="s">
        <v>42</v>
      </c>
      <c r="C88" s="32" t="s">
        <v>203</v>
      </c>
    </row>
    <row r="89" spans="1:3" s="293" customFormat="1" ht="12" customHeight="1" thickBot="1">
      <c r="A89" s="26">
        <v>1</v>
      </c>
      <c r="B89" s="27">
        <v>2</v>
      </c>
      <c r="C89" s="28">
        <v>3</v>
      </c>
    </row>
    <row r="90" spans="1:3" ht="12" customHeight="1" thickBot="1">
      <c r="A90" s="20" t="s">
        <v>13</v>
      </c>
      <c r="B90" s="25" t="s">
        <v>317</v>
      </c>
      <c r="C90" s="207">
        <f>SUM(C91:C95)</f>
        <v>14109</v>
      </c>
    </row>
    <row r="91" spans="1:3" ht="12" customHeight="1">
      <c r="A91" s="15" t="s">
        <v>87</v>
      </c>
      <c r="B91" s="8" t="s">
        <v>43</v>
      </c>
      <c r="C91" s="209">
        <v>3984</v>
      </c>
    </row>
    <row r="92" spans="1:3" ht="12" customHeight="1">
      <c r="A92" s="12" t="s">
        <v>88</v>
      </c>
      <c r="B92" s="6" t="s">
        <v>150</v>
      </c>
      <c r="C92" s="210">
        <v>1075</v>
      </c>
    </row>
    <row r="93" spans="1:3" ht="12" customHeight="1">
      <c r="A93" s="12" t="s">
        <v>89</v>
      </c>
      <c r="B93" s="6" t="s">
        <v>116</v>
      </c>
      <c r="C93" s="212">
        <v>7861</v>
      </c>
    </row>
    <row r="94" spans="1:3" ht="12" customHeight="1">
      <c r="A94" s="12" t="s">
        <v>90</v>
      </c>
      <c r="B94" s="9" t="s">
        <v>151</v>
      </c>
      <c r="C94" s="212">
        <v>930</v>
      </c>
    </row>
    <row r="95" spans="1:3" ht="12" customHeight="1">
      <c r="A95" s="12" t="s">
        <v>101</v>
      </c>
      <c r="B95" s="17" t="s">
        <v>152</v>
      </c>
      <c r="C95" s="212">
        <v>259</v>
      </c>
    </row>
    <row r="96" spans="1:3" ht="12" customHeight="1">
      <c r="A96" s="12" t="s">
        <v>91</v>
      </c>
      <c r="B96" s="6" t="s">
        <v>318</v>
      </c>
      <c r="C96" s="212"/>
    </row>
    <row r="97" spans="1:3" ht="12" customHeight="1">
      <c r="A97" s="12" t="s">
        <v>92</v>
      </c>
      <c r="B97" s="104" t="s">
        <v>319</v>
      </c>
      <c r="C97" s="212"/>
    </row>
    <row r="98" spans="1:3" ht="12" customHeight="1">
      <c r="A98" s="12" t="s">
        <v>102</v>
      </c>
      <c r="B98" s="105" t="s">
        <v>320</v>
      </c>
      <c r="C98" s="212"/>
    </row>
    <row r="99" spans="1:3" ht="12" customHeight="1">
      <c r="A99" s="12" t="s">
        <v>103</v>
      </c>
      <c r="B99" s="105" t="s">
        <v>321</v>
      </c>
      <c r="C99" s="212"/>
    </row>
    <row r="100" spans="1:3" ht="12" customHeight="1">
      <c r="A100" s="12" t="s">
        <v>104</v>
      </c>
      <c r="B100" s="104" t="s">
        <v>322</v>
      </c>
      <c r="C100" s="212">
        <v>259</v>
      </c>
    </row>
    <row r="101" spans="1:3" ht="12" customHeight="1">
      <c r="A101" s="12" t="s">
        <v>105</v>
      </c>
      <c r="B101" s="104" t="s">
        <v>323</v>
      </c>
      <c r="C101" s="212"/>
    </row>
    <row r="102" spans="1:3" ht="12" customHeight="1">
      <c r="A102" s="12" t="s">
        <v>107</v>
      </c>
      <c r="B102" s="105" t="s">
        <v>324</v>
      </c>
      <c r="C102" s="212"/>
    </row>
    <row r="103" spans="1:3" ht="12" customHeight="1">
      <c r="A103" s="11" t="s">
        <v>153</v>
      </c>
      <c r="B103" s="106" t="s">
        <v>325</v>
      </c>
      <c r="C103" s="212"/>
    </row>
    <row r="104" spans="1:3" ht="12" customHeight="1">
      <c r="A104" s="12" t="s">
        <v>315</v>
      </c>
      <c r="B104" s="106" t="s">
        <v>326</v>
      </c>
      <c r="C104" s="212"/>
    </row>
    <row r="105" spans="1:3" ht="12" customHeight="1" thickBot="1">
      <c r="A105" s="16" t="s">
        <v>316</v>
      </c>
      <c r="B105" s="107" t="s">
        <v>327</v>
      </c>
      <c r="C105" s="216"/>
    </row>
    <row r="106" spans="1:3" ht="12" customHeight="1" thickBot="1">
      <c r="A106" s="18" t="s">
        <v>14</v>
      </c>
      <c r="B106" s="24" t="s">
        <v>328</v>
      </c>
      <c r="C106" s="208">
        <f>+C107+C109+C111</f>
        <v>1600</v>
      </c>
    </row>
    <row r="107" spans="1:3" ht="12" customHeight="1">
      <c r="A107" s="13" t="s">
        <v>93</v>
      </c>
      <c r="B107" s="6" t="s">
        <v>174</v>
      </c>
      <c r="C107" s="211">
        <v>1600</v>
      </c>
    </row>
    <row r="108" spans="1:3" ht="12" customHeight="1">
      <c r="A108" s="13" t="s">
        <v>94</v>
      </c>
      <c r="B108" s="10" t="s">
        <v>332</v>
      </c>
      <c r="C108" s="211"/>
    </row>
    <row r="109" spans="1:3" ht="12" customHeight="1">
      <c r="A109" s="13" t="s">
        <v>95</v>
      </c>
      <c r="B109" s="10" t="s">
        <v>154</v>
      </c>
      <c r="C109" s="210"/>
    </row>
    <row r="110" spans="1:3" ht="12" customHeight="1">
      <c r="A110" s="13" t="s">
        <v>96</v>
      </c>
      <c r="B110" s="10" t="s">
        <v>333</v>
      </c>
      <c r="C110" s="195"/>
    </row>
    <row r="111" spans="1:3" ht="12" customHeight="1">
      <c r="A111" s="13" t="s">
        <v>97</v>
      </c>
      <c r="B111" s="205" t="s">
        <v>177</v>
      </c>
      <c r="C111" s="195"/>
    </row>
    <row r="112" spans="1:3" ht="12" customHeight="1">
      <c r="A112" s="13" t="s">
        <v>106</v>
      </c>
      <c r="B112" s="204" t="s">
        <v>412</v>
      </c>
      <c r="C112" s="195"/>
    </row>
    <row r="113" spans="1:3" ht="12" customHeight="1">
      <c r="A113" s="13" t="s">
        <v>108</v>
      </c>
      <c r="B113" s="291" t="s">
        <v>338</v>
      </c>
      <c r="C113" s="195"/>
    </row>
    <row r="114" spans="1:3" ht="15.75">
      <c r="A114" s="13" t="s">
        <v>155</v>
      </c>
      <c r="B114" s="105" t="s">
        <v>321</v>
      </c>
      <c r="C114" s="195"/>
    </row>
    <row r="115" spans="1:3" ht="12" customHeight="1">
      <c r="A115" s="13" t="s">
        <v>156</v>
      </c>
      <c r="B115" s="105" t="s">
        <v>337</v>
      </c>
      <c r="C115" s="195"/>
    </row>
    <row r="116" spans="1:3" ht="12" customHeight="1">
      <c r="A116" s="13" t="s">
        <v>157</v>
      </c>
      <c r="B116" s="105" t="s">
        <v>336</v>
      </c>
      <c r="C116" s="195"/>
    </row>
    <row r="117" spans="1:3" ht="12" customHeight="1">
      <c r="A117" s="13" t="s">
        <v>329</v>
      </c>
      <c r="B117" s="105" t="s">
        <v>324</v>
      </c>
      <c r="C117" s="195"/>
    </row>
    <row r="118" spans="1:3" ht="12" customHeight="1">
      <c r="A118" s="13" t="s">
        <v>330</v>
      </c>
      <c r="B118" s="105" t="s">
        <v>335</v>
      </c>
      <c r="C118" s="195"/>
    </row>
    <row r="119" spans="1:3" ht="16.5" thickBot="1">
      <c r="A119" s="11" t="s">
        <v>331</v>
      </c>
      <c r="B119" s="105" t="s">
        <v>334</v>
      </c>
      <c r="C119" s="196"/>
    </row>
    <row r="120" spans="1:3" ht="12" customHeight="1" thickBot="1">
      <c r="A120" s="18" t="s">
        <v>15</v>
      </c>
      <c r="B120" s="96" t="s">
        <v>339</v>
      </c>
      <c r="C120" s="208">
        <f>+C121+C122</f>
        <v>10</v>
      </c>
    </row>
    <row r="121" spans="1:3" ht="12" customHeight="1">
      <c r="A121" s="13" t="s">
        <v>76</v>
      </c>
      <c r="B121" s="7" t="s">
        <v>51</v>
      </c>
      <c r="C121" s="211"/>
    </row>
    <row r="122" spans="1:3" ht="12" customHeight="1" thickBot="1">
      <c r="A122" s="14" t="s">
        <v>77</v>
      </c>
      <c r="B122" s="10" t="s">
        <v>52</v>
      </c>
      <c r="C122" s="212">
        <v>10</v>
      </c>
    </row>
    <row r="123" spans="1:3" ht="12" customHeight="1" thickBot="1">
      <c r="A123" s="18" t="s">
        <v>16</v>
      </c>
      <c r="B123" s="96" t="s">
        <v>340</v>
      </c>
      <c r="C123" s="208">
        <f>+C90+C106+C120</f>
        <v>15719</v>
      </c>
    </row>
    <row r="124" spans="1:3" ht="12" customHeight="1" thickBot="1">
      <c r="A124" s="18" t="s">
        <v>17</v>
      </c>
      <c r="B124" s="96" t="s">
        <v>341</v>
      </c>
      <c r="C124" s="208">
        <f>+C125+C126+C127</f>
        <v>0</v>
      </c>
    </row>
    <row r="125" spans="1:3" ht="12" customHeight="1">
      <c r="A125" s="13" t="s">
        <v>80</v>
      </c>
      <c r="B125" s="7" t="s">
        <v>342</v>
      </c>
      <c r="C125" s="195"/>
    </row>
    <row r="126" spans="1:3" ht="12" customHeight="1">
      <c r="A126" s="13" t="s">
        <v>81</v>
      </c>
      <c r="B126" s="7" t="s">
        <v>343</v>
      </c>
      <c r="C126" s="195"/>
    </row>
    <row r="127" spans="1:3" ht="12" customHeight="1" thickBot="1">
      <c r="A127" s="11" t="s">
        <v>82</v>
      </c>
      <c r="B127" s="5" t="s">
        <v>344</v>
      </c>
      <c r="C127" s="195"/>
    </row>
    <row r="128" spans="1:3" ht="12" customHeight="1" thickBot="1">
      <c r="A128" s="18" t="s">
        <v>18</v>
      </c>
      <c r="B128" s="96" t="s">
        <v>393</v>
      </c>
      <c r="C128" s="208">
        <f>+C129+C130+C131+C132</f>
        <v>0</v>
      </c>
    </row>
    <row r="129" spans="1:3" ht="12" customHeight="1">
      <c r="A129" s="13" t="s">
        <v>83</v>
      </c>
      <c r="B129" s="7" t="s">
        <v>345</v>
      </c>
      <c r="C129" s="195"/>
    </row>
    <row r="130" spans="1:3" ht="12" customHeight="1">
      <c r="A130" s="13" t="s">
        <v>84</v>
      </c>
      <c r="B130" s="7" t="s">
        <v>346</v>
      </c>
      <c r="C130" s="195"/>
    </row>
    <row r="131" spans="1:3" ht="12" customHeight="1">
      <c r="A131" s="13" t="s">
        <v>248</v>
      </c>
      <c r="B131" s="7" t="s">
        <v>347</v>
      </c>
      <c r="C131" s="195"/>
    </row>
    <row r="132" spans="1:3" ht="12" customHeight="1" thickBot="1">
      <c r="A132" s="11" t="s">
        <v>249</v>
      </c>
      <c r="B132" s="5" t="s">
        <v>348</v>
      </c>
      <c r="C132" s="195"/>
    </row>
    <row r="133" spans="1:3" ht="12" customHeight="1" thickBot="1">
      <c r="A133" s="18" t="s">
        <v>19</v>
      </c>
      <c r="B133" s="96" t="s">
        <v>349</v>
      </c>
      <c r="C133" s="214">
        <f>+C134+C135+C136+C137</f>
        <v>0</v>
      </c>
    </row>
    <row r="134" spans="1:3" ht="12" customHeight="1">
      <c r="A134" s="13" t="s">
        <v>85</v>
      </c>
      <c r="B134" s="7" t="s">
        <v>350</v>
      </c>
      <c r="C134" s="195"/>
    </row>
    <row r="135" spans="1:3" ht="12" customHeight="1">
      <c r="A135" s="13" t="s">
        <v>86</v>
      </c>
      <c r="B135" s="7" t="s">
        <v>360</v>
      </c>
      <c r="C135" s="195"/>
    </row>
    <row r="136" spans="1:3" ht="12" customHeight="1">
      <c r="A136" s="13" t="s">
        <v>261</v>
      </c>
      <c r="B136" s="7" t="s">
        <v>351</v>
      </c>
      <c r="C136" s="195"/>
    </row>
    <row r="137" spans="1:3" ht="12" customHeight="1" thickBot="1">
      <c r="A137" s="11" t="s">
        <v>262</v>
      </c>
      <c r="B137" s="5" t="s">
        <v>352</v>
      </c>
      <c r="C137" s="195"/>
    </row>
    <row r="138" spans="1:3" ht="12" customHeight="1" thickBot="1">
      <c r="A138" s="18" t="s">
        <v>20</v>
      </c>
      <c r="B138" s="96" t="s">
        <v>353</v>
      </c>
      <c r="C138" s="217">
        <f>+C139+C140+C141+C142</f>
        <v>0</v>
      </c>
    </row>
    <row r="139" spans="1:3" ht="12" customHeight="1">
      <c r="A139" s="13" t="s">
        <v>148</v>
      </c>
      <c r="B139" s="7" t="s">
        <v>354</v>
      </c>
      <c r="C139" s="195"/>
    </row>
    <row r="140" spans="1:3" ht="12" customHeight="1">
      <c r="A140" s="13" t="s">
        <v>149</v>
      </c>
      <c r="B140" s="7" t="s">
        <v>355</v>
      </c>
      <c r="C140" s="195"/>
    </row>
    <row r="141" spans="1:3" ht="12" customHeight="1">
      <c r="A141" s="13" t="s">
        <v>176</v>
      </c>
      <c r="B141" s="7" t="s">
        <v>356</v>
      </c>
      <c r="C141" s="195"/>
    </row>
    <row r="142" spans="1:3" ht="12" customHeight="1" thickBot="1">
      <c r="A142" s="13" t="s">
        <v>264</v>
      </c>
      <c r="B142" s="7" t="s">
        <v>357</v>
      </c>
      <c r="C142" s="195"/>
    </row>
    <row r="143" spans="1:9" ht="15" customHeight="1" thickBot="1">
      <c r="A143" s="18" t="s">
        <v>21</v>
      </c>
      <c r="B143" s="96" t="s">
        <v>358</v>
      </c>
      <c r="C143" s="307">
        <f>+C124+C128+C133+C138</f>
        <v>0</v>
      </c>
      <c r="F143" s="308"/>
      <c r="G143" s="309"/>
      <c r="H143" s="309"/>
      <c r="I143" s="309"/>
    </row>
    <row r="144" spans="1:3" s="294" customFormat="1" ht="12.75" customHeight="1" thickBot="1">
      <c r="A144" s="206" t="s">
        <v>22</v>
      </c>
      <c r="B144" s="277" t="s">
        <v>359</v>
      </c>
      <c r="C144" s="307">
        <f>+C123+C143</f>
        <v>15719</v>
      </c>
    </row>
    <row r="145" ht="7.5" customHeight="1"/>
    <row r="146" spans="1:3" ht="15.75">
      <c r="A146" s="346" t="s">
        <v>361</v>
      </c>
      <c r="B146" s="346"/>
      <c r="C146" s="346"/>
    </row>
    <row r="147" spans="1:3" ht="15" customHeight="1" thickBot="1">
      <c r="A147" s="343" t="s">
        <v>122</v>
      </c>
      <c r="B147" s="343"/>
      <c r="C147" s="218" t="s">
        <v>175</v>
      </c>
    </row>
    <row r="148" spans="1:4" ht="13.5" customHeight="1" thickBot="1">
      <c r="A148" s="18">
        <v>1</v>
      </c>
      <c r="B148" s="24" t="s">
        <v>362</v>
      </c>
      <c r="C148" s="208">
        <f>+C60-C123</f>
        <v>530</v>
      </c>
      <c r="D148" s="310"/>
    </row>
    <row r="149" spans="1:3" ht="27.75" customHeight="1" thickBot="1">
      <c r="A149" s="18" t="s">
        <v>14</v>
      </c>
      <c r="B149" s="24" t="s">
        <v>363</v>
      </c>
      <c r="C149" s="20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
2014. ÉVI KÖLTSÉGVETÉS
KÖTELEZŐ FELADATAINAK MÉRLEGE &amp;R&amp;"Times New Roman CE,Félkövér dőlt"&amp;11 1.2. melléklet a 3/2014. (III.7.) 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="120" zoomScaleNormal="120" zoomScaleSheetLayoutView="100" workbookViewId="0" topLeftCell="A2">
      <selection activeCell="B21" sqref="B21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3" width="21.625" style="279" customWidth="1"/>
    <col min="4" max="4" width="9.00390625" style="292" customWidth="1"/>
    <col min="5" max="16384" width="9.375" style="292" customWidth="1"/>
  </cols>
  <sheetData>
    <row r="1" spans="1:3" ht="15.75" customHeight="1">
      <c r="A1" s="344" t="s">
        <v>10</v>
      </c>
      <c r="B1" s="344"/>
      <c r="C1" s="344"/>
    </row>
    <row r="2" spans="1:3" ht="15.75" customHeight="1" thickBot="1">
      <c r="A2" s="343" t="s">
        <v>120</v>
      </c>
      <c r="B2" s="343"/>
      <c r="C2" s="218" t="s">
        <v>175</v>
      </c>
    </row>
    <row r="3" spans="1:3" ht="37.5" customHeight="1" thickBot="1">
      <c r="A3" s="21" t="s">
        <v>60</v>
      </c>
      <c r="B3" s="22" t="s">
        <v>12</v>
      </c>
      <c r="C3" s="32" t="s">
        <v>203</v>
      </c>
    </row>
    <row r="4" spans="1:3" s="293" customFormat="1" ht="12" customHeight="1" thickBot="1">
      <c r="A4" s="287">
        <v>1</v>
      </c>
      <c r="B4" s="288">
        <v>2</v>
      </c>
      <c r="C4" s="289">
        <v>3</v>
      </c>
    </row>
    <row r="5" spans="1:3" s="294" customFormat="1" ht="12" customHeight="1" thickBot="1">
      <c r="A5" s="18" t="s">
        <v>13</v>
      </c>
      <c r="B5" s="19" t="s">
        <v>204</v>
      </c>
      <c r="C5" s="208">
        <f>+C6+C7+C8+C9+C10+C11</f>
        <v>0</v>
      </c>
    </row>
    <row r="6" spans="1:3" s="294" customFormat="1" ht="12" customHeight="1">
      <c r="A6" s="13" t="s">
        <v>87</v>
      </c>
      <c r="B6" s="295" t="s">
        <v>205</v>
      </c>
      <c r="C6" s="211"/>
    </row>
    <row r="7" spans="1:3" s="294" customFormat="1" ht="12" customHeight="1">
      <c r="A7" s="12" t="s">
        <v>88</v>
      </c>
      <c r="B7" s="296" t="s">
        <v>206</v>
      </c>
      <c r="C7" s="210"/>
    </row>
    <row r="8" spans="1:3" s="294" customFormat="1" ht="12" customHeight="1">
      <c r="A8" s="12" t="s">
        <v>89</v>
      </c>
      <c r="B8" s="296" t="s">
        <v>207</v>
      </c>
      <c r="C8" s="210"/>
    </row>
    <row r="9" spans="1:3" s="294" customFormat="1" ht="12" customHeight="1">
      <c r="A9" s="12" t="s">
        <v>90</v>
      </c>
      <c r="B9" s="296" t="s">
        <v>208</v>
      </c>
      <c r="C9" s="210"/>
    </row>
    <row r="10" spans="1:3" s="294" customFormat="1" ht="12" customHeight="1">
      <c r="A10" s="12" t="s">
        <v>117</v>
      </c>
      <c r="B10" s="296" t="s">
        <v>209</v>
      </c>
      <c r="C10" s="210"/>
    </row>
    <row r="11" spans="1:3" s="294" customFormat="1" ht="12" customHeight="1" thickBot="1">
      <c r="A11" s="14" t="s">
        <v>91</v>
      </c>
      <c r="B11" s="297" t="s">
        <v>210</v>
      </c>
      <c r="C11" s="210"/>
    </row>
    <row r="12" spans="1:3" s="294" customFormat="1" ht="12" customHeight="1" thickBot="1">
      <c r="A12" s="18" t="s">
        <v>14</v>
      </c>
      <c r="B12" s="203" t="s">
        <v>211</v>
      </c>
      <c r="C12" s="208">
        <f>+C13+C14+C15+C16+C17</f>
        <v>18031</v>
      </c>
    </row>
    <row r="13" spans="1:3" s="294" customFormat="1" ht="12" customHeight="1">
      <c r="A13" s="13" t="s">
        <v>93</v>
      </c>
      <c r="B13" s="295" t="s">
        <v>212</v>
      </c>
      <c r="C13" s="211"/>
    </row>
    <row r="14" spans="1:3" s="294" customFormat="1" ht="12" customHeight="1">
      <c r="A14" s="12" t="s">
        <v>94</v>
      </c>
      <c r="B14" s="296" t="s">
        <v>213</v>
      </c>
      <c r="C14" s="210"/>
    </row>
    <row r="15" spans="1:3" s="294" customFormat="1" ht="12" customHeight="1">
      <c r="A15" s="12" t="s">
        <v>95</v>
      </c>
      <c r="B15" s="296" t="s">
        <v>406</v>
      </c>
      <c r="C15" s="210"/>
    </row>
    <row r="16" spans="1:3" s="294" customFormat="1" ht="12" customHeight="1">
      <c r="A16" s="12" t="s">
        <v>96</v>
      </c>
      <c r="B16" s="296" t="s">
        <v>407</v>
      </c>
      <c r="C16" s="210"/>
    </row>
    <row r="17" spans="1:3" s="294" customFormat="1" ht="12" customHeight="1">
      <c r="A17" s="12" t="s">
        <v>97</v>
      </c>
      <c r="B17" s="296" t="s">
        <v>214</v>
      </c>
      <c r="C17" s="210">
        <v>18031</v>
      </c>
    </row>
    <row r="18" spans="1:3" s="294" customFormat="1" ht="12" customHeight="1" thickBot="1">
      <c r="A18" s="14" t="s">
        <v>106</v>
      </c>
      <c r="B18" s="297" t="s">
        <v>215</v>
      </c>
      <c r="C18" s="212"/>
    </row>
    <row r="19" spans="1:3" s="294" customFormat="1" ht="12" customHeight="1" thickBot="1">
      <c r="A19" s="18" t="s">
        <v>15</v>
      </c>
      <c r="B19" s="19" t="s">
        <v>216</v>
      </c>
      <c r="C19" s="208">
        <f>+C20+C21+C22+C23+C24</f>
        <v>0</v>
      </c>
    </row>
    <row r="20" spans="1:3" s="294" customFormat="1" ht="12" customHeight="1">
      <c r="A20" s="13" t="s">
        <v>76</v>
      </c>
      <c r="B20" s="295" t="s">
        <v>217</v>
      </c>
      <c r="C20" s="211"/>
    </row>
    <row r="21" spans="1:3" s="294" customFormat="1" ht="12" customHeight="1">
      <c r="A21" s="12" t="s">
        <v>77</v>
      </c>
      <c r="B21" s="296" t="s">
        <v>218</v>
      </c>
      <c r="C21" s="210"/>
    </row>
    <row r="22" spans="1:3" s="294" customFormat="1" ht="12" customHeight="1">
      <c r="A22" s="12" t="s">
        <v>78</v>
      </c>
      <c r="B22" s="296" t="s">
        <v>408</v>
      </c>
      <c r="C22" s="210"/>
    </row>
    <row r="23" spans="1:3" s="294" customFormat="1" ht="12" customHeight="1">
      <c r="A23" s="12" t="s">
        <v>79</v>
      </c>
      <c r="B23" s="296" t="s">
        <v>409</v>
      </c>
      <c r="C23" s="210"/>
    </row>
    <row r="24" spans="1:3" s="294" customFormat="1" ht="12" customHeight="1">
      <c r="A24" s="12" t="s">
        <v>138</v>
      </c>
      <c r="B24" s="296" t="s">
        <v>219</v>
      </c>
      <c r="C24" s="210"/>
    </row>
    <row r="25" spans="1:3" s="294" customFormat="1" ht="12" customHeight="1" thickBot="1">
      <c r="A25" s="14" t="s">
        <v>139</v>
      </c>
      <c r="B25" s="297" t="s">
        <v>220</v>
      </c>
      <c r="C25" s="212"/>
    </row>
    <row r="26" spans="1:3" s="294" customFormat="1" ht="12" customHeight="1" thickBot="1">
      <c r="A26" s="18" t="s">
        <v>140</v>
      </c>
      <c r="B26" s="19" t="s">
        <v>221</v>
      </c>
      <c r="C26" s="214">
        <f>+C27+C30+C31+C32</f>
        <v>0</v>
      </c>
    </row>
    <row r="27" spans="1:3" s="294" customFormat="1" ht="12" customHeight="1">
      <c r="A27" s="13" t="s">
        <v>222</v>
      </c>
      <c r="B27" s="295" t="s">
        <v>228</v>
      </c>
      <c r="C27" s="290">
        <f>+C28+C29</f>
        <v>0</v>
      </c>
    </row>
    <row r="28" spans="1:3" s="294" customFormat="1" ht="12" customHeight="1">
      <c r="A28" s="12" t="s">
        <v>223</v>
      </c>
      <c r="B28" s="296" t="s">
        <v>229</v>
      </c>
      <c r="C28" s="210"/>
    </row>
    <row r="29" spans="1:3" s="294" customFormat="1" ht="12" customHeight="1">
      <c r="A29" s="12" t="s">
        <v>224</v>
      </c>
      <c r="B29" s="296" t="s">
        <v>230</v>
      </c>
      <c r="C29" s="210"/>
    </row>
    <row r="30" spans="1:3" s="294" customFormat="1" ht="12" customHeight="1">
      <c r="A30" s="12" t="s">
        <v>225</v>
      </c>
      <c r="B30" s="296" t="s">
        <v>231</v>
      </c>
      <c r="C30" s="210"/>
    </row>
    <row r="31" spans="1:3" s="294" customFormat="1" ht="12" customHeight="1">
      <c r="A31" s="12" t="s">
        <v>226</v>
      </c>
      <c r="B31" s="296" t="s">
        <v>232</v>
      </c>
      <c r="C31" s="210"/>
    </row>
    <row r="32" spans="1:3" s="294" customFormat="1" ht="12" customHeight="1" thickBot="1">
      <c r="A32" s="14" t="s">
        <v>227</v>
      </c>
      <c r="B32" s="297" t="s">
        <v>233</v>
      </c>
      <c r="C32" s="212"/>
    </row>
    <row r="33" spans="1:3" s="294" customFormat="1" ht="12" customHeight="1" thickBot="1">
      <c r="A33" s="18" t="s">
        <v>17</v>
      </c>
      <c r="B33" s="19" t="s">
        <v>234</v>
      </c>
      <c r="C33" s="208">
        <f>SUM(C34:C43)</f>
        <v>0</v>
      </c>
    </row>
    <row r="34" spans="1:3" s="294" customFormat="1" ht="12" customHeight="1">
      <c r="A34" s="13" t="s">
        <v>80</v>
      </c>
      <c r="B34" s="295" t="s">
        <v>237</v>
      </c>
      <c r="C34" s="211"/>
    </row>
    <row r="35" spans="1:3" s="294" customFormat="1" ht="12" customHeight="1">
      <c r="A35" s="12" t="s">
        <v>81</v>
      </c>
      <c r="B35" s="296" t="s">
        <v>238</v>
      </c>
      <c r="C35" s="210"/>
    </row>
    <row r="36" spans="1:3" s="294" customFormat="1" ht="12" customHeight="1">
      <c r="A36" s="12" t="s">
        <v>82</v>
      </c>
      <c r="B36" s="296" t="s">
        <v>239</v>
      </c>
      <c r="C36" s="210"/>
    </row>
    <row r="37" spans="1:3" s="294" customFormat="1" ht="12" customHeight="1">
      <c r="A37" s="12" t="s">
        <v>142</v>
      </c>
      <c r="B37" s="296" t="s">
        <v>240</v>
      </c>
      <c r="C37" s="210"/>
    </row>
    <row r="38" spans="1:3" s="294" customFormat="1" ht="12" customHeight="1">
      <c r="A38" s="12" t="s">
        <v>143</v>
      </c>
      <c r="B38" s="296" t="s">
        <v>241</v>
      </c>
      <c r="C38" s="210"/>
    </row>
    <row r="39" spans="1:3" s="294" customFormat="1" ht="12" customHeight="1">
      <c r="A39" s="12" t="s">
        <v>144</v>
      </c>
      <c r="B39" s="296" t="s">
        <v>242</v>
      </c>
      <c r="C39" s="210"/>
    </row>
    <row r="40" spans="1:3" s="294" customFormat="1" ht="12" customHeight="1">
      <c r="A40" s="12" t="s">
        <v>145</v>
      </c>
      <c r="B40" s="296" t="s">
        <v>243</v>
      </c>
      <c r="C40" s="210"/>
    </row>
    <row r="41" spans="1:3" s="294" customFormat="1" ht="12" customHeight="1">
      <c r="A41" s="12" t="s">
        <v>146</v>
      </c>
      <c r="B41" s="296" t="s">
        <v>244</v>
      </c>
      <c r="C41" s="210"/>
    </row>
    <row r="42" spans="1:3" s="294" customFormat="1" ht="12" customHeight="1">
      <c r="A42" s="12" t="s">
        <v>235</v>
      </c>
      <c r="B42" s="296" t="s">
        <v>245</v>
      </c>
      <c r="C42" s="213"/>
    </row>
    <row r="43" spans="1:3" s="294" customFormat="1" ht="12" customHeight="1" thickBot="1">
      <c r="A43" s="14" t="s">
        <v>236</v>
      </c>
      <c r="B43" s="297" t="s">
        <v>246</v>
      </c>
      <c r="C43" s="286"/>
    </row>
    <row r="44" spans="1:3" s="294" customFormat="1" ht="12" customHeight="1" thickBot="1">
      <c r="A44" s="18" t="s">
        <v>18</v>
      </c>
      <c r="B44" s="19" t="s">
        <v>247</v>
      </c>
      <c r="C44" s="208">
        <f>SUM(C45:C49)</f>
        <v>0</v>
      </c>
    </row>
    <row r="45" spans="1:3" s="294" customFormat="1" ht="12" customHeight="1">
      <c r="A45" s="13" t="s">
        <v>83</v>
      </c>
      <c r="B45" s="295" t="s">
        <v>251</v>
      </c>
      <c r="C45" s="313"/>
    </row>
    <row r="46" spans="1:3" s="294" customFormat="1" ht="12" customHeight="1">
      <c r="A46" s="12" t="s">
        <v>84</v>
      </c>
      <c r="B46" s="296" t="s">
        <v>252</v>
      </c>
      <c r="C46" s="213"/>
    </row>
    <row r="47" spans="1:3" s="294" customFormat="1" ht="12" customHeight="1">
      <c r="A47" s="12" t="s">
        <v>248</v>
      </c>
      <c r="B47" s="296" t="s">
        <v>253</v>
      </c>
      <c r="C47" s="213"/>
    </row>
    <row r="48" spans="1:3" s="294" customFormat="1" ht="12" customHeight="1">
      <c r="A48" s="12" t="s">
        <v>249</v>
      </c>
      <c r="B48" s="296" t="s">
        <v>254</v>
      </c>
      <c r="C48" s="213"/>
    </row>
    <row r="49" spans="1:3" s="294" customFormat="1" ht="12" customHeight="1" thickBot="1">
      <c r="A49" s="14" t="s">
        <v>250</v>
      </c>
      <c r="B49" s="297" t="s">
        <v>255</v>
      </c>
      <c r="C49" s="286"/>
    </row>
    <row r="50" spans="1:3" s="294" customFormat="1" ht="12" customHeight="1" thickBot="1">
      <c r="A50" s="18" t="s">
        <v>147</v>
      </c>
      <c r="B50" s="19" t="s">
        <v>256</v>
      </c>
      <c r="C50" s="208">
        <f>SUM(C51:C53)</f>
        <v>0</v>
      </c>
    </row>
    <row r="51" spans="1:3" s="294" customFormat="1" ht="12" customHeight="1">
      <c r="A51" s="13" t="s">
        <v>85</v>
      </c>
      <c r="B51" s="295" t="s">
        <v>257</v>
      </c>
      <c r="C51" s="211"/>
    </row>
    <row r="52" spans="1:3" s="294" customFormat="1" ht="12" customHeight="1">
      <c r="A52" s="12" t="s">
        <v>86</v>
      </c>
      <c r="B52" s="296" t="s">
        <v>410</v>
      </c>
      <c r="C52" s="210"/>
    </row>
    <row r="53" spans="1:3" s="294" customFormat="1" ht="12" customHeight="1">
      <c r="A53" s="12" t="s">
        <v>261</v>
      </c>
      <c r="B53" s="296" t="s">
        <v>259</v>
      </c>
      <c r="C53" s="210"/>
    </row>
    <row r="54" spans="1:3" s="294" customFormat="1" ht="12" customHeight="1" thickBot="1">
      <c r="A54" s="14" t="s">
        <v>262</v>
      </c>
      <c r="B54" s="297" t="s">
        <v>260</v>
      </c>
      <c r="C54" s="212"/>
    </row>
    <row r="55" spans="1:3" s="294" customFormat="1" ht="12" customHeight="1" thickBot="1">
      <c r="A55" s="18" t="s">
        <v>20</v>
      </c>
      <c r="B55" s="203" t="s">
        <v>263</v>
      </c>
      <c r="C55" s="208">
        <f>SUM(C56:C58)</f>
        <v>0</v>
      </c>
    </row>
    <row r="56" spans="1:3" s="294" customFormat="1" ht="12" customHeight="1">
      <c r="A56" s="13" t="s">
        <v>148</v>
      </c>
      <c r="B56" s="295" t="s">
        <v>265</v>
      </c>
      <c r="C56" s="213"/>
    </row>
    <row r="57" spans="1:3" s="294" customFormat="1" ht="12" customHeight="1">
      <c r="A57" s="12" t="s">
        <v>149</v>
      </c>
      <c r="B57" s="296" t="s">
        <v>411</v>
      </c>
      <c r="C57" s="213"/>
    </row>
    <row r="58" spans="1:3" s="294" customFormat="1" ht="12" customHeight="1">
      <c r="A58" s="12" t="s">
        <v>176</v>
      </c>
      <c r="B58" s="296" t="s">
        <v>266</v>
      </c>
      <c r="C58" s="213"/>
    </row>
    <row r="59" spans="1:3" s="294" customFormat="1" ht="12" customHeight="1" thickBot="1">
      <c r="A59" s="14" t="s">
        <v>264</v>
      </c>
      <c r="B59" s="297" t="s">
        <v>267</v>
      </c>
      <c r="C59" s="213"/>
    </row>
    <row r="60" spans="1:3" s="294" customFormat="1" ht="12" customHeight="1" thickBot="1">
      <c r="A60" s="18" t="s">
        <v>21</v>
      </c>
      <c r="B60" s="19" t="s">
        <v>268</v>
      </c>
      <c r="C60" s="214">
        <f>+C5+C12+C19+C26+C33+C44+C50+C55</f>
        <v>18031</v>
      </c>
    </row>
    <row r="61" spans="1:3" s="294" customFormat="1" ht="12" customHeight="1" thickBot="1">
      <c r="A61" s="298" t="s">
        <v>269</v>
      </c>
      <c r="B61" s="203" t="s">
        <v>270</v>
      </c>
      <c r="C61" s="208">
        <f>SUM(C62:C64)</f>
        <v>0</v>
      </c>
    </row>
    <row r="62" spans="1:3" s="294" customFormat="1" ht="12" customHeight="1">
      <c r="A62" s="13" t="s">
        <v>303</v>
      </c>
      <c r="B62" s="295" t="s">
        <v>271</v>
      </c>
      <c r="C62" s="213"/>
    </row>
    <row r="63" spans="1:3" s="294" customFormat="1" ht="12" customHeight="1">
      <c r="A63" s="12" t="s">
        <v>312</v>
      </c>
      <c r="B63" s="296" t="s">
        <v>272</v>
      </c>
      <c r="C63" s="213"/>
    </row>
    <row r="64" spans="1:3" s="294" customFormat="1" ht="12" customHeight="1" thickBot="1">
      <c r="A64" s="14" t="s">
        <v>313</v>
      </c>
      <c r="B64" s="299" t="s">
        <v>273</v>
      </c>
      <c r="C64" s="213"/>
    </row>
    <row r="65" spans="1:3" s="294" customFormat="1" ht="12" customHeight="1" thickBot="1">
      <c r="A65" s="298" t="s">
        <v>274</v>
      </c>
      <c r="B65" s="203" t="s">
        <v>275</v>
      </c>
      <c r="C65" s="208">
        <f>SUM(C66:C69)</f>
        <v>0</v>
      </c>
    </row>
    <row r="66" spans="1:3" s="294" customFormat="1" ht="12" customHeight="1">
      <c r="A66" s="13" t="s">
        <v>118</v>
      </c>
      <c r="B66" s="295" t="s">
        <v>276</v>
      </c>
      <c r="C66" s="213"/>
    </row>
    <row r="67" spans="1:3" s="294" customFormat="1" ht="12" customHeight="1">
      <c r="A67" s="12" t="s">
        <v>119</v>
      </c>
      <c r="B67" s="296" t="s">
        <v>277</v>
      </c>
      <c r="C67" s="213"/>
    </row>
    <row r="68" spans="1:3" s="294" customFormat="1" ht="12" customHeight="1">
      <c r="A68" s="12" t="s">
        <v>304</v>
      </c>
      <c r="B68" s="296" t="s">
        <v>278</v>
      </c>
      <c r="C68" s="213"/>
    </row>
    <row r="69" spans="1:3" s="294" customFormat="1" ht="12" customHeight="1" thickBot="1">
      <c r="A69" s="14" t="s">
        <v>305</v>
      </c>
      <c r="B69" s="297" t="s">
        <v>279</v>
      </c>
      <c r="C69" s="213"/>
    </row>
    <row r="70" spans="1:3" s="294" customFormat="1" ht="12" customHeight="1" thickBot="1">
      <c r="A70" s="298" t="s">
        <v>280</v>
      </c>
      <c r="B70" s="203" t="s">
        <v>281</v>
      </c>
      <c r="C70" s="208">
        <f>SUM(C71:C72)</f>
        <v>0</v>
      </c>
    </row>
    <row r="71" spans="1:3" s="294" customFormat="1" ht="12" customHeight="1">
      <c r="A71" s="13" t="s">
        <v>306</v>
      </c>
      <c r="B71" s="295" t="s">
        <v>282</v>
      </c>
      <c r="C71" s="213"/>
    </row>
    <row r="72" spans="1:3" s="294" customFormat="1" ht="12" customHeight="1" thickBot="1">
      <c r="A72" s="14" t="s">
        <v>307</v>
      </c>
      <c r="B72" s="297" t="s">
        <v>283</v>
      </c>
      <c r="C72" s="213"/>
    </row>
    <row r="73" spans="1:3" s="294" customFormat="1" ht="12" customHeight="1" thickBot="1">
      <c r="A73" s="298" t="s">
        <v>284</v>
      </c>
      <c r="B73" s="203" t="s">
        <v>285</v>
      </c>
      <c r="C73" s="208">
        <f>SUM(C74:C76)</f>
        <v>0</v>
      </c>
    </row>
    <row r="74" spans="1:3" s="294" customFormat="1" ht="12" customHeight="1">
      <c r="A74" s="13" t="s">
        <v>308</v>
      </c>
      <c r="B74" s="295" t="s">
        <v>286</v>
      </c>
      <c r="C74" s="213"/>
    </row>
    <row r="75" spans="1:3" s="294" customFormat="1" ht="12" customHeight="1">
      <c r="A75" s="12" t="s">
        <v>309</v>
      </c>
      <c r="B75" s="296" t="s">
        <v>287</v>
      </c>
      <c r="C75" s="213"/>
    </row>
    <row r="76" spans="1:3" s="294" customFormat="1" ht="12" customHeight="1" thickBot="1">
      <c r="A76" s="14" t="s">
        <v>310</v>
      </c>
      <c r="B76" s="297" t="s">
        <v>288</v>
      </c>
      <c r="C76" s="213"/>
    </row>
    <row r="77" spans="1:3" s="294" customFormat="1" ht="12" customHeight="1" thickBot="1">
      <c r="A77" s="298" t="s">
        <v>289</v>
      </c>
      <c r="B77" s="203" t="s">
        <v>311</v>
      </c>
      <c r="C77" s="208">
        <f>SUM(C78:C81)</f>
        <v>0</v>
      </c>
    </row>
    <row r="78" spans="1:3" s="294" customFormat="1" ht="12" customHeight="1">
      <c r="A78" s="300" t="s">
        <v>290</v>
      </c>
      <c r="B78" s="295" t="s">
        <v>291</v>
      </c>
      <c r="C78" s="213"/>
    </row>
    <row r="79" spans="1:3" s="294" customFormat="1" ht="12" customHeight="1">
      <c r="A79" s="301" t="s">
        <v>292</v>
      </c>
      <c r="B79" s="296" t="s">
        <v>293</v>
      </c>
      <c r="C79" s="213"/>
    </row>
    <row r="80" spans="1:3" s="294" customFormat="1" ht="12" customHeight="1">
      <c r="A80" s="301" t="s">
        <v>294</v>
      </c>
      <c r="B80" s="296" t="s">
        <v>295</v>
      </c>
      <c r="C80" s="213"/>
    </row>
    <row r="81" spans="1:3" s="294" customFormat="1" ht="12" customHeight="1" thickBot="1">
      <c r="A81" s="302" t="s">
        <v>296</v>
      </c>
      <c r="B81" s="297" t="s">
        <v>297</v>
      </c>
      <c r="C81" s="213"/>
    </row>
    <row r="82" spans="1:3" s="294" customFormat="1" ht="13.5" customHeight="1" thickBot="1">
      <c r="A82" s="298" t="s">
        <v>298</v>
      </c>
      <c r="B82" s="203" t="s">
        <v>299</v>
      </c>
      <c r="C82" s="314"/>
    </row>
    <row r="83" spans="1:3" s="294" customFormat="1" ht="15.75" customHeight="1" thickBot="1">
      <c r="A83" s="298" t="s">
        <v>300</v>
      </c>
      <c r="B83" s="303" t="s">
        <v>301</v>
      </c>
      <c r="C83" s="214">
        <f>+C61+C65+C70+C73+C77+C82</f>
        <v>0</v>
      </c>
    </row>
    <row r="84" spans="1:3" s="294" customFormat="1" ht="16.5" customHeight="1" thickBot="1">
      <c r="A84" s="304" t="s">
        <v>314</v>
      </c>
      <c r="B84" s="305" t="s">
        <v>302</v>
      </c>
      <c r="C84" s="214">
        <f>+C60+C83</f>
        <v>18031</v>
      </c>
    </row>
    <row r="85" spans="1:3" s="294" customFormat="1" ht="83.25" customHeight="1">
      <c r="A85" s="3"/>
      <c r="B85" s="4"/>
      <c r="C85" s="215"/>
    </row>
    <row r="86" spans="1:3" ht="16.5" customHeight="1">
      <c r="A86" s="344" t="s">
        <v>41</v>
      </c>
      <c r="B86" s="344"/>
      <c r="C86" s="344"/>
    </row>
    <row r="87" spans="1:3" s="306" customFormat="1" ht="16.5" customHeight="1" thickBot="1">
      <c r="A87" s="345" t="s">
        <v>121</v>
      </c>
      <c r="B87" s="345"/>
      <c r="C87" s="103" t="s">
        <v>175</v>
      </c>
    </row>
    <row r="88" spans="1:3" ht="37.5" customHeight="1" thickBot="1">
      <c r="A88" s="21" t="s">
        <v>60</v>
      </c>
      <c r="B88" s="22" t="s">
        <v>42</v>
      </c>
      <c r="C88" s="32" t="s">
        <v>203</v>
      </c>
    </row>
    <row r="89" spans="1:3" s="293" customFormat="1" ht="12" customHeight="1" thickBot="1">
      <c r="A89" s="26">
        <v>1</v>
      </c>
      <c r="B89" s="27">
        <v>2</v>
      </c>
      <c r="C89" s="28">
        <v>3</v>
      </c>
    </row>
    <row r="90" spans="1:3" ht="12" customHeight="1" thickBot="1">
      <c r="A90" s="20" t="s">
        <v>13</v>
      </c>
      <c r="B90" s="25" t="s">
        <v>317</v>
      </c>
      <c r="C90" s="207">
        <f>SUM(C91:C95)</f>
        <v>18561</v>
      </c>
    </row>
    <row r="91" spans="1:3" ht="12" customHeight="1">
      <c r="A91" s="15" t="s">
        <v>87</v>
      </c>
      <c r="B91" s="8" t="s">
        <v>43</v>
      </c>
      <c r="C91" s="209">
        <v>13240</v>
      </c>
    </row>
    <row r="92" spans="1:3" ht="12" customHeight="1">
      <c r="A92" s="12" t="s">
        <v>88</v>
      </c>
      <c r="B92" s="6" t="s">
        <v>150</v>
      </c>
      <c r="C92" s="210">
        <v>1787</v>
      </c>
    </row>
    <row r="93" spans="1:3" ht="12" customHeight="1">
      <c r="A93" s="12" t="s">
        <v>89</v>
      </c>
      <c r="B93" s="6" t="s">
        <v>116</v>
      </c>
      <c r="C93" s="212">
        <v>3004</v>
      </c>
    </row>
    <row r="94" spans="1:3" ht="12" customHeight="1">
      <c r="A94" s="12" t="s">
        <v>90</v>
      </c>
      <c r="B94" s="9" t="s">
        <v>151</v>
      </c>
      <c r="C94" s="212"/>
    </row>
    <row r="95" spans="1:3" ht="12" customHeight="1">
      <c r="A95" s="12" t="s">
        <v>101</v>
      </c>
      <c r="B95" s="17" t="s">
        <v>152</v>
      </c>
      <c r="C95" s="212">
        <v>530</v>
      </c>
    </row>
    <row r="96" spans="1:3" ht="12" customHeight="1">
      <c r="A96" s="12" t="s">
        <v>91</v>
      </c>
      <c r="B96" s="6" t="s">
        <v>318</v>
      </c>
      <c r="C96" s="212"/>
    </row>
    <row r="97" spans="1:3" ht="12" customHeight="1">
      <c r="A97" s="12" t="s">
        <v>92</v>
      </c>
      <c r="B97" s="104" t="s">
        <v>319</v>
      </c>
      <c r="C97" s="212"/>
    </row>
    <row r="98" spans="1:3" ht="12" customHeight="1">
      <c r="A98" s="12" t="s">
        <v>102</v>
      </c>
      <c r="B98" s="105" t="s">
        <v>320</v>
      </c>
      <c r="C98" s="212"/>
    </row>
    <row r="99" spans="1:3" ht="12" customHeight="1">
      <c r="A99" s="12" t="s">
        <v>103</v>
      </c>
      <c r="B99" s="105" t="s">
        <v>321</v>
      </c>
      <c r="C99" s="212"/>
    </row>
    <row r="100" spans="1:3" ht="12" customHeight="1">
      <c r="A100" s="12" t="s">
        <v>104</v>
      </c>
      <c r="B100" s="104" t="s">
        <v>322</v>
      </c>
      <c r="C100" s="212"/>
    </row>
    <row r="101" spans="1:3" ht="12" customHeight="1">
      <c r="A101" s="12" t="s">
        <v>105</v>
      </c>
      <c r="B101" s="104" t="s">
        <v>323</v>
      </c>
      <c r="C101" s="212"/>
    </row>
    <row r="102" spans="1:3" ht="12" customHeight="1">
      <c r="A102" s="12" t="s">
        <v>107</v>
      </c>
      <c r="B102" s="105" t="s">
        <v>324</v>
      </c>
      <c r="C102" s="212"/>
    </row>
    <row r="103" spans="1:3" ht="12" customHeight="1">
      <c r="A103" s="11" t="s">
        <v>153</v>
      </c>
      <c r="B103" s="106" t="s">
        <v>325</v>
      </c>
      <c r="C103" s="212"/>
    </row>
    <row r="104" spans="1:3" ht="12" customHeight="1">
      <c r="A104" s="12" t="s">
        <v>315</v>
      </c>
      <c r="B104" s="106" t="s">
        <v>326</v>
      </c>
      <c r="C104" s="212"/>
    </row>
    <row r="105" spans="1:3" ht="12" customHeight="1" thickBot="1">
      <c r="A105" s="16" t="s">
        <v>316</v>
      </c>
      <c r="B105" s="107" t="s">
        <v>327</v>
      </c>
      <c r="C105" s="216">
        <v>530</v>
      </c>
    </row>
    <row r="106" spans="1:3" ht="12" customHeight="1" thickBot="1">
      <c r="A106" s="18" t="s">
        <v>14</v>
      </c>
      <c r="B106" s="24" t="s">
        <v>328</v>
      </c>
      <c r="C106" s="208">
        <f>+C107+C109+C111</f>
        <v>0</v>
      </c>
    </row>
    <row r="107" spans="1:3" ht="12" customHeight="1">
      <c r="A107" s="13" t="s">
        <v>93</v>
      </c>
      <c r="B107" s="6" t="s">
        <v>174</v>
      </c>
      <c r="C107" s="211"/>
    </row>
    <row r="108" spans="1:3" ht="12" customHeight="1">
      <c r="A108" s="13" t="s">
        <v>94</v>
      </c>
      <c r="B108" s="10" t="s">
        <v>332</v>
      </c>
      <c r="C108" s="211"/>
    </row>
    <row r="109" spans="1:3" ht="12" customHeight="1">
      <c r="A109" s="13" t="s">
        <v>95</v>
      </c>
      <c r="B109" s="10" t="s">
        <v>154</v>
      </c>
      <c r="C109" s="210"/>
    </row>
    <row r="110" spans="1:3" ht="12" customHeight="1">
      <c r="A110" s="13" t="s">
        <v>96</v>
      </c>
      <c r="B110" s="10" t="s">
        <v>333</v>
      </c>
      <c r="C110" s="195"/>
    </row>
    <row r="111" spans="1:3" ht="12" customHeight="1">
      <c r="A111" s="13" t="s">
        <v>97</v>
      </c>
      <c r="B111" s="205" t="s">
        <v>177</v>
      </c>
      <c r="C111" s="195"/>
    </row>
    <row r="112" spans="1:3" ht="12" customHeight="1">
      <c r="A112" s="13" t="s">
        <v>106</v>
      </c>
      <c r="B112" s="204" t="s">
        <v>412</v>
      </c>
      <c r="C112" s="195"/>
    </row>
    <row r="113" spans="1:3" ht="12" customHeight="1">
      <c r="A113" s="13" t="s">
        <v>108</v>
      </c>
      <c r="B113" s="291" t="s">
        <v>338</v>
      </c>
      <c r="C113" s="195"/>
    </row>
    <row r="114" spans="1:3" ht="15.75">
      <c r="A114" s="13" t="s">
        <v>155</v>
      </c>
      <c r="B114" s="105" t="s">
        <v>321</v>
      </c>
      <c r="C114" s="195"/>
    </row>
    <row r="115" spans="1:3" ht="12" customHeight="1">
      <c r="A115" s="13" t="s">
        <v>156</v>
      </c>
      <c r="B115" s="105" t="s">
        <v>337</v>
      </c>
      <c r="C115" s="195"/>
    </row>
    <row r="116" spans="1:3" ht="12" customHeight="1">
      <c r="A116" s="13" t="s">
        <v>157</v>
      </c>
      <c r="B116" s="105" t="s">
        <v>336</v>
      </c>
      <c r="C116" s="195"/>
    </row>
    <row r="117" spans="1:3" ht="12" customHeight="1">
      <c r="A117" s="13" t="s">
        <v>329</v>
      </c>
      <c r="B117" s="105" t="s">
        <v>324</v>
      </c>
      <c r="C117" s="195"/>
    </row>
    <row r="118" spans="1:3" ht="12" customHeight="1">
      <c r="A118" s="13" t="s">
        <v>330</v>
      </c>
      <c r="B118" s="105" t="s">
        <v>335</v>
      </c>
      <c r="C118" s="195"/>
    </row>
    <row r="119" spans="1:3" ht="16.5" thickBot="1">
      <c r="A119" s="11" t="s">
        <v>331</v>
      </c>
      <c r="B119" s="105" t="s">
        <v>334</v>
      </c>
      <c r="C119" s="196"/>
    </row>
    <row r="120" spans="1:3" ht="12" customHeight="1" thickBot="1">
      <c r="A120" s="18" t="s">
        <v>15</v>
      </c>
      <c r="B120" s="96" t="s">
        <v>339</v>
      </c>
      <c r="C120" s="208">
        <f>+C121+C122</f>
        <v>0</v>
      </c>
    </row>
    <row r="121" spans="1:3" ht="12" customHeight="1">
      <c r="A121" s="13" t="s">
        <v>76</v>
      </c>
      <c r="B121" s="7" t="s">
        <v>51</v>
      </c>
      <c r="C121" s="211"/>
    </row>
    <row r="122" spans="1:3" ht="12" customHeight="1" thickBot="1">
      <c r="A122" s="14" t="s">
        <v>77</v>
      </c>
      <c r="B122" s="10" t="s">
        <v>52</v>
      </c>
      <c r="C122" s="212"/>
    </row>
    <row r="123" spans="1:3" ht="12" customHeight="1" thickBot="1">
      <c r="A123" s="18" t="s">
        <v>16</v>
      </c>
      <c r="B123" s="96" t="s">
        <v>340</v>
      </c>
      <c r="C123" s="208">
        <f>+C90+C106+C120</f>
        <v>18561</v>
      </c>
    </row>
    <row r="124" spans="1:3" ht="12" customHeight="1" thickBot="1">
      <c r="A124" s="18" t="s">
        <v>17</v>
      </c>
      <c r="B124" s="96" t="s">
        <v>341</v>
      </c>
      <c r="C124" s="208">
        <f>+C125+C126+C127</f>
        <v>0</v>
      </c>
    </row>
    <row r="125" spans="1:3" ht="12" customHeight="1">
      <c r="A125" s="13" t="s">
        <v>80</v>
      </c>
      <c r="B125" s="7" t="s">
        <v>342</v>
      </c>
      <c r="C125" s="195"/>
    </row>
    <row r="126" spans="1:3" ht="12" customHeight="1">
      <c r="A126" s="13" t="s">
        <v>81</v>
      </c>
      <c r="B126" s="7" t="s">
        <v>343</v>
      </c>
      <c r="C126" s="195"/>
    </row>
    <row r="127" spans="1:3" ht="12" customHeight="1" thickBot="1">
      <c r="A127" s="11" t="s">
        <v>82</v>
      </c>
      <c r="B127" s="5" t="s">
        <v>344</v>
      </c>
      <c r="C127" s="195"/>
    </row>
    <row r="128" spans="1:3" ht="12" customHeight="1" thickBot="1">
      <c r="A128" s="18" t="s">
        <v>18</v>
      </c>
      <c r="B128" s="96" t="s">
        <v>393</v>
      </c>
      <c r="C128" s="208">
        <f>+C129+C130+C131+C132</f>
        <v>0</v>
      </c>
    </row>
    <row r="129" spans="1:3" ht="12" customHeight="1">
      <c r="A129" s="13" t="s">
        <v>83</v>
      </c>
      <c r="B129" s="7" t="s">
        <v>345</v>
      </c>
      <c r="C129" s="195"/>
    </row>
    <row r="130" spans="1:3" ht="12" customHeight="1">
      <c r="A130" s="13" t="s">
        <v>84</v>
      </c>
      <c r="B130" s="7" t="s">
        <v>346</v>
      </c>
      <c r="C130" s="195"/>
    </row>
    <row r="131" spans="1:3" ht="12" customHeight="1">
      <c r="A131" s="13" t="s">
        <v>248</v>
      </c>
      <c r="B131" s="7" t="s">
        <v>347</v>
      </c>
      <c r="C131" s="195"/>
    </row>
    <row r="132" spans="1:3" ht="12" customHeight="1" thickBot="1">
      <c r="A132" s="11" t="s">
        <v>249</v>
      </c>
      <c r="B132" s="5" t="s">
        <v>348</v>
      </c>
      <c r="C132" s="195"/>
    </row>
    <row r="133" spans="1:3" ht="12" customHeight="1" thickBot="1">
      <c r="A133" s="18" t="s">
        <v>19</v>
      </c>
      <c r="B133" s="96" t="s">
        <v>349</v>
      </c>
      <c r="C133" s="214">
        <f>+C134+C135+C136+C137</f>
        <v>0</v>
      </c>
    </row>
    <row r="134" spans="1:3" ht="12" customHeight="1">
      <c r="A134" s="13" t="s">
        <v>85</v>
      </c>
      <c r="B134" s="7" t="s">
        <v>350</v>
      </c>
      <c r="C134" s="195"/>
    </row>
    <row r="135" spans="1:3" ht="12" customHeight="1">
      <c r="A135" s="13" t="s">
        <v>86</v>
      </c>
      <c r="B135" s="7" t="s">
        <v>360</v>
      </c>
      <c r="C135" s="195"/>
    </row>
    <row r="136" spans="1:3" ht="12" customHeight="1">
      <c r="A136" s="13" t="s">
        <v>261</v>
      </c>
      <c r="B136" s="7" t="s">
        <v>351</v>
      </c>
      <c r="C136" s="195"/>
    </row>
    <row r="137" spans="1:3" ht="12" customHeight="1" thickBot="1">
      <c r="A137" s="11" t="s">
        <v>262</v>
      </c>
      <c r="B137" s="5" t="s">
        <v>352</v>
      </c>
      <c r="C137" s="195"/>
    </row>
    <row r="138" spans="1:3" ht="12" customHeight="1" thickBot="1">
      <c r="A138" s="18" t="s">
        <v>20</v>
      </c>
      <c r="B138" s="96" t="s">
        <v>353</v>
      </c>
      <c r="C138" s="217">
        <f>+C139+C140+C141+C142</f>
        <v>0</v>
      </c>
    </row>
    <row r="139" spans="1:3" ht="12" customHeight="1">
      <c r="A139" s="13" t="s">
        <v>148</v>
      </c>
      <c r="B139" s="7" t="s">
        <v>354</v>
      </c>
      <c r="C139" s="195"/>
    </row>
    <row r="140" spans="1:3" ht="12" customHeight="1">
      <c r="A140" s="13" t="s">
        <v>149</v>
      </c>
      <c r="B140" s="7" t="s">
        <v>355</v>
      </c>
      <c r="C140" s="195"/>
    </row>
    <row r="141" spans="1:3" ht="12" customHeight="1">
      <c r="A141" s="13" t="s">
        <v>176</v>
      </c>
      <c r="B141" s="7" t="s">
        <v>356</v>
      </c>
      <c r="C141" s="195"/>
    </row>
    <row r="142" spans="1:3" ht="12" customHeight="1" thickBot="1">
      <c r="A142" s="13" t="s">
        <v>264</v>
      </c>
      <c r="B142" s="7" t="s">
        <v>357</v>
      </c>
      <c r="C142" s="195"/>
    </row>
    <row r="143" spans="1:9" ht="15" customHeight="1" thickBot="1">
      <c r="A143" s="18" t="s">
        <v>21</v>
      </c>
      <c r="B143" s="96" t="s">
        <v>358</v>
      </c>
      <c r="C143" s="307">
        <f>+C124+C128+C133+C138</f>
        <v>0</v>
      </c>
      <c r="F143" s="308"/>
      <c r="G143" s="309"/>
      <c r="H143" s="309"/>
      <c r="I143" s="309"/>
    </row>
    <row r="144" spans="1:3" s="294" customFormat="1" ht="12.75" customHeight="1" thickBot="1">
      <c r="A144" s="206" t="s">
        <v>22</v>
      </c>
      <c r="B144" s="277" t="s">
        <v>359</v>
      </c>
      <c r="C144" s="307">
        <f>+C123+C143</f>
        <v>18561</v>
      </c>
    </row>
    <row r="145" ht="7.5" customHeight="1"/>
    <row r="146" spans="1:3" ht="15.75">
      <c r="A146" s="346" t="s">
        <v>361</v>
      </c>
      <c r="B146" s="346"/>
      <c r="C146" s="346"/>
    </row>
    <row r="147" spans="1:3" ht="15" customHeight="1" thickBot="1">
      <c r="A147" s="343" t="s">
        <v>122</v>
      </c>
      <c r="B147" s="343"/>
      <c r="C147" s="218" t="s">
        <v>175</v>
      </c>
    </row>
    <row r="148" spans="1:4" ht="13.5" customHeight="1" thickBot="1">
      <c r="A148" s="18">
        <v>1</v>
      </c>
      <c r="B148" s="24" t="s">
        <v>362</v>
      </c>
      <c r="C148" s="208">
        <f>+C60-C123</f>
        <v>-530</v>
      </c>
      <c r="D148" s="310"/>
    </row>
    <row r="149" spans="1:3" ht="27.75" customHeight="1" thickBot="1">
      <c r="A149" s="18" t="s">
        <v>14</v>
      </c>
      <c r="B149" s="24" t="s">
        <v>363</v>
      </c>
      <c r="C149" s="208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
2014. ÉVI KÖLTSÉGVETÉS
ÖNKÉNT VÁLLALT FELADATAINAK MÉRLEGE
&amp;R&amp;"Times New Roman CE,Félkövér dőlt"&amp;11 1.3. melléklet a 3/2014. (III.7.) 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zoomScale="120" zoomScaleNormal="120" zoomScaleSheetLayoutView="100" workbookViewId="0" topLeftCell="A1">
      <selection activeCell="D44" sqref="D44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3" width="21.625" style="279" customWidth="1"/>
    <col min="4" max="4" width="9.00390625" style="292" customWidth="1"/>
    <col min="5" max="16384" width="9.375" style="292" customWidth="1"/>
  </cols>
  <sheetData>
    <row r="1" spans="1:3" ht="15.75" customHeight="1">
      <c r="A1" s="344" t="s">
        <v>10</v>
      </c>
      <c r="B1" s="344"/>
      <c r="C1" s="344"/>
    </row>
    <row r="2" spans="1:3" ht="15.75" customHeight="1" thickBot="1">
      <c r="A2" s="343" t="s">
        <v>120</v>
      </c>
      <c r="B2" s="343"/>
      <c r="C2" s="218" t="s">
        <v>175</v>
      </c>
    </row>
    <row r="3" spans="1:3" ht="37.5" customHeight="1" thickBot="1">
      <c r="A3" s="21" t="s">
        <v>60</v>
      </c>
      <c r="B3" s="22" t="s">
        <v>12</v>
      </c>
      <c r="C3" s="32" t="s">
        <v>203</v>
      </c>
    </row>
    <row r="4" spans="1:3" s="293" customFormat="1" ht="12" customHeight="1" thickBot="1">
      <c r="A4" s="287">
        <v>1</v>
      </c>
      <c r="B4" s="288">
        <v>2</v>
      </c>
      <c r="C4" s="289">
        <v>3</v>
      </c>
    </row>
    <row r="5" spans="1:3" s="294" customFormat="1" ht="12" customHeight="1" thickBot="1">
      <c r="A5" s="18" t="s">
        <v>13</v>
      </c>
      <c r="B5" s="19" t="s">
        <v>204</v>
      </c>
      <c r="C5" s="208">
        <f>+C6+C7+C8+C9+C10+C11</f>
        <v>0</v>
      </c>
    </row>
    <row r="6" spans="1:3" s="294" customFormat="1" ht="12" customHeight="1">
      <c r="A6" s="13" t="s">
        <v>87</v>
      </c>
      <c r="B6" s="295" t="s">
        <v>205</v>
      </c>
      <c r="C6" s="211"/>
    </row>
    <row r="7" spans="1:3" s="294" customFormat="1" ht="12" customHeight="1">
      <c r="A7" s="12" t="s">
        <v>88</v>
      </c>
      <c r="B7" s="296" t="s">
        <v>206</v>
      </c>
      <c r="C7" s="210"/>
    </row>
    <row r="8" spans="1:3" s="294" customFormat="1" ht="12" customHeight="1">
      <c r="A8" s="12" t="s">
        <v>89</v>
      </c>
      <c r="B8" s="296" t="s">
        <v>207</v>
      </c>
      <c r="C8" s="210"/>
    </row>
    <row r="9" spans="1:3" s="294" customFormat="1" ht="12" customHeight="1">
      <c r="A9" s="12" t="s">
        <v>90</v>
      </c>
      <c r="B9" s="296" t="s">
        <v>208</v>
      </c>
      <c r="C9" s="210"/>
    </row>
    <row r="10" spans="1:3" s="294" customFormat="1" ht="12" customHeight="1">
      <c r="A10" s="12" t="s">
        <v>117</v>
      </c>
      <c r="B10" s="296" t="s">
        <v>209</v>
      </c>
      <c r="C10" s="210"/>
    </row>
    <row r="11" spans="1:3" s="294" customFormat="1" ht="12" customHeight="1" thickBot="1">
      <c r="A11" s="14" t="s">
        <v>91</v>
      </c>
      <c r="B11" s="297" t="s">
        <v>210</v>
      </c>
      <c r="C11" s="210"/>
    </row>
    <row r="12" spans="1:3" s="294" customFormat="1" ht="12" customHeight="1" thickBot="1">
      <c r="A12" s="18" t="s">
        <v>14</v>
      </c>
      <c r="B12" s="203" t="s">
        <v>211</v>
      </c>
      <c r="C12" s="208">
        <f>+C13+C14+C15+C16+C17</f>
        <v>0</v>
      </c>
    </row>
    <row r="13" spans="1:3" s="294" customFormat="1" ht="12" customHeight="1">
      <c r="A13" s="13" t="s">
        <v>93</v>
      </c>
      <c r="B13" s="295" t="s">
        <v>212</v>
      </c>
      <c r="C13" s="211"/>
    </row>
    <row r="14" spans="1:3" s="294" customFormat="1" ht="12" customHeight="1">
      <c r="A14" s="12" t="s">
        <v>94</v>
      </c>
      <c r="B14" s="296" t="s">
        <v>213</v>
      </c>
      <c r="C14" s="210"/>
    </row>
    <row r="15" spans="1:3" s="294" customFormat="1" ht="12" customHeight="1">
      <c r="A15" s="12" t="s">
        <v>95</v>
      </c>
      <c r="B15" s="296" t="s">
        <v>406</v>
      </c>
      <c r="C15" s="210"/>
    </row>
    <row r="16" spans="1:3" s="294" customFormat="1" ht="12" customHeight="1">
      <c r="A16" s="12" t="s">
        <v>96</v>
      </c>
      <c r="B16" s="296" t="s">
        <v>407</v>
      </c>
      <c r="C16" s="210"/>
    </row>
    <row r="17" spans="1:3" s="294" customFormat="1" ht="12" customHeight="1">
      <c r="A17" s="12" t="s">
        <v>97</v>
      </c>
      <c r="B17" s="296" t="s">
        <v>214</v>
      </c>
      <c r="C17" s="210"/>
    </row>
    <row r="18" spans="1:3" s="294" customFormat="1" ht="12" customHeight="1" thickBot="1">
      <c r="A18" s="14" t="s">
        <v>106</v>
      </c>
      <c r="B18" s="297" t="s">
        <v>215</v>
      </c>
      <c r="C18" s="212"/>
    </row>
    <row r="19" spans="1:3" s="294" customFormat="1" ht="12" customHeight="1" thickBot="1">
      <c r="A19" s="18" t="s">
        <v>15</v>
      </c>
      <c r="B19" s="19" t="s">
        <v>216</v>
      </c>
      <c r="C19" s="208">
        <f>+C20+C21+C22+C23+C24</f>
        <v>0</v>
      </c>
    </row>
    <row r="20" spans="1:3" s="294" customFormat="1" ht="12" customHeight="1">
      <c r="A20" s="13" t="s">
        <v>76</v>
      </c>
      <c r="B20" s="295" t="s">
        <v>217</v>
      </c>
      <c r="C20" s="211"/>
    </row>
    <row r="21" spans="1:3" s="294" customFormat="1" ht="12" customHeight="1">
      <c r="A21" s="12" t="s">
        <v>77</v>
      </c>
      <c r="B21" s="296" t="s">
        <v>218</v>
      </c>
      <c r="C21" s="210"/>
    </row>
    <row r="22" spans="1:3" s="294" customFormat="1" ht="12" customHeight="1">
      <c r="A22" s="12" t="s">
        <v>78</v>
      </c>
      <c r="B22" s="296" t="s">
        <v>408</v>
      </c>
      <c r="C22" s="210"/>
    </row>
    <row r="23" spans="1:3" s="294" customFormat="1" ht="12" customHeight="1">
      <c r="A23" s="12" t="s">
        <v>79</v>
      </c>
      <c r="B23" s="296" t="s">
        <v>409</v>
      </c>
      <c r="C23" s="210"/>
    </row>
    <row r="24" spans="1:3" s="294" customFormat="1" ht="12" customHeight="1">
      <c r="A24" s="12" t="s">
        <v>138</v>
      </c>
      <c r="B24" s="296" t="s">
        <v>219</v>
      </c>
      <c r="C24" s="210"/>
    </row>
    <row r="25" spans="1:3" s="294" customFormat="1" ht="12" customHeight="1" thickBot="1">
      <c r="A25" s="14" t="s">
        <v>139</v>
      </c>
      <c r="B25" s="297" t="s">
        <v>220</v>
      </c>
      <c r="C25" s="212"/>
    </row>
    <row r="26" spans="1:3" s="294" customFormat="1" ht="12" customHeight="1" thickBot="1">
      <c r="A26" s="18" t="s">
        <v>140</v>
      </c>
      <c r="B26" s="19" t="s">
        <v>221</v>
      </c>
      <c r="C26" s="214">
        <f>+C27+C30+C31+C32</f>
        <v>4800</v>
      </c>
    </row>
    <row r="27" spans="1:3" s="294" customFormat="1" ht="12" customHeight="1">
      <c r="A27" s="13" t="s">
        <v>222</v>
      </c>
      <c r="B27" s="295" t="s">
        <v>228</v>
      </c>
      <c r="C27" s="290">
        <f>+C28+C29</f>
        <v>700</v>
      </c>
    </row>
    <row r="28" spans="1:3" s="294" customFormat="1" ht="12" customHeight="1">
      <c r="A28" s="12" t="s">
        <v>223</v>
      </c>
      <c r="B28" s="296" t="s">
        <v>229</v>
      </c>
      <c r="C28" s="210">
        <v>700</v>
      </c>
    </row>
    <row r="29" spans="1:3" s="294" customFormat="1" ht="12" customHeight="1">
      <c r="A29" s="12" t="s">
        <v>224</v>
      </c>
      <c r="B29" s="296" t="s">
        <v>230</v>
      </c>
      <c r="C29" s="210"/>
    </row>
    <row r="30" spans="1:3" s="294" customFormat="1" ht="12" customHeight="1">
      <c r="A30" s="12" t="s">
        <v>225</v>
      </c>
      <c r="B30" s="296" t="s">
        <v>231</v>
      </c>
      <c r="C30" s="210">
        <v>4000</v>
      </c>
    </row>
    <row r="31" spans="1:3" s="294" customFormat="1" ht="12" customHeight="1">
      <c r="A31" s="12" t="s">
        <v>226</v>
      </c>
      <c r="B31" s="296" t="s">
        <v>232</v>
      </c>
      <c r="C31" s="210"/>
    </row>
    <row r="32" spans="1:3" s="294" customFormat="1" ht="12" customHeight="1" thickBot="1">
      <c r="A32" s="14" t="s">
        <v>227</v>
      </c>
      <c r="B32" s="297" t="s">
        <v>233</v>
      </c>
      <c r="C32" s="212">
        <v>100</v>
      </c>
    </row>
    <row r="33" spans="1:3" s="294" customFormat="1" ht="12" customHeight="1" thickBot="1">
      <c r="A33" s="18" t="s">
        <v>17</v>
      </c>
      <c r="B33" s="19" t="s">
        <v>234</v>
      </c>
      <c r="C33" s="208">
        <f>SUM(C34:C43)</f>
        <v>0</v>
      </c>
    </row>
    <row r="34" spans="1:3" s="294" customFormat="1" ht="12" customHeight="1">
      <c r="A34" s="13" t="s">
        <v>80</v>
      </c>
      <c r="B34" s="295" t="s">
        <v>237</v>
      </c>
      <c r="C34" s="211"/>
    </row>
    <row r="35" spans="1:3" s="294" customFormat="1" ht="12" customHeight="1">
      <c r="A35" s="12" t="s">
        <v>81</v>
      </c>
      <c r="B35" s="296" t="s">
        <v>238</v>
      </c>
      <c r="C35" s="210"/>
    </row>
    <row r="36" spans="1:3" s="294" customFormat="1" ht="12" customHeight="1">
      <c r="A36" s="12" t="s">
        <v>82</v>
      </c>
      <c r="B36" s="296" t="s">
        <v>239</v>
      </c>
      <c r="C36" s="210"/>
    </row>
    <row r="37" spans="1:3" s="294" customFormat="1" ht="12" customHeight="1">
      <c r="A37" s="12" t="s">
        <v>142</v>
      </c>
      <c r="B37" s="296" t="s">
        <v>240</v>
      </c>
      <c r="C37" s="210"/>
    </row>
    <row r="38" spans="1:3" s="294" customFormat="1" ht="12" customHeight="1">
      <c r="A38" s="12" t="s">
        <v>143</v>
      </c>
      <c r="B38" s="296" t="s">
        <v>241</v>
      </c>
      <c r="C38" s="210"/>
    </row>
    <row r="39" spans="1:3" s="294" customFormat="1" ht="12" customHeight="1">
      <c r="A39" s="12" t="s">
        <v>144</v>
      </c>
      <c r="B39" s="296" t="s">
        <v>242</v>
      </c>
      <c r="C39" s="210"/>
    </row>
    <row r="40" spans="1:3" s="294" customFormat="1" ht="12" customHeight="1">
      <c r="A40" s="12" t="s">
        <v>145</v>
      </c>
      <c r="B40" s="296" t="s">
        <v>243</v>
      </c>
      <c r="C40" s="210"/>
    </row>
    <row r="41" spans="1:3" s="294" customFormat="1" ht="12" customHeight="1">
      <c r="A41" s="12" t="s">
        <v>146</v>
      </c>
      <c r="B41" s="296" t="s">
        <v>244</v>
      </c>
      <c r="C41" s="210"/>
    </row>
    <row r="42" spans="1:3" s="294" customFormat="1" ht="12" customHeight="1">
      <c r="A42" s="12" t="s">
        <v>235</v>
      </c>
      <c r="B42" s="296" t="s">
        <v>245</v>
      </c>
      <c r="C42" s="213"/>
    </row>
    <row r="43" spans="1:3" s="294" customFormat="1" ht="12" customHeight="1" thickBot="1">
      <c r="A43" s="14" t="s">
        <v>236</v>
      </c>
      <c r="B43" s="297" t="s">
        <v>246</v>
      </c>
      <c r="C43" s="286"/>
    </row>
    <row r="44" spans="1:3" s="294" customFormat="1" ht="12" customHeight="1" thickBot="1">
      <c r="A44" s="18" t="s">
        <v>18</v>
      </c>
      <c r="B44" s="19" t="s">
        <v>247</v>
      </c>
      <c r="C44" s="208">
        <f>SUM(C45:C49)</f>
        <v>0</v>
      </c>
    </row>
    <row r="45" spans="1:3" s="294" customFormat="1" ht="12" customHeight="1">
      <c r="A45" s="13" t="s">
        <v>83</v>
      </c>
      <c r="B45" s="295" t="s">
        <v>251</v>
      </c>
      <c r="C45" s="313"/>
    </row>
    <row r="46" spans="1:3" s="294" customFormat="1" ht="12" customHeight="1">
      <c r="A46" s="12" t="s">
        <v>84</v>
      </c>
      <c r="B46" s="296" t="s">
        <v>252</v>
      </c>
      <c r="C46" s="213"/>
    </row>
    <row r="47" spans="1:3" s="294" customFormat="1" ht="12" customHeight="1">
      <c r="A47" s="12" t="s">
        <v>248</v>
      </c>
      <c r="B47" s="296" t="s">
        <v>253</v>
      </c>
      <c r="C47" s="213"/>
    </row>
    <row r="48" spans="1:3" s="294" customFormat="1" ht="12" customHeight="1">
      <c r="A48" s="12" t="s">
        <v>249</v>
      </c>
      <c r="B48" s="296" t="s">
        <v>254</v>
      </c>
      <c r="C48" s="213"/>
    </row>
    <row r="49" spans="1:3" s="294" customFormat="1" ht="12" customHeight="1" thickBot="1">
      <c r="A49" s="14" t="s">
        <v>250</v>
      </c>
      <c r="B49" s="297" t="s">
        <v>255</v>
      </c>
      <c r="C49" s="286"/>
    </row>
    <row r="50" spans="1:3" s="294" customFormat="1" ht="12" customHeight="1" thickBot="1">
      <c r="A50" s="18" t="s">
        <v>147</v>
      </c>
      <c r="B50" s="19" t="s">
        <v>256</v>
      </c>
      <c r="C50" s="208">
        <f>SUM(C51:C53)</f>
        <v>0</v>
      </c>
    </row>
    <row r="51" spans="1:3" s="294" customFormat="1" ht="12" customHeight="1">
      <c r="A51" s="13" t="s">
        <v>85</v>
      </c>
      <c r="B51" s="295" t="s">
        <v>257</v>
      </c>
      <c r="C51" s="211"/>
    </row>
    <row r="52" spans="1:3" s="294" customFormat="1" ht="12" customHeight="1">
      <c r="A52" s="12" t="s">
        <v>86</v>
      </c>
      <c r="B52" s="296" t="s">
        <v>410</v>
      </c>
      <c r="C52" s="210"/>
    </row>
    <row r="53" spans="1:3" s="294" customFormat="1" ht="12" customHeight="1">
      <c r="A53" s="12" t="s">
        <v>261</v>
      </c>
      <c r="B53" s="296" t="s">
        <v>259</v>
      </c>
      <c r="C53" s="210"/>
    </row>
    <row r="54" spans="1:3" s="294" customFormat="1" ht="12" customHeight="1" thickBot="1">
      <c r="A54" s="14" t="s">
        <v>262</v>
      </c>
      <c r="B54" s="297" t="s">
        <v>260</v>
      </c>
      <c r="C54" s="212"/>
    </row>
    <row r="55" spans="1:3" s="294" customFormat="1" ht="12" customHeight="1" thickBot="1">
      <c r="A55" s="18" t="s">
        <v>20</v>
      </c>
      <c r="B55" s="203" t="s">
        <v>263</v>
      </c>
      <c r="C55" s="208">
        <f>SUM(C56:C58)</f>
        <v>0</v>
      </c>
    </row>
    <row r="56" spans="1:3" s="294" customFormat="1" ht="12" customHeight="1">
      <c r="A56" s="13" t="s">
        <v>148</v>
      </c>
      <c r="B56" s="295" t="s">
        <v>265</v>
      </c>
      <c r="C56" s="213"/>
    </row>
    <row r="57" spans="1:3" s="294" customFormat="1" ht="12" customHeight="1">
      <c r="A57" s="12" t="s">
        <v>149</v>
      </c>
      <c r="B57" s="296" t="s">
        <v>411</v>
      </c>
      <c r="C57" s="213"/>
    </row>
    <row r="58" spans="1:3" s="294" customFormat="1" ht="12" customHeight="1">
      <c r="A58" s="12" t="s">
        <v>176</v>
      </c>
      <c r="B58" s="296" t="s">
        <v>266</v>
      </c>
      <c r="C58" s="213"/>
    </row>
    <row r="59" spans="1:3" s="294" customFormat="1" ht="12" customHeight="1" thickBot="1">
      <c r="A59" s="14" t="s">
        <v>264</v>
      </c>
      <c r="B59" s="297" t="s">
        <v>267</v>
      </c>
      <c r="C59" s="213"/>
    </row>
    <row r="60" spans="1:3" s="294" customFormat="1" ht="12" customHeight="1" thickBot="1">
      <c r="A60" s="18" t="s">
        <v>21</v>
      </c>
      <c r="B60" s="19" t="s">
        <v>268</v>
      </c>
      <c r="C60" s="214">
        <f>+C5+C12+C19+C26+C33+C44+C50+C55</f>
        <v>4800</v>
      </c>
    </row>
    <row r="61" spans="1:3" s="294" customFormat="1" ht="12" customHeight="1" thickBot="1">
      <c r="A61" s="298" t="s">
        <v>269</v>
      </c>
      <c r="B61" s="203" t="s">
        <v>270</v>
      </c>
      <c r="C61" s="208">
        <f>SUM(C62:C64)</f>
        <v>0</v>
      </c>
    </row>
    <row r="62" spans="1:3" s="294" customFormat="1" ht="12" customHeight="1">
      <c r="A62" s="13" t="s">
        <v>303</v>
      </c>
      <c r="B62" s="295" t="s">
        <v>271</v>
      </c>
      <c r="C62" s="213"/>
    </row>
    <row r="63" spans="1:3" s="294" customFormat="1" ht="12" customHeight="1">
      <c r="A63" s="12" t="s">
        <v>312</v>
      </c>
      <c r="B63" s="296" t="s">
        <v>272</v>
      </c>
      <c r="C63" s="213"/>
    </row>
    <row r="64" spans="1:3" s="294" customFormat="1" ht="12" customHeight="1" thickBot="1">
      <c r="A64" s="14" t="s">
        <v>313</v>
      </c>
      <c r="B64" s="299" t="s">
        <v>273</v>
      </c>
      <c r="C64" s="213"/>
    </row>
    <row r="65" spans="1:3" s="294" customFormat="1" ht="12" customHeight="1" thickBot="1">
      <c r="A65" s="298" t="s">
        <v>274</v>
      </c>
      <c r="B65" s="203" t="s">
        <v>275</v>
      </c>
      <c r="C65" s="208">
        <f>SUM(C66:C69)</f>
        <v>0</v>
      </c>
    </row>
    <row r="66" spans="1:3" s="294" customFormat="1" ht="12" customHeight="1">
      <c r="A66" s="13" t="s">
        <v>118</v>
      </c>
      <c r="B66" s="295" t="s">
        <v>276</v>
      </c>
      <c r="C66" s="213"/>
    </row>
    <row r="67" spans="1:3" s="294" customFormat="1" ht="12" customHeight="1">
      <c r="A67" s="12" t="s">
        <v>119</v>
      </c>
      <c r="B67" s="296" t="s">
        <v>277</v>
      </c>
      <c r="C67" s="213"/>
    </row>
    <row r="68" spans="1:3" s="294" customFormat="1" ht="12" customHeight="1">
      <c r="A68" s="12" t="s">
        <v>304</v>
      </c>
      <c r="B68" s="296" t="s">
        <v>278</v>
      </c>
      <c r="C68" s="213"/>
    </row>
    <row r="69" spans="1:3" s="294" customFormat="1" ht="12" customHeight="1" thickBot="1">
      <c r="A69" s="14" t="s">
        <v>305</v>
      </c>
      <c r="B69" s="297" t="s">
        <v>279</v>
      </c>
      <c r="C69" s="213"/>
    </row>
    <row r="70" spans="1:3" s="294" customFormat="1" ht="12" customHeight="1" thickBot="1">
      <c r="A70" s="298" t="s">
        <v>280</v>
      </c>
      <c r="B70" s="203" t="s">
        <v>281</v>
      </c>
      <c r="C70" s="208">
        <f>SUM(C71:C72)</f>
        <v>0</v>
      </c>
    </row>
    <row r="71" spans="1:3" s="294" customFormat="1" ht="12" customHeight="1">
      <c r="A71" s="13" t="s">
        <v>306</v>
      </c>
      <c r="B71" s="295" t="s">
        <v>282</v>
      </c>
      <c r="C71" s="213"/>
    </row>
    <row r="72" spans="1:3" s="294" customFormat="1" ht="12" customHeight="1" thickBot="1">
      <c r="A72" s="14" t="s">
        <v>307</v>
      </c>
      <c r="B72" s="297" t="s">
        <v>283</v>
      </c>
      <c r="C72" s="213"/>
    </row>
    <row r="73" spans="1:3" s="294" customFormat="1" ht="12" customHeight="1" thickBot="1">
      <c r="A73" s="298" t="s">
        <v>284</v>
      </c>
      <c r="B73" s="203" t="s">
        <v>285</v>
      </c>
      <c r="C73" s="208">
        <f>SUM(C74:C76)</f>
        <v>0</v>
      </c>
    </row>
    <row r="74" spans="1:3" s="294" customFormat="1" ht="12" customHeight="1">
      <c r="A74" s="13" t="s">
        <v>308</v>
      </c>
      <c r="B74" s="295" t="s">
        <v>286</v>
      </c>
      <c r="C74" s="213"/>
    </row>
    <row r="75" spans="1:3" s="294" customFormat="1" ht="12" customHeight="1">
      <c r="A75" s="12" t="s">
        <v>309</v>
      </c>
      <c r="B75" s="296" t="s">
        <v>287</v>
      </c>
      <c r="C75" s="213"/>
    </row>
    <row r="76" spans="1:3" s="294" customFormat="1" ht="12" customHeight="1" thickBot="1">
      <c r="A76" s="14" t="s">
        <v>310</v>
      </c>
      <c r="B76" s="297" t="s">
        <v>288</v>
      </c>
      <c r="C76" s="213"/>
    </row>
    <row r="77" spans="1:3" s="294" customFormat="1" ht="12" customHeight="1" thickBot="1">
      <c r="A77" s="298" t="s">
        <v>289</v>
      </c>
      <c r="B77" s="203" t="s">
        <v>311</v>
      </c>
      <c r="C77" s="208">
        <f>SUM(C78:C81)</f>
        <v>0</v>
      </c>
    </row>
    <row r="78" spans="1:3" s="294" customFormat="1" ht="12" customHeight="1">
      <c r="A78" s="300" t="s">
        <v>290</v>
      </c>
      <c r="B78" s="295" t="s">
        <v>291</v>
      </c>
      <c r="C78" s="213"/>
    </row>
    <row r="79" spans="1:3" s="294" customFormat="1" ht="12" customHeight="1">
      <c r="A79" s="301" t="s">
        <v>292</v>
      </c>
      <c r="B79" s="296" t="s">
        <v>293</v>
      </c>
      <c r="C79" s="213"/>
    </row>
    <row r="80" spans="1:3" s="294" customFormat="1" ht="12" customHeight="1">
      <c r="A80" s="301" t="s">
        <v>294</v>
      </c>
      <c r="B80" s="296" t="s">
        <v>295</v>
      </c>
      <c r="C80" s="213"/>
    </row>
    <row r="81" spans="1:3" s="294" customFormat="1" ht="12" customHeight="1" thickBot="1">
      <c r="A81" s="302" t="s">
        <v>296</v>
      </c>
      <c r="B81" s="297" t="s">
        <v>297</v>
      </c>
      <c r="C81" s="213"/>
    </row>
    <row r="82" spans="1:3" s="294" customFormat="1" ht="13.5" customHeight="1" thickBot="1">
      <c r="A82" s="298" t="s">
        <v>298</v>
      </c>
      <c r="B82" s="203" t="s">
        <v>299</v>
      </c>
      <c r="C82" s="314"/>
    </row>
    <row r="83" spans="1:3" s="294" customFormat="1" ht="15.75" customHeight="1" thickBot="1">
      <c r="A83" s="298" t="s">
        <v>300</v>
      </c>
      <c r="B83" s="303" t="s">
        <v>301</v>
      </c>
      <c r="C83" s="214">
        <f>+C61+C65+C70+C73+C77+C82</f>
        <v>0</v>
      </c>
    </row>
    <row r="84" spans="1:3" s="294" customFormat="1" ht="16.5" customHeight="1" thickBot="1">
      <c r="A84" s="304" t="s">
        <v>314</v>
      </c>
      <c r="B84" s="305" t="s">
        <v>302</v>
      </c>
      <c r="C84" s="214">
        <f>+C60+C83</f>
        <v>4800</v>
      </c>
    </row>
    <row r="85" spans="1:3" s="294" customFormat="1" ht="83.25" customHeight="1">
      <c r="A85" s="3"/>
      <c r="B85" s="4"/>
      <c r="C85" s="215"/>
    </row>
    <row r="86" spans="1:3" ht="16.5" customHeight="1">
      <c r="A86" s="344" t="s">
        <v>41</v>
      </c>
      <c r="B86" s="344"/>
      <c r="C86" s="344"/>
    </row>
    <row r="87" spans="1:3" s="306" customFormat="1" ht="16.5" customHeight="1" thickBot="1">
      <c r="A87" s="345" t="s">
        <v>121</v>
      </c>
      <c r="B87" s="345"/>
      <c r="C87" s="103" t="s">
        <v>175</v>
      </c>
    </row>
    <row r="88" spans="1:3" ht="37.5" customHeight="1" thickBot="1">
      <c r="A88" s="21" t="s">
        <v>60</v>
      </c>
      <c r="B88" s="22" t="s">
        <v>42</v>
      </c>
      <c r="C88" s="32" t="s">
        <v>203</v>
      </c>
    </row>
    <row r="89" spans="1:3" s="293" customFormat="1" ht="12" customHeight="1" thickBot="1">
      <c r="A89" s="26">
        <v>1</v>
      </c>
      <c r="B89" s="27">
        <v>2</v>
      </c>
      <c r="C89" s="28">
        <v>3</v>
      </c>
    </row>
    <row r="90" spans="1:3" ht="12" customHeight="1" thickBot="1">
      <c r="A90" s="20" t="s">
        <v>13</v>
      </c>
      <c r="B90" s="25" t="s">
        <v>317</v>
      </c>
      <c r="C90" s="207">
        <f>SUM(C91:C95)</f>
        <v>0</v>
      </c>
    </row>
    <row r="91" spans="1:3" ht="12" customHeight="1">
      <c r="A91" s="15" t="s">
        <v>87</v>
      </c>
      <c r="B91" s="8" t="s">
        <v>43</v>
      </c>
      <c r="C91" s="209"/>
    </row>
    <row r="92" spans="1:3" ht="12" customHeight="1">
      <c r="A92" s="12" t="s">
        <v>88</v>
      </c>
      <c r="B92" s="6" t="s">
        <v>150</v>
      </c>
      <c r="C92" s="210"/>
    </row>
    <row r="93" spans="1:3" ht="12" customHeight="1">
      <c r="A93" s="12" t="s">
        <v>89</v>
      </c>
      <c r="B93" s="6" t="s">
        <v>116</v>
      </c>
      <c r="C93" s="212"/>
    </row>
    <row r="94" spans="1:3" ht="12" customHeight="1">
      <c r="A94" s="12" t="s">
        <v>90</v>
      </c>
      <c r="B94" s="9" t="s">
        <v>151</v>
      </c>
      <c r="C94" s="212"/>
    </row>
    <row r="95" spans="1:3" ht="12" customHeight="1">
      <c r="A95" s="12" t="s">
        <v>101</v>
      </c>
      <c r="B95" s="17" t="s">
        <v>152</v>
      </c>
      <c r="C95" s="212"/>
    </row>
    <row r="96" spans="1:3" ht="12" customHeight="1">
      <c r="A96" s="12" t="s">
        <v>91</v>
      </c>
      <c r="B96" s="6" t="s">
        <v>318</v>
      </c>
      <c r="C96" s="212"/>
    </row>
    <row r="97" spans="1:3" ht="12" customHeight="1">
      <c r="A97" s="12" t="s">
        <v>92</v>
      </c>
      <c r="B97" s="104" t="s">
        <v>319</v>
      </c>
      <c r="C97" s="212"/>
    </row>
    <row r="98" spans="1:3" ht="12" customHeight="1">
      <c r="A98" s="12" t="s">
        <v>102</v>
      </c>
      <c r="B98" s="105" t="s">
        <v>320</v>
      </c>
      <c r="C98" s="212"/>
    </row>
    <row r="99" spans="1:3" ht="12" customHeight="1">
      <c r="A99" s="12" t="s">
        <v>103</v>
      </c>
      <c r="B99" s="105" t="s">
        <v>321</v>
      </c>
      <c r="C99" s="212"/>
    </row>
    <row r="100" spans="1:3" ht="12" customHeight="1">
      <c r="A100" s="12" t="s">
        <v>104</v>
      </c>
      <c r="B100" s="104" t="s">
        <v>322</v>
      </c>
      <c r="C100" s="212"/>
    </row>
    <row r="101" spans="1:3" ht="12" customHeight="1">
      <c r="A101" s="12" t="s">
        <v>105</v>
      </c>
      <c r="B101" s="104" t="s">
        <v>323</v>
      </c>
      <c r="C101" s="212"/>
    </row>
    <row r="102" spans="1:3" ht="12" customHeight="1">
      <c r="A102" s="12" t="s">
        <v>107</v>
      </c>
      <c r="B102" s="105" t="s">
        <v>324</v>
      </c>
      <c r="C102" s="212"/>
    </row>
    <row r="103" spans="1:3" ht="12" customHeight="1">
      <c r="A103" s="11" t="s">
        <v>153</v>
      </c>
      <c r="B103" s="106" t="s">
        <v>325</v>
      </c>
      <c r="C103" s="212"/>
    </row>
    <row r="104" spans="1:3" ht="12" customHeight="1">
      <c r="A104" s="12" t="s">
        <v>315</v>
      </c>
      <c r="B104" s="106" t="s">
        <v>326</v>
      </c>
      <c r="C104" s="212"/>
    </row>
    <row r="105" spans="1:3" ht="12" customHeight="1" thickBot="1">
      <c r="A105" s="16" t="s">
        <v>316</v>
      </c>
      <c r="B105" s="107" t="s">
        <v>327</v>
      </c>
      <c r="C105" s="216"/>
    </row>
    <row r="106" spans="1:3" ht="12" customHeight="1" thickBot="1">
      <c r="A106" s="18" t="s">
        <v>14</v>
      </c>
      <c r="B106" s="24" t="s">
        <v>328</v>
      </c>
      <c r="C106" s="208">
        <f>+C107+C109+C111</f>
        <v>0</v>
      </c>
    </row>
    <row r="107" spans="1:3" ht="12" customHeight="1">
      <c r="A107" s="13" t="s">
        <v>93</v>
      </c>
      <c r="B107" s="6" t="s">
        <v>174</v>
      </c>
      <c r="C107" s="211"/>
    </row>
    <row r="108" spans="1:3" ht="12" customHeight="1">
      <c r="A108" s="13" t="s">
        <v>94</v>
      </c>
      <c r="B108" s="10" t="s">
        <v>332</v>
      </c>
      <c r="C108" s="211"/>
    </row>
    <row r="109" spans="1:3" ht="12" customHeight="1">
      <c r="A109" s="13" t="s">
        <v>95</v>
      </c>
      <c r="B109" s="10" t="s">
        <v>154</v>
      </c>
      <c r="C109" s="210"/>
    </row>
    <row r="110" spans="1:3" ht="12" customHeight="1">
      <c r="A110" s="13" t="s">
        <v>96</v>
      </c>
      <c r="B110" s="10" t="s">
        <v>333</v>
      </c>
      <c r="C110" s="195"/>
    </row>
    <row r="111" spans="1:3" ht="12" customHeight="1">
      <c r="A111" s="13" t="s">
        <v>97</v>
      </c>
      <c r="B111" s="205" t="s">
        <v>177</v>
      </c>
      <c r="C111" s="195"/>
    </row>
    <row r="112" spans="1:3" ht="12" customHeight="1">
      <c r="A112" s="13" t="s">
        <v>106</v>
      </c>
      <c r="B112" s="204" t="s">
        <v>412</v>
      </c>
      <c r="C112" s="195"/>
    </row>
    <row r="113" spans="1:3" ht="12" customHeight="1">
      <c r="A113" s="13" t="s">
        <v>108</v>
      </c>
      <c r="B113" s="291" t="s">
        <v>338</v>
      </c>
      <c r="C113" s="195"/>
    </row>
    <row r="114" spans="1:3" ht="15.75">
      <c r="A114" s="13" t="s">
        <v>155</v>
      </c>
      <c r="B114" s="105" t="s">
        <v>321</v>
      </c>
      <c r="C114" s="195"/>
    </row>
    <row r="115" spans="1:3" ht="12" customHeight="1">
      <c r="A115" s="13" t="s">
        <v>156</v>
      </c>
      <c r="B115" s="105" t="s">
        <v>337</v>
      </c>
      <c r="C115" s="195"/>
    </row>
    <row r="116" spans="1:3" ht="12" customHeight="1">
      <c r="A116" s="13" t="s">
        <v>157</v>
      </c>
      <c r="B116" s="105" t="s">
        <v>336</v>
      </c>
      <c r="C116" s="195"/>
    </row>
    <row r="117" spans="1:3" ht="12" customHeight="1">
      <c r="A117" s="13" t="s">
        <v>329</v>
      </c>
      <c r="B117" s="105" t="s">
        <v>324</v>
      </c>
      <c r="C117" s="195"/>
    </row>
    <row r="118" spans="1:3" ht="12" customHeight="1">
      <c r="A118" s="13" t="s">
        <v>330</v>
      </c>
      <c r="B118" s="105" t="s">
        <v>335</v>
      </c>
      <c r="C118" s="195"/>
    </row>
    <row r="119" spans="1:3" ht="16.5" thickBot="1">
      <c r="A119" s="11" t="s">
        <v>331</v>
      </c>
      <c r="B119" s="105" t="s">
        <v>334</v>
      </c>
      <c r="C119" s="196"/>
    </row>
    <row r="120" spans="1:3" ht="12" customHeight="1" thickBot="1">
      <c r="A120" s="18" t="s">
        <v>15</v>
      </c>
      <c r="B120" s="96" t="s">
        <v>339</v>
      </c>
      <c r="C120" s="208">
        <f>+C121+C122</f>
        <v>0</v>
      </c>
    </row>
    <row r="121" spans="1:3" ht="12" customHeight="1">
      <c r="A121" s="13" t="s">
        <v>76</v>
      </c>
      <c r="B121" s="7" t="s">
        <v>51</v>
      </c>
      <c r="C121" s="211"/>
    </row>
    <row r="122" spans="1:3" ht="12" customHeight="1" thickBot="1">
      <c r="A122" s="14" t="s">
        <v>77</v>
      </c>
      <c r="B122" s="10" t="s">
        <v>52</v>
      </c>
      <c r="C122" s="212"/>
    </row>
    <row r="123" spans="1:3" ht="12" customHeight="1" thickBot="1">
      <c r="A123" s="18" t="s">
        <v>16</v>
      </c>
      <c r="B123" s="96" t="s">
        <v>340</v>
      </c>
      <c r="C123" s="208">
        <f>+C90+C106+C120</f>
        <v>0</v>
      </c>
    </row>
    <row r="124" spans="1:3" ht="12" customHeight="1" thickBot="1">
      <c r="A124" s="18" t="s">
        <v>17</v>
      </c>
      <c r="B124" s="96" t="s">
        <v>341</v>
      </c>
      <c r="C124" s="208">
        <f>+C125+C126+C127</f>
        <v>0</v>
      </c>
    </row>
    <row r="125" spans="1:3" ht="12" customHeight="1">
      <c r="A125" s="13" t="s">
        <v>80</v>
      </c>
      <c r="B125" s="7" t="s">
        <v>342</v>
      </c>
      <c r="C125" s="195"/>
    </row>
    <row r="126" spans="1:3" ht="12" customHeight="1">
      <c r="A126" s="13" t="s">
        <v>81</v>
      </c>
      <c r="B126" s="7" t="s">
        <v>343</v>
      </c>
      <c r="C126" s="195"/>
    </row>
    <row r="127" spans="1:3" ht="12" customHeight="1" thickBot="1">
      <c r="A127" s="11" t="s">
        <v>82</v>
      </c>
      <c r="B127" s="5" t="s">
        <v>344</v>
      </c>
      <c r="C127" s="195"/>
    </row>
    <row r="128" spans="1:3" ht="12" customHeight="1" thickBot="1">
      <c r="A128" s="18" t="s">
        <v>18</v>
      </c>
      <c r="B128" s="96" t="s">
        <v>393</v>
      </c>
      <c r="C128" s="208">
        <f>+C129+C130+C131+C132</f>
        <v>0</v>
      </c>
    </row>
    <row r="129" spans="1:3" ht="12" customHeight="1">
      <c r="A129" s="13" t="s">
        <v>83</v>
      </c>
      <c r="B129" s="7" t="s">
        <v>345</v>
      </c>
      <c r="C129" s="195"/>
    </row>
    <row r="130" spans="1:3" ht="12" customHeight="1">
      <c r="A130" s="13" t="s">
        <v>84</v>
      </c>
      <c r="B130" s="7" t="s">
        <v>346</v>
      </c>
      <c r="C130" s="195"/>
    </row>
    <row r="131" spans="1:3" ht="12" customHeight="1">
      <c r="A131" s="13" t="s">
        <v>248</v>
      </c>
      <c r="B131" s="7" t="s">
        <v>347</v>
      </c>
      <c r="C131" s="195"/>
    </row>
    <row r="132" spans="1:3" ht="12" customHeight="1" thickBot="1">
      <c r="A132" s="11" t="s">
        <v>249</v>
      </c>
      <c r="B132" s="5" t="s">
        <v>348</v>
      </c>
      <c r="C132" s="195"/>
    </row>
    <row r="133" spans="1:3" ht="12" customHeight="1" thickBot="1">
      <c r="A133" s="18" t="s">
        <v>19</v>
      </c>
      <c r="B133" s="96" t="s">
        <v>349</v>
      </c>
      <c r="C133" s="214">
        <f>+C134+C135+C136+C137</f>
        <v>0</v>
      </c>
    </row>
    <row r="134" spans="1:3" ht="12" customHeight="1">
      <c r="A134" s="13" t="s">
        <v>85</v>
      </c>
      <c r="B134" s="7" t="s">
        <v>350</v>
      </c>
      <c r="C134" s="195"/>
    </row>
    <row r="135" spans="1:3" ht="12" customHeight="1">
      <c r="A135" s="13" t="s">
        <v>86</v>
      </c>
      <c r="B135" s="7" t="s">
        <v>360</v>
      </c>
      <c r="C135" s="195"/>
    </row>
    <row r="136" spans="1:3" ht="12" customHeight="1">
      <c r="A136" s="13" t="s">
        <v>261</v>
      </c>
      <c r="B136" s="7" t="s">
        <v>351</v>
      </c>
      <c r="C136" s="195"/>
    </row>
    <row r="137" spans="1:3" ht="12" customHeight="1" thickBot="1">
      <c r="A137" s="11" t="s">
        <v>262</v>
      </c>
      <c r="B137" s="5" t="s">
        <v>352</v>
      </c>
      <c r="C137" s="195"/>
    </row>
    <row r="138" spans="1:3" ht="12" customHeight="1" thickBot="1">
      <c r="A138" s="18" t="s">
        <v>20</v>
      </c>
      <c r="B138" s="96" t="s">
        <v>353</v>
      </c>
      <c r="C138" s="217">
        <f>+C139+C140+C141+C142</f>
        <v>0</v>
      </c>
    </row>
    <row r="139" spans="1:3" ht="12" customHeight="1">
      <c r="A139" s="13" t="s">
        <v>148</v>
      </c>
      <c r="B139" s="7" t="s">
        <v>354</v>
      </c>
      <c r="C139" s="195"/>
    </row>
    <row r="140" spans="1:3" ht="12" customHeight="1">
      <c r="A140" s="13" t="s">
        <v>149</v>
      </c>
      <c r="B140" s="7" t="s">
        <v>355</v>
      </c>
      <c r="C140" s="195"/>
    </row>
    <row r="141" spans="1:3" ht="12" customHeight="1">
      <c r="A141" s="13" t="s">
        <v>176</v>
      </c>
      <c r="B141" s="7" t="s">
        <v>356</v>
      </c>
      <c r="C141" s="195"/>
    </row>
    <row r="142" spans="1:3" ht="12" customHeight="1" thickBot="1">
      <c r="A142" s="13" t="s">
        <v>264</v>
      </c>
      <c r="B142" s="7" t="s">
        <v>357</v>
      </c>
      <c r="C142" s="195"/>
    </row>
    <row r="143" spans="1:9" ht="15" customHeight="1" thickBot="1">
      <c r="A143" s="18" t="s">
        <v>21</v>
      </c>
      <c r="B143" s="96" t="s">
        <v>358</v>
      </c>
      <c r="C143" s="307">
        <f>+C124+C128+C133+C138</f>
        <v>0</v>
      </c>
      <c r="F143" s="308"/>
      <c r="G143" s="309"/>
      <c r="H143" s="309"/>
      <c r="I143" s="309"/>
    </row>
    <row r="144" spans="1:3" s="294" customFormat="1" ht="12.75" customHeight="1" thickBot="1">
      <c r="A144" s="206" t="s">
        <v>22</v>
      </c>
      <c r="B144" s="277" t="s">
        <v>359</v>
      </c>
      <c r="C144" s="307">
        <f>+C123+C143</f>
        <v>0</v>
      </c>
    </row>
    <row r="145" ht="7.5" customHeight="1"/>
    <row r="146" spans="1:3" ht="15.75">
      <c r="A146" s="346" t="s">
        <v>361</v>
      </c>
      <c r="B146" s="346"/>
      <c r="C146" s="346"/>
    </row>
    <row r="147" spans="1:3" ht="15" customHeight="1" thickBot="1">
      <c r="A147" s="343" t="s">
        <v>122</v>
      </c>
      <c r="B147" s="343"/>
      <c r="C147" s="218" t="s">
        <v>175</v>
      </c>
    </row>
    <row r="148" spans="1:4" ht="13.5" customHeight="1" thickBot="1">
      <c r="A148" s="18">
        <v>1</v>
      </c>
      <c r="B148" s="24" t="s">
        <v>362</v>
      </c>
      <c r="C148" s="208">
        <f>+C60-C123</f>
        <v>4800</v>
      </c>
      <c r="D148" s="310"/>
    </row>
    <row r="149" spans="1:3" ht="27.75" customHeight="1" thickBot="1">
      <c r="A149" s="18" t="s">
        <v>14</v>
      </c>
      <c r="B149" s="24" t="s">
        <v>363</v>
      </c>
      <c r="C149" s="208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
2014. ÉVI KÖLTSÉGVETÉS
ÁLLAMI (ÁLLAMIGAZGATÁSI) FELADATOK MÉRLEGE
&amp;R&amp;"Times New Roman CE,Félkövér dőlt"&amp;11 1.4. melléklet a 3/2014. (III.7.) 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47" customWidth="1"/>
    <col min="2" max="2" width="55.125" style="157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230" t="s">
        <v>125</v>
      </c>
      <c r="C1" s="231"/>
      <c r="D1" s="231"/>
      <c r="E1" s="231"/>
      <c r="F1" s="349" t="s">
        <v>448</v>
      </c>
    </row>
    <row r="2" spans="5:6" ht="14.25" thickBot="1">
      <c r="E2" s="232" t="s">
        <v>53</v>
      </c>
      <c r="F2" s="349"/>
    </row>
    <row r="3" spans="1:6" ht="18" customHeight="1" thickBot="1">
      <c r="A3" s="347" t="s">
        <v>60</v>
      </c>
      <c r="B3" s="233" t="s">
        <v>48</v>
      </c>
      <c r="C3" s="234"/>
      <c r="D3" s="233" t="s">
        <v>50</v>
      </c>
      <c r="E3" s="235"/>
      <c r="F3" s="349"/>
    </row>
    <row r="4" spans="1:6" s="236" customFormat="1" ht="35.25" customHeight="1" thickBot="1">
      <c r="A4" s="348"/>
      <c r="B4" s="158" t="s">
        <v>54</v>
      </c>
      <c r="C4" s="159" t="s">
        <v>203</v>
      </c>
      <c r="D4" s="158" t="s">
        <v>54</v>
      </c>
      <c r="E4" s="43" t="s">
        <v>203</v>
      </c>
      <c r="F4" s="349"/>
    </row>
    <row r="5" spans="1:6" s="241" customFormat="1" ht="12" customHeight="1" thickBot="1">
      <c r="A5" s="237">
        <v>1</v>
      </c>
      <c r="B5" s="238">
        <v>2</v>
      </c>
      <c r="C5" s="239" t="s">
        <v>15</v>
      </c>
      <c r="D5" s="238" t="s">
        <v>16</v>
      </c>
      <c r="E5" s="240" t="s">
        <v>17</v>
      </c>
      <c r="F5" s="349"/>
    </row>
    <row r="6" spans="1:6" ht="12.75" customHeight="1">
      <c r="A6" s="242" t="s">
        <v>13</v>
      </c>
      <c r="B6" s="243" t="s">
        <v>364</v>
      </c>
      <c r="C6" s="219">
        <v>9699</v>
      </c>
      <c r="D6" s="243" t="s">
        <v>55</v>
      </c>
      <c r="E6" s="225">
        <v>17224</v>
      </c>
      <c r="F6" s="349"/>
    </row>
    <row r="7" spans="1:6" ht="12.75" customHeight="1">
      <c r="A7" s="244" t="s">
        <v>14</v>
      </c>
      <c r="B7" s="245" t="s">
        <v>365</v>
      </c>
      <c r="C7" s="220">
        <v>18031</v>
      </c>
      <c r="D7" s="245" t="s">
        <v>150</v>
      </c>
      <c r="E7" s="226">
        <v>2862</v>
      </c>
      <c r="F7" s="349"/>
    </row>
    <row r="8" spans="1:6" ht="12.75" customHeight="1">
      <c r="A8" s="244" t="s">
        <v>15</v>
      </c>
      <c r="B8" s="245" t="s">
        <v>394</v>
      </c>
      <c r="C8" s="220"/>
      <c r="D8" s="245" t="s">
        <v>180</v>
      </c>
      <c r="E8" s="226">
        <v>10865</v>
      </c>
      <c r="F8" s="349"/>
    </row>
    <row r="9" spans="1:6" ht="12.75" customHeight="1">
      <c r="A9" s="244" t="s">
        <v>16</v>
      </c>
      <c r="B9" s="245" t="s">
        <v>141</v>
      </c>
      <c r="C9" s="220">
        <v>4800</v>
      </c>
      <c r="D9" s="245" t="s">
        <v>151</v>
      </c>
      <c r="E9" s="226">
        <v>930</v>
      </c>
      <c r="F9" s="349"/>
    </row>
    <row r="10" spans="1:6" ht="12.75" customHeight="1">
      <c r="A10" s="244" t="s">
        <v>17</v>
      </c>
      <c r="B10" s="246" t="s">
        <v>366</v>
      </c>
      <c r="C10" s="220"/>
      <c r="D10" s="245" t="s">
        <v>152</v>
      </c>
      <c r="E10" s="226">
        <v>789</v>
      </c>
      <c r="F10" s="349"/>
    </row>
    <row r="11" spans="1:6" ht="12.75" customHeight="1">
      <c r="A11" s="244" t="s">
        <v>18</v>
      </c>
      <c r="B11" s="245" t="s">
        <v>367</v>
      </c>
      <c r="C11" s="221"/>
      <c r="D11" s="245" t="s">
        <v>44</v>
      </c>
      <c r="E11" s="226">
        <v>10</v>
      </c>
      <c r="F11" s="349"/>
    </row>
    <row r="12" spans="1:6" ht="12.75" customHeight="1">
      <c r="A12" s="244" t="s">
        <v>19</v>
      </c>
      <c r="B12" s="245" t="s">
        <v>246</v>
      </c>
      <c r="C12" s="220">
        <v>210</v>
      </c>
      <c r="D12" s="37"/>
      <c r="E12" s="226"/>
      <c r="F12" s="349"/>
    </row>
    <row r="13" spans="1:6" ht="12.75" customHeight="1">
      <c r="A13" s="244" t="s">
        <v>20</v>
      </c>
      <c r="B13" s="37"/>
      <c r="C13" s="220"/>
      <c r="D13" s="37"/>
      <c r="E13" s="226"/>
      <c r="F13" s="349"/>
    </row>
    <row r="14" spans="1:6" ht="12.75" customHeight="1">
      <c r="A14" s="244" t="s">
        <v>21</v>
      </c>
      <c r="B14" s="311"/>
      <c r="C14" s="221"/>
      <c r="D14" s="37"/>
      <c r="E14" s="226"/>
      <c r="F14" s="349"/>
    </row>
    <row r="15" spans="1:6" ht="12.75" customHeight="1">
      <c r="A15" s="244" t="s">
        <v>22</v>
      </c>
      <c r="B15" s="37"/>
      <c r="C15" s="220"/>
      <c r="D15" s="37"/>
      <c r="E15" s="226"/>
      <c r="F15" s="349"/>
    </row>
    <row r="16" spans="1:6" ht="12.75" customHeight="1">
      <c r="A16" s="244" t="s">
        <v>23</v>
      </c>
      <c r="B16" s="37"/>
      <c r="C16" s="220"/>
      <c r="D16" s="37"/>
      <c r="E16" s="226"/>
      <c r="F16" s="349"/>
    </row>
    <row r="17" spans="1:6" ht="12.75" customHeight="1" thickBot="1">
      <c r="A17" s="244" t="s">
        <v>24</v>
      </c>
      <c r="B17" s="49"/>
      <c r="C17" s="222"/>
      <c r="D17" s="37"/>
      <c r="E17" s="227"/>
      <c r="F17" s="349"/>
    </row>
    <row r="18" spans="1:6" ht="15.75" customHeight="1" thickBot="1">
      <c r="A18" s="247" t="s">
        <v>25</v>
      </c>
      <c r="B18" s="97" t="s">
        <v>395</v>
      </c>
      <c r="C18" s="223">
        <f>+C6+C7+C9+C10+C12+C13+C14+C15+C16+C17</f>
        <v>32740</v>
      </c>
      <c r="D18" s="97" t="s">
        <v>375</v>
      </c>
      <c r="E18" s="228">
        <f>SUM(E6:E17)</f>
        <v>32680</v>
      </c>
      <c r="F18" s="349"/>
    </row>
    <row r="19" spans="1:6" ht="12.75" customHeight="1">
      <c r="A19" s="248" t="s">
        <v>26</v>
      </c>
      <c r="B19" s="249" t="s">
        <v>370</v>
      </c>
      <c r="C19" s="323">
        <f>+C20+C21+C22+C23</f>
        <v>0</v>
      </c>
      <c r="D19" s="250" t="s">
        <v>158</v>
      </c>
      <c r="E19" s="229"/>
      <c r="F19" s="349"/>
    </row>
    <row r="20" spans="1:6" ht="12.75" customHeight="1">
      <c r="A20" s="251" t="s">
        <v>27</v>
      </c>
      <c r="B20" s="250" t="s">
        <v>172</v>
      </c>
      <c r="C20" s="59"/>
      <c r="D20" s="250" t="s">
        <v>374</v>
      </c>
      <c r="E20" s="60"/>
      <c r="F20" s="349"/>
    </row>
    <row r="21" spans="1:6" ht="12.75" customHeight="1">
      <c r="A21" s="251" t="s">
        <v>28</v>
      </c>
      <c r="B21" s="250" t="s">
        <v>173</v>
      </c>
      <c r="C21" s="59"/>
      <c r="D21" s="250" t="s">
        <v>123</v>
      </c>
      <c r="E21" s="60"/>
      <c r="F21" s="349"/>
    </row>
    <row r="22" spans="1:6" ht="12.75" customHeight="1">
      <c r="A22" s="251" t="s">
        <v>29</v>
      </c>
      <c r="B22" s="250" t="s">
        <v>178</v>
      </c>
      <c r="C22" s="59"/>
      <c r="D22" s="250" t="s">
        <v>124</v>
      </c>
      <c r="E22" s="60"/>
      <c r="F22" s="349"/>
    </row>
    <row r="23" spans="1:6" ht="12.75" customHeight="1">
      <c r="A23" s="251" t="s">
        <v>30</v>
      </c>
      <c r="B23" s="250" t="s">
        <v>179</v>
      </c>
      <c r="C23" s="59"/>
      <c r="D23" s="249" t="s">
        <v>181</v>
      </c>
      <c r="E23" s="60"/>
      <c r="F23" s="349"/>
    </row>
    <row r="24" spans="1:6" ht="12.75" customHeight="1">
      <c r="A24" s="251" t="s">
        <v>31</v>
      </c>
      <c r="B24" s="250" t="s">
        <v>371</v>
      </c>
      <c r="C24" s="252">
        <f>+C25+C26</f>
        <v>0</v>
      </c>
      <c r="D24" s="250" t="s">
        <v>159</v>
      </c>
      <c r="E24" s="60"/>
      <c r="F24" s="349"/>
    </row>
    <row r="25" spans="1:6" ht="12.75" customHeight="1">
      <c r="A25" s="248" t="s">
        <v>32</v>
      </c>
      <c r="B25" s="249" t="s">
        <v>368</v>
      </c>
      <c r="C25" s="224"/>
      <c r="D25" s="243" t="s">
        <v>160</v>
      </c>
      <c r="E25" s="229"/>
      <c r="F25" s="349"/>
    </row>
    <row r="26" spans="1:6" ht="12.75" customHeight="1" thickBot="1">
      <c r="A26" s="251" t="s">
        <v>33</v>
      </c>
      <c r="B26" s="250" t="s">
        <v>369</v>
      </c>
      <c r="C26" s="59"/>
      <c r="D26" s="37"/>
      <c r="E26" s="60"/>
      <c r="F26" s="349"/>
    </row>
    <row r="27" spans="1:6" ht="15.75" customHeight="1" thickBot="1">
      <c r="A27" s="247" t="s">
        <v>34</v>
      </c>
      <c r="B27" s="97" t="s">
        <v>372</v>
      </c>
      <c r="C27" s="223">
        <f>+C19+C24</f>
        <v>0</v>
      </c>
      <c r="D27" s="97" t="s">
        <v>376</v>
      </c>
      <c r="E27" s="228">
        <f>SUM(E19:E26)</f>
        <v>0</v>
      </c>
      <c r="F27" s="349"/>
    </row>
    <row r="28" spans="1:6" ht="13.5" thickBot="1">
      <c r="A28" s="247" t="s">
        <v>35</v>
      </c>
      <c r="B28" s="253" t="s">
        <v>373</v>
      </c>
      <c r="C28" s="254">
        <f>+C18+C27</f>
        <v>32740</v>
      </c>
      <c r="D28" s="253" t="s">
        <v>377</v>
      </c>
      <c r="E28" s="254">
        <f>+E18+E27</f>
        <v>32680</v>
      </c>
      <c r="F28" s="349"/>
    </row>
    <row r="29" spans="1:6" ht="13.5" thickBot="1">
      <c r="A29" s="247" t="s">
        <v>36</v>
      </c>
      <c r="B29" s="253" t="s">
        <v>136</v>
      </c>
      <c r="C29" s="254" t="str">
        <f>IF(C18-E18&lt;0,E18-C18,"-")</f>
        <v>-</v>
      </c>
      <c r="D29" s="253" t="s">
        <v>137</v>
      </c>
      <c r="E29" s="254">
        <f>IF(C18-E18&gt;0,C18-E18,"-")</f>
        <v>60</v>
      </c>
      <c r="F29" s="349"/>
    </row>
    <row r="30" spans="1:6" ht="13.5" thickBot="1">
      <c r="A30" s="247" t="s">
        <v>37</v>
      </c>
      <c r="B30" s="253" t="s">
        <v>182</v>
      </c>
      <c r="C30" s="254" t="str">
        <f>IF(C18+C19-E28&lt;0,E28-(C18+C19),"-")</f>
        <v>-</v>
      </c>
      <c r="D30" s="253" t="s">
        <v>183</v>
      </c>
      <c r="E30" s="254">
        <f>IF(C18+C19-E28&gt;0,C18+C19-E28,"-")</f>
        <v>60</v>
      </c>
      <c r="F30" s="349"/>
    </row>
    <row r="31" spans="2:4" ht="18.75">
      <c r="B31" s="350"/>
      <c r="C31" s="350"/>
      <c r="D31" s="350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47" customWidth="1"/>
    <col min="2" max="2" width="55.125" style="157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230" t="s">
        <v>126</v>
      </c>
      <c r="C1" s="231"/>
      <c r="D1" s="231"/>
      <c r="E1" s="231"/>
      <c r="F1" s="349" t="s">
        <v>449</v>
      </c>
    </row>
    <row r="2" spans="5:6" ht="14.25" thickBot="1">
      <c r="E2" s="232" t="s">
        <v>53</v>
      </c>
      <c r="F2" s="349"/>
    </row>
    <row r="3" spans="1:6" ht="13.5" thickBot="1">
      <c r="A3" s="351" t="s">
        <v>60</v>
      </c>
      <c r="B3" s="233" t="s">
        <v>48</v>
      </c>
      <c r="C3" s="234"/>
      <c r="D3" s="233" t="s">
        <v>50</v>
      </c>
      <c r="E3" s="235"/>
      <c r="F3" s="349"/>
    </row>
    <row r="4" spans="1:6" s="236" customFormat="1" ht="24.75" thickBot="1">
      <c r="A4" s="352"/>
      <c r="B4" s="158" t="s">
        <v>54</v>
      </c>
      <c r="C4" s="159" t="s">
        <v>203</v>
      </c>
      <c r="D4" s="158" t="s">
        <v>54</v>
      </c>
      <c r="E4" s="159" t="s">
        <v>203</v>
      </c>
      <c r="F4" s="349"/>
    </row>
    <row r="5" spans="1:6" s="236" customFormat="1" ht="13.5" thickBot="1">
      <c r="A5" s="237">
        <v>1</v>
      </c>
      <c r="B5" s="238">
        <v>2</v>
      </c>
      <c r="C5" s="239">
        <v>3</v>
      </c>
      <c r="D5" s="238">
        <v>4</v>
      </c>
      <c r="E5" s="240">
        <v>5</v>
      </c>
      <c r="F5" s="349"/>
    </row>
    <row r="6" spans="1:6" ht="12.75" customHeight="1">
      <c r="A6" s="242" t="s">
        <v>13</v>
      </c>
      <c r="B6" s="243" t="s">
        <v>378</v>
      </c>
      <c r="C6" s="219"/>
      <c r="D6" s="243" t="s">
        <v>174</v>
      </c>
      <c r="E6" s="225">
        <v>1600</v>
      </c>
      <c r="F6" s="349"/>
    </row>
    <row r="7" spans="1:6" ht="12.75">
      <c r="A7" s="244" t="s">
        <v>14</v>
      </c>
      <c r="B7" s="245" t="s">
        <v>379</v>
      </c>
      <c r="C7" s="220"/>
      <c r="D7" s="245" t="s">
        <v>384</v>
      </c>
      <c r="E7" s="226"/>
      <c r="F7" s="349"/>
    </row>
    <row r="8" spans="1:6" ht="12.75" customHeight="1">
      <c r="A8" s="244" t="s">
        <v>15</v>
      </c>
      <c r="B8" s="245" t="s">
        <v>4</v>
      </c>
      <c r="C8" s="220">
        <v>1540</v>
      </c>
      <c r="D8" s="245" t="s">
        <v>154</v>
      </c>
      <c r="E8" s="226"/>
      <c r="F8" s="349"/>
    </row>
    <row r="9" spans="1:6" ht="12.75" customHeight="1">
      <c r="A9" s="244" t="s">
        <v>16</v>
      </c>
      <c r="B9" s="245" t="s">
        <v>380</v>
      </c>
      <c r="C9" s="220"/>
      <c r="D9" s="245" t="s">
        <v>385</v>
      </c>
      <c r="E9" s="226"/>
      <c r="F9" s="349"/>
    </row>
    <row r="10" spans="1:6" ht="12.75" customHeight="1">
      <c r="A10" s="244" t="s">
        <v>17</v>
      </c>
      <c r="B10" s="245" t="s">
        <v>381</v>
      </c>
      <c r="C10" s="220"/>
      <c r="D10" s="245" t="s">
        <v>177</v>
      </c>
      <c r="E10" s="226"/>
      <c r="F10" s="349"/>
    </row>
    <row r="11" spans="1:6" ht="12.75" customHeight="1">
      <c r="A11" s="244" t="s">
        <v>18</v>
      </c>
      <c r="B11" s="245" t="s">
        <v>382</v>
      </c>
      <c r="C11" s="221"/>
      <c r="D11" s="37"/>
      <c r="E11" s="226"/>
      <c r="F11" s="349"/>
    </row>
    <row r="12" spans="1:6" ht="12.75" customHeight="1">
      <c r="A12" s="244" t="s">
        <v>19</v>
      </c>
      <c r="B12" s="37"/>
      <c r="C12" s="220"/>
      <c r="D12" s="37"/>
      <c r="E12" s="226"/>
      <c r="F12" s="349"/>
    </row>
    <row r="13" spans="1:6" ht="12.75" customHeight="1">
      <c r="A13" s="244" t="s">
        <v>20</v>
      </c>
      <c r="B13" s="37"/>
      <c r="C13" s="220"/>
      <c r="D13" s="37"/>
      <c r="E13" s="226"/>
      <c r="F13" s="349"/>
    </row>
    <row r="14" spans="1:6" ht="12.75" customHeight="1">
      <c r="A14" s="244" t="s">
        <v>21</v>
      </c>
      <c r="B14" s="37"/>
      <c r="C14" s="221"/>
      <c r="D14" s="37"/>
      <c r="E14" s="226"/>
      <c r="F14" s="349"/>
    </row>
    <row r="15" spans="1:6" ht="12.75">
      <c r="A15" s="244" t="s">
        <v>22</v>
      </c>
      <c r="B15" s="37"/>
      <c r="C15" s="221"/>
      <c r="D15" s="37"/>
      <c r="E15" s="226"/>
      <c r="F15" s="349"/>
    </row>
    <row r="16" spans="1:6" ht="12.75" customHeight="1" thickBot="1">
      <c r="A16" s="283" t="s">
        <v>23</v>
      </c>
      <c r="B16" s="312"/>
      <c r="C16" s="285"/>
      <c r="D16" s="284" t="s">
        <v>44</v>
      </c>
      <c r="E16" s="268"/>
      <c r="F16" s="349"/>
    </row>
    <row r="17" spans="1:6" ht="15.75" customHeight="1" thickBot="1">
      <c r="A17" s="247" t="s">
        <v>24</v>
      </c>
      <c r="B17" s="97" t="s">
        <v>396</v>
      </c>
      <c r="C17" s="223">
        <f>+C6+C8+C9+C11+C12+C13+C14+C15+C16</f>
        <v>1540</v>
      </c>
      <c r="D17" s="97" t="s">
        <v>397</v>
      </c>
      <c r="E17" s="228">
        <f>+E6+E8+E10+E11+E12+E13+E14+E15+E16</f>
        <v>1600</v>
      </c>
      <c r="F17" s="349"/>
    </row>
    <row r="18" spans="1:6" ht="12.75" customHeight="1">
      <c r="A18" s="242" t="s">
        <v>25</v>
      </c>
      <c r="B18" s="256" t="s">
        <v>195</v>
      </c>
      <c r="C18" s="263">
        <f>+C19+C20+C21+C22+C23</f>
        <v>0</v>
      </c>
      <c r="D18" s="250" t="s">
        <v>158</v>
      </c>
      <c r="E18" s="57"/>
      <c r="F18" s="349"/>
    </row>
    <row r="19" spans="1:6" ht="12.75" customHeight="1">
      <c r="A19" s="244" t="s">
        <v>26</v>
      </c>
      <c r="B19" s="257" t="s">
        <v>184</v>
      </c>
      <c r="C19" s="59"/>
      <c r="D19" s="250" t="s">
        <v>161</v>
      </c>
      <c r="E19" s="60"/>
      <c r="F19" s="349"/>
    </row>
    <row r="20" spans="1:6" ht="12.75" customHeight="1">
      <c r="A20" s="242" t="s">
        <v>27</v>
      </c>
      <c r="B20" s="257" t="s">
        <v>185</v>
      </c>
      <c r="C20" s="59"/>
      <c r="D20" s="250" t="s">
        <v>123</v>
      </c>
      <c r="E20" s="60"/>
      <c r="F20" s="349"/>
    </row>
    <row r="21" spans="1:6" ht="12.75" customHeight="1">
      <c r="A21" s="244" t="s">
        <v>28</v>
      </c>
      <c r="B21" s="257" t="s">
        <v>186</v>
      </c>
      <c r="C21" s="59"/>
      <c r="D21" s="250" t="s">
        <v>124</v>
      </c>
      <c r="E21" s="60"/>
      <c r="F21" s="349"/>
    </row>
    <row r="22" spans="1:6" ht="12.75" customHeight="1">
      <c r="A22" s="242" t="s">
        <v>29</v>
      </c>
      <c r="B22" s="257" t="s">
        <v>187</v>
      </c>
      <c r="C22" s="59"/>
      <c r="D22" s="249" t="s">
        <v>181</v>
      </c>
      <c r="E22" s="60"/>
      <c r="F22" s="349"/>
    </row>
    <row r="23" spans="1:6" ht="12.75" customHeight="1">
      <c r="A23" s="244" t="s">
        <v>30</v>
      </c>
      <c r="B23" s="258" t="s">
        <v>188</v>
      </c>
      <c r="C23" s="59"/>
      <c r="D23" s="250" t="s">
        <v>162</v>
      </c>
      <c r="E23" s="60"/>
      <c r="F23" s="349"/>
    </row>
    <row r="24" spans="1:6" ht="12.75" customHeight="1">
      <c r="A24" s="242" t="s">
        <v>31</v>
      </c>
      <c r="B24" s="259" t="s">
        <v>189</v>
      </c>
      <c r="C24" s="252">
        <f>+C25+C26+C27+C28+C29</f>
        <v>0</v>
      </c>
      <c r="D24" s="260" t="s">
        <v>160</v>
      </c>
      <c r="E24" s="60"/>
      <c r="F24" s="349"/>
    </row>
    <row r="25" spans="1:6" ht="12.75" customHeight="1">
      <c r="A25" s="244" t="s">
        <v>32</v>
      </c>
      <c r="B25" s="258" t="s">
        <v>190</v>
      </c>
      <c r="C25" s="59"/>
      <c r="D25" s="260" t="s">
        <v>386</v>
      </c>
      <c r="E25" s="60"/>
      <c r="F25" s="349"/>
    </row>
    <row r="26" spans="1:6" ht="12.75" customHeight="1">
      <c r="A26" s="242" t="s">
        <v>33</v>
      </c>
      <c r="B26" s="258" t="s">
        <v>191</v>
      </c>
      <c r="C26" s="59"/>
      <c r="D26" s="255"/>
      <c r="E26" s="60"/>
      <c r="F26" s="349"/>
    </row>
    <row r="27" spans="1:6" ht="12.75" customHeight="1">
      <c r="A27" s="244" t="s">
        <v>34</v>
      </c>
      <c r="B27" s="257" t="s">
        <v>192</v>
      </c>
      <c r="C27" s="59"/>
      <c r="D27" s="94"/>
      <c r="E27" s="60"/>
      <c r="F27" s="349"/>
    </row>
    <row r="28" spans="1:6" ht="12.75" customHeight="1">
      <c r="A28" s="242" t="s">
        <v>35</v>
      </c>
      <c r="B28" s="261" t="s">
        <v>193</v>
      </c>
      <c r="C28" s="59"/>
      <c r="D28" s="37"/>
      <c r="E28" s="60"/>
      <c r="F28" s="349"/>
    </row>
    <row r="29" spans="1:6" ht="12.75" customHeight="1" thickBot="1">
      <c r="A29" s="244" t="s">
        <v>36</v>
      </c>
      <c r="B29" s="262" t="s">
        <v>194</v>
      </c>
      <c r="C29" s="59"/>
      <c r="D29" s="94"/>
      <c r="E29" s="60"/>
      <c r="F29" s="349"/>
    </row>
    <row r="30" spans="1:6" ht="21.75" customHeight="1" thickBot="1">
      <c r="A30" s="247" t="s">
        <v>37</v>
      </c>
      <c r="B30" s="97" t="s">
        <v>383</v>
      </c>
      <c r="C30" s="223">
        <f>+C18+C24</f>
        <v>0</v>
      </c>
      <c r="D30" s="97" t="s">
        <v>387</v>
      </c>
      <c r="E30" s="228">
        <f>SUM(E18:E29)</f>
        <v>0</v>
      </c>
      <c r="F30" s="349"/>
    </row>
    <row r="31" spans="1:6" ht="13.5" thickBot="1">
      <c r="A31" s="247" t="s">
        <v>38</v>
      </c>
      <c r="B31" s="253" t="s">
        <v>388</v>
      </c>
      <c r="C31" s="254">
        <f>+C17+C30</f>
        <v>1540</v>
      </c>
      <c r="D31" s="253" t="s">
        <v>389</v>
      </c>
      <c r="E31" s="254">
        <f>+E17+E30</f>
        <v>1600</v>
      </c>
      <c r="F31" s="349"/>
    </row>
    <row r="32" spans="1:6" ht="13.5" thickBot="1">
      <c r="A32" s="247" t="s">
        <v>39</v>
      </c>
      <c r="B32" s="253" t="s">
        <v>136</v>
      </c>
      <c r="C32" s="254">
        <f>IF(C17-E17&lt;0,E17-C17,"-")</f>
        <v>60</v>
      </c>
      <c r="D32" s="253" t="s">
        <v>137</v>
      </c>
      <c r="E32" s="254" t="str">
        <f>IF(C17-E17&gt;0,C17-E17,"-")</f>
        <v>-</v>
      </c>
      <c r="F32" s="349"/>
    </row>
    <row r="33" spans="1:6" ht="13.5" thickBot="1">
      <c r="A33" s="247" t="s">
        <v>40</v>
      </c>
      <c r="B33" s="253" t="s">
        <v>182</v>
      </c>
      <c r="C33" s="254">
        <f>IF(C17+C18-E31&lt;0,E31-(C17+C18),"-")</f>
        <v>60</v>
      </c>
      <c r="D33" s="253" t="s">
        <v>183</v>
      </c>
      <c r="E33" s="254" t="str">
        <f>IF(C17+C18-E31&gt;0,C17+C18-E31,"-")</f>
        <v>-</v>
      </c>
      <c r="F33" s="3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20" zoomScaleNormal="120" workbookViewId="0" topLeftCell="A1">
      <selection activeCell="B13" sqref="B13"/>
    </sheetView>
  </sheetViews>
  <sheetFormatPr defaultColWidth="9.00390625" defaultRowHeight="12.75"/>
  <cols>
    <col min="1" max="1" width="5.625" style="108" customWidth="1"/>
    <col min="2" max="2" width="35.625" style="108" customWidth="1"/>
    <col min="3" max="6" width="14.00390625" style="108" customWidth="1"/>
    <col min="7" max="16384" width="9.375" style="108" customWidth="1"/>
  </cols>
  <sheetData>
    <row r="1" spans="1:6" ht="33" customHeight="1">
      <c r="A1" s="353" t="s">
        <v>445</v>
      </c>
      <c r="B1" s="353"/>
      <c r="C1" s="353"/>
      <c r="D1" s="353"/>
      <c r="E1" s="353"/>
      <c r="F1" s="353"/>
    </row>
    <row r="2" spans="1:7" ht="15.75" customHeight="1" thickBot="1">
      <c r="A2" s="109"/>
      <c r="B2" s="109"/>
      <c r="C2" s="354"/>
      <c r="D2" s="354"/>
      <c r="E2" s="361" t="s">
        <v>47</v>
      </c>
      <c r="F2" s="361"/>
      <c r="G2" s="116"/>
    </row>
    <row r="3" spans="1:6" ht="63" customHeight="1">
      <c r="A3" s="357" t="s">
        <v>11</v>
      </c>
      <c r="B3" s="359" t="s">
        <v>165</v>
      </c>
      <c r="C3" s="359" t="s">
        <v>202</v>
      </c>
      <c r="D3" s="359"/>
      <c r="E3" s="359"/>
      <c r="F3" s="355" t="s">
        <v>198</v>
      </c>
    </row>
    <row r="4" spans="1:6" ht="15.75" thickBot="1">
      <c r="A4" s="358"/>
      <c r="B4" s="360"/>
      <c r="C4" s="111" t="s">
        <v>196</v>
      </c>
      <c r="D4" s="111" t="s">
        <v>197</v>
      </c>
      <c r="E4" s="111" t="s">
        <v>390</v>
      </c>
      <c r="F4" s="356"/>
    </row>
    <row r="5" spans="1:6" ht="15.75" thickBot="1">
      <c r="A5" s="113">
        <v>1</v>
      </c>
      <c r="B5" s="114">
        <v>2</v>
      </c>
      <c r="C5" s="114">
        <v>3</v>
      </c>
      <c r="D5" s="114">
        <v>4</v>
      </c>
      <c r="E5" s="114">
        <v>5</v>
      </c>
      <c r="F5" s="115">
        <v>6</v>
      </c>
    </row>
    <row r="6" spans="1:6" ht="15">
      <c r="A6" s="112" t="s">
        <v>13</v>
      </c>
      <c r="B6" s="133"/>
      <c r="C6" s="134"/>
      <c r="D6" s="134"/>
      <c r="E6" s="134"/>
      <c r="F6" s="119">
        <f>SUM(C6:E6)</f>
        <v>0</v>
      </c>
    </row>
    <row r="7" spans="1:6" ht="15">
      <c r="A7" s="110" t="s">
        <v>14</v>
      </c>
      <c r="B7" s="135"/>
      <c r="C7" s="136"/>
      <c r="D7" s="136"/>
      <c r="E7" s="136"/>
      <c r="F7" s="120">
        <f>SUM(C7:E7)</f>
        <v>0</v>
      </c>
    </row>
    <row r="8" spans="1:6" ht="15">
      <c r="A8" s="110" t="s">
        <v>15</v>
      </c>
      <c r="B8" s="135"/>
      <c r="C8" s="136"/>
      <c r="D8" s="136"/>
      <c r="E8" s="136"/>
      <c r="F8" s="120">
        <f>SUM(C8:E8)</f>
        <v>0</v>
      </c>
    </row>
    <row r="9" spans="1:6" ht="15">
      <c r="A9" s="110" t="s">
        <v>16</v>
      </c>
      <c r="B9" s="135"/>
      <c r="C9" s="136"/>
      <c r="D9" s="136"/>
      <c r="E9" s="136"/>
      <c r="F9" s="120">
        <f>SUM(C9:E9)</f>
        <v>0</v>
      </c>
    </row>
    <row r="10" spans="1:6" ht="15.75" thickBot="1">
      <c r="A10" s="117" t="s">
        <v>17</v>
      </c>
      <c r="B10" s="137"/>
      <c r="C10" s="138"/>
      <c r="D10" s="138"/>
      <c r="E10" s="138"/>
      <c r="F10" s="120">
        <f>SUM(C10:E10)</f>
        <v>0</v>
      </c>
    </row>
    <row r="11" spans="1:6" s="318" customFormat="1" ht="15" thickBot="1">
      <c r="A11" s="315" t="s">
        <v>18</v>
      </c>
      <c r="B11" s="118" t="s">
        <v>166</v>
      </c>
      <c r="C11" s="316">
        <f>SUM(C6:C10)</f>
        <v>0</v>
      </c>
      <c r="D11" s="316">
        <f>SUM(D6:D10)</f>
        <v>0</v>
      </c>
      <c r="E11" s="316">
        <f>SUM(E6:E10)</f>
        <v>0</v>
      </c>
      <c r="F11" s="31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3/2014. (III.7.)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B20" sqref="B20"/>
    </sheetView>
  </sheetViews>
  <sheetFormatPr defaultColWidth="9.00390625" defaultRowHeight="12.75"/>
  <cols>
    <col min="1" max="1" width="5.625" style="108" customWidth="1"/>
    <col min="2" max="2" width="68.625" style="108" customWidth="1"/>
    <col min="3" max="3" width="19.50390625" style="108" customWidth="1"/>
    <col min="4" max="16384" width="9.375" style="108" customWidth="1"/>
  </cols>
  <sheetData>
    <row r="1" spans="1:3" ht="33" customHeight="1">
      <c r="A1" s="353" t="s">
        <v>446</v>
      </c>
      <c r="B1" s="353"/>
      <c r="C1" s="353"/>
    </row>
    <row r="2" spans="1:4" ht="15.75" customHeight="1" thickBot="1">
      <c r="A2" s="109"/>
      <c r="B2" s="109"/>
      <c r="C2" s="121" t="s">
        <v>47</v>
      </c>
      <c r="D2" s="116"/>
    </row>
    <row r="3" spans="1:3" ht="26.25" customHeight="1" thickBot="1">
      <c r="A3" s="139" t="s">
        <v>11</v>
      </c>
      <c r="B3" s="140" t="s">
        <v>163</v>
      </c>
      <c r="C3" s="141" t="s">
        <v>203</v>
      </c>
    </row>
    <row r="4" spans="1:3" ht="15.75" thickBot="1">
      <c r="A4" s="142">
        <v>1</v>
      </c>
      <c r="B4" s="143">
        <v>2</v>
      </c>
      <c r="C4" s="144">
        <v>3</v>
      </c>
    </row>
    <row r="5" spans="1:3" ht="15">
      <c r="A5" s="145" t="s">
        <v>13</v>
      </c>
      <c r="B5" s="267" t="s">
        <v>49</v>
      </c>
      <c r="C5" s="264">
        <v>700</v>
      </c>
    </row>
    <row r="6" spans="1:3" ht="24.75">
      <c r="A6" s="146" t="s">
        <v>14</v>
      </c>
      <c r="B6" s="280" t="s">
        <v>199</v>
      </c>
      <c r="C6" s="265"/>
    </row>
    <row r="7" spans="1:3" ht="15">
      <c r="A7" s="146" t="s">
        <v>15</v>
      </c>
      <c r="B7" s="281" t="s">
        <v>413</v>
      </c>
      <c r="C7" s="265"/>
    </row>
    <row r="8" spans="1:3" ht="24.75">
      <c r="A8" s="146" t="s">
        <v>16</v>
      </c>
      <c r="B8" s="281" t="s">
        <v>201</v>
      </c>
      <c r="C8" s="265">
        <v>1540</v>
      </c>
    </row>
    <row r="9" spans="1:3" ht="15">
      <c r="A9" s="147" t="s">
        <v>17</v>
      </c>
      <c r="B9" s="281" t="s">
        <v>200</v>
      </c>
      <c r="C9" s="266">
        <v>100</v>
      </c>
    </row>
    <row r="10" spans="1:3" ht="15.75" thickBot="1">
      <c r="A10" s="146" t="s">
        <v>18</v>
      </c>
      <c r="B10" s="282" t="s">
        <v>164</v>
      </c>
      <c r="C10" s="265"/>
    </row>
    <row r="11" spans="1:3" ht="15.75" thickBot="1">
      <c r="A11" s="362" t="s">
        <v>167</v>
      </c>
      <c r="B11" s="363"/>
      <c r="C11" s="148">
        <f>SUM(C5:C10)</f>
        <v>2340</v>
      </c>
    </row>
    <row r="12" spans="1:3" ht="23.25" customHeight="1">
      <c r="A12" s="364" t="s">
        <v>171</v>
      </c>
      <c r="B12" s="364"/>
      <c r="C12" s="36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5.625" style="108" customWidth="1"/>
    <col min="2" max="2" width="66.875" style="108" customWidth="1"/>
    <col min="3" max="3" width="27.00390625" style="108" customWidth="1"/>
    <col min="4" max="16384" width="9.375" style="108" customWidth="1"/>
  </cols>
  <sheetData>
    <row r="1" spans="1:3" ht="33" customHeight="1">
      <c r="A1" s="353" t="s">
        <v>447</v>
      </c>
      <c r="B1" s="353"/>
      <c r="C1" s="353"/>
    </row>
    <row r="2" spans="1:4" ht="15.75" customHeight="1" thickBot="1">
      <c r="A2" s="109"/>
      <c r="B2" s="109"/>
      <c r="C2" s="121" t="s">
        <v>47</v>
      </c>
      <c r="D2" s="116"/>
    </row>
    <row r="3" spans="1:3" ht="26.25" customHeight="1" thickBot="1">
      <c r="A3" s="139" t="s">
        <v>11</v>
      </c>
      <c r="B3" s="140" t="s">
        <v>168</v>
      </c>
      <c r="C3" s="141" t="s">
        <v>170</v>
      </c>
    </row>
    <row r="4" spans="1:3" ht="15.75" thickBot="1">
      <c r="A4" s="142">
        <v>1</v>
      </c>
      <c r="B4" s="143">
        <v>2</v>
      </c>
      <c r="C4" s="144">
        <v>3</v>
      </c>
    </row>
    <row r="5" spans="1:3" ht="15">
      <c r="A5" s="145" t="s">
        <v>13</v>
      </c>
      <c r="B5" s="152"/>
      <c r="C5" s="149"/>
    </row>
    <row r="6" spans="1:3" ht="15">
      <c r="A6" s="146" t="s">
        <v>14</v>
      </c>
      <c r="B6" s="153"/>
      <c r="C6" s="150"/>
    </row>
    <row r="7" spans="1:3" ht="15.75" thickBot="1">
      <c r="A7" s="147" t="s">
        <v>15</v>
      </c>
      <c r="B7" s="154"/>
      <c r="C7" s="151"/>
    </row>
    <row r="8" spans="1:3" s="318" customFormat="1" ht="17.25" customHeight="1" thickBot="1">
      <c r="A8" s="319" t="s">
        <v>16</v>
      </c>
      <c r="B8" s="98" t="s">
        <v>169</v>
      </c>
      <c r="C8" s="14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</cp:lastModifiedBy>
  <cp:lastPrinted>2014-03-05T12:13:27Z</cp:lastPrinted>
  <dcterms:created xsi:type="dcterms:W3CDTF">1999-10-30T10:30:45Z</dcterms:created>
  <dcterms:modified xsi:type="dcterms:W3CDTF">2014-03-17T14:59:52Z</dcterms:modified>
  <cp:category/>
  <cp:version/>
  <cp:contentType/>
  <cp:contentStatus/>
</cp:coreProperties>
</file>