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2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 melléklet'!$A$1:$H$34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D22" i="1"/>
  <c r="G21" i="1"/>
  <c r="G31" i="1" s="1"/>
  <c r="D21" i="1"/>
  <c r="D31" i="1" s="1"/>
  <c r="G13" i="1"/>
  <c r="G12" i="1"/>
  <c r="G11" i="1"/>
  <c r="D11" i="1"/>
  <c r="G10" i="1"/>
  <c r="D10" i="1"/>
  <c r="G9" i="1"/>
  <c r="D9" i="1"/>
  <c r="G8" i="1"/>
  <c r="G20" i="1" s="1"/>
  <c r="G32" i="1" s="1"/>
  <c r="D8" i="1"/>
  <c r="D20" i="1" s="1"/>
  <c r="D34" i="1" l="1"/>
  <c r="D33" i="1"/>
  <c r="G34" i="1"/>
  <c r="G33" i="1"/>
  <c r="D32" i="1"/>
  <c r="O32" i="1" s="1"/>
</calcChain>
</file>

<file path=xl/sharedStrings.xml><?xml version="1.0" encoding="utf-8"?>
<sst xmlns="http://schemas.openxmlformats.org/spreadsheetml/2006/main" count="81" uniqueCount="78">
  <si>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</si>
  <si>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</si>
  <si>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</si>
  <si>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</si>
  <si>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</si>
  <si>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</si>
  <si>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</si>
  <si>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</si>
  <si>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</si>
  <si>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</si>
  <si>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</si>
  <si>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</si>
  <si>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</si>
  <si>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</si>
  <si>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</si>
  <si>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</si>
  <si>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</si>
  <si>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</si>
  <si>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</si>
  <si>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</si>
  <si>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</si>
  <si>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</si>
  <si>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</si>
  <si>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</si>
  <si>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</si>
  <si>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</si>
  <si>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</si>
  <si>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</si>
  <si>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</si>
  <si>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</si>
  <si>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</si>
  <si>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</si>
  <si>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</si>
  <si>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</si>
  <si>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</si>
  <si>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</si>
  <si>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</si>
  <si>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</si>
  <si>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</si>
  <si>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</si>
  <si>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</si>
  <si>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</si>
  <si>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</si>
  <si>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</si>
  <si>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</si>
  <si>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</si>
  <si>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</si>
  <si>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</si>
  <si>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</si>
  <si>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</si>
  <si>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</si>
  <si>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</si>
  <si>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</si>
  <si>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</si>
  <si>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</si>
  <si>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</si>
  <si>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</si>
  <si>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</si>
  <si>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</si>
  <si>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</si>
  <si>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</si>
  <si>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</si>
  <si>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</si>
  <si>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</si>
  <si>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</si>
  <si>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</si>
  <si>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</si>
  <si>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</si>
  <si>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</si>
  <si>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</si>
  <si>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</si>
  <si>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</si>
  <si>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</si>
  <si>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</si>
  <si>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</si>
  <si>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</si>
  <si>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 </t>
  </si>
  <si>
    <t xml:space="preserve">2. melléklet a 3/2020. (II.19.) önkormányzati rendelethez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</si>
</sst>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7" xfId="0" applyNumberFormat="1" applyFont="1" applyFill="1" applyBorder="1" applyAlignment="1" applyProtection="1">
      <alignment vertical="center" wrapTex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4" fillId="0" borderId="14" xfId="0" applyNumberFormat="1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left" vertical="center" wrapText="1" indent="1"/>
    </xf>
    <xf numFmtId="164" fontId="4" fillId="0" borderId="15" xfId="0" applyNumberFormat="1" applyFont="1" applyFill="1" applyBorder="1" applyAlignment="1" applyProtection="1">
      <alignment horizontal="left" vertical="center" wrapText="1" indent="1"/>
    </xf>
    <xf numFmtId="164" fontId="4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Fill="1" applyBorder="1" applyAlignment="1" applyProtection="1">
      <alignment horizontal="righ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3"/>
    </xf>
    <xf numFmtId="3" fontId="11" fillId="0" borderId="7" xfId="0" applyNumberFormat="1" applyFont="1" applyFill="1" applyBorder="1" applyAlignment="1" applyProtection="1">
      <alignment horizontal="right" vertical="center" wrapText="1" indent="1"/>
    </xf>
    <xf numFmtId="3" fontId="11" fillId="0" borderId="8" xfId="0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3" fontId="4" fillId="0" borderId="11" xfId="0" applyNumberFormat="1" applyFont="1" applyFill="1" applyBorder="1" applyAlignment="1" applyProtection="1">
      <alignment horizontal="right" vertical="center" wrapText="1" indent="1"/>
    </xf>
    <xf numFmtId="3" fontId="4" fillId="0" borderId="12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7" fillId="0" borderId="24" xfId="0" applyNumberFormat="1" applyFont="1" applyFill="1" applyBorder="1" applyAlignment="1" applyProtection="1">
      <alignment horizontal="right" vertical="center" wrapText="1" indent="1"/>
    </xf>
    <xf numFmtId="3" fontId="7" fillId="0" borderId="2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7" fillId="0" borderId="15" xfId="0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</xf>
    <xf numFmtId="3" fontId="7" fillId="0" borderId="25" xfId="0" applyNumberFormat="1" applyFont="1" applyFill="1" applyBorder="1" applyAlignment="1" applyProtection="1">
      <alignment horizontal="right" vertical="center" wrapText="1" indent="1"/>
    </xf>
    <xf numFmtId="3" fontId="7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13-2020.%20&#233;vi%20k&#246;lts&#233;gvet&#233;si%20rendelet%20m&#243;dos&#237;t&#225;sa/2020.%20&#233;vi%20kv.%201.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>
        <row r="9">
          <cell r="F9">
            <v>550031116</v>
          </cell>
        </row>
        <row r="20">
          <cell r="F20">
            <v>220500000</v>
          </cell>
        </row>
        <row r="28">
          <cell r="F28">
            <v>109091000</v>
          </cell>
        </row>
        <row r="38">
          <cell r="F38">
            <v>0</v>
          </cell>
        </row>
        <row r="67">
          <cell r="F67">
            <v>544488000</v>
          </cell>
        </row>
        <row r="68">
          <cell r="F68">
            <v>95010000</v>
          </cell>
        </row>
        <row r="69">
          <cell r="F69">
            <v>328233450</v>
          </cell>
        </row>
        <row r="70">
          <cell r="F70">
            <v>8000000</v>
          </cell>
        </row>
        <row r="71">
          <cell r="F71">
            <v>123273180</v>
          </cell>
        </row>
        <row r="75">
          <cell r="F75">
            <v>82036495</v>
          </cell>
        </row>
        <row r="91">
          <cell r="F91">
            <v>15454478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5"/>
  <sheetViews>
    <sheetView tabSelected="1"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3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9" width="9.33203125" style="1"/>
    <col min="10" max="10" width="11.1640625" style="1" bestFit="1" customWidth="1"/>
    <col min="11" max="11" width="12.6640625" style="1" bestFit="1" customWidth="1"/>
    <col min="12" max="12" width="11.1640625" style="1" bestFit="1" customWidth="1"/>
    <col min="13" max="14" width="9.33203125" style="1"/>
    <col min="15" max="15" width="11.83203125" style="1" bestFit="1" customWidth="1"/>
    <col min="16" max="16384" width="9.33203125" style="1"/>
  </cols>
  <sheetData>
    <row r="1" spans="1:7" x14ac:dyDescent="0.2">
      <c r="F1" s="70" t="s">
        <v>77</v>
      </c>
      <c r="G1" s="70"/>
    </row>
    <row r="2" spans="1:7" x14ac:dyDescent="0.2">
      <c r="F2" s="70" t="s">
        <v>76</v>
      </c>
      <c r="G2" s="70"/>
    </row>
    <row r="3" spans="1:7" ht="39.75" customHeight="1" x14ac:dyDescent="0.2">
      <c r="C3" s="71" t="s">
        <v>0</v>
      </c>
      <c r="D3" s="71"/>
      <c r="E3" s="71"/>
      <c r="F3" s="71"/>
      <c r="G3" s="4"/>
    </row>
    <row r="4" spans="1:7" ht="14.25" thickBot="1" x14ac:dyDescent="0.25">
      <c r="G4" s="5" t="s">
        <v>1</v>
      </c>
    </row>
    <row r="5" spans="1:7" ht="18" customHeight="1" x14ac:dyDescent="0.2">
      <c r="A5" s="72" t="s">
        <v>2</v>
      </c>
      <c r="B5" s="6"/>
      <c r="C5" s="7" t="s">
        <v>3</v>
      </c>
      <c r="D5" s="8"/>
      <c r="E5" s="9"/>
      <c r="F5" s="7" t="s">
        <v>4</v>
      </c>
      <c r="G5" s="8"/>
    </row>
    <row r="6" spans="1:7" s="14" customFormat="1" ht="35.25" customHeight="1" x14ac:dyDescent="0.2">
      <c r="A6" s="73"/>
      <c r="B6" s="10"/>
      <c r="C6" s="11" t="s">
        <v>5</v>
      </c>
      <c r="D6" s="12" t="s">
        <v>6</v>
      </c>
      <c r="E6" s="13"/>
      <c r="F6" s="11" t="s">
        <v>5</v>
      </c>
      <c r="G6" s="12" t="s">
        <v>6</v>
      </c>
    </row>
    <row r="7" spans="1:7" s="19" customFormat="1" ht="12" customHeight="1" x14ac:dyDescent="0.2">
      <c r="A7" s="15"/>
      <c r="B7" s="16" t="s">
        <v>7</v>
      </c>
      <c r="C7" s="16" t="s">
        <v>8</v>
      </c>
      <c r="D7" s="17" t="s">
        <v>9</v>
      </c>
      <c r="E7" s="18" t="s">
        <v>10</v>
      </c>
      <c r="F7" s="16" t="s">
        <v>11</v>
      </c>
      <c r="G7" s="17" t="s">
        <v>12</v>
      </c>
    </row>
    <row r="8" spans="1:7" ht="12.95" customHeight="1" x14ac:dyDescent="0.2">
      <c r="A8" s="20" t="s">
        <v>13</v>
      </c>
      <c r="B8" s="21" t="s">
        <v>14</v>
      </c>
      <c r="C8" s="21" t="s">
        <v>15</v>
      </c>
      <c r="D8" s="22">
        <f>+'[1]1.sz.mell.'!F9</f>
        <v>550031116</v>
      </c>
      <c r="E8" s="23" t="s">
        <v>16</v>
      </c>
      <c r="F8" s="21" t="s">
        <v>17</v>
      </c>
      <c r="G8" s="24">
        <f>+'[1]1.sz.mell.'!F67</f>
        <v>544488000</v>
      </c>
    </row>
    <row r="9" spans="1:7" ht="12.95" customHeight="1" x14ac:dyDescent="0.2">
      <c r="A9" s="20" t="s">
        <v>18</v>
      </c>
      <c r="B9" s="21" t="s">
        <v>19</v>
      </c>
      <c r="C9" s="21" t="s">
        <v>20</v>
      </c>
      <c r="D9" s="22">
        <f>+'[1]1.sz.mell.'!F20</f>
        <v>220500000</v>
      </c>
      <c r="E9" s="23" t="s">
        <v>21</v>
      </c>
      <c r="F9" s="21" t="s">
        <v>22</v>
      </c>
      <c r="G9" s="24">
        <f>+'[1]1.sz.mell.'!F68</f>
        <v>95010000</v>
      </c>
    </row>
    <row r="10" spans="1:7" ht="12.95" customHeight="1" x14ac:dyDescent="0.2">
      <c r="A10" s="20" t="s">
        <v>23</v>
      </c>
      <c r="B10" s="21" t="s">
        <v>24</v>
      </c>
      <c r="C10" s="21" t="s">
        <v>25</v>
      </c>
      <c r="D10" s="22">
        <f>+'[1]1.sz.mell.'!F28</f>
        <v>109091000</v>
      </c>
      <c r="E10" s="23" t="s">
        <v>26</v>
      </c>
      <c r="F10" s="21" t="s">
        <v>27</v>
      </c>
      <c r="G10" s="24">
        <f>+'[1]1.sz.mell.'!F69</f>
        <v>328233450</v>
      </c>
    </row>
    <row r="11" spans="1:7" ht="12.95" customHeight="1" x14ac:dyDescent="0.2">
      <c r="A11" s="20" t="s">
        <v>28</v>
      </c>
      <c r="B11" s="21" t="s">
        <v>29</v>
      </c>
      <c r="C11" s="21" t="s">
        <v>30</v>
      </c>
      <c r="D11" s="22">
        <f>+'[1]1.sz.mell.'!F38</f>
        <v>0</v>
      </c>
      <c r="E11" s="23" t="s">
        <v>31</v>
      </c>
      <c r="F11" s="21" t="s">
        <v>32</v>
      </c>
      <c r="G11" s="24">
        <f>+'[1]1.sz.mell.'!F70</f>
        <v>8000000</v>
      </c>
    </row>
    <row r="12" spans="1:7" ht="12.95" customHeight="1" x14ac:dyDescent="0.2">
      <c r="A12" s="20" t="s">
        <v>33</v>
      </c>
      <c r="B12" s="21"/>
      <c r="C12" s="21"/>
      <c r="D12" s="22"/>
      <c r="E12" s="23" t="s">
        <v>34</v>
      </c>
      <c r="F12" s="21" t="s">
        <v>35</v>
      </c>
      <c r="G12" s="24">
        <f>+'[1]1.sz.mell.'!F71</f>
        <v>123273180</v>
      </c>
    </row>
    <row r="13" spans="1:7" ht="12.95" customHeight="1" x14ac:dyDescent="0.2">
      <c r="A13" s="20" t="s">
        <v>36</v>
      </c>
      <c r="B13" s="21"/>
      <c r="C13" s="21"/>
      <c r="D13" s="22"/>
      <c r="E13" s="23"/>
      <c r="F13" s="21" t="s">
        <v>37</v>
      </c>
      <c r="G13" s="24">
        <f>+'[1]1.sz.mell.'!F75</f>
        <v>82036495</v>
      </c>
    </row>
    <row r="14" spans="1:7" ht="12.95" customHeight="1" x14ac:dyDescent="0.2">
      <c r="A14" s="20" t="s">
        <v>38</v>
      </c>
      <c r="B14" s="21"/>
      <c r="C14" s="21"/>
      <c r="D14" s="22"/>
      <c r="E14" s="23"/>
      <c r="F14" s="21"/>
      <c r="G14" s="24"/>
    </row>
    <row r="15" spans="1:7" ht="12.95" customHeight="1" x14ac:dyDescent="0.2">
      <c r="A15" s="20" t="s">
        <v>39</v>
      </c>
      <c r="B15" s="21"/>
      <c r="C15" s="25"/>
      <c r="D15" s="26"/>
      <c r="E15" s="27"/>
      <c r="F15" s="25"/>
      <c r="G15" s="28"/>
    </row>
    <row r="16" spans="1:7" ht="12.95" customHeight="1" x14ac:dyDescent="0.2">
      <c r="A16" s="20" t="s">
        <v>40</v>
      </c>
      <c r="B16" s="21"/>
      <c r="C16" s="25"/>
      <c r="D16" s="26"/>
      <c r="E16" s="27"/>
      <c r="F16" s="25"/>
      <c r="G16" s="28"/>
    </row>
    <row r="17" spans="1:15" ht="12.95" customHeight="1" x14ac:dyDescent="0.2">
      <c r="A17" s="20" t="s">
        <v>41</v>
      </c>
      <c r="B17" s="21"/>
      <c r="C17" s="25"/>
      <c r="D17" s="26"/>
      <c r="E17" s="27"/>
      <c r="F17" s="25"/>
      <c r="G17" s="28"/>
    </row>
    <row r="18" spans="1:15" ht="12.95" customHeight="1" x14ac:dyDescent="0.2">
      <c r="A18" s="20" t="s">
        <v>42</v>
      </c>
      <c r="B18" s="21"/>
      <c r="C18" s="25"/>
      <c r="D18" s="26"/>
      <c r="E18" s="27"/>
      <c r="F18" s="25"/>
      <c r="G18" s="28"/>
    </row>
    <row r="19" spans="1:15" ht="12.95" customHeight="1" thickBot="1" x14ac:dyDescent="0.25">
      <c r="A19" s="29" t="s">
        <v>43</v>
      </c>
      <c r="B19" s="30"/>
      <c r="C19" s="31"/>
      <c r="D19" s="32"/>
      <c r="E19" s="33"/>
      <c r="F19" s="31"/>
      <c r="G19" s="34"/>
    </row>
    <row r="20" spans="1:15" ht="24" customHeight="1" thickBot="1" x14ac:dyDescent="0.25">
      <c r="A20" s="35" t="s">
        <v>44</v>
      </c>
      <c r="B20" s="36"/>
      <c r="C20" s="36" t="s">
        <v>45</v>
      </c>
      <c r="D20" s="37">
        <f>+D8+D10+D11+D14+D15+D16+D17+D18+D19+D9</f>
        <v>879622116</v>
      </c>
      <c r="E20" s="38"/>
      <c r="F20" s="39" t="s">
        <v>46</v>
      </c>
      <c r="G20" s="40">
        <f>SUM(G8:G12)</f>
        <v>1099004630</v>
      </c>
    </row>
    <row r="21" spans="1:15" ht="12.95" customHeight="1" x14ac:dyDescent="0.2">
      <c r="A21" s="41" t="s">
        <v>47</v>
      </c>
      <c r="B21" s="42" t="s">
        <v>48</v>
      </c>
      <c r="C21" s="43" t="s">
        <v>49</v>
      </c>
      <c r="D21" s="44">
        <f>+D22</f>
        <v>234836992</v>
      </c>
      <c r="E21" s="23" t="s">
        <v>50</v>
      </c>
      <c r="F21" s="45" t="s">
        <v>51</v>
      </c>
      <c r="G21" s="24">
        <f>+G22+G24</f>
        <v>15454478</v>
      </c>
    </row>
    <row r="22" spans="1:15" ht="12.95" customHeight="1" x14ac:dyDescent="0.2">
      <c r="A22" s="46" t="s">
        <v>52</v>
      </c>
      <c r="B22" s="21"/>
      <c r="C22" s="47" t="s">
        <v>53</v>
      </c>
      <c r="D22" s="22">
        <f>294268976+11248390-10000000-60180374-500000</f>
        <v>234836992</v>
      </c>
      <c r="E22" s="48"/>
      <c r="F22" s="49" t="s">
        <v>54</v>
      </c>
      <c r="G22" s="24">
        <f>+'[1]1.sz.mell.'!F91</f>
        <v>15454478</v>
      </c>
    </row>
    <row r="23" spans="1:15" ht="12.95" customHeight="1" x14ac:dyDescent="0.2">
      <c r="A23" s="46" t="s">
        <v>55</v>
      </c>
      <c r="B23" s="21" t="s">
        <v>48</v>
      </c>
      <c r="C23" s="21" t="s">
        <v>56</v>
      </c>
      <c r="D23" s="22"/>
      <c r="E23" s="48"/>
      <c r="G23" s="24"/>
    </row>
    <row r="24" spans="1:15" ht="12.95" customHeight="1" x14ac:dyDescent="0.2">
      <c r="A24" s="46" t="s">
        <v>57</v>
      </c>
      <c r="B24" s="21"/>
      <c r="C24" s="21"/>
      <c r="D24" s="22"/>
      <c r="E24" s="48"/>
      <c r="G24" s="24"/>
    </row>
    <row r="25" spans="1:15" ht="12.95" customHeight="1" x14ac:dyDescent="0.2">
      <c r="A25" s="46" t="s">
        <v>58</v>
      </c>
      <c r="B25" s="21"/>
      <c r="C25" s="21"/>
      <c r="D25" s="22"/>
      <c r="E25" s="23"/>
      <c r="F25" s="21"/>
      <c r="G25" s="28"/>
    </row>
    <row r="26" spans="1:15" ht="12.95" customHeight="1" x14ac:dyDescent="0.2">
      <c r="A26" s="46" t="s">
        <v>59</v>
      </c>
      <c r="B26" s="21"/>
      <c r="C26" s="21"/>
      <c r="D26" s="22"/>
      <c r="E26" s="23"/>
      <c r="F26" s="21"/>
      <c r="G26" s="28"/>
    </row>
    <row r="27" spans="1:15" ht="12.95" customHeight="1" x14ac:dyDescent="0.2">
      <c r="A27" s="46" t="s">
        <v>60</v>
      </c>
      <c r="B27" s="21"/>
      <c r="C27" s="21"/>
      <c r="D27" s="50"/>
      <c r="E27" s="51"/>
      <c r="F27" s="21"/>
      <c r="G27" s="28"/>
    </row>
    <row r="28" spans="1:15" ht="12.95" customHeight="1" x14ac:dyDescent="0.2">
      <c r="A28" s="46" t="s">
        <v>61</v>
      </c>
      <c r="B28" s="21"/>
      <c r="C28" s="21"/>
      <c r="D28" s="22"/>
      <c r="E28" s="23"/>
      <c r="F28" s="21"/>
      <c r="G28" s="28"/>
    </row>
    <row r="29" spans="1:15" ht="12.95" customHeight="1" x14ac:dyDescent="0.2">
      <c r="A29" s="20" t="s">
        <v>62</v>
      </c>
      <c r="B29" s="21"/>
      <c r="C29" s="21"/>
      <c r="D29" s="26"/>
      <c r="E29" s="27"/>
      <c r="F29" s="21"/>
      <c r="G29" s="28"/>
    </row>
    <row r="30" spans="1:15" ht="12.95" customHeight="1" x14ac:dyDescent="0.2">
      <c r="A30" s="20" t="s">
        <v>63</v>
      </c>
      <c r="B30" s="21"/>
      <c r="C30" s="21"/>
      <c r="D30" s="26"/>
      <c r="E30" s="27"/>
      <c r="F30" s="52"/>
      <c r="G30" s="24"/>
    </row>
    <row r="31" spans="1:15" ht="28.5" customHeight="1" thickBot="1" x14ac:dyDescent="0.25">
      <c r="A31" s="53" t="s">
        <v>64</v>
      </c>
      <c r="B31" s="54"/>
      <c r="C31" s="54" t="s">
        <v>65</v>
      </c>
      <c r="D31" s="55">
        <f>+D21+D23</f>
        <v>234836992</v>
      </c>
      <c r="E31" s="56"/>
      <c r="F31" s="54" t="s">
        <v>66</v>
      </c>
      <c r="G31" s="57">
        <f>+G21</f>
        <v>15454478</v>
      </c>
    </row>
    <row r="32" spans="1:15" ht="13.5" thickBot="1" x14ac:dyDescent="0.25">
      <c r="A32" s="58" t="s">
        <v>67</v>
      </c>
      <c r="B32" s="59"/>
      <c r="C32" s="59" t="s">
        <v>68</v>
      </c>
      <c r="D32" s="60">
        <f>+D20+D31</f>
        <v>1114459108</v>
      </c>
      <c r="E32" s="61"/>
      <c r="F32" s="59" t="s">
        <v>69</v>
      </c>
      <c r="G32" s="62">
        <f>+G20+G31</f>
        <v>1114459108</v>
      </c>
      <c r="O32" s="1">
        <f>+G32-D32</f>
        <v>0</v>
      </c>
    </row>
    <row r="33" spans="1:7" ht="13.5" thickBot="1" x14ac:dyDescent="0.25">
      <c r="A33" s="35" t="s">
        <v>70</v>
      </c>
      <c r="B33" s="63"/>
      <c r="C33" s="63" t="s">
        <v>71</v>
      </c>
      <c r="D33" s="64">
        <f>IF(D20-G20&lt;0,G20-D20,"-")</f>
        <v>219382514</v>
      </c>
      <c r="E33" s="65"/>
      <c r="F33" s="63" t="s">
        <v>72</v>
      </c>
      <c r="G33" s="66" t="str">
        <f>IF(D20-G20&gt;0,D20-G20,"-")</f>
        <v>-</v>
      </c>
    </row>
    <row r="34" spans="1:7" ht="13.5" thickBot="1" x14ac:dyDescent="0.25">
      <c r="A34" s="58" t="s">
        <v>73</v>
      </c>
      <c r="B34" s="59"/>
      <c r="C34" s="59" t="s">
        <v>74</v>
      </c>
      <c r="D34" s="67" t="str">
        <f>IF(D20+D31-G32&lt;0,G32-(D20+D31),"-")</f>
        <v>-</v>
      </c>
      <c r="E34" s="68"/>
      <c r="F34" s="59" t="s">
        <v>75</v>
      </c>
      <c r="G34" s="69" t="str">
        <f>IF(D20+D31-G32&gt;0,D20+D31-G32,"-")</f>
        <v>-</v>
      </c>
    </row>
    <row r="35" spans="1:7" ht="18.75" x14ac:dyDescent="0.2">
      <c r="C35" s="74"/>
      <c r="D35" s="74"/>
      <c r="E35" s="74"/>
      <c r="F35" s="74"/>
    </row>
  </sheetData>
  <mergeCells count="5">
    <mergeCell ref="F1:G1"/>
    <mergeCell ref="F2:G2"/>
    <mergeCell ref="C3:F3"/>
    <mergeCell ref="A5:A6"/>
    <mergeCell ref="C35:F35"/>
  </mergeCells>
  <printOptions horizontalCentered="1"/>
  <pageMargins left="0.33" right="0.48" top="0.9055118110236221" bottom="0.5" header="0.6692913385826772" footer="0.28000000000000003"/>
  <pageSetup paperSize="9" scale="91" orientation="landscape" horizontalDpi="300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melléklet</vt:lpstr>
      <vt:lpstr>'2.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2020-06-30T09:09:35Z</dcterms:created>
  <dcterms:modified xsi:type="dcterms:W3CDTF">2020-06-30T09:29:58Z</dcterms:modified>
</cp:coreProperties>
</file>