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9.5.1. sz. mell VK " sheetId="1" r:id="rId1"/>
  </sheets>
  <externalReferences>
    <externalReference r:id="rId4"/>
    <externalReference r:id="rId5"/>
  </externalReferences>
  <definedNames>
    <definedName name="_xlfn.IFERROR" hidden="1">#NAME?</definedName>
    <definedName name="_xlnm.Print_Titles" localSheetId="0">'9.5.1. sz. mell VK 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<sst xmlns="http://schemas.openxmlformats.org/spreadsheetml/2006/main" count="111" uniqueCount="97">
  <si>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</si>
  <si>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Városi Kincstár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</si>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</sst>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6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8"/>
      <color indexed="10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b/>
      <sz val="10"/>
      <color indexed="10"/>
      <name val="Times New Roman CE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9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6" borderId="5" applyNumberFormat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39" fillId="27" borderId="7" applyNumberFormat="0" applyFont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9" fillId="34" borderId="0" applyNumberFormat="0" applyBorder="0" applyAlignment="0" applyProtection="0"/>
    <xf numFmtId="0" fontId="50" fillId="35" borderId="8" applyNumberFormat="0" applyAlignment="0" applyProtection="0"/>
    <xf numFmtId="0" fontId="5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52" fillId="0" borderId="9" applyNumberFormat="0" applyFill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3" fillId="36" borderId="0" applyNumberFormat="0" applyBorder="0" applyAlignment="0" applyProtection="0"/>
    <xf numFmtId="0" fontId="54" fillId="37" borderId="0" applyNumberFormat="0" applyBorder="0" applyAlignment="0" applyProtection="0"/>
    <xf numFmtId="0" fontId="55" fillId="35" borderId="1" applyNumberFormat="0" applyAlignment="0" applyProtection="0"/>
    <xf numFmtId="9" fontId="39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71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71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71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71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71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71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71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71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0" fillId="0" borderId="19" xfId="0" applyFont="1" applyBorder="1" applyAlignment="1" applyProtection="1">
      <alignment horizontal="center" vertical="center" wrapText="1"/>
      <protection/>
    </xf>
    <xf numFmtId="164" fontId="28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vertical="center" wrapText="1"/>
      <protection/>
    </xf>
    <xf numFmtId="164" fontId="28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3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6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Normál 3 2" xfId="69"/>
    <cellStyle name="Normál 3 2 2" xfId="70"/>
    <cellStyle name="Normál_KVRENMUNKA" xfId="71"/>
    <cellStyle name="Összesen" xfId="72"/>
    <cellStyle name="Currency" xfId="73"/>
    <cellStyle name="Currency [0]" xfId="74"/>
    <cellStyle name="Rossz" xfId="75"/>
    <cellStyle name="Semleges" xfId="76"/>
    <cellStyle name="Számítás" xfId="77"/>
    <cellStyle name="Percen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mage\Dokumentumok1\&#214;nkorm&#225;nyzati%20k&#246;lts&#233;gvet&#233;s\K&#246;lts&#233;gvet&#233;s-2017\Rendelet%20m&#243;dos&#237;t&#225;s\2017.06.29\VK%20anyagai\v&#233;gleges%20El&#337;terjeszt&#233;s-2017.%20&#233;vi%20k&#246;lts.rend.m&#243;d%20mell&#233;klete-2017.06.2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25_2017\25_2017.(IX.29.)&#246;nk.rend.-2017.&#233;vi%20k&#246;lts.rend.m&#243;d.mell&#233;klete-2017.09.28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 "/>
      <sheetName val="7.sz.mell."/>
      <sheetName val="8. sz. mell. 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 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9.7.2. sz. mell TIB"/>
      <sheetName val="int.összesítő"/>
      <sheetName val="engedélyezett álláshelyek "/>
      <sheetName val="tartalék"/>
      <sheetName val="13.sz.mell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feladatos Önk. "/>
      <sheetName val="8.sz tájéloztató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4.sz.mell."/>
      <sheetName val="6.sz.mell. "/>
      <sheetName val="7.sz.mell."/>
      <sheetName val="8.2. sz. mell. "/>
      <sheetName val="9.1. sz. mell."/>
      <sheetName val="9.1.1. sz. mell. "/>
      <sheetName val="9.1.2. sz. mell."/>
      <sheetName val="9.2. sz. mell. "/>
      <sheetName val="9.2.2. sz.  mell"/>
      <sheetName val="9.2.3. sz. mell."/>
      <sheetName val="9.3. sz. mell"/>
      <sheetName val="9.3.1. sz. mell EOI"/>
      <sheetName val="9.4. sz. mell EKIK"/>
      <sheetName val="9.4.1. sz. mell EKIK"/>
      <sheetName val="9.4.2. sz. mell EKIK"/>
      <sheetName val="9.5. sz. mell VK"/>
      <sheetName val="9.5.1. sz. mell VK "/>
      <sheetName val="9.6. sz. mell Kornisné Kp."/>
      <sheetName val="9.6.2. sz. mell Kornisné Kp."/>
      <sheetName val="9.7. sz. mell TIB  "/>
      <sheetName val="9.7.1. sz. mell TIB  "/>
      <sheetName val="int.összesítő"/>
      <sheetName val="engedélyezett álláshelyek "/>
      <sheetName val="tartalék"/>
      <sheetName val="1.sz tájékoztató t "/>
      <sheetName val="2. sz tájékoztató t"/>
      <sheetName val="4.sz tájékoztató t "/>
      <sheetName val="5.sz. tájékoztató"/>
      <sheetName val="6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3">
    <tabColor rgb="FF92D050"/>
  </sheetPr>
  <dimension ref="A1:C60"/>
  <sheetViews>
    <sheetView tabSelected="1" view="pageLayout" zoomScaleNormal="145" workbookViewId="0" topLeftCell="A1">
      <selection activeCell="B64" sqref="B64"/>
    </sheetView>
  </sheetViews>
  <sheetFormatPr defaultColWidth="9.00390625" defaultRowHeight="12.75"/>
  <cols>
    <col min="1" max="1" width="13.875" style="71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s="8" customFormat="1" ht="34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144697158</v>
      </c>
    </row>
    <row r="9" spans="1:3" s="28" customFormat="1" ht="12" customHeight="1">
      <c r="A9" s="29" t="s">
        <v>16</v>
      </c>
      <c r="B9" s="30" t="s">
        <v>17</v>
      </c>
      <c r="C9" s="31">
        <v>222694</v>
      </c>
    </row>
    <row r="10" spans="1:3" s="28" customFormat="1" ht="12" customHeight="1">
      <c r="A10" s="32" t="s">
        <v>18</v>
      </c>
      <c r="B10" s="33" t="s">
        <v>19</v>
      </c>
      <c r="C10" s="34">
        <f>14512306+33071</f>
        <v>14545377</v>
      </c>
    </row>
    <row r="11" spans="1:3" s="28" customFormat="1" ht="12" customHeight="1">
      <c r="A11" s="32" t="s">
        <v>20</v>
      </c>
      <c r="B11" s="33" t="s">
        <v>21</v>
      </c>
      <c r="C11" s="35">
        <f>70193340+143307+157480</f>
        <v>70494127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20539068</v>
      </c>
    </row>
    <row r="14" spans="1:3" s="28" customFormat="1" ht="12" customHeight="1">
      <c r="A14" s="32" t="s">
        <v>26</v>
      </c>
      <c r="B14" s="33" t="s">
        <v>27</v>
      </c>
      <c r="C14" s="35">
        <f>24497750+8929+38693+42520</f>
        <v>24587892</v>
      </c>
    </row>
    <row r="15" spans="1:3" s="28" customFormat="1" ht="12" customHeight="1">
      <c r="A15" s="32" t="s">
        <v>28</v>
      </c>
      <c r="B15" s="36" t="s">
        <v>29</v>
      </c>
      <c r="C15" s="34">
        <v>14308000</v>
      </c>
    </row>
    <row r="16" spans="1:3" s="28" customFormat="1" ht="12" customHeight="1">
      <c r="A16" s="32" t="s">
        <v>30</v>
      </c>
      <c r="B16" s="33" t="s">
        <v>31</v>
      </c>
      <c r="C16" s="37"/>
    </row>
    <row r="17" spans="1:3" s="38" customFormat="1" ht="12" customHeight="1">
      <c r="A17" s="32" t="s">
        <v>32</v>
      </c>
      <c r="B17" s="33" t="s">
        <v>33</v>
      </c>
      <c r="C17" s="34"/>
    </row>
    <row r="18" spans="1:3" s="38" customFormat="1" ht="12" customHeight="1">
      <c r="A18" s="32" t="s">
        <v>34</v>
      </c>
      <c r="B18" s="33" t="s">
        <v>35</v>
      </c>
      <c r="C18" s="39"/>
    </row>
    <row r="19" spans="1:3" s="38" customFormat="1" ht="12" customHeight="1" thickBot="1">
      <c r="A19" s="32" t="s">
        <v>36</v>
      </c>
      <c r="B19" s="36" t="s">
        <v>37</v>
      </c>
      <c r="C19" s="39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8" customFormat="1" ht="12" customHeight="1">
      <c r="A21" s="32" t="s">
        <v>40</v>
      </c>
      <c r="B21" s="40" t="s">
        <v>41</v>
      </c>
      <c r="C21" s="34"/>
    </row>
    <row r="22" spans="1:3" s="38" customFormat="1" ht="12" customHeight="1">
      <c r="A22" s="32" t="s">
        <v>42</v>
      </c>
      <c r="B22" s="33" t="s">
        <v>43</v>
      </c>
      <c r="C22" s="34"/>
    </row>
    <row r="23" spans="1:3" s="38" customFormat="1" ht="12" customHeight="1">
      <c r="A23" s="32" t="s">
        <v>44</v>
      </c>
      <c r="B23" s="33" t="s">
        <v>45</v>
      </c>
      <c r="C23" s="34"/>
    </row>
    <row r="24" spans="1:3" s="38" customFormat="1" ht="12" customHeight="1" thickBot="1">
      <c r="A24" s="32" t="s">
        <v>46</v>
      </c>
      <c r="B24" s="33" t="s">
        <v>47</v>
      </c>
      <c r="C24" s="34"/>
    </row>
    <row r="25" spans="1:3" s="38" customFormat="1" ht="12" customHeight="1" thickBot="1">
      <c r="A25" s="41" t="s">
        <v>48</v>
      </c>
      <c r="B25" s="42" t="s">
        <v>49</v>
      </c>
      <c r="C25" s="43"/>
    </row>
    <row r="26" spans="1:3" s="38" customFormat="1" ht="12" customHeight="1" thickBot="1">
      <c r="A26" s="41" t="s">
        <v>50</v>
      </c>
      <c r="B26" s="42" t="s">
        <v>51</v>
      </c>
      <c r="C26" s="27">
        <f>+C27+C28</f>
        <v>0</v>
      </c>
    </row>
    <row r="27" spans="1:3" s="38" customFormat="1" ht="12" customHeight="1">
      <c r="A27" s="44" t="s">
        <v>52</v>
      </c>
      <c r="B27" s="45" t="s">
        <v>43</v>
      </c>
      <c r="C27" s="46"/>
    </row>
    <row r="28" spans="1:3" s="38" customFormat="1" ht="12" customHeight="1">
      <c r="A28" s="44" t="s">
        <v>53</v>
      </c>
      <c r="B28" s="47" t="s">
        <v>54</v>
      </c>
      <c r="C28" s="48"/>
    </row>
    <row r="29" spans="1:3" s="38" customFormat="1" ht="12" customHeight="1" thickBot="1">
      <c r="A29" s="32" t="s">
        <v>55</v>
      </c>
      <c r="B29" s="49" t="s">
        <v>56</v>
      </c>
      <c r="C29" s="50"/>
    </row>
    <row r="30" spans="1:3" s="38" customFormat="1" ht="12" customHeight="1" thickBot="1">
      <c r="A30" s="41" t="s">
        <v>57</v>
      </c>
      <c r="B30" s="42" t="s">
        <v>58</v>
      </c>
      <c r="C30" s="27">
        <f>+C31+C32+C33</f>
        <v>0</v>
      </c>
    </row>
    <row r="31" spans="1:3" s="38" customFormat="1" ht="12" customHeight="1">
      <c r="A31" s="44" t="s">
        <v>59</v>
      </c>
      <c r="B31" s="45" t="s">
        <v>60</v>
      </c>
      <c r="C31" s="46"/>
    </row>
    <row r="32" spans="1:3" s="38" customFormat="1" ht="12" customHeight="1">
      <c r="A32" s="44" t="s">
        <v>61</v>
      </c>
      <c r="B32" s="47" t="s">
        <v>62</v>
      </c>
      <c r="C32" s="48"/>
    </row>
    <row r="33" spans="1:3" s="38" customFormat="1" ht="12" customHeight="1" thickBot="1">
      <c r="A33" s="32" t="s">
        <v>63</v>
      </c>
      <c r="B33" s="49" t="s">
        <v>64</v>
      </c>
      <c r="C33" s="50"/>
    </row>
    <row r="34" spans="1:3" s="28" customFormat="1" ht="12" customHeight="1" thickBot="1">
      <c r="A34" s="41" t="s">
        <v>65</v>
      </c>
      <c r="B34" s="42" t="s">
        <v>66</v>
      </c>
      <c r="C34" s="43"/>
    </row>
    <row r="35" spans="1:3" s="28" customFormat="1" ht="12" customHeight="1" thickBot="1">
      <c r="A35" s="41" t="s">
        <v>67</v>
      </c>
      <c r="B35" s="42" t="s">
        <v>68</v>
      </c>
      <c r="C35" s="51"/>
    </row>
    <row r="36" spans="1:3" s="28" customFormat="1" ht="12" customHeight="1" thickBot="1">
      <c r="A36" s="19" t="s">
        <v>69</v>
      </c>
      <c r="B36" s="42" t="s">
        <v>70</v>
      </c>
      <c r="C36" s="52">
        <f>+C8+C20+C25+C26+C30+C34+C35</f>
        <v>144697158</v>
      </c>
    </row>
    <row r="37" spans="1:3" s="28" customFormat="1" ht="12" customHeight="1" thickBot="1">
      <c r="A37" s="53" t="s">
        <v>71</v>
      </c>
      <c r="B37" s="42" t="s">
        <v>72</v>
      </c>
      <c r="C37" s="52">
        <f>+C38+C39+C40</f>
        <v>157888301</v>
      </c>
    </row>
    <row r="38" spans="1:3" s="28" customFormat="1" ht="12" customHeight="1">
      <c r="A38" s="44" t="s">
        <v>73</v>
      </c>
      <c r="B38" s="45" t="s">
        <v>74</v>
      </c>
      <c r="C38" s="46">
        <v>2265992</v>
      </c>
    </row>
    <row r="39" spans="1:3" s="28" customFormat="1" ht="12" customHeight="1">
      <c r="A39" s="44" t="s">
        <v>75</v>
      </c>
      <c r="B39" s="47" t="s">
        <v>76</v>
      </c>
      <c r="C39" s="48"/>
    </row>
    <row r="40" spans="1:3" s="38" customFormat="1" ht="12" customHeight="1" thickBot="1">
      <c r="A40" s="32" t="s">
        <v>77</v>
      </c>
      <c r="B40" s="49" t="s">
        <v>78</v>
      </c>
      <c r="C40" s="54">
        <f>192787844+170800-26996-34745860-464966+381000+270367-2749880</f>
        <v>155622309</v>
      </c>
    </row>
    <row r="41" spans="1:3" s="38" customFormat="1" ht="15" customHeight="1" thickBot="1">
      <c r="A41" s="53" t="s">
        <v>79</v>
      </c>
      <c r="B41" s="55" t="s">
        <v>80</v>
      </c>
      <c r="C41" s="56">
        <f>+C36+C37</f>
        <v>302585459</v>
      </c>
    </row>
    <row r="42" spans="1:3" s="38" customFormat="1" ht="15" customHeight="1">
      <c r="A42" s="57"/>
      <c r="B42" s="58"/>
      <c r="C42" s="59"/>
    </row>
    <row r="43" spans="1:3" ht="13.5" thickBot="1">
      <c r="A43" s="60"/>
      <c r="B43" s="61"/>
      <c r="C43" s="62"/>
    </row>
    <row r="44" spans="1:3" s="22" customFormat="1" ht="16.5" customHeight="1" thickBot="1">
      <c r="A44" s="63"/>
      <c r="B44" s="64" t="s">
        <v>81</v>
      </c>
      <c r="C44" s="56"/>
    </row>
    <row r="45" spans="1:3" s="65" customFormat="1" ht="12" customHeight="1" thickBot="1">
      <c r="A45" s="41" t="s">
        <v>14</v>
      </c>
      <c r="B45" s="42" t="s">
        <v>82</v>
      </c>
      <c r="C45" s="27">
        <f>SUM(C46:C50)</f>
        <v>301268928</v>
      </c>
    </row>
    <row r="46" spans="1:3" ht="12" customHeight="1">
      <c r="A46" s="32" t="s">
        <v>16</v>
      </c>
      <c r="B46" s="40" t="s">
        <v>83</v>
      </c>
      <c r="C46" s="66">
        <f>75543661+140000-18000+112360-15308800+105973+124089-2254000</f>
        <v>58445283</v>
      </c>
    </row>
    <row r="47" spans="1:3" ht="12" customHeight="1">
      <c r="A47" s="32" t="s">
        <v>18</v>
      </c>
      <c r="B47" s="33" t="s">
        <v>84</v>
      </c>
      <c r="C47" s="67">
        <f>18790516+30800-8996+22247-3360936+69499-495880</f>
        <v>15047250</v>
      </c>
    </row>
    <row r="48" spans="1:3" ht="12" customHeight="1">
      <c r="A48" s="32" t="s">
        <v>20</v>
      </c>
      <c r="B48" s="33" t="s">
        <v>85</v>
      </c>
      <c r="C48" s="67">
        <f>242993825-15811124-124245-133428+381000+470367</f>
        <v>227776395</v>
      </c>
    </row>
    <row r="49" spans="1:3" ht="12" customHeight="1">
      <c r="A49" s="32" t="s">
        <v>22</v>
      </c>
      <c r="B49" s="33" t="s">
        <v>86</v>
      </c>
      <c r="C49" s="68"/>
    </row>
    <row r="50" spans="1:3" ht="12" customHeight="1" thickBot="1">
      <c r="A50" s="32" t="s">
        <v>24</v>
      </c>
      <c r="B50" s="33" t="s">
        <v>87</v>
      </c>
      <c r="C50" s="68"/>
    </row>
    <row r="51" spans="1:3" ht="12" customHeight="1" thickBot="1">
      <c r="A51" s="41" t="s">
        <v>38</v>
      </c>
      <c r="B51" s="42" t="s">
        <v>88</v>
      </c>
      <c r="C51" s="27">
        <f>SUM(C52:C54)</f>
        <v>1316531</v>
      </c>
    </row>
    <row r="52" spans="1:3" s="65" customFormat="1" ht="12" customHeight="1">
      <c r="A52" s="32" t="s">
        <v>40</v>
      </c>
      <c r="B52" s="40" t="s">
        <v>89</v>
      </c>
      <c r="C52" s="46">
        <f>1276298-265000</f>
        <v>1011298</v>
      </c>
    </row>
    <row r="53" spans="1:3" ht="12" customHeight="1">
      <c r="A53" s="32" t="s">
        <v>42</v>
      </c>
      <c r="B53" s="33" t="s">
        <v>90</v>
      </c>
      <c r="C53" s="68">
        <f>500000-134607-60160</f>
        <v>305233</v>
      </c>
    </row>
    <row r="54" spans="1:3" ht="12" customHeight="1">
      <c r="A54" s="32" t="s">
        <v>44</v>
      </c>
      <c r="B54" s="33" t="s">
        <v>91</v>
      </c>
      <c r="C54" s="68"/>
    </row>
    <row r="55" spans="1:3" ht="12" customHeight="1" thickBot="1">
      <c r="A55" s="32" t="s">
        <v>46</v>
      </c>
      <c r="B55" s="33" t="s">
        <v>92</v>
      </c>
      <c r="C55" s="68"/>
    </row>
    <row r="56" spans="1:3" ht="15" customHeight="1" thickBot="1">
      <c r="A56" s="41" t="s">
        <v>48</v>
      </c>
      <c r="B56" s="42" t="s">
        <v>93</v>
      </c>
      <c r="C56" s="43"/>
    </row>
    <row r="57" spans="1:3" ht="13.5" thickBot="1">
      <c r="A57" s="41" t="s">
        <v>50</v>
      </c>
      <c r="B57" s="69" t="s">
        <v>94</v>
      </c>
      <c r="C57" s="70">
        <f>+C45+C51+C56</f>
        <v>302585459</v>
      </c>
    </row>
    <row r="58" ht="15" customHeight="1" thickBot="1">
      <c r="C58" s="72"/>
    </row>
    <row r="59" spans="1:3" ht="14.25" customHeight="1" thickBot="1">
      <c r="A59" s="73" t="s">
        <v>95</v>
      </c>
      <c r="B59" s="74"/>
      <c r="C59" s="75">
        <v>21.5</v>
      </c>
    </row>
    <row r="60" spans="1:3" ht="13.5" thickBot="1">
      <c r="A60" s="73" t="s">
        <v>96</v>
      </c>
      <c r="B60" s="74"/>
      <c r="C60" s="76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&amp;R23. melléklet a 25/2017.(IX.29.)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2017-09-28T09:13:03Z</dcterms:created>
  <dcterms:modified xsi:type="dcterms:W3CDTF">2017-09-28T09:13:04Z</dcterms:modified>
  <cp:category/>
  <cp:version/>
  <cp:contentType/>
  <cp:contentStatus/>
</cp:coreProperties>
</file>