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5" firstSheet="8" activeTab="14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14. stabilitás" sheetId="14" r:id="rId14"/>
    <sheet name="15. likv." sheetId="15" r:id="rId15"/>
    <sheet name="Munka1" sheetId="16" r:id="rId16"/>
  </sheets>
  <definedNames>
    <definedName name="Excel_BuiltIn__FilterDatabase_2">' 2a.Kisr.önk bevétel'!$C$3:$C$50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tám.fel.átad'!$A$1:$D$13</definedName>
    <definedName name="Excel_BuiltIn_Print_Area_18">"$#HIV!.$#HIV!$#HIV!:$#HIV!$#HIV!"</definedName>
    <definedName name="Excel_BuiltIn_Print_Area_20">#REF!</definedName>
    <definedName name="Excel_BuiltIn_Print_Area_4">'2b.kisr.önk kiadás'!$D$1:$D$40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bevétel'!$A$4:$IR$4</definedName>
    <definedName name="Excel_BuiltIn_Print_Titles_23_1">#REF!</definedName>
    <definedName name="Excel_BuiltIn_Print_Titles_25">#REF!</definedName>
    <definedName name="Excel_BuiltIn_Print_Titles_3_1">' 2a.Kisr.önk bevétel'!$A$4:$IL$4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">' 2a.Kisr.önk bevétel'!$A$1:$H$60</definedName>
    <definedName name="_xlnm.Print_Area" localSheetId="0">'1.KisrMérleg'!$A$1:$G$31</definedName>
    <definedName name="_xlnm.Print_Area" localSheetId="11">'12 .Kisr.egyéb műk tám.fel.átad'!$A$1:$I$19</definedName>
    <definedName name="_xlnm.Print_Area" localSheetId="13">'14. stabilitás'!$A$3:$F$25</definedName>
    <definedName name="_xlnm.Print_Area" localSheetId="14">'15. likv.'!$A$1:$O$35</definedName>
    <definedName name="_xlnm.Print_Area" localSheetId="2">'2b.kisr.önk kiadás'!$A$1:$I$50</definedName>
    <definedName name="_xlnm.Print_Area" localSheetId="3">'3a. Kisr.melléklet'!$A$1:$N$39</definedName>
    <definedName name="_xlnm.Print_Area" localSheetId="4">'3b.kisrecse.személyi '!$A$1:$H$20</definedName>
    <definedName name="_xlnm.Print_Area" localSheetId="5">'3ckisr.dologi '!$A$1:$H$25</definedName>
    <definedName name="_xlnm.Print_Area" localSheetId="6">'4.Kisr Feladatok'!$A$1:$M$58</definedName>
    <definedName name="_xlnm.Print_Area" localSheetId="7">'5. Kisr Támogatások'!$A$1:$G$26</definedName>
    <definedName name="_xlnm.Print_Area" localSheetId="8">'6.-7-kisr. beruh.-felú kiadás '!$A$1:$H$23</definedName>
    <definedName name="_xlnm.Print_Area" localSheetId="9">'8-9. melléklet'!$A$1:$J$31</definedName>
  </definedNames>
  <calcPr fullCalcOnLoad="1"/>
</workbook>
</file>

<file path=xl/sharedStrings.xml><?xml version="1.0" encoding="utf-8"?>
<sst xmlns="http://schemas.openxmlformats.org/spreadsheetml/2006/main" count="1035" uniqueCount="620">
  <si>
    <t>1. melléklet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</si>
  <si>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</si>
  <si>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</si>
  <si>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</si>
  <si>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</si>
  <si>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</si>
  <si>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</si>
  <si>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</si>
  <si>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</si>
  <si>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</si>
  <si>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</si>
  <si>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</si>
  <si>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</si>
  <si>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</si>
  <si>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</si>
  <si>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</si>
  <si>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</si>
  <si>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</si>
  <si>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</si>
  <si>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</si>
  <si>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</si>
  <si>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</si>
  <si>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</si>
  <si>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</si>
  <si>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</si>
  <si>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</si>
  <si>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</si>
  <si>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</si>
  <si>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</si>
  <si>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</si>
  <si>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</si>
  <si>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</si>
  <si>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</si>
  <si>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</si>
  <si>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</si>
  <si>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</si>
  <si>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</si>
  <si>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</si>
  <si>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</si>
  <si>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</si>
  <si>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</si>
  <si>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</si>
  <si>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</si>
  <si>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</si>
  <si>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</si>
  <si>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</si>
  <si>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</si>
  <si>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</si>
  <si>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</si>
  <si>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</si>
  <si>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</si>
  <si>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</si>
  <si>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</si>
  <si>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</si>
  <si>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</si>
  <si>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</si>
  <si>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</si>
  <si>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</si>
  <si>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</si>
  <si>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</si>
  <si>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</si>
  <si>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</si>
  <si>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</si>
  <si>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</si>
  <si>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</si>
  <si>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</si>
  <si>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</si>
  <si>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</si>
  <si>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</si>
  <si>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</si>
  <si>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</si>
  <si>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</si>
  <si>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</si>
  <si>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</si>
  <si>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</si>
  <si>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</si>
  <si>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</si>
  <si>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</si>
  <si>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</si>
  <si>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</si>
  <si>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</si>
  <si>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</si>
  <si>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</si>
  <si>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</si>
  <si>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</si>
  <si>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</si>
  <si>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</si>
  <si>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</si>
  <si>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</si>
  <si>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</si>
  <si>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</si>
  <si>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</si>
  <si>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</si>
  <si>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</si>
  <si>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</si>
  <si>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</si>
  <si>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</si>
  <si>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</si>
  <si>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</si>
  <si>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</si>
  <si>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</si>
  <si>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</si>
  <si>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</si>
  <si>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</si>
  <si>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</si>
  <si>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</si>
  <si>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</si>
  <si>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</si>
  <si>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</si>
  <si>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</si>
  <si>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</si>
  <si>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</si>
  <si>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</si>
  <si>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</si>
  <si>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</si>
  <si>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</si>
  <si>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</si>
  <si>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</si>
  <si>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</si>
  <si>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</si>
  <si>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</si>
  <si>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</si>
  <si>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</si>
  <si>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</si>
  <si>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</si>
  <si>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</si>
  <si>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</si>
  <si>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</si>
  <si>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</si>
  <si>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</si>
  <si>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</si>
  <si>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</si>
  <si>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</si>
  <si>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 xml:space="preserve">Ssz. </t>
  </si>
  <si>
    <t>Egyéb működési célú támogatások államháztartáson belülre</t>
  </si>
  <si>
    <t>Családi támogatások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</si>
  <si>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</si>
  <si>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</si>
  <si>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</si>
  <si>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</si>
  <si>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</si>
  <si>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</si>
  <si>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</si>
  <si>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III.2. - V. Hozzájárulás a pénzbeli szociális ellátásokhoz beszámítás után</t>
  </si>
  <si>
    <t>Támogatások összesen</t>
  </si>
  <si>
    <t>Végkielégítés</t>
  </si>
  <si>
    <t>Munkaadókat terhelő járulékok: Szoc.hoz.27%</t>
  </si>
  <si>
    <t>Kiküldetések, reklám és propagandakiadások, reprez.</t>
  </si>
  <si>
    <t>7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</si>
  <si>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</si>
  <si>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</si>
  <si>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</si>
  <si>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</si>
  <si>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</si>
  <si>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</si>
  <si>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</si>
  <si>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</si>
  <si>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</si>
  <si>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</si>
  <si>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</si>
  <si>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</si>
  <si>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</si>
  <si>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2</t>
  </si>
  <si>
    <t xml:space="preserve"> 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</si>
  <si>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</si>
  <si>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</si>
  <si>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</si>
  <si>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</si>
  <si>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 - dologi kiadás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</si>
  <si>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</si>
  <si>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</si>
  <si>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</si>
  <si>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</si>
  <si>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</si>
  <si>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</si>
  <si>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</si>
  <si>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</si>
  <si>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</si>
  <si>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</si>
  <si>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</si>
  <si>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</si>
  <si>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</si>
  <si>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</si>
  <si>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</si>
  <si>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</si>
  <si>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</si>
  <si>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</si>
  <si>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</si>
  <si>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</si>
  <si>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</si>
  <si>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</si>
  <si>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</si>
  <si>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</si>
  <si>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</si>
  <si>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</si>
  <si>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</si>
  <si>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</si>
  <si>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</si>
  <si>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</si>
  <si>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</si>
  <si>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</si>
  <si>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</si>
  <si>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</si>
  <si>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</si>
  <si>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</si>
  <si>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</si>
  <si>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</si>
  <si>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</si>
  <si>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</si>
  <si>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</si>
  <si>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</si>
  <si>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</si>
  <si>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</si>
  <si>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</si>
  <si>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</si>
  <si>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</si>
  <si>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</si>
  <si>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</si>
  <si>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</si>
  <si>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</si>
  <si>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</si>
  <si>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</si>
  <si>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</si>
  <si>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</si>
  <si>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</si>
  <si>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</si>
  <si>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</si>
  <si>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</si>
  <si>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</si>
  <si>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</si>
  <si>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K353</t>
  </si>
  <si>
    <t xml:space="preserve">Kamatkiadások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</si>
  <si>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</si>
  <si>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</si>
  <si>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</si>
  <si>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</si>
  <si>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</si>
  <si>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</si>
  <si>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</si>
  <si>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</si>
  <si>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</si>
  <si>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>Felhalmozás célra átvett pénzeszköz lakosságtól VKT.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</si>
  <si>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</si>
  <si>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</si>
  <si>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</si>
  <si>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</si>
  <si>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</si>
  <si>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</si>
  <si>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</si>
  <si>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</si>
  <si>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</si>
  <si>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</si>
  <si>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</si>
  <si>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</si>
  <si>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K46</t>
  </si>
  <si>
    <t>K48</t>
  </si>
  <si>
    <t>ebből - Rendszeres szociális segély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</si>
  <si>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</si>
  <si>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</si>
  <si>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</si>
  <si>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</si>
  <si>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</si>
  <si>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</si>
  <si>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</si>
  <si>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</si>
  <si>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</si>
  <si>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</si>
  <si>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</si>
  <si>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</si>
  <si>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</si>
  <si>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</si>
  <si>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</si>
  <si>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</si>
  <si>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</si>
  <si>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</si>
  <si>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</si>
  <si>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</si>
  <si>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</si>
  <si>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</si>
  <si>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</si>
  <si>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</si>
  <si>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</si>
  <si>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</si>
  <si>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</si>
  <si>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</si>
  <si>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</si>
  <si>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</si>
  <si>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</si>
  <si>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</si>
  <si>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</si>
  <si>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</si>
  <si>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</si>
  <si>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</si>
  <si>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</si>
  <si>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</si>
  <si>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</si>
  <si>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</si>
  <si>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</si>
  <si>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</si>
  <si>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</si>
  <si>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</si>
  <si>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</si>
  <si>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</si>
  <si>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</si>
  <si>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</si>
  <si>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B403</t>
  </si>
  <si>
    <t>Közvetített szolgált. Ellenértéke</t>
  </si>
  <si>
    <t xml:space="preserve"> Egyéb felhalm. célra átvett   pénz.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</si>
  <si>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</si>
  <si>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</si>
  <si>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</si>
  <si>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</si>
  <si>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</si>
  <si>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</si>
  <si>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</si>
  <si>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</si>
  <si>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Felhalmozási kiadások tov.ut.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</si>
  <si>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</si>
  <si>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</si>
  <si>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</si>
  <si>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</si>
  <si>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</si>
  <si>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</si>
  <si>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</si>
  <si>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</si>
  <si>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</si>
  <si>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</si>
  <si>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</si>
  <si>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</si>
  <si>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</si>
  <si>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</si>
  <si>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</si>
  <si>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</si>
  <si>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</si>
  <si>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</si>
  <si>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</si>
  <si>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</si>
  <si>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</si>
  <si>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</si>
  <si>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</si>
  <si>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</si>
  <si>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</si>
  <si>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B411 </t>
  </si>
  <si>
    <t>Egyéb működési bevételek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</si>
  <si>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</si>
  <si>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</si>
  <si>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</si>
  <si>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</si>
  <si>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</si>
  <si>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</si>
  <si>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</si>
  <si>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</si>
  <si>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</si>
  <si>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</si>
  <si>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</si>
  <si>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</si>
  <si>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</si>
  <si>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1.5.  Helyi Önk. Kieg.műk. támogatása</t>
  </si>
  <si>
    <t>Önkormányztok működési támogatása</t>
  </si>
  <si>
    <t>Finanszírozási kiadások</t>
  </si>
  <si>
    <t xml:space="preserve">6.Működési célú kiadások  </t>
  </si>
  <si>
    <t>Ft-ban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</si>
  <si>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</si>
  <si>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</si>
  <si>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</si>
  <si>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</si>
  <si>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</si>
  <si>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</si>
  <si>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</si>
  <si>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</si>
  <si>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</si>
  <si>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</si>
  <si>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</si>
  <si>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</si>
  <si>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</si>
  <si>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</si>
  <si>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</si>
  <si>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</si>
  <si>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Közp. Költs. Szerv( Bursa)</t>
  </si>
  <si>
    <t>1.3.  Rászoruló gyermekek int.ellátása</t>
  </si>
  <si>
    <t>,</t>
  </si>
  <si>
    <t>B25</t>
  </si>
  <si>
    <t>B21-25</t>
  </si>
  <si>
    <t>Működés célú támogatás egyéb vállakozásnak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</si>
  <si>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</si>
  <si>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</si>
  <si>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</si>
  <si>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</si>
  <si>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</si>
  <si>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Közhatalmi bevételek összesen </t>
  </si>
  <si>
    <t>termékek és szolgáltatások adója össz</t>
  </si>
  <si>
    <t>Áht belüli megelőlegzések</t>
  </si>
  <si>
    <t xml:space="preserve">kiegészítés </t>
  </si>
  <si>
    <t xml:space="preserve"> Felhalmozás célú önk.( Utak) </t>
  </si>
  <si>
    <t xml:space="preserve"> Felhalmozás célú önk. támogatás  NKA</t>
  </si>
  <si>
    <t xml:space="preserve"> Közös Önk. Hivatal  műk. célú pénz eszk. Átadás</t>
  </si>
  <si>
    <t>önk. Rendeletében megállapított juttatás</t>
  </si>
  <si>
    <t>Informatikai eszközök felújítása</t>
  </si>
  <si>
    <t>Áht belüli megelőlegzés</t>
  </si>
  <si>
    <t>ÁHT belüli megelőlegzések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</si>
  <si>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</si>
  <si>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</si>
  <si>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</si>
  <si>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</si>
  <si>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</si>
  <si>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</si>
  <si>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</si>
  <si>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</si>
  <si>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</si>
  <si>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</si>
  <si>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</si>
  <si>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</si>
  <si>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</si>
  <si>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</si>
  <si>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</si>
  <si>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</si>
  <si>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</si>
  <si>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</si>
  <si>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</si>
  <si>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</si>
  <si>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</si>
  <si>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</si>
  <si>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</si>
  <si>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</si>
  <si>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</si>
  <si>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</si>
  <si>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</si>
  <si>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</si>
  <si>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</si>
  <si>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</si>
  <si>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</si>
  <si>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</si>
  <si>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</si>
  <si>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</si>
  <si>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</si>
  <si>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</si>
  <si>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</si>
  <si>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</si>
  <si>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</si>
  <si>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</si>
  <si>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</si>
  <si>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</si>
  <si>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</si>
  <si>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</si>
  <si>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</si>
  <si>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</si>
  <si>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</si>
  <si>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</si>
  <si>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</si>
  <si>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</si>
  <si>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</si>
  <si>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</si>
  <si>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</si>
  <si>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</si>
  <si>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</si>
  <si>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</si>
  <si>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</si>
  <si>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</si>
  <si>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</si>
  <si>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</si>
  <si>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</si>
  <si>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</si>
  <si>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</si>
  <si>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</si>
  <si>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</si>
  <si>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</si>
  <si>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</si>
  <si>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</si>
  <si>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</si>
  <si>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</si>
  <si>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</si>
  <si>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15.melléklet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</si>
  <si>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</si>
  <si>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</si>
  <si>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</si>
  <si>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</si>
  <si>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</si>
  <si>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</si>
  <si>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</si>
  <si>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</si>
  <si>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</si>
  <si>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</si>
  <si>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3. a)melléklet</t>
  </si>
  <si>
    <t>Működési célúköltségvetési támogatások és kiegészítő támogatások</t>
  </si>
  <si>
    <t>Elszámolásból származó bevételek</t>
  </si>
  <si>
    <t>K916</t>
  </si>
  <si>
    <t>Felhalmozási célra átvett pénzeszközök TOP Ker.</t>
  </si>
  <si>
    <t xml:space="preserve"> Működési célű átvett pénzeszk Műv. Ház pály.</t>
  </si>
  <si>
    <t>2018.évi terv</t>
  </si>
  <si>
    <t xml:space="preserve">Kisrécse  Község Önkormányzat                                              3.sz. melléklet </t>
  </si>
  <si>
    <t xml:space="preserve">Köz9sségi szintér </t>
  </si>
  <si>
    <t>Működési támogatás ( Közösségi színtér)</t>
  </si>
  <si>
    <t>pénzmaradvány</t>
  </si>
  <si>
    <t>K61</t>
  </si>
  <si>
    <t xml:space="preserve">Immateriális javak </t>
  </si>
  <si>
    <t>K63</t>
  </si>
  <si>
    <t>Informatikai eszközök</t>
  </si>
  <si>
    <t>Top-1.2.1-15-ZA12016-0002</t>
  </si>
  <si>
    <t xml:space="preserve">Kerékpárút </t>
  </si>
  <si>
    <t xml:space="preserve">bevétel előleg </t>
  </si>
  <si>
    <t>Top-1.2.1-15-ZA12016-0004</t>
  </si>
  <si>
    <t xml:space="preserve">kerékpárút </t>
  </si>
  <si>
    <t>8.melléklet</t>
  </si>
  <si>
    <t>bevétel előleg</t>
  </si>
  <si>
    <t>9.melléklet</t>
  </si>
  <si>
    <t>10. melléklet</t>
  </si>
  <si>
    <t xml:space="preserve">összesen </t>
  </si>
  <si>
    <t xml:space="preserve">2018.évi terv </t>
  </si>
  <si>
    <t>2018. I. mód 2018.07.31.</t>
  </si>
  <si>
    <t>Egyéb működési célú támogatás elk. Állami pénzalapok  Mk.</t>
  </si>
  <si>
    <t>2018.I. mód 2018.07.31.</t>
  </si>
  <si>
    <t xml:space="preserve"> bérleti és lizing díjak</t>
  </si>
  <si>
    <t xml:space="preserve">Erzsébet utalvány </t>
  </si>
  <si>
    <t>2018. évi előirányzat</t>
  </si>
  <si>
    <t>2018. évi módosított előirányzat I. 2018.07.31.</t>
  </si>
  <si>
    <t xml:space="preserve">Felhalmozási bevételek  </t>
  </si>
  <si>
    <t>2018.I. mód 2017.07.31.</t>
  </si>
  <si>
    <t>2018.I. mód.2018.07.31.</t>
  </si>
  <si>
    <t>2018. I. mód.2018.07.31.</t>
  </si>
  <si>
    <t>2018.évi mód. I.2018.07.31.</t>
  </si>
  <si>
    <t>BEVÉTELEK                                         2018.                                  Eredeti elői.</t>
  </si>
  <si>
    <t>2018.mód.I.</t>
  </si>
  <si>
    <t xml:space="preserve">2018. évi tény </t>
  </si>
  <si>
    <r>
      <t xml:space="preserve">KIADÁSOK        2018.évi       </t>
    </r>
    <r>
      <rPr>
        <b/>
        <sz val="10"/>
        <rFont val="Times New Roman"/>
        <family val="1"/>
      </rPr>
      <t>Eredeti elő i.</t>
    </r>
  </si>
  <si>
    <t>2018.  mód. I.</t>
  </si>
  <si>
    <t xml:space="preserve">2018.évi tény </t>
  </si>
  <si>
    <t>2018.  mód. I.2018.07.31.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</si>
  <si>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2018.évi terv</t>
    </r>
  </si>
  <si>
    <t>2018.évi Módosított  előírányzat I.</t>
  </si>
  <si>
    <t>2018.évi  tény</t>
  </si>
  <si>
    <t xml:space="preserve">Felhalmozás célú támogatások </t>
  </si>
  <si>
    <t>2018. mód I.</t>
  </si>
  <si>
    <t>2018.évi teljesítés</t>
  </si>
  <si>
    <t>2018. mód I.2018.07.31.</t>
  </si>
  <si>
    <t xml:space="preserve">2018. évi teljesítés 2018.07.31. </t>
  </si>
  <si>
    <t>2018. évi módosított előirányzat I.</t>
  </si>
  <si>
    <t xml:space="preserve">2018.  év  teljesítés </t>
  </si>
  <si>
    <t xml:space="preserve">2018.évi teljesítés </t>
  </si>
  <si>
    <t xml:space="preserve">2018.év  teljesítés </t>
  </si>
  <si>
    <t xml:space="preserve">bevétel </t>
  </si>
  <si>
    <t xml:space="preserve">Közösségi színtér támogatása </t>
  </si>
  <si>
    <t>Központi  kezelési előírányzatok ( Erzsébet ut.)</t>
  </si>
  <si>
    <t>2018 évi előirányzat</t>
  </si>
  <si>
    <t>2018.év teljesítés</t>
  </si>
  <si>
    <t>2018 I. mód</t>
  </si>
  <si>
    <t xml:space="preserve">2018.évi  tény </t>
  </si>
  <si>
    <t>1.1. Gyermekvédelmi támogatás  Erszébet út.</t>
  </si>
  <si>
    <t xml:space="preserve">K48 </t>
  </si>
  <si>
    <t xml:space="preserve">Összesen:Ellátottak pénzbeli juttatásai mindösszesen </t>
  </si>
  <si>
    <t xml:space="preserve">2/a. melléklet </t>
  </si>
  <si>
    <t xml:space="preserve">5. melléklet </t>
  </si>
  <si>
    <t xml:space="preserve">6-7 melléklet </t>
  </si>
  <si>
    <t>Kisrécse Község Önkormányzatának 2019. évi bevételei</t>
  </si>
  <si>
    <t>2018. II. mód.</t>
  </si>
  <si>
    <t xml:space="preserve">2019.évi terv </t>
  </si>
  <si>
    <t xml:space="preserve">2018.évi tény  </t>
  </si>
  <si>
    <t>Közp. fejezeti kez.  Előirányzatok ( Erzsébet  utalvány )</t>
  </si>
  <si>
    <t xml:space="preserve">Fejezeti kezelésű előirányzatok  Közösségi Színtér </t>
  </si>
  <si>
    <t>2019. évi  személyi kiadásai</t>
  </si>
  <si>
    <t xml:space="preserve"> Közf. munka   (terv:átlag )</t>
  </si>
  <si>
    <t>2018. II. mód..</t>
  </si>
  <si>
    <t>2019.évi terv</t>
  </si>
  <si>
    <t>K122</t>
  </si>
  <si>
    <t>Külső személyi juttatás</t>
  </si>
  <si>
    <r>
      <t xml:space="preserve"> Kisrécse  Község Önkormányzat 2019. évi dologi kiadásai    </t>
    </r>
    <r>
      <rPr>
        <sz val="12"/>
        <rFont val="Times New Roman"/>
        <family val="1"/>
      </rPr>
      <t xml:space="preserve">3.c.melléklet </t>
    </r>
  </si>
  <si>
    <t>2018.évi mód. II..</t>
  </si>
  <si>
    <t xml:space="preserve">2018. évi  teljesítés </t>
  </si>
  <si>
    <t>Kisrécse Község Önkormányzat kötelező és önként vállalt feladatai 2019. évben</t>
  </si>
  <si>
    <t>2018.mód.II.</t>
  </si>
  <si>
    <t>Ft</t>
  </si>
  <si>
    <t xml:space="preserve">bírság </t>
  </si>
  <si>
    <t xml:space="preserve"> Kisrécse Község Önkormányzat kötelező és önként vállalt feladatai 2019. évben</t>
  </si>
  <si>
    <t>2018.mód II.</t>
  </si>
  <si>
    <t>2018. mód II.</t>
  </si>
  <si>
    <t xml:space="preserve"> Társadalom, szoc pol ellátások</t>
  </si>
  <si>
    <t>Működési célú kiadások  ÁHT.B.</t>
  </si>
  <si>
    <t>.Működési célú kiadások  ÁHT.K.</t>
  </si>
  <si>
    <t xml:space="preserve">Működési bevételek mindösszesen </t>
  </si>
  <si>
    <t xml:space="preserve">Működési célú kiadások </t>
  </si>
  <si>
    <t xml:space="preserve"> Kisrécse Község Önkormányzat  egyéb
működési célú támogatás kiadásai  2019.évben </t>
  </si>
  <si>
    <t>2018. évi módosított előirányzat II.</t>
  </si>
  <si>
    <t>12. melléklet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</si>
  <si>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>,  Fogorvosi ügy.</t>
    </r>
  </si>
  <si>
    <t xml:space="preserve"> Nonprofit egyesületek, civil szervezet  </t>
  </si>
  <si>
    <t>2019.terv</t>
  </si>
  <si>
    <t xml:space="preserve"> Felújítási kiadások,  utak, épületek</t>
  </si>
  <si>
    <t xml:space="preserve">Felhalmozási kiadások  összesen </t>
  </si>
  <si>
    <t xml:space="preserve"> Kisrécse  Község   Önkormányzat beruházási kiadásai  2019. évben</t>
  </si>
  <si>
    <t>2019. évi terv</t>
  </si>
  <si>
    <t xml:space="preserve"> Kisrécse Község   Önkormányzat felújítási  kiadásai  2019. évben</t>
  </si>
  <si>
    <t xml:space="preserve">Ingatlanok, építmények besz. Kerékpár út </t>
  </si>
  <si>
    <t xml:space="preserve"> Kisrécse  Község Önkormányzat egyéb működési célú támogatásai államháztartáson belülről 2019.évben </t>
  </si>
  <si>
    <t xml:space="preserve"> Felhalmozás célú önk. </t>
  </si>
  <si>
    <t xml:space="preserve">Kisrécse Község Önkormányzat egyéb felhalmozás  célra átvett  pénzeszk. ÁHT. kívülről  2019.évben </t>
  </si>
  <si>
    <t xml:space="preserve">  Kisrécse Község Önkormányzat 2019. évi mérlege</t>
  </si>
  <si>
    <t xml:space="preserve">2018. évi módosított előirányzat II. </t>
  </si>
  <si>
    <t xml:space="preserve">2018.évi  tény     </t>
  </si>
  <si>
    <t xml:space="preserve">Beruházások 2018.  ( kerékpárút) </t>
  </si>
  <si>
    <t xml:space="preserve">Kisrécse   Község Önkormányzat  2019. évi kiadásai                  </t>
  </si>
  <si>
    <t xml:space="preserve">2018.II. mód </t>
  </si>
  <si>
    <t>2b. melléklet</t>
  </si>
  <si>
    <t>2019. évi működési és felhalmozási bevételei és kiadásai</t>
  </si>
  <si>
    <t>2018. II mód.1.</t>
  </si>
  <si>
    <t>2018. mód. II.</t>
  </si>
  <si>
    <t>Kisrécse  Község Önkormányzata  költségvetési támogatásai 2019. évben</t>
  </si>
  <si>
    <t>2018.évi Módosított  előírányzat II.</t>
  </si>
  <si>
    <t>B111 bevételek bérkompenzáció   polg- ill. 2018.</t>
  </si>
  <si>
    <t xml:space="preserve">  Kisrécse  Község Önkormányzat 2019. évi Európai Uniós projektjeinek bevételei és kiadásai</t>
  </si>
  <si>
    <t xml:space="preserve">  Kisrécse  Község Önkormányzat 2019. évi Európai Uniós projektjeinek bevételei </t>
  </si>
  <si>
    <t xml:space="preserve">  Kisrécse  Község Önkormányzat 2019. évi Európai Uniós projektjeinek és kiadásai</t>
  </si>
  <si>
    <t xml:space="preserve"> Kisrécse Község Önkormányzat  2019. évi közvetett támogatásai</t>
  </si>
  <si>
    <r>
      <t xml:space="preserve">Kisrécse Község Önkormányzat egyéb felhalmozás  célú támogatásai államháztartáson belülről 2019.évben                                       </t>
    </r>
    <r>
      <rPr>
        <b/>
        <sz val="8"/>
        <rFont val="Times New Roman"/>
        <family val="1"/>
      </rPr>
      <t>Ft- ban</t>
    </r>
  </si>
  <si>
    <t>11.melléklet</t>
  </si>
  <si>
    <t>2018 II. mód</t>
  </si>
  <si>
    <t xml:space="preserve"> 2019.évi terv</t>
  </si>
  <si>
    <t xml:space="preserve"> ebből köztemetés</t>
  </si>
  <si>
    <r>
      <rPr>
        <sz val="12"/>
        <rFont val="Times New Roman"/>
        <family val="1"/>
      </rPr>
      <t>Egyéb nem intézményi ellátások</t>
    </r>
  </si>
  <si>
    <t xml:space="preserve">      Kisrécse Község Önkormányzat  ellátottak pénzbeli juttatásai 2019.évben </t>
  </si>
  <si>
    <t>7.melléklet</t>
  </si>
  <si>
    <t xml:space="preserve">Kisrécse község Önkormányzatának  2019.évi előirányzat-felhasználási ütemterve 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</si>
</sst>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b/>
      <sz val="16"/>
      <name val="Arial CE"/>
      <family val="2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sz val="12"/>
      <color indexed="10"/>
      <name val="Bookman Old Style"/>
      <family val="1"/>
    </font>
    <font>
      <sz val="14"/>
      <name val="Arial CE"/>
      <family val="2"/>
    </font>
    <font>
      <sz val="12"/>
      <color indexed="10"/>
      <name val="Times New Roman"/>
      <family val="1"/>
    </font>
    <font>
      <b/>
      <sz val="14"/>
      <name val="Bookman Old Style"/>
      <family val="1"/>
    </font>
    <font>
      <b/>
      <i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732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3" fontId="25" fillId="0" borderId="8" xfId="0" applyNumberFormat="1" applyFont="1" applyBorder="1" applyAlignment="1">
      <alignment/>
    </xf>
    <xf numFmtId="0" fontId="26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8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19" fillId="0" borderId="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7" fontId="22" fillId="0" borderId="0" xfId="40" applyNumberFormat="1" applyFont="1" applyFill="1" applyBorder="1" applyAlignment="1" applyProtection="1">
      <alignment horizontal="right"/>
      <protection/>
    </xf>
    <xf numFmtId="49" fontId="24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8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vertical="center"/>
    </xf>
    <xf numFmtId="49" fontId="40" fillId="0" borderId="8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49" fontId="41" fillId="0" borderId="8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left" vertical="center"/>
    </xf>
    <xf numFmtId="0" fontId="45" fillId="0" borderId="8" xfId="0" applyFont="1" applyBorder="1" applyAlignment="1">
      <alignment/>
    </xf>
    <xf numFmtId="0" fontId="40" fillId="0" borderId="8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8" xfId="0" applyFont="1" applyBorder="1" applyAlignment="1">
      <alignment wrapText="1"/>
    </xf>
    <xf numFmtId="49" fontId="19" fillId="22" borderId="8" xfId="0" applyNumberFormat="1" applyFont="1" applyFill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165" fontId="19" fillId="0" borderId="8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left" wrapText="1"/>
    </xf>
    <xf numFmtId="3" fontId="19" fillId="0" borderId="8" xfId="0" applyNumberFormat="1" applyFont="1" applyBorder="1" applyAlignment="1">
      <alignment horizontal="left"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170" fontId="22" fillId="0" borderId="0" xfId="40" applyNumberFormat="1" applyFont="1" applyAlignment="1">
      <alignment horizontal="right"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25" fillId="0" borderId="8" xfId="0" applyFont="1" applyBorder="1" applyAlignment="1">
      <alignment horizontal="center"/>
    </xf>
    <xf numFmtId="3" fontId="25" fillId="0" borderId="8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4" borderId="8" xfId="0" applyNumberFormat="1" applyFont="1" applyFill="1" applyBorder="1" applyAlignment="1">
      <alignment horizontal="center"/>
    </xf>
    <xf numFmtId="3" fontId="24" fillId="24" borderId="8" xfId="0" applyNumberFormat="1" applyFont="1" applyFill="1" applyBorder="1" applyAlignment="1">
      <alignment/>
    </xf>
    <xf numFmtId="165" fontId="25" fillId="24" borderId="8" xfId="0" applyNumberFormat="1" applyFont="1" applyFill="1" applyBorder="1" applyAlignment="1">
      <alignment/>
    </xf>
    <xf numFmtId="0" fontId="51" fillId="0" borderId="0" xfId="0" applyFont="1" applyAlignment="1">
      <alignment vertical="top" wrapText="1"/>
    </xf>
    <xf numFmtId="0" fontId="25" fillId="24" borderId="14" xfId="0" applyFont="1" applyFill="1" applyBorder="1" applyAlignment="1">
      <alignment/>
    </xf>
    <xf numFmtId="0" fontId="19" fillId="22" borderId="9" xfId="0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/>
    </xf>
    <xf numFmtId="49" fontId="20" fillId="25" borderId="11" xfId="0" applyNumberFormat="1" applyFont="1" applyFill="1" applyBorder="1" applyAlignment="1">
      <alignment horizontal="center"/>
    </xf>
    <xf numFmtId="49" fontId="20" fillId="25" borderId="8" xfId="0" applyNumberFormat="1" applyFont="1" applyFill="1" applyBorder="1" applyAlignment="1">
      <alignment vertical="center"/>
    </xf>
    <xf numFmtId="0" fontId="25" fillId="0" borderId="8" xfId="0" applyFont="1" applyBorder="1" applyAlignment="1">
      <alignment/>
    </xf>
    <xf numFmtId="0" fontId="25" fillId="22" borderId="8" xfId="0" applyFont="1" applyFill="1" applyBorder="1" applyAlignment="1">
      <alignment/>
    </xf>
    <xf numFmtId="0" fontId="25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25" fillId="26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/>
    </xf>
    <xf numFmtId="3" fontId="25" fillId="24" borderId="14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49" fontId="25" fillId="24" borderId="8" xfId="0" applyNumberFormat="1" applyFont="1" applyFill="1" applyBorder="1" applyAlignment="1">
      <alignment horizontal="center"/>
    </xf>
    <xf numFmtId="0" fontId="25" fillId="24" borderId="8" xfId="0" applyFont="1" applyFill="1" applyBorder="1" applyAlignment="1">
      <alignment horizontal="center"/>
    </xf>
    <xf numFmtId="3" fontId="25" fillId="24" borderId="8" xfId="0" applyNumberFormat="1" applyFont="1" applyFill="1" applyBorder="1" applyAlignment="1">
      <alignment horizontal="left"/>
    </xf>
    <xf numFmtId="3" fontId="19" fillId="24" borderId="8" xfId="0" applyNumberFormat="1" applyFont="1" applyFill="1" applyBorder="1" applyAlignment="1">
      <alignment horizontal="left"/>
    </xf>
    <xf numFmtId="165" fontId="19" fillId="24" borderId="8" xfId="0" applyNumberFormat="1" applyFont="1" applyFill="1" applyBorder="1" applyAlignment="1">
      <alignment/>
    </xf>
    <xf numFmtId="3" fontId="25" fillId="24" borderId="8" xfId="0" applyNumberFormat="1" applyFont="1" applyFill="1" applyBorder="1" applyAlignment="1" applyProtection="1">
      <alignment horizontal="right" vertical="center"/>
      <protection/>
    </xf>
    <xf numFmtId="0" fontId="20" fillId="26" borderId="14" xfId="0" applyFont="1" applyFill="1" applyBorder="1" applyAlignment="1">
      <alignment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0" fontId="25" fillId="26" borderId="8" xfId="0" applyFont="1" applyFill="1" applyBorder="1" applyAlignment="1">
      <alignment horizontal="center" vertical="center"/>
    </xf>
    <xf numFmtId="0" fontId="25" fillId="26" borderId="8" xfId="0" applyFont="1" applyFill="1" applyBorder="1" applyAlignment="1">
      <alignment/>
    </xf>
    <xf numFmtId="3" fontId="25" fillId="26" borderId="8" xfId="0" applyNumberFormat="1" applyFont="1" applyFill="1" applyBorder="1" applyAlignment="1">
      <alignment/>
    </xf>
    <xf numFmtId="0" fontId="19" fillId="26" borderId="14" xfId="0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 horizontal="center"/>
    </xf>
    <xf numFmtId="0" fontId="26" fillId="26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/>
    </xf>
    <xf numFmtId="0" fontId="29" fillId="24" borderId="16" xfId="0" applyFont="1" applyFill="1" applyBorder="1" applyAlignment="1">
      <alignment wrapText="1"/>
    </xf>
    <xf numFmtId="0" fontId="21" fillId="0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9" fillId="22" borderId="8" xfId="0" applyFont="1" applyFill="1" applyBorder="1" applyAlignment="1">
      <alignment horizontal="center"/>
    </xf>
    <xf numFmtId="3" fontId="19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9" fillId="22" borderId="8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26" borderId="8" xfId="0" applyFont="1" applyFill="1" applyBorder="1" applyAlignment="1">
      <alignment/>
    </xf>
    <xf numFmtId="3" fontId="19" fillId="26" borderId="8" xfId="0" applyNumberFormat="1" applyFont="1" applyFill="1" applyBorder="1" applyAlignment="1">
      <alignment/>
    </xf>
    <xf numFmtId="3" fontId="19" fillId="26" borderId="11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52" fillId="27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wrapText="1"/>
    </xf>
    <xf numFmtId="165" fontId="20" fillId="0" borderId="0" xfId="0" applyNumberFormat="1" applyFont="1" applyBorder="1" applyAlignment="1">
      <alignment/>
    </xf>
    <xf numFmtId="0" fontId="29" fillId="24" borderId="14" xfId="0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53" fillId="24" borderId="8" xfId="0" applyNumberFormat="1" applyFont="1" applyFill="1" applyBorder="1" applyAlignment="1">
      <alignment/>
    </xf>
    <xf numFmtId="3" fontId="19" fillId="27" borderId="14" xfId="0" applyNumberFormat="1" applyFont="1" applyFill="1" applyBorder="1" applyAlignment="1">
      <alignment horizontal="right" vertical="center"/>
    </xf>
    <xf numFmtId="3" fontId="25" fillId="27" borderId="14" xfId="0" applyNumberFormat="1" applyFont="1" applyFill="1" applyBorder="1" applyAlignment="1">
      <alignment horizontal="right" vertical="center"/>
    </xf>
    <xf numFmtId="0" fontId="26" fillId="27" borderId="14" xfId="0" applyFont="1" applyFill="1" applyBorder="1" applyAlignment="1">
      <alignment horizontal="center"/>
    </xf>
    <xf numFmtId="185" fontId="19" fillId="0" borderId="14" xfId="0" applyNumberFormat="1" applyFont="1" applyBorder="1" applyAlignment="1">
      <alignment/>
    </xf>
    <xf numFmtId="0" fontId="21" fillId="27" borderId="16" xfId="0" applyFont="1" applyFill="1" applyBorder="1" applyAlignment="1">
      <alignment wrapText="1"/>
    </xf>
    <xf numFmtId="0" fontId="19" fillId="27" borderId="0" xfId="0" applyFont="1" applyFill="1" applyAlignment="1">
      <alignment/>
    </xf>
    <xf numFmtId="0" fontId="19" fillId="27" borderId="14" xfId="0" applyFont="1" applyFill="1" applyBorder="1" applyAlignment="1">
      <alignment/>
    </xf>
    <xf numFmtId="3" fontId="19" fillId="0" borderId="18" xfId="0" applyNumberFormat="1" applyFont="1" applyBorder="1" applyAlignment="1">
      <alignment horizontal="right" vertical="center"/>
    </xf>
    <xf numFmtId="3" fontId="19" fillId="27" borderId="18" xfId="0" applyNumberFormat="1" applyFont="1" applyFill="1" applyBorder="1" applyAlignment="1">
      <alignment horizontal="right" vertical="center"/>
    </xf>
    <xf numFmtId="3" fontId="25" fillId="27" borderId="18" xfId="0" applyNumberFormat="1" applyFont="1" applyFill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vertical="center"/>
    </xf>
    <xf numFmtId="3" fontId="19" fillId="27" borderId="14" xfId="0" applyNumberFormat="1" applyFont="1" applyFill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 wrapText="1"/>
    </xf>
    <xf numFmtId="3" fontId="25" fillId="24" borderId="14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/>
    </xf>
    <xf numFmtId="3" fontId="25" fillId="27" borderId="14" xfId="0" applyNumberFormat="1" applyFont="1" applyFill="1" applyBorder="1" applyAlignment="1">
      <alignment/>
    </xf>
    <xf numFmtId="185" fontId="25" fillId="27" borderId="14" xfId="0" applyNumberFormat="1" applyFont="1" applyFill="1" applyBorder="1" applyAlignment="1">
      <alignment/>
    </xf>
    <xf numFmtId="3" fontId="23" fillId="28" borderId="8" xfId="0" applyNumberFormat="1" applyFont="1" applyFill="1" applyBorder="1" applyAlignment="1">
      <alignment horizontal="center" vertical="center"/>
    </xf>
    <xf numFmtId="3" fontId="23" fillId="0" borderId="11" xfId="40" applyNumberFormat="1" applyFont="1" applyFill="1" applyBorder="1" applyAlignment="1" applyProtection="1">
      <alignment/>
      <protection/>
    </xf>
    <xf numFmtId="3" fontId="54" fillId="0" borderId="8" xfId="0" applyNumberFormat="1" applyFont="1" applyBorder="1" applyAlignment="1">
      <alignment/>
    </xf>
    <xf numFmtId="3" fontId="54" fillId="0" borderId="11" xfId="40" applyNumberFormat="1" applyFont="1" applyFill="1" applyBorder="1" applyAlignment="1" applyProtection="1">
      <alignment/>
      <protection/>
    </xf>
    <xf numFmtId="3" fontId="54" fillId="0" borderId="11" xfId="0" applyNumberFormat="1" applyFont="1" applyBorder="1" applyAlignment="1">
      <alignment/>
    </xf>
    <xf numFmtId="3" fontId="23" fillId="24" borderId="11" xfId="40" applyNumberFormat="1" applyFont="1" applyFill="1" applyBorder="1" applyAlignment="1" applyProtection="1">
      <alignment/>
      <protection/>
    </xf>
    <xf numFmtId="3" fontId="23" fillId="24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24" borderId="11" xfId="0" applyNumberFormat="1" applyFont="1" applyFill="1" applyBorder="1" applyAlignment="1">
      <alignment/>
    </xf>
    <xf numFmtId="3" fontId="54" fillId="0" borderId="11" xfId="40" applyNumberFormat="1" applyFont="1" applyFill="1" applyBorder="1" applyAlignment="1" applyProtection="1">
      <alignment wrapText="1"/>
      <protection/>
    </xf>
    <xf numFmtId="3" fontId="54" fillId="0" borderId="10" xfId="40" applyNumberFormat="1" applyFont="1" applyFill="1" applyBorder="1" applyAlignment="1" applyProtection="1">
      <alignment/>
      <protection/>
    </xf>
    <xf numFmtId="3" fontId="23" fillId="24" borderId="8" xfId="40" applyNumberFormat="1" applyFont="1" applyFill="1" applyBorder="1" applyAlignment="1" applyProtection="1">
      <alignment/>
      <protection/>
    </xf>
    <xf numFmtId="3" fontId="23" fillId="0" borderId="8" xfId="0" applyNumberFormat="1" applyFont="1" applyBorder="1" applyAlignment="1">
      <alignment/>
    </xf>
    <xf numFmtId="3" fontId="54" fillId="0" borderId="8" xfId="40" applyNumberFormat="1" applyFont="1" applyFill="1" applyBorder="1" applyAlignment="1" applyProtection="1">
      <alignment/>
      <protection/>
    </xf>
    <xf numFmtId="3" fontId="54" fillId="0" borderId="8" xfId="0" applyNumberFormat="1" applyFont="1" applyBorder="1" applyAlignment="1">
      <alignment/>
    </xf>
    <xf numFmtId="3" fontId="23" fillId="24" borderId="8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 horizontal="right"/>
    </xf>
    <xf numFmtId="3" fontId="23" fillId="28" borderId="11" xfId="0" applyNumberFormat="1" applyFont="1" applyFill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54" fillId="0" borderId="8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3" fontId="54" fillId="0" borderId="11" xfId="0" applyNumberFormat="1" applyFont="1" applyFill="1" applyBorder="1" applyAlignment="1">
      <alignment horizontal="center"/>
    </xf>
    <xf numFmtId="3" fontId="54" fillId="0" borderId="9" xfId="0" applyNumberFormat="1" applyFont="1" applyBorder="1" applyAlignment="1">
      <alignment horizontal="center"/>
    </xf>
    <xf numFmtId="3" fontId="54" fillId="0" borderId="14" xfId="0" applyNumberFormat="1" applyFont="1" applyBorder="1" applyAlignment="1">
      <alignment horizontal="center"/>
    </xf>
    <xf numFmtId="3" fontId="54" fillId="0" borderId="16" xfId="0" applyNumberFormat="1" applyFont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 horizontal="center"/>
    </xf>
    <xf numFmtId="3" fontId="54" fillId="24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/>
    </xf>
    <xf numFmtId="49" fontId="20" fillId="29" borderId="8" xfId="0" applyNumberFormat="1" applyFont="1" applyFill="1" applyBorder="1" applyAlignment="1">
      <alignment vertical="center"/>
    </xf>
    <xf numFmtId="3" fontId="19" fillId="29" borderId="14" xfId="0" applyNumberFormat="1" applyFont="1" applyFill="1" applyBorder="1" applyAlignment="1">
      <alignment vertical="center"/>
    </xf>
    <xf numFmtId="3" fontId="25" fillId="24" borderId="8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 horizontal="left" vertical="center"/>
    </xf>
    <xf numFmtId="3" fontId="25" fillId="24" borderId="11" xfId="0" applyNumberFormat="1" applyFont="1" applyFill="1" applyBorder="1" applyAlignment="1">
      <alignment/>
    </xf>
    <xf numFmtId="3" fontId="25" fillId="27" borderId="14" xfId="0" applyNumberFormat="1" applyFont="1" applyFill="1" applyBorder="1" applyAlignment="1">
      <alignment vertical="center"/>
    </xf>
    <xf numFmtId="3" fontId="25" fillId="27" borderId="14" xfId="0" applyNumberFormat="1" applyFont="1" applyFill="1" applyBorder="1" applyAlignment="1">
      <alignment vertical="center" wrapText="1"/>
    </xf>
    <xf numFmtId="3" fontId="46" fillId="27" borderId="14" xfId="0" applyNumberFormat="1" applyFont="1" applyFill="1" applyBorder="1" applyAlignment="1">
      <alignment vertical="center"/>
    </xf>
    <xf numFmtId="3" fontId="46" fillId="27" borderId="18" xfId="0" applyNumberFormat="1" applyFont="1" applyFill="1" applyBorder="1" applyAlignment="1">
      <alignment vertical="center"/>
    </xf>
    <xf numFmtId="3" fontId="25" fillId="26" borderId="14" xfId="0" applyNumberFormat="1" applyFont="1" applyFill="1" applyBorder="1" applyAlignment="1">
      <alignment horizontal="right"/>
    </xf>
    <xf numFmtId="3" fontId="25" fillId="29" borderId="8" xfId="0" applyNumberFormat="1" applyFont="1" applyFill="1" applyBorder="1" applyAlignment="1">
      <alignment/>
    </xf>
    <xf numFmtId="3" fontId="25" fillId="29" borderId="11" xfId="0" applyNumberFormat="1" applyFont="1" applyFill="1" applyBorder="1" applyAlignment="1">
      <alignment/>
    </xf>
    <xf numFmtId="0" fontId="25" fillId="22" borderId="8" xfId="0" applyFont="1" applyFill="1" applyBorder="1" applyAlignment="1">
      <alignment horizontal="center" wrapText="1"/>
    </xf>
    <xf numFmtId="3" fontId="19" fillId="26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0" borderId="14" xfId="0" applyNumberFormat="1" applyFont="1" applyFill="1" applyBorder="1" applyAlignment="1">
      <alignment/>
    </xf>
    <xf numFmtId="3" fontId="25" fillId="30" borderId="14" xfId="0" applyNumberFormat="1" applyFont="1" applyFill="1" applyBorder="1" applyAlignment="1">
      <alignment/>
    </xf>
    <xf numFmtId="3" fontId="55" fillId="0" borderId="14" xfId="0" applyNumberFormat="1" applyFont="1" applyBorder="1" applyAlignment="1">
      <alignment vertical="center"/>
    </xf>
    <xf numFmtId="0" fontId="25" fillId="22" borderId="8" xfId="0" applyFont="1" applyFill="1" applyBorder="1" applyAlignment="1">
      <alignment horizontal="center" vertical="center" wrapText="1"/>
    </xf>
    <xf numFmtId="3" fontId="56" fillId="0" borderId="14" xfId="0" applyNumberFormat="1" applyFont="1" applyBorder="1" applyAlignment="1">
      <alignment vertical="center"/>
    </xf>
    <xf numFmtId="3" fontId="57" fillId="0" borderId="14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/>
    </xf>
    <xf numFmtId="3" fontId="25" fillId="24" borderId="19" xfId="0" applyNumberFormat="1" applyFont="1" applyFill="1" applyBorder="1" applyAlignment="1">
      <alignment vertical="center"/>
    </xf>
    <xf numFmtId="3" fontId="19" fillId="24" borderId="14" xfId="0" applyNumberFormat="1" applyFont="1" applyFill="1" applyBorder="1" applyAlignment="1">
      <alignment/>
    </xf>
    <xf numFmtId="49" fontId="44" fillId="29" borderId="8" xfId="0" applyNumberFormat="1" applyFont="1" applyFill="1" applyBorder="1" applyAlignment="1">
      <alignment horizontal="center"/>
    </xf>
    <xf numFmtId="165" fontId="24" fillId="0" borderId="8" xfId="0" applyNumberFormat="1" applyFont="1" applyBorder="1" applyAlignment="1">
      <alignment/>
    </xf>
    <xf numFmtId="165" fontId="24" fillId="24" borderId="8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65" fontId="20" fillId="0" borderId="8" xfId="0" applyNumberFormat="1" applyFont="1" applyFill="1" applyBorder="1" applyAlignment="1">
      <alignment/>
    </xf>
    <xf numFmtId="165" fontId="20" fillId="0" borderId="8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16" fontId="20" fillId="0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/>
    </xf>
    <xf numFmtId="165" fontId="24" fillId="27" borderId="8" xfId="0" applyNumberFormat="1" applyFont="1" applyFill="1" applyBorder="1" applyAlignment="1">
      <alignment/>
    </xf>
    <xf numFmtId="165" fontId="24" fillId="27" borderId="8" xfId="0" applyNumberFormat="1" applyFont="1" applyFill="1" applyBorder="1" applyAlignment="1">
      <alignment horizontal="right"/>
    </xf>
    <xf numFmtId="3" fontId="24" fillId="27" borderId="8" xfId="0" applyNumberFormat="1" applyFont="1" applyFill="1" applyBorder="1" applyAlignment="1">
      <alignment/>
    </xf>
    <xf numFmtId="3" fontId="20" fillId="0" borderId="11" xfId="40" applyNumberFormat="1" applyFont="1" applyFill="1" applyBorder="1" applyAlignment="1" applyProtection="1">
      <alignment/>
      <protection/>
    </xf>
    <xf numFmtId="165" fontId="39" fillId="0" borderId="8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4" fillId="29" borderId="11" xfId="0" applyFont="1" applyFill="1" applyBorder="1" applyAlignment="1">
      <alignment/>
    </xf>
    <xf numFmtId="165" fontId="24" fillId="29" borderId="8" xfId="0" applyNumberFormat="1" applyFont="1" applyFill="1" applyBorder="1" applyAlignment="1">
      <alignment/>
    </xf>
    <xf numFmtId="165" fontId="24" fillId="29" borderId="8" xfId="0" applyNumberFormat="1" applyFont="1" applyFill="1" applyBorder="1" applyAlignment="1">
      <alignment horizontal="right"/>
    </xf>
    <xf numFmtId="3" fontId="24" fillId="24" borderId="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165" fontId="24" fillId="0" borderId="8" xfId="0" applyNumberFormat="1" applyFont="1" applyBorder="1" applyAlignment="1">
      <alignment horizontal="right"/>
    </xf>
    <xf numFmtId="0" fontId="24" fillId="24" borderId="11" xfId="0" applyFont="1" applyFill="1" applyBorder="1" applyAlignment="1">
      <alignment/>
    </xf>
    <xf numFmtId="165" fontId="24" fillId="24" borderId="8" xfId="0" applyNumberFormat="1" applyFont="1" applyFill="1" applyBorder="1" applyAlignment="1">
      <alignment horizontal="right"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0" fontId="25" fillId="22" borderId="8" xfId="0" applyFont="1" applyFill="1" applyBorder="1" applyAlignment="1">
      <alignment horizontal="center" vertical="center"/>
    </xf>
    <xf numFmtId="3" fontId="25" fillId="22" borderId="8" xfId="54" applyNumberFormat="1" applyFont="1" applyFill="1" applyBorder="1" applyAlignment="1">
      <alignment horizontal="center" vertical="center"/>
      <protection/>
    </xf>
    <xf numFmtId="170" fontId="25" fillId="22" borderId="8" xfId="40" applyNumberFormat="1" applyFont="1" applyFill="1" applyBorder="1" applyAlignment="1" applyProtection="1">
      <alignment horizontal="center" vertical="center"/>
      <protection/>
    </xf>
    <xf numFmtId="0" fontId="25" fillId="0" borderId="8" xfId="0" applyFont="1" applyFill="1" applyBorder="1" applyAlignment="1">
      <alignment horizontal="center" vertical="center"/>
    </xf>
    <xf numFmtId="3" fontId="25" fillId="0" borderId="8" xfId="4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8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8" xfId="0" applyFont="1" applyBorder="1" applyAlignment="1">
      <alignment horizontal="left"/>
    </xf>
    <xf numFmtId="165" fontId="19" fillId="0" borderId="11" xfId="0" applyNumberFormat="1" applyFont="1" applyBorder="1" applyAlignment="1">
      <alignment/>
    </xf>
    <xf numFmtId="165" fontId="25" fillId="24" borderId="11" xfId="0" applyNumberFormat="1" applyFont="1" applyFill="1" applyBorder="1" applyAlignment="1">
      <alignment/>
    </xf>
    <xf numFmtId="165" fontId="25" fillId="0" borderId="11" xfId="0" applyNumberFormat="1" applyFont="1" applyBorder="1" applyAlignment="1">
      <alignment/>
    </xf>
    <xf numFmtId="165" fontId="19" fillId="24" borderId="11" xfId="0" applyNumberFormat="1" applyFont="1" applyFill="1" applyBorder="1" applyAlignment="1">
      <alignment/>
    </xf>
    <xf numFmtId="3" fontId="25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25" fillId="27" borderId="20" xfId="0" applyFont="1" applyFill="1" applyBorder="1" applyAlignment="1">
      <alignment/>
    </xf>
    <xf numFmtId="3" fontId="63" fillId="0" borderId="14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25" fillId="0" borderId="14" xfId="0" applyFont="1" applyBorder="1" applyAlignment="1">
      <alignment/>
    </xf>
    <xf numFmtId="185" fontId="19" fillId="0" borderId="14" xfId="0" applyNumberFormat="1" applyFont="1" applyBorder="1" applyAlignment="1">
      <alignment horizontal="right"/>
    </xf>
    <xf numFmtId="185" fontId="19" fillId="30" borderId="14" xfId="0" applyNumberFormat="1" applyFont="1" applyFill="1" applyBorder="1" applyAlignment="1">
      <alignment horizontal="right"/>
    </xf>
    <xf numFmtId="185" fontId="19" fillId="0" borderId="14" xfId="0" applyNumberFormat="1" applyFont="1" applyFill="1" applyBorder="1" applyAlignment="1">
      <alignment horizontal="right"/>
    </xf>
    <xf numFmtId="185" fontId="25" fillId="27" borderId="14" xfId="0" applyNumberFormat="1" applyFont="1" applyFill="1" applyBorder="1" applyAlignment="1">
      <alignment horizontal="right"/>
    </xf>
    <xf numFmtId="185" fontId="25" fillId="0" borderId="14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5" fillId="28" borderId="8" xfId="0" applyNumberFormat="1" applyFont="1" applyFill="1" applyBorder="1" applyAlignment="1">
      <alignment horizontal="center" vertical="center" wrapText="1"/>
    </xf>
    <xf numFmtId="3" fontId="25" fillId="28" borderId="11" xfId="0" applyNumberFormat="1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19" fillId="32" borderId="8" xfId="40" applyNumberFormat="1" applyFont="1" applyFill="1" applyBorder="1" applyAlignment="1" applyProtection="1">
      <alignment/>
      <protection/>
    </xf>
    <xf numFmtId="3" fontId="19" fillId="32" borderId="11" xfId="40" applyNumberFormat="1" applyFont="1" applyFill="1" applyBorder="1" applyAlignment="1" applyProtection="1">
      <alignment/>
      <protection/>
    </xf>
    <xf numFmtId="3" fontId="25" fillId="33" borderId="8" xfId="4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5" fillId="29" borderId="14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1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49" fontId="24" fillId="24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6" fillId="0" borderId="18" xfId="0" applyFont="1" applyBorder="1" applyAlignment="1">
      <alignment horizontal="center"/>
    </xf>
    <xf numFmtId="0" fontId="26" fillId="27" borderId="18" xfId="0" applyFont="1" applyFill="1" applyBorder="1" applyAlignment="1">
      <alignment horizontal="center"/>
    </xf>
    <xf numFmtId="0" fontId="26" fillId="30" borderId="18" xfId="0" applyFont="1" applyFill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26" fillId="29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22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9" fillId="27" borderId="14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19" fillId="26" borderId="14" xfId="0" applyFont="1" applyFill="1" applyBorder="1" applyAlignment="1">
      <alignment wrapText="1"/>
    </xf>
    <xf numFmtId="0" fontId="19" fillId="29" borderId="14" xfId="0" applyFont="1" applyFill="1" applyBorder="1" applyAlignment="1">
      <alignment/>
    </xf>
    <xf numFmtId="0" fontId="19" fillId="30" borderId="14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5" fillId="27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right"/>
    </xf>
    <xf numFmtId="49" fontId="19" fillId="0" borderId="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8" fillId="0" borderId="0" xfId="0" applyFont="1" applyAlignment="1">
      <alignment/>
    </xf>
    <xf numFmtId="185" fontId="19" fillId="0" borderId="14" xfId="0" applyNumberFormat="1" applyFont="1" applyBorder="1" applyAlignment="1">
      <alignment horizontal="center"/>
    </xf>
    <xf numFmtId="186" fontId="19" fillId="0" borderId="0" xfId="0" applyNumberFormat="1" applyFont="1" applyBorder="1" applyAlignment="1">
      <alignment/>
    </xf>
    <xf numFmtId="3" fontId="19" fillId="24" borderId="14" xfId="0" applyNumberFormat="1" applyFont="1" applyFill="1" applyBorder="1" applyAlignment="1">
      <alignment horizontal="center"/>
    </xf>
    <xf numFmtId="165" fontId="19" fillId="0" borderId="14" xfId="0" applyNumberFormat="1" applyFont="1" applyBorder="1" applyAlignment="1">
      <alignment/>
    </xf>
    <xf numFmtId="165" fontId="25" fillId="24" borderId="14" xfId="0" applyNumberFormat="1" applyFont="1" applyFill="1" applyBorder="1" applyAlignment="1">
      <alignment/>
    </xf>
    <xf numFmtId="165" fontId="25" fillId="0" borderId="14" xfId="0" applyNumberFormat="1" applyFont="1" applyBorder="1" applyAlignment="1">
      <alignment/>
    </xf>
    <xf numFmtId="165" fontId="19" fillId="24" borderId="14" xfId="0" applyNumberFormat="1" applyFont="1" applyFill="1" applyBorder="1" applyAlignment="1">
      <alignment/>
    </xf>
    <xf numFmtId="3" fontId="25" fillId="24" borderId="14" xfId="0" applyNumberFormat="1" applyFont="1" applyFill="1" applyBorder="1" applyAlignment="1" applyProtection="1">
      <alignment horizontal="right" vertical="center"/>
      <protection/>
    </xf>
    <xf numFmtId="3" fontId="25" fillId="0" borderId="8" xfId="54" applyNumberFormat="1" applyFont="1" applyFill="1" applyBorder="1" applyAlignment="1">
      <alignment horizontal="left" vertical="center"/>
      <protection/>
    </xf>
    <xf numFmtId="3" fontId="19" fillId="0" borderId="8" xfId="0" applyNumberFormat="1" applyFont="1" applyBorder="1" applyAlignment="1">
      <alignment horizontal="center" vertical="center"/>
    </xf>
    <xf numFmtId="3" fontId="25" fillId="0" borderId="8" xfId="54" applyNumberFormat="1" applyFont="1" applyBorder="1" applyAlignment="1">
      <alignment/>
      <protection/>
    </xf>
    <xf numFmtId="3" fontId="19" fillId="0" borderId="8" xfId="40" applyNumberFormat="1" applyFont="1" applyFill="1" applyBorder="1" applyAlignment="1" applyProtection="1">
      <alignment horizontal="right"/>
      <protection/>
    </xf>
    <xf numFmtId="3" fontId="19" fillId="0" borderId="8" xfId="54" applyNumberFormat="1" applyFont="1" applyBorder="1" applyAlignment="1">
      <alignment vertical="center"/>
      <protection/>
    </xf>
    <xf numFmtId="3" fontId="19" fillId="0" borderId="8" xfId="54" applyNumberFormat="1" applyFont="1" applyBorder="1" applyAlignment="1">
      <alignment horizontal="right"/>
      <protection/>
    </xf>
    <xf numFmtId="0" fontId="19" fillId="29" borderId="8" xfId="0" applyFont="1" applyFill="1" applyBorder="1" applyAlignment="1">
      <alignment horizontal="center"/>
    </xf>
    <xf numFmtId="3" fontId="25" fillId="29" borderId="8" xfId="54" applyNumberFormat="1" applyFont="1" applyFill="1" applyBorder="1" applyAlignment="1">
      <alignment vertical="center"/>
      <protection/>
    </xf>
    <xf numFmtId="3" fontId="25" fillId="29" borderId="8" xfId="54" applyNumberFormat="1" applyFont="1" applyFill="1" applyBorder="1" applyAlignment="1">
      <alignment horizontal="right"/>
      <protection/>
    </xf>
    <xf numFmtId="3" fontId="19" fillId="32" borderId="8" xfId="54" applyNumberFormat="1" applyFont="1" applyFill="1" applyBorder="1" applyAlignment="1">
      <alignment vertical="center"/>
      <protection/>
    </xf>
    <xf numFmtId="3" fontId="19" fillId="32" borderId="8" xfId="40" applyNumberFormat="1" applyFont="1" applyFill="1" applyBorder="1" applyAlignment="1" applyProtection="1">
      <alignment horizontal="right"/>
      <protection/>
    </xf>
    <xf numFmtId="3" fontId="25" fillId="29" borderId="8" xfId="54" applyNumberFormat="1" applyFont="1" applyFill="1" applyBorder="1" applyAlignment="1">
      <alignment/>
      <protection/>
    </xf>
    <xf numFmtId="0" fontId="19" fillId="26" borderId="8" xfId="0" applyFont="1" applyFill="1" applyBorder="1" applyAlignment="1">
      <alignment horizontal="center"/>
    </xf>
    <xf numFmtId="3" fontId="25" fillId="26" borderId="8" xfId="54" applyNumberFormat="1" applyFont="1" applyFill="1" applyBorder="1" applyAlignment="1">
      <alignment vertical="center"/>
      <protection/>
    </xf>
    <xf numFmtId="3" fontId="25" fillId="26" borderId="8" xfId="54" applyNumberFormat="1" applyFont="1" applyFill="1" applyBorder="1" applyAlignment="1">
      <alignment horizontal="right"/>
      <protection/>
    </xf>
    <xf numFmtId="3" fontId="19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0" fontId="25" fillId="29" borderId="8" xfId="0" applyFont="1" applyFill="1" applyBorder="1" applyAlignment="1">
      <alignment/>
    </xf>
    <xf numFmtId="3" fontId="25" fillId="29" borderId="8" xfId="0" applyNumberFormat="1" applyFont="1" applyFill="1" applyBorder="1" applyAlignment="1">
      <alignment horizontal="right"/>
    </xf>
    <xf numFmtId="0" fontId="25" fillId="34" borderId="8" xfId="0" applyFont="1" applyFill="1" applyBorder="1" applyAlignment="1">
      <alignment/>
    </xf>
    <xf numFmtId="3" fontId="25" fillId="34" borderId="8" xfId="0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/>
    </xf>
    <xf numFmtId="3" fontId="19" fillId="0" borderId="8" xfId="0" applyNumberFormat="1" applyFont="1" applyFill="1" applyBorder="1" applyAlignment="1">
      <alignment horizontal="right"/>
    </xf>
    <xf numFmtId="3" fontId="19" fillId="34" borderId="8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25" fillId="26" borderId="14" xfId="0" applyFont="1" applyFill="1" applyBorder="1" applyAlignment="1">
      <alignment horizontal="center"/>
    </xf>
    <xf numFmtId="49" fontId="20" fillId="29" borderId="11" xfId="0" applyNumberFormat="1" applyFont="1" applyFill="1" applyBorder="1" applyAlignment="1">
      <alignment horizontal="center" vertical="center"/>
    </xf>
    <xf numFmtId="3" fontId="19" fillId="27" borderId="14" xfId="0" applyNumberFormat="1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3" fontId="37" fillId="26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19" fillId="27" borderId="8" xfId="0" applyFont="1" applyFill="1" applyBorder="1" applyAlignment="1">
      <alignment horizontal="center"/>
    </xf>
    <xf numFmtId="3" fontId="25" fillId="27" borderId="8" xfId="0" applyNumberFormat="1" applyFont="1" applyFill="1" applyBorder="1" applyAlignment="1">
      <alignment horizontal="left"/>
    </xf>
    <xf numFmtId="165" fontId="25" fillId="27" borderId="8" xfId="0" applyNumberFormat="1" applyFont="1" applyFill="1" applyBorder="1" applyAlignment="1">
      <alignment/>
    </xf>
    <xf numFmtId="165" fontId="25" fillId="27" borderId="11" xfId="0" applyNumberFormat="1" applyFont="1" applyFill="1" applyBorder="1" applyAlignment="1">
      <alignment/>
    </xf>
    <xf numFmtId="3" fontId="63" fillId="0" borderId="8" xfId="40" applyNumberFormat="1" applyFont="1" applyFill="1" applyBorder="1" applyAlignment="1" applyProtection="1">
      <alignment horizontal="right"/>
      <protection/>
    </xf>
    <xf numFmtId="3" fontId="63" fillId="0" borderId="8" xfId="0" applyNumberFormat="1" applyFont="1" applyBorder="1" applyAlignment="1">
      <alignment/>
    </xf>
    <xf numFmtId="3" fontId="63" fillId="0" borderId="8" xfId="0" applyNumberFormat="1" applyFont="1" applyBorder="1" applyAlignment="1">
      <alignment horizontal="right"/>
    </xf>
    <xf numFmtId="49" fontId="27" fillId="22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/>
    </xf>
    <xf numFmtId="0" fontId="27" fillId="22" borderId="14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3" fontId="20" fillId="0" borderId="14" xfId="0" applyNumberFormat="1" applyFont="1" applyBorder="1" applyAlignment="1">
      <alignment/>
    </xf>
    <xf numFmtId="49" fontId="20" fillId="0" borderId="14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165" fontId="20" fillId="0" borderId="14" xfId="0" applyNumberFormat="1" applyFont="1" applyFill="1" applyBorder="1" applyAlignment="1">
      <alignment/>
    </xf>
    <xf numFmtId="49" fontId="24" fillId="24" borderId="14" xfId="0" applyNumberFormat="1" applyFont="1" applyFill="1" applyBorder="1" applyAlignment="1">
      <alignment/>
    </xf>
    <xf numFmtId="165" fontId="24" fillId="24" borderId="14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/>
    </xf>
    <xf numFmtId="165" fontId="39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/>
    </xf>
    <xf numFmtId="0" fontId="60" fillId="0" borderId="0" xfId="0" applyFont="1" applyAlignment="1">
      <alignment/>
    </xf>
    <xf numFmtId="3" fontId="19" fillId="29" borderId="8" xfId="0" applyNumberFormat="1" applyFont="1" applyFill="1" applyBorder="1" applyAlignment="1">
      <alignment/>
    </xf>
    <xf numFmtId="3" fontId="25" fillId="0" borderId="19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19" fillId="0" borderId="11" xfId="40" applyNumberFormat="1" applyFont="1" applyFill="1" applyBorder="1" applyAlignment="1" applyProtection="1">
      <alignment/>
      <protection/>
    </xf>
    <xf numFmtId="3" fontId="25" fillId="33" borderId="11" xfId="40" applyNumberFormat="1" applyFont="1" applyFill="1" applyBorder="1" applyAlignment="1" applyProtection="1">
      <alignment/>
      <protection/>
    </xf>
    <xf numFmtId="178" fontId="25" fillId="24" borderId="14" xfId="0" applyNumberFormat="1" applyFont="1" applyFill="1" applyBorder="1" applyAlignment="1">
      <alignment/>
    </xf>
    <xf numFmtId="185" fontId="25" fillId="26" borderId="14" xfId="0" applyNumberFormat="1" applyFont="1" applyFill="1" applyBorder="1" applyAlignment="1">
      <alignment horizontal="center" wrapText="1"/>
    </xf>
    <xf numFmtId="185" fontId="0" fillId="0" borderId="14" xfId="0" applyNumberFormat="1" applyBorder="1" applyAlignment="1">
      <alignment/>
    </xf>
    <xf numFmtId="0" fontId="19" fillId="0" borderId="14" xfId="0" applyFont="1" applyBorder="1" applyAlignment="1">
      <alignment horizontal="left" wrapText="1"/>
    </xf>
    <xf numFmtId="178" fontId="19" fillId="0" borderId="14" xfId="0" applyNumberFormat="1" applyFont="1" applyFill="1" applyBorder="1" applyAlignment="1">
      <alignment horizontal="right"/>
    </xf>
    <xf numFmtId="178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178" fontId="19" fillId="0" borderId="14" xfId="0" applyNumberFormat="1" applyFont="1" applyFill="1" applyBorder="1" applyAlignment="1">
      <alignment horizontal="right" vertical="center"/>
    </xf>
    <xf numFmtId="3" fontId="25" fillId="24" borderId="14" xfId="0" applyNumberFormat="1" applyFont="1" applyFill="1" applyBorder="1" applyAlignment="1">
      <alignment horizontal="right"/>
    </xf>
    <xf numFmtId="178" fontId="25" fillId="24" borderId="14" xfId="0" applyNumberFormat="1" applyFont="1" applyFill="1" applyBorder="1" applyAlignment="1">
      <alignment horizontal="right"/>
    </xf>
    <xf numFmtId="185" fontId="19" fillId="24" borderId="14" xfId="0" applyNumberFormat="1" applyFont="1" applyFill="1" applyBorder="1" applyAlignment="1">
      <alignment horizontal="right"/>
    </xf>
    <xf numFmtId="178" fontId="25" fillId="27" borderId="14" xfId="0" applyNumberFormat="1" applyFont="1" applyFill="1" applyBorder="1" applyAlignment="1">
      <alignment horizontal="right"/>
    </xf>
    <xf numFmtId="185" fontId="19" fillId="24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 vertical="center" wrapText="1"/>
    </xf>
    <xf numFmtId="0" fontId="19" fillId="24" borderId="14" xfId="0" applyFont="1" applyFill="1" applyBorder="1" applyAlignment="1">
      <alignment/>
    </xf>
    <xf numFmtId="41" fontId="19" fillId="0" borderId="14" xfId="0" applyNumberFormat="1" applyFont="1" applyBorder="1" applyAlignment="1">
      <alignment horizontal="right"/>
    </xf>
    <xf numFmtId="0" fontId="25" fillId="24" borderId="14" xfId="0" applyFont="1" applyFill="1" applyBorder="1" applyAlignment="1">
      <alignment wrapText="1"/>
    </xf>
    <xf numFmtId="3" fontId="19" fillId="24" borderId="14" xfId="0" applyNumberFormat="1" applyFont="1" applyFill="1" applyBorder="1" applyAlignment="1">
      <alignment horizontal="right"/>
    </xf>
    <xf numFmtId="178" fontId="19" fillId="24" borderId="14" xfId="0" applyNumberFormat="1" applyFont="1" applyFill="1" applyBorder="1" applyAlignment="1">
      <alignment horizontal="right"/>
    </xf>
    <xf numFmtId="41" fontId="25" fillId="24" borderId="14" xfId="0" applyNumberFormat="1" applyFont="1" applyFill="1" applyBorder="1" applyAlignment="1">
      <alignment/>
    </xf>
    <xf numFmtId="185" fontId="25" fillId="24" borderId="14" xfId="0" applyNumberFormat="1" applyFont="1" applyFill="1" applyBorder="1" applyAlignment="1">
      <alignment/>
    </xf>
    <xf numFmtId="185" fontId="25" fillId="24" borderId="14" xfId="0" applyNumberFormat="1" applyFont="1" applyFill="1" applyBorder="1" applyAlignment="1">
      <alignment horizontal="right"/>
    </xf>
    <xf numFmtId="41" fontId="25" fillId="27" borderId="14" xfId="0" applyNumberFormat="1" applyFont="1" applyFill="1" applyBorder="1" applyAlignment="1">
      <alignment/>
    </xf>
    <xf numFmtId="0" fontId="25" fillId="22" borderId="0" xfId="0" applyFont="1" applyFill="1" applyBorder="1" applyAlignment="1">
      <alignment horizontal="center" wrapText="1"/>
    </xf>
    <xf numFmtId="3" fontId="19" fillId="0" borderId="20" xfId="0" applyNumberFormat="1" applyFont="1" applyBorder="1" applyAlignment="1">
      <alignment/>
    </xf>
    <xf numFmtId="3" fontId="25" fillId="27" borderId="20" xfId="0" applyNumberFormat="1" applyFont="1" applyFill="1" applyBorder="1" applyAlignment="1">
      <alignment/>
    </xf>
    <xf numFmtId="3" fontId="25" fillId="30" borderId="20" xfId="0" applyNumberFormat="1" applyFont="1" applyFill="1" applyBorder="1" applyAlignment="1">
      <alignment/>
    </xf>
    <xf numFmtId="3" fontId="63" fillId="26" borderId="20" xfId="0" applyNumberFormat="1" applyFont="1" applyFill="1" applyBorder="1" applyAlignment="1">
      <alignment/>
    </xf>
    <xf numFmtId="3" fontId="25" fillId="29" borderId="20" xfId="0" applyNumberFormat="1" applyFont="1" applyFill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20" xfId="0" applyNumberFormat="1" applyFont="1" applyFill="1" applyBorder="1" applyAlignment="1">
      <alignment/>
    </xf>
    <xf numFmtId="185" fontId="25" fillId="0" borderId="14" xfId="0" applyNumberFormat="1" applyFont="1" applyFill="1" applyBorder="1" applyAlignment="1">
      <alignment/>
    </xf>
    <xf numFmtId="3" fontId="64" fillId="26" borderId="14" xfId="0" applyNumberFormat="1" applyFont="1" applyFill="1" applyBorder="1" applyAlignment="1">
      <alignment/>
    </xf>
    <xf numFmtId="0" fontId="25" fillId="27" borderId="14" xfId="0" applyFont="1" applyFill="1" applyBorder="1" applyAlignment="1">
      <alignment horizontal="center" wrapText="1"/>
    </xf>
    <xf numFmtId="0" fontId="25" fillId="27" borderId="14" xfId="0" applyFont="1" applyFill="1" applyBorder="1" applyAlignment="1">
      <alignment wrapText="1"/>
    </xf>
    <xf numFmtId="185" fontId="19" fillId="0" borderId="18" xfId="0" applyNumberFormat="1" applyFont="1" applyBorder="1" applyAlignment="1">
      <alignment/>
    </xf>
    <xf numFmtId="185" fontId="25" fillId="27" borderId="18" xfId="0" applyNumberFormat="1" applyFont="1" applyFill="1" applyBorder="1" applyAlignment="1">
      <alignment/>
    </xf>
    <xf numFmtId="185" fontId="25" fillId="0" borderId="18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0" fontId="29" fillId="24" borderId="14" xfId="0" applyFont="1" applyFill="1" applyBorder="1" applyAlignment="1">
      <alignment horizontal="center" wrapText="1"/>
    </xf>
    <xf numFmtId="0" fontId="21" fillId="26" borderId="14" xfId="0" applyFont="1" applyFill="1" applyBorder="1" applyAlignment="1">
      <alignment/>
    </xf>
    <xf numFmtId="0" fontId="21" fillId="26" borderId="18" xfId="0" applyFont="1" applyFill="1" applyBorder="1" applyAlignment="1">
      <alignment/>
    </xf>
    <xf numFmtId="0" fontId="29" fillId="0" borderId="18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9" fillId="27" borderId="14" xfId="0" applyFont="1" applyFill="1" applyBorder="1" applyAlignment="1">
      <alignment wrapText="1"/>
    </xf>
    <xf numFmtId="0" fontId="29" fillId="27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19" fillId="30" borderId="20" xfId="0" applyFont="1" applyFill="1" applyBorder="1" applyAlignment="1">
      <alignment/>
    </xf>
    <xf numFmtId="185" fontId="19" fillId="30" borderId="14" xfId="0" applyNumberFormat="1" applyFont="1" applyFill="1" applyBorder="1" applyAlignment="1">
      <alignment/>
    </xf>
    <xf numFmtId="185" fontId="19" fillId="30" borderId="18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left"/>
    </xf>
    <xf numFmtId="3" fontId="19" fillId="0" borderId="11" xfId="0" applyNumberFormat="1" applyFont="1" applyBorder="1" applyAlignment="1">
      <alignment horizontal="left" wrapText="1"/>
    </xf>
    <xf numFmtId="165" fontId="19" fillId="0" borderId="18" xfId="0" applyNumberFormat="1" applyFont="1" applyBorder="1" applyAlignment="1">
      <alignment/>
    </xf>
    <xf numFmtId="0" fontId="20" fillId="28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Border="1" applyAlignment="1">
      <alignment/>
    </xf>
    <xf numFmtId="3" fontId="25" fillId="24" borderId="18" xfId="0" applyNumberFormat="1" applyFont="1" applyFill="1" applyBorder="1" applyAlignment="1">
      <alignment/>
    </xf>
    <xf numFmtId="3" fontId="28" fillId="0" borderId="14" xfId="0" applyNumberFormat="1" applyFont="1" applyBorder="1" applyAlignment="1">
      <alignment/>
    </xf>
    <xf numFmtId="0" fontId="19" fillId="28" borderId="8" xfId="0" applyFont="1" applyFill="1" applyBorder="1" applyAlignment="1">
      <alignment horizontal="center" vertical="center"/>
    </xf>
    <xf numFmtId="3" fontId="19" fillId="28" borderId="8" xfId="0" applyNumberFormat="1" applyFont="1" applyFill="1" applyBorder="1" applyAlignment="1">
      <alignment horizontal="center" vertical="center"/>
    </xf>
    <xf numFmtId="0" fontId="20" fillId="28" borderId="9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185" fontId="19" fillId="0" borderId="9" xfId="0" applyNumberFormat="1" applyFont="1" applyFill="1" applyBorder="1" applyAlignment="1">
      <alignment horizontal="right" wrapText="1"/>
    </xf>
    <xf numFmtId="3" fontId="21" fillId="0" borderId="14" xfId="0" applyNumberFormat="1" applyFont="1" applyBorder="1" applyAlignment="1">
      <alignment/>
    </xf>
    <xf numFmtId="0" fontId="25" fillId="28" borderId="9" xfId="0" applyFont="1" applyFill="1" applyBorder="1" applyAlignment="1">
      <alignment horizontal="center" vertical="center"/>
    </xf>
    <xf numFmtId="3" fontId="25" fillId="28" borderId="9" xfId="0" applyNumberFormat="1" applyFont="1" applyFill="1" applyBorder="1" applyAlignment="1">
      <alignment horizontal="center" vertical="center"/>
    </xf>
    <xf numFmtId="0" fontId="24" fillId="28" borderId="9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/>
    </xf>
    <xf numFmtId="3" fontId="25" fillId="24" borderId="9" xfId="0" applyNumberFormat="1" applyFont="1" applyFill="1" applyBorder="1" applyAlignment="1" applyProtection="1">
      <alignment vertical="center"/>
      <protection/>
    </xf>
    <xf numFmtId="3" fontId="25" fillId="24" borderId="10" xfId="0" applyNumberFormat="1" applyFont="1" applyFill="1" applyBorder="1" applyAlignment="1" applyProtection="1">
      <alignment vertical="center"/>
      <protection/>
    </xf>
    <xf numFmtId="3" fontId="25" fillId="24" borderId="14" xfId="0" applyNumberFormat="1" applyFont="1" applyFill="1" applyBorder="1" applyAlignment="1" applyProtection="1">
      <alignment vertical="center"/>
      <protection/>
    </xf>
    <xf numFmtId="3" fontId="25" fillId="27" borderId="18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 vertical="center"/>
    </xf>
    <xf numFmtId="3" fontId="19" fillId="27" borderId="14" xfId="0" applyNumberFormat="1" applyFont="1" applyFill="1" applyBorder="1" applyAlignment="1">
      <alignment/>
    </xf>
    <xf numFmtId="3" fontId="25" fillId="27" borderId="8" xfId="0" applyNumberFormat="1" applyFont="1" applyFill="1" applyBorder="1" applyAlignment="1" applyProtection="1">
      <alignment/>
      <protection/>
    </xf>
    <xf numFmtId="3" fontId="25" fillId="27" borderId="11" xfId="0" applyNumberFormat="1" applyFont="1" applyFill="1" applyBorder="1" applyAlignment="1" applyProtection="1">
      <alignment/>
      <protection/>
    </xf>
    <xf numFmtId="3" fontId="25" fillId="27" borderId="21" xfId="0" applyNumberFormat="1" applyFont="1" applyFill="1" applyBorder="1" applyAlignment="1" applyProtection="1">
      <alignment/>
      <protection/>
    </xf>
    <xf numFmtId="3" fontId="25" fillId="27" borderId="0" xfId="0" applyNumberFormat="1" applyFont="1" applyFill="1" applyBorder="1" applyAlignment="1" applyProtection="1">
      <alignment/>
      <protection/>
    </xf>
    <xf numFmtId="3" fontId="25" fillId="24" borderId="14" xfId="0" applyNumberFormat="1" applyFont="1" applyFill="1" applyBorder="1" applyAlignment="1">
      <alignment horizontal="center" vertical="center"/>
    </xf>
    <xf numFmtId="185" fontId="19" fillId="27" borderId="14" xfId="0" applyNumberFormat="1" applyFont="1" applyFill="1" applyBorder="1" applyAlignment="1">
      <alignment/>
    </xf>
    <xf numFmtId="185" fontId="19" fillId="29" borderId="14" xfId="0" applyNumberFormat="1" applyFont="1" applyFill="1" applyBorder="1" applyAlignment="1">
      <alignment/>
    </xf>
    <xf numFmtId="0" fontId="19" fillId="29" borderId="20" xfId="0" applyFont="1" applyFill="1" applyBorder="1" applyAlignment="1">
      <alignment/>
    </xf>
    <xf numFmtId="185" fontId="19" fillId="29" borderId="14" xfId="0" applyNumberFormat="1" applyFont="1" applyFill="1" applyBorder="1" applyAlignment="1">
      <alignment horizontal="right"/>
    </xf>
    <xf numFmtId="185" fontId="19" fillId="29" borderId="18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31" borderId="10" xfId="0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center" vertical="center" wrapText="1"/>
    </xf>
    <xf numFmtId="185" fontId="19" fillId="0" borderId="17" xfId="0" applyNumberFormat="1" applyFont="1" applyFill="1" applyBorder="1" applyAlignment="1">
      <alignment horizontal="center" vertical="center" wrapText="1"/>
    </xf>
    <xf numFmtId="185" fontId="19" fillId="0" borderId="22" xfId="0" applyNumberFormat="1" applyFont="1" applyBorder="1" applyAlignment="1">
      <alignment/>
    </xf>
    <xf numFmtId="185" fontId="19" fillId="0" borderId="11" xfId="0" applyNumberFormat="1" applyFont="1" applyBorder="1" applyAlignment="1">
      <alignment/>
    </xf>
    <xf numFmtId="185" fontId="25" fillId="26" borderId="11" xfId="0" applyNumberFormat="1" applyFont="1" applyFill="1" applyBorder="1" applyAlignment="1">
      <alignment/>
    </xf>
    <xf numFmtId="0" fontId="20" fillId="27" borderId="14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vertical="center" wrapText="1"/>
    </xf>
    <xf numFmtId="185" fontId="30" fillId="0" borderId="14" xfId="0" applyNumberFormat="1" applyFont="1" applyBorder="1" applyAlignment="1">
      <alignment/>
    </xf>
    <xf numFmtId="185" fontId="47" fillId="0" borderId="14" xfId="0" applyNumberFormat="1" applyFont="1" applyBorder="1" applyAlignment="1">
      <alignment/>
    </xf>
    <xf numFmtId="185" fontId="32" fillId="27" borderId="14" xfId="0" applyNumberFormat="1" applyFont="1" applyFill="1" applyBorder="1" applyAlignment="1">
      <alignment/>
    </xf>
    <xf numFmtId="0" fontId="19" fillId="27" borderId="0" xfId="0" applyFont="1" applyFill="1" applyBorder="1" applyAlignment="1">
      <alignment horizontal="center" vertical="center" wrapText="1"/>
    </xf>
    <xf numFmtId="185" fontId="19" fillId="0" borderId="14" xfId="0" applyNumberFormat="1" applyFont="1" applyBorder="1" applyAlignment="1">
      <alignment vertical="center"/>
    </xf>
    <xf numFmtId="49" fontId="19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/>
    </xf>
    <xf numFmtId="3" fontId="19" fillId="0" borderId="24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0" fontId="19" fillId="31" borderId="14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 vertical="center" wrapText="1"/>
    </xf>
    <xf numFmtId="0" fontId="47" fillId="27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5" fillId="27" borderId="14" xfId="0" applyFont="1" applyFill="1" applyBorder="1" applyAlignment="1">
      <alignment horizontal="center" vertical="center" wrapText="1"/>
    </xf>
    <xf numFmtId="185" fontId="19" fillId="0" borderId="14" xfId="0" applyNumberFormat="1" applyFont="1" applyBorder="1" applyAlignment="1">
      <alignment horizontal="center" vertical="center"/>
    </xf>
    <xf numFmtId="3" fontId="25" fillId="24" borderId="14" xfId="0" applyNumberFormat="1" applyFont="1" applyFill="1" applyBorder="1" applyAlignment="1">
      <alignment wrapText="1"/>
    </xf>
    <xf numFmtId="185" fontId="25" fillId="24" borderId="14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/>
    </xf>
    <xf numFmtId="0" fontId="25" fillId="24" borderId="14" xfId="0" applyFont="1" applyFill="1" applyBorder="1" applyAlignment="1">
      <alignment horizontal="center" wrapText="1"/>
    </xf>
    <xf numFmtId="186" fontId="25" fillId="24" borderId="14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/>
    </xf>
    <xf numFmtId="3" fontId="19" fillId="24" borderId="14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 horizontal="center"/>
    </xf>
    <xf numFmtId="185" fontId="47" fillId="24" borderId="14" xfId="0" applyNumberFormat="1" applyFont="1" applyFill="1" applyBorder="1" applyAlignment="1">
      <alignment/>
    </xf>
    <xf numFmtId="164" fontId="19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164" fontId="25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 wrapText="1"/>
    </xf>
    <xf numFmtId="3" fontId="24" fillId="27" borderId="14" xfId="0" applyNumberFormat="1" applyFont="1" applyFill="1" applyBorder="1" applyAlignment="1">
      <alignment/>
    </xf>
    <xf numFmtId="164" fontId="25" fillId="27" borderId="14" xfId="0" applyNumberFormat="1" applyFont="1" applyFill="1" applyBorder="1" applyAlignment="1">
      <alignment horizontal="center"/>
    </xf>
    <xf numFmtId="3" fontId="27" fillId="0" borderId="14" xfId="0" applyNumberFormat="1" applyFont="1" applyBorder="1" applyAlignment="1">
      <alignment wrapText="1"/>
    </xf>
    <xf numFmtId="0" fontId="20" fillId="0" borderId="14" xfId="0" applyFont="1" applyBorder="1" applyAlignment="1">
      <alignment/>
    </xf>
    <xf numFmtId="164" fontId="25" fillId="24" borderId="14" xfId="0" applyNumberFormat="1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/>
    </xf>
    <xf numFmtId="164" fontId="25" fillId="22" borderId="14" xfId="0" applyNumberFormat="1" applyFont="1" applyFill="1" applyBorder="1" applyAlignment="1">
      <alignment horizontal="center" vertical="center"/>
    </xf>
    <xf numFmtId="3" fontId="25" fillId="28" borderId="14" xfId="0" applyNumberFormat="1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vertical="center"/>
    </xf>
    <xf numFmtId="3" fontId="55" fillId="0" borderId="19" xfId="0" applyNumberFormat="1" applyFont="1" applyBorder="1" applyAlignment="1">
      <alignment vertical="center"/>
    </xf>
    <xf numFmtId="164" fontId="25" fillId="28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vertical="center"/>
    </xf>
    <xf numFmtId="185" fontId="25" fillId="0" borderId="14" xfId="0" applyNumberFormat="1" applyFont="1" applyBorder="1" applyAlignment="1">
      <alignment vertical="center"/>
    </xf>
    <xf numFmtId="185" fontId="19" fillId="29" borderId="14" xfId="0" applyNumberFormat="1" applyFont="1" applyFill="1" applyBorder="1" applyAlignment="1">
      <alignment vertical="center"/>
    </xf>
    <xf numFmtId="185" fontId="25" fillId="24" borderId="14" xfId="0" applyNumberFormat="1" applyFont="1" applyFill="1" applyBorder="1" applyAlignment="1">
      <alignment vertical="center"/>
    </xf>
    <xf numFmtId="3" fontId="32" fillId="0" borderId="0" xfId="0" applyNumberFormat="1" applyFont="1" applyAlignment="1">
      <alignment vertical="center"/>
    </xf>
    <xf numFmtId="185" fontId="25" fillId="0" borderId="0" xfId="0" applyNumberFormat="1" applyFont="1" applyAlignment="1">
      <alignment vertical="center"/>
    </xf>
    <xf numFmtId="185" fontId="25" fillId="0" borderId="0" xfId="0" applyNumberFormat="1" applyFont="1" applyBorder="1" applyAlignment="1">
      <alignment vertical="center"/>
    </xf>
    <xf numFmtId="0" fontId="22" fillId="22" borderId="10" xfId="0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/>
    </xf>
    <xf numFmtId="3" fontId="24" fillId="27" borderId="11" xfId="0" applyNumberFormat="1" applyFont="1" applyFill="1" applyBorder="1" applyAlignment="1">
      <alignment/>
    </xf>
    <xf numFmtId="165" fontId="39" fillId="0" borderId="11" xfId="0" applyNumberFormat="1" applyFont="1" applyFill="1" applyBorder="1" applyAlignment="1">
      <alignment/>
    </xf>
    <xf numFmtId="165" fontId="24" fillId="27" borderId="11" xfId="0" applyNumberFormat="1" applyFont="1" applyFill="1" applyBorder="1" applyAlignment="1">
      <alignment/>
    </xf>
    <xf numFmtId="165" fontId="24" fillId="29" borderId="11" xfId="0" applyNumberFormat="1" applyFont="1" applyFill="1" applyBorder="1" applyAlignment="1">
      <alignment/>
    </xf>
    <xf numFmtId="165" fontId="24" fillId="0" borderId="11" xfId="0" applyNumberFormat="1" applyFont="1" applyBorder="1" applyAlignment="1">
      <alignment/>
    </xf>
    <xf numFmtId="3" fontId="24" fillId="24" borderId="11" xfId="0" applyNumberFormat="1" applyFont="1" applyFill="1" applyBorder="1" applyAlignment="1">
      <alignment/>
    </xf>
    <xf numFmtId="0" fontId="25" fillId="24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/>
    </xf>
    <xf numFmtId="3" fontId="65" fillId="27" borderId="19" xfId="0" applyNumberFormat="1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5" fillId="28" borderId="16" xfId="0" applyFont="1" applyFill="1" applyBorder="1" applyAlignment="1">
      <alignment horizontal="center" wrapText="1"/>
    </xf>
    <xf numFmtId="170" fontId="29" fillId="28" borderId="14" xfId="40" applyNumberFormat="1" applyFont="1" applyFill="1" applyBorder="1" applyAlignment="1">
      <alignment horizontal="center" wrapText="1"/>
    </xf>
    <xf numFmtId="0" fontId="21" fillId="27" borderId="16" xfId="0" applyFont="1" applyFill="1" applyBorder="1" applyAlignment="1">
      <alignment/>
    </xf>
    <xf numFmtId="185" fontId="19" fillId="27" borderId="14" xfId="0" applyNumberFormat="1" applyFont="1" applyFill="1" applyBorder="1" applyAlignment="1">
      <alignment horizontal="right"/>
    </xf>
    <xf numFmtId="185" fontId="19" fillId="0" borderId="14" xfId="0" applyNumberFormat="1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6" fillId="24" borderId="14" xfId="0" applyFont="1" applyFill="1" applyBorder="1" applyAlignment="1">
      <alignment horizontal="center"/>
    </xf>
    <xf numFmtId="0" fontId="29" fillId="0" borderId="16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3" fontId="25" fillId="0" borderId="0" xfId="0" applyNumberFormat="1" applyFont="1" applyBorder="1" applyAlignment="1">
      <alignment horizontal="right"/>
    </xf>
    <xf numFmtId="0" fontId="25" fillId="28" borderId="8" xfId="0" applyFont="1" applyFill="1" applyBorder="1" applyAlignment="1">
      <alignment horizontal="center" vertical="center"/>
    </xf>
    <xf numFmtId="3" fontId="25" fillId="28" borderId="8" xfId="0" applyNumberFormat="1" applyFont="1" applyFill="1" applyBorder="1" applyAlignment="1">
      <alignment horizontal="left" vertical="center"/>
    </xf>
    <xf numFmtId="0" fontId="24" fillId="28" borderId="8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3" fontId="52" fillId="34" borderId="8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29" borderId="10" xfId="0" applyNumberFormat="1" applyFont="1" applyFill="1" applyBorder="1" applyAlignment="1">
      <alignment horizontal="center" vertical="center"/>
    </xf>
    <xf numFmtId="49" fontId="20" fillId="29" borderId="25" xfId="0" applyNumberFormat="1" applyFont="1" applyFill="1" applyBorder="1" applyAlignment="1">
      <alignment horizontal="center" vertical="center"/>
    </xf>
    <xf numFmtId="49" fontId="24" fillId="29" borderId="11" xfId="0" applyNumberFormat="1" applyFont="1" applyFill="1" applyBorder="1" applyAlignment="1">
      <alignment horizontal="center" vertical="center"/>
    </xf>
    <xf numFmtId="49" fontId="20" fillId="29" borderId="15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46" fillId="27" borderId="17" xfId="0" applyFont="1" applyFill="1" applyBorder="1" applyAlignment="1">
      <alignment horizontal="center"/>
    </xf>
    <xf numFmtId="0" fontId="46" fillId="27" borderId="20" xfId="0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 vertical="center"/>
    </xf>
    <xf numFmtId="3" fontId="19" fillId="27" borderId="14" xfId="0" applyNumberFormat="1" applyFont="1" applyFill="1" applyBorder="1" applyAlignment="1">
      <alignment horizontal="center" vertical="center"/>
    </xf>
    <xf numFmtId="3" fontId="37" fillId="27" borderId="14" xfId="0" applyNumberFormat="1" applyFont="1" applyFill="1" applyBorder="1" applyAlignment="1">
      <alignment horizontal="center" vertical="center"/>
    </xf>
    <xf numFmtId="178" fontId="25" fillId="0" borderId="26" xfId="40" applyNumberFormat="1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5" fillId="26" borderId="14" xfId="0" applyFont="1" applyFill="1" applyBorder="1" applyAlignment="1">
      <alignment horizontal="right"/>
    </xf>
    <xf numFmtId="0" fontId="25" fillId="24" borderId="14" xfId="0" applyFont="1" applyFill="1" applyBorder="1" applyAlignment="1">
      <alignment horizontal="center"/>
    </xf>
    <xf numFmtId="0" fontId="29" fillId="22" borderId="8" xfId="0" applyFont="1" applyFill="1" applyBorder="1" applyAlignment="1">
      <alignment horizontal="center"/>
    </xf>
    <xf numFmtId="0" fontId="25" fillId="31" borderId="8" xfId="0" applyFont="1" applyFill="1" applyBorder="1" applyAlignment="1">
      <alignment/>
    </xf>
    <xf numFmtId="0" fontId="25" fillId="31" borderId="11" xfId="0" applyFont="1" applyFill="1" applyBorder="1" applyAlignment="1">
      <alignment/>
    </xf>
    <xf numFmtId="0" fontId="25" fillId="22" borderId="14" xfId="0" applyFont="1" applyFill="1" applyBorder="1" applyAlignment="1">
      <alignment horizontal="center" wrapText="1"/>
    </xf>
    <xf numFmtId="0" fontId="25" fillId="31" borderId="14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25" fillId="22" borderId="8" xfId="0" applyFont="1" applyFill="1" applyBorder="1" applyAlignment="1">
      <alignment/>
    </xf>
    <xf numFmtId="0" fontId="25" fillId="22" borderId="11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6" fontId="25" fillId="0" borderId="18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22" borderId="8" xfId="0" applyFont="1" applyFill="1" applyBorder="1" applyAlignment="1">
      <alignment horizontal="center" vertical="center" wrapText="1"/>
    </xf>
    <xf numFmtId="0" fontId="25" fillId="22" borderId="8" xfId="0" applyFont="1" applyFill="1" applyBorder="1" applyAlignment="1">
      <alignment horizontal="center" wrapText="1"/>
    </xf>
    <xf numFmtId="6" fontId="25" fillId="0" borderId="20" xfId="0" applyNumberFormat="1" applyFont="1" applyBorder="1" applyAlignment="1">
      <alignment horizontal="center"/>
    </xf>
    <xf numFmtId="186" fontId="25" fillId="0" borderId="18" xfId="0" applyNumberFormat="1" applyFont="1" applyBorder="1" applyAlignment="1">
      <alignment horizontal="center"/>
    </xf>
    <xf numFmtId="186" fontId="25" fillId="0" borderId="20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19" fillId="31" borderId="14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24" borderId="18" xfId="0" applyNumberFormat="1" applyFont="1" applyFill="1" applyBorder="1" applyAlignment="1">
      <alignment horizontal="center"/>
    </xf>
    <xf numFmtId="3" fontId="25" fillId="24" borderId="20" xfId="0" applyNumberFormat="1" applyFont="1" applyFill="1" applyBorder="1" applyAlignment="1">
      <alignment horizontal="center"/>
    </xf>
    <xf numFmtId="3" fontId="25" fillId="24" borderId="9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3" fontId="25" fillId="27" borderId="8" xfId="0" applyNumberFormat="1" applyFont="1" applyFill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5" fillId="27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8" xfId="0" applyNumberFormat="1" applyFont="1" applyFill="1" applyBorder="1" applyAlignment="1">
      <alignment vertical="center"/>
    </xf>
    <xf numFmtId="2" fontId="25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21">
      <selection activeCell="G26" sqref="G26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9.75390625" style="3" customWidth="1"/>
    <col min="4" max="5" width="18.75390625" style="4" customWidth="1"/>
    <col min="6" max="6" width="18.25390625" style="0" customWidth="1"/>
    <col min="7" max="7" width="18.75390625" style="0" customWidth="1"/>
  </cols>
  <sheetData>
    <row r="2" spans="1:6" ht="34.5" customHeight="1">
      <c r="A2" s="668" t="s">
        <v>594</v>
      </c>
      <c r="B2" s="668"/>
      <c r="C2" s="668"/>
      <c r="D2" s="668"/>
      <c r="E2" s="367" t="s">
        <v>0</v>
      </c>
      <c r="F2" s="366" t="s">
        <v>371</v>
      </c>
    </row>
    <row r="3" spans="1:7" ht="39.75" customHeight="1">
      <c r="A3" s="617" t="s">
        <v>1</v>
      </c>
      <c r="B3" s="618" t="s">
        <v>2</v>
      </c>
      <c r="C3" s="619" t="s">
        <v>513</v>
      </c>
      <c r="D3" s="619" t="s">
        <v>514</v>
      </c>
      <c r="E3" s="619" t="s">
        <v>595</v>
      </c>
      <c r="F3" s="597" t="s">
        <v>596</v>
      </c>
      <c r="G3" s="595" t="s">
        <v>554</v>
      </c>
    </row>
    <row r="4" spans="1:7" ht="34.5" customHeight="1">
      <c r="A4" s="603"/>
      <c r="B4" s="604" t="s">
        <v>3</v>
      </c>
      <c r="C4" s="543"/>
      <c r="D4" s="543"/>
      <c r="E4" s="543"/>
      <c r="F4" s="543"/>
      <c r="G4" s="345"/>
    </row>
    <row r="5" spans="1:7" ht="34.5" customHeight="1">
      <c r="A5" s="605" t="s">
        <v>4</v>
      </c>
      <c r="B5" s="606" t="s">
        <v>5</v>
      </c>
      <c r="C5" s="543"/>
      <c r="D5" s="543"/>
      <c r="E5" s="543"/>
      <c r="F5" s="543"/>
      <c r="G5" s="345"/>
    </row>
    <row r="6" spans="1:7" ht="34.5" customHeight="1">
      <c r="A6" s="130" t="s">
        <v>6</v>
      </c>
      <c r="B6" s="607" t="s">
        <v>7</v>
      </c>
      <c r="C6" s="142">
        <v>13244074</v>
      </c>
      <c r="D6" s="142">
        <v>15095524</v>
      </c>
      <c r="E6" s="142">
        <v>14901461</v>
      </c>
      <c r="F6" s="142">
        <v>14901461</v>
      </c>
      <c r="G6" s="345">
        <v>13720660</v>
      </c>
    </row>
    <row r="7" spans="1:7" ht="34.5" customHeight="1">
      <c r="A7" s="130" t="s">
        <v>8</v>
      </c>
      <c r="B7" s="607" t="s">
        <v>9</v>
      </c>
      <c r="C7" s="142"/>
      <c r="D7" s="142"/>
      <c r="E7" s="142"/>
      <c r="F7" s="142"/>
      <c r="G7" s="345"/>
    </row>
    <row r="8" spans="1:7" ht="34.5" customHeight="1">
      <c r="A8" s="130" t="s">
        <v>10</v>
      </c>
      <c r="B8" s="607" t="s">
        <v>11</v>
      </c>
      <c r="C8" s="142">
        <v>2824000</v>
      </c>
      <c r="D8" s="142">
        <v>2824000</v>
      </c>
      <c r="E8" s="142">
        <v>2824000</v>
      </c>
      <c r="F8" s="142">
        <v>2647860</v>
      </c>
      <c r="G8" s="345">
        <v>2607000</v>
      </c>
    </row>
    <row r="9" spans="1:7" s="10" customFormat="1" ht="34.5" customHeight="1">
      <c r="A9" s="130" t="s">
        <v>12</v>
      </c>
      <c r="B9" s="608" t="s">
        <v>13</v>
      </c>
      <c r="C9" s="142">
        <v>600000</v>
      </c>
      <c r="D9" s="142">
        <v>600000</v>
      </c>
      <c r="E9" s="142">
        <v>600000</v>
      </c>
      <c r="F9" s="142">
        <v>165506</v>
      </c>
      <c r="G9" s="345">
        <v>208319</v>
      </c>
    </row>
    <row r="10" spans="1:7" s="10" customFormat="1" ht="34.5" customHeight="1">
      <c r="A10" s="130" t="s">
        <v>14</v>
      </c>
      <c r="B10" s="608" t="s">
        <v>487</v>
      </c>
      <c r="C10" s="142">
        <v>200000</v>
      </c>
      <c r="D10" s="142">
        <v>200000</v>
      </c>
      <c r="E10" s="142">
        <v>200000</v>
      </c>
      <c r="F10" s="142">
        <v>200000</v>
      </c>
      <c r="G10" s="345"/>
    </row>
    <row r="11" spans="1:7" ht="34.5" customHeight="1">
      <c r="A11" s="130" t="s">
        <v>16</v>
      </c>
      <c r="B11" s="607" t="s">
        <v>515</v>
      </c>
      <c r="C11" s="142"/>
      <c r="D11" s="142">
        <v>4578862</v>
      </c>
      <c r="E11" s="142">
        <v>5028862</v>
      </c>
      <c r="F11" s="142">
        <v>5028862</v>
      </c>
      <c r="G11" s="345"/>
    </row>
    <row r="12" spans="1:7" ht="34.5" customHeight="1">
      <c r="A12" s="130" t="s">
        <v>18</v>
      </c>
      <c r="B12" s="607" t="s">
        <v>17</v>
      </c>
      <c r="C12" s="142">
        <v>3878215</v>
      </c>
      <c r="D12" s="142">
        <v>3929715</v>
      </c>
      <c r="E12" s="142">
        <v>3929715</v>
      </c>
      <c r="F12" s="142">
        <v>3490582</v>
      </c>
      <c r="G12" s="345">
        <v>2684400</v>
      </c>
    </row>
    <row r="13" spans="1:7" ht="34.5" customHeight="1">
      <c r="A13" s="130" t="s">
        <v>33</v>
      </c>
      <c r="B13" s="607" t="s">
        <v>486</v>
      </c>
      <c r="C13" s="142"/>
      <c r="D13" s="142"/>
      <c r="E13" s="142"/>
      <c r="F13" s="142"/>
      <c r="G13" s="345"/>
    </row>
    <row r="14" spans="1:7" ht="34.5" customHeight="1">
      <c r="A14" s="130" t="s">
        <v>328</v>
      </c>
      <c r="B14" s="607" t="s">
        <v>327</v>
      </c>
      <c r="C14" s="142">
        <v>400000</v>
      </c>
      <c r="D14" s="142">
        <v>400000</v>
      </c>
      <c r="E14" s="142">
        <v>614400</v>
      </c>
      <c r="F14" s="142">
        <v>1118800</v>
      </c>
      <c r="G14" s="345">
        <v>500000</v>
      </c>
    </row>
    <row r="15" spans="1:7" ht="34.5" customHeight="1">
      <c r="A15" s="603"/>
      <c r="B15" s="609" t="s">
        <v>19</v>
      </c>
      <c r="C15" s="288">
        <v>21146289</v>
      </c>
      <c r="D15" s="288">
        <f>SUM(D6:D14)</f>
        <v>27628101</v>
      </c>
      <c r="E15" s="288">
        <f>SUM(E6:E14)</f>
        <v>28098438</v>
      </c>
      <c r="F15" s="288">
        <f>SUM(F5:F14)</f>
        <v>27553071</v>
      </c>
      <c r="G15" s="485">
        <f>SUM(G6:G14)</f>
        <v>19720379</v>
      </c>
    </row>
    <row r="16" spans="1:7" ht="34.5" customHeight="1">
      <c r="A16" s="605" t="s">
        <v>20</v>
      </c>
      <c r="B16" s="606" t="s">
        <v>21</v>
      </c>
      <c r="C16" s="195">
        <v>237158711</v>
      </c>
      <c r="D16" s="195">
        <v>237158711</v>
      </c>
      <c r="E16" s="195">
        <v>237171344</v>
      </c>
      <c r="F16" s="195">
        <v>237158711</v>
      </c>
      <c r="G16" s="345">
        <v>237970621</v>
      </c>
    </row>
    <row r="17" spans="1:7" ht="34.5" customHeight="1">
      <c r="A17" s="605"/>
      <c r="B17" s="606" t="s">
        <v>398</v>
      </c>
      <c r="C17" s="142"/>
      <c r="D17" s="142"/>
      <c r="E17" s="142"/>
      <c r="F17" s="142">
        <v>548492</v>
      </c>
      <c r="G17" s="345"/>
    </row>
    <row r="18" spans="1:7" ht="34.5" customHeight="1">
      <c r="A18" s="610"/>
      <c r="B18" s="615" t="s">
        <v>22</v>
      </c>
      <c r="C18" s="161">
        <v>258305000</v>
      </c>
      <c r="D18" s="161">
        <f>SUM(D15:D17)</f>
        <v>264786812</v>
      </c>
      <c r="E18" s="161">
        <f>SUM(E15:E17)</f>
        <v>265269782</v>
      </c>
      <c r="F18" s="161">
        <f>SUM(F15:F17)</f>
        <v>265260274</v>
      </c>
      <c r="G18" s="496">
        <f>SUM(G15:G17)</f>
        <v>257691000</v>
      </c>
    </row>
    <row r="19" spans="1:7" ht="34.5" customHeight="1">
      <c r="A19" s="603"/>
      <c r="B19" s="604" t="s">
        <v>23</v>
      </c>
      <c r="C19" s="142"/>
      <c r="D19" s="142"/>
      <c r="E19" s="142"/>
      <c r="F19" s="543"/>
      <c r="G19" s="380"/>
    </row>
    <row r="20" spans="1:7" s="12" customFormat="1" ht="34.5" customHeight="1">
      <c r="A20" s="605" t="s">
        <v>4</v>
      </c>
      <c r="B20" s="606" t="s">
        <v>24</v>
      </c>
      <c r="C20" s="195"/>
      <c r="D20" s="195"/>
      <c r="E20" s="195"/>
      <c r="F20" s="195"/>
      <c r="G20" s="349"/>
    </row>
    <row r="21" spans="1:7" ht="34.5" customHeight="1">
      <c r="A21" s="130" t="s">
        <v>6</v>
      </c>
      <c r="B21" s="607" t="s">
        <v>25</v>
      </c>
      <c r="C21" s="142">
        <v>6986485</v>
      </c>
      <c r="D21" s="142">
        <v>6986485</v>
      </c>
      <c r="E21" s="142">
        <v>6986485</v>
      </c>
      <c r="F21" s="214">
        <v>6523889</v>
      </c>
      <c r="G21" s="214">
        <v>7306625</v>
      </c>
    </row>
    <row r="22" spans="1:7" ht="34.5" customHeight="1">
      <c r="A22" s="130" t="s">
        <v>8</v>
      </c>
      <c r="B22" s="611" t="s">
        <v>26</v>
      </c>
      <c r="C22" s="142">
        <v>1053675</v>
      </c>
      <c r="D22" s="142">
        <v>1053675</v>
      </c>
      <c r="E22" s="142">
        <v>1053675</v>
      </c>
      <c r="F22" s="214">
        <v>1035899</v>
      </c>
      <c r="G22" s="214">
        <v>1150740</v>
      </c>
    </row>
    <row r="23" spans="1:7" ht="34.5" customHeight="1">
      <c r="A23" s="130" t="s">
        <v>10</v>
      </c>
      <c r="B23" s="607" t="s">
        <v>27</v>
      </c>
      <c r="C23" s="142">
        <v>6604000</v>
      </c>
      <c r="D23" s="142">
        <v>7615450</v>
      </c>
      <c r="E23" s="142">
        <v>7795424</v>
      </c>
      <c r="F23" s="214">
        <v>7160349</v>
      </c>
      <c r="G23" s="214">
        <v>7825000</v>
      </c>
    </row>
    <row r="24" spans="1:7" ht="34.5" customHeight="1">
      <c r="A24" s="130" t="s">
        <v>12</v>
      </c>
      <c r="B24" s="612" t="s">
        <v>28</v>
      </c>
      <c r="C24" s="142">
        <v>1763000</v>
      </c>
      <c r="D24" s="142">
        <v>2654500</v>
      </c>
      <c r="E24" s="142">
        <v>2700440</v>
      </c>
      <c r="F24" s="214">
        <v>2700440</v>
      </c>
      <c r="G24" s="214">
        <v>3253855</v>
      </c>
    </row>
    <row r="25" spans="1:7" ht="34.5" customHeight="1">
      <c r="A25" s="130" t="s">
        <v>14</v>
      </c>
      <c r="B25" s="612" t="s">
        <v>29</v>
      </c>
      <c r="C25" s="142">
        <v>455000</v>
      </c>
      <c r="D25" s="142">
        <v>455000</v>
      </c>
      <c r="E25" s="142">
        <v>661790</v>
      </c>
      <c r="F25" s="214">
        <v>591683</v>
      </c>
      <c r="G25" s="214">
        <v>419953</v>
      </c>
    </row>
    <row r="26" spans="1:7" ht="34.5" customHeight="1">
      <c r="A26" s="130" t="s">
        <v>30</v>
      </c>
      <c r="B26" s="612" t="s">
        <v>597</v>
      </c>
      <c r="C26" s="142">
        <v>234513077</v>
      </c>
      <c r="D26" s="142">
        <v>234513</v>
      </c>
      <c r="E26" s="142">
        <v>235061014</v>
      </c>
      <c r="F26" s="214">
        <v>283400</v>
      </c>
      <c r="G26" s="214">
        <v>230309005</v>
      </c>
    </row>
    <row r="27" spans="1:7" ht="34.5" customHeight="1">
      <c r="A27" s="130" t="s">
        <v>18</v>
      </c>
      <c r="B27" s="612" t="s">
        <v>32</v>
      </c>
      <c r="C27" s="142">
        <v>6000000</v>
      </c>
      <c r="D27" s="142">
        <v>10578862</v>
      </c>
      <c r="E27" s="142">
        <v>9369391</v>
      </c>
      <c r="F27" s="214">
        <v>7358063</v>
      </c>
      <c r="G27" s="214">
        <v>6800000</v>
      </c>
    </row>
    <row r="28" spans="1:7" ht="34.5" customHeight="1">
      <c r="A28" s="130" t="s">
        <v>33</v>
      </c>
      <c r="B28" s="612" t="s">
        <v>34</v>
      </c>
      <c r="C28" s="142">
        <v>400000</v>
      </c>
      <c r="D28" s="142">
        <v>400000</v>
      </c>
      <c r="E28" s="142">
        <v>1118800</v>
      </c>
      <c r="F28" s="214">
        <v>1118800</v>
      </c>
      <c r="G28" s="214">
        <v>77330</v>
      </c>
    </row>
    <row r="29" spans="1:7" s="12" customFormat="1" ht="34.5" customHeight="1">
      <c r="A29" s="163"/>
      <c r="B29" s="604" t="s">
        <v>35</v>
      </c>
      <c r="C29" s="195">
        <v>257775237</v>
      </c>
      <c r="D29" s="195">
        <v>264257049</v>
      </c>
      <c r="E29" s="195">
        <v>264257049</v>
      </c>
      <c r="F29" s="349">
        <f>SUM(F21:F28)</f>
        <v>26772523</v>
      </c>
      <c r="G29" s="349">
        <f>SUM(G21:G28)</f>
        <v>257142508</v>
      </c>
    </row>
    <row r="30" spans="1:7" s="12" customFormat="1" ht="34.5" customHeight="1">
      <c r="A30" s="163" t="s">
        <v>20</v>
      </c>
      <c r="B30" s="604" t="s">
        <v>355</v>
      </c>
      <c r="C30" s="195">
        <v>529763</v>
      </c>
      <c r="D30" s="195">
        <v>529763</v>
      </c>
      <c r="E30" s="195">
        <v>529763</v>
      </c>
      <c r="F30" s="349">
        <v>529763</v>
      </c>
      <c r="G30" s="349">
        <v>548492</v>
      </c>
    </row>
    <row r="31" spans="1:7" s="12" customFormat="1" ht="34.5" customHeight="1">
      <c r="A31" s="613"/>
      <c r="B31" s="616" t="s">
        <v>36</v>
      </c>
      <c r="C31" s="161">
        <v>258305000</v>
      </c>
      <c r="D31" s="161">
        <f>SUM(D29:D30)</f>
        <v>264786812</v>
      </c>
      <c r="E31" s="161">
        <f>SUM(E29:E30)</f>
        <v>264786812</v>
      </c>
      <c r="F31" s="496">
        <f>SUM(F29:F30)</f>
        <v>27302286</v>
      </c>
      <c r="G31" s="495">
        <f>SUM(G29:G30)</f>
        <v>257691000</v>
      </c>
    </row>
    <row r="32" ht="34.5" customHeight="1"/>
    <row r="33" ht="34.5" customHeight="1">
      <c r="C33" s="20"/>
    </row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</sheetData>
  <sheetProtection selectLockedCells="1" selectUnlockedCells="1"/>
  <mergeCells count="1">
    <mergeCell ref="A2:D2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67" r:id="rId1"/>
  <rowBreaks count="1" manualBreakCount="1">
    <brk id="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J21" sqref="J21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4.75390625" style="0" customWidth="1"/>
    <col min="9" max="9" width="15.00390625" style="0" bestFit="1" customWidth="1"/>
    <col min="10" max="10" width="15.25390625" style="0" customWidth="1"/>
  </cols>
  <sheetData>
    <row r="3" ht="18">
      <c r="H3" s="395" t="s">
        <v>502</v>
      </c>
    </row>
    <row r="4" spans="1:10" ht="15.75">
      <c r="A4" s="98"/>
      <c r="B4" s="98"/>
      <c r="C4" s="98" t="s">
        <v>607</v>
      </c>
      <c r="D4" s="98"/>
      <c r="E4" s="98"/>
      <c r="F4" s="98"/>
      <c r="G4" s="98"/>
      <c r="H4" s="98"/>
      <c r="I4" s="98"/>
      <c r="J4" s="39"/>
    </row>
    <row r="5" spans="1:10" ht="15.75">
      <c r="A5" s="98"/>
      <c r="B5" s="98"/>
      <c r="C5" s="98"/>
      <c r="D5" s="98"/>
      <c r="E5" s="98"/>
      <c r="F5" s="98"/>
      <c r="G5" s="98"/>
      <c r="H5" s="98"/>
      <c r="I5" s="98"/>
      <c r="J5" s="39"/>
    </row>
    <row r="6" spans="2:10" ht="15.75">
      <c r="B6" s="125" t="s">
        <v>608</v>
      </c>
      <c r="C6" s="125"/>
      <c r="D6" s="125"/>
      <c r="E6" s="125"/>
      <c r="F6" s="125"/>
      <c r="G6" s="125"/>
      <c r="H6" s="125"/>
      <c r="I6" s="124"/>
      <c r="J6" s="124"/>
    </row>
    <row r="7" spans="2:10" ht="15.75">
      <c r="B7" s="124" t="s">
        <v>497</v>
      </c>
      <c r="C7" s="124"/>
      <c r="D7" s="124" t="s">
        <v>498</v>
      </c>
      <c r="E7" s="125" t="s">
        <v>499</v>
      </c>
      <c r="F7" s="707"/>
      <c r="G7" s="708"/>
      <c r="H7" s="124"/>
      <c r="I7" s="124"/>
      <c r="J7" s="124"/>
    </row>
    <row r="8" spans="2:10" ht="15.75">
      <c r="B8" s="124"/>
      <c r="C8" s="124"/>
      <c r="D8" s="124"/>
      <c r="E8" s="124"/>
      <c r="F8" s="707"/>
      <c r="G8" s="708"/>
      <c r="H8" s="124"/>
      <c r="I8" s="124"/>
      <c r="J8" s="124"/>
    </row>
    <row r="9" spans="2:10" ht="15.75">
      <c r="B9" s="124" t="s">
        <v>500</v>
      </c>
      <c r="C9" s="124"/>
      <c r="D9" s="124" t="s">
        <v>501</v>
      </c>
      <c r="E9" s="125" t="s">
        <v>503</v>
      </c>
      <c r="F9" s="707"/>
      <c r="G9" s="712"/>
      <c r="H9" s="124"/>
      <c r="I9" s="124"/>
      <c r="J9" s="124"/>
    </row>
    <row r="10" spans="2:10" ht="15.75">
      <c r="B10" s="124"/>
      <c r="C10" s="124"/>
      <c r="D10" s="124"/>
      <c r="E10" s="124"/>
      <c r="F10" s="124"/>
      <c r="G10" s="124"/>
      <c r="H10" s="124"/>
      <c r="I10" s="124"/>
      <c r="J10" s="124"/>
    </row>
    <row r="11" spans="2:10" ht="15.75">
      <c r="B11" s="125" t="s">
        <v>609</v>
      </c>
      <c r="C11" s="125"/>
      <c r="D11" s="125"/>
      <c r="E11" s="125"/>
      <c r="F11" s="125"/>
      <c r="G11" s="125"/>
      <c r="H11" s="124"/>
      <c r="I11" s="124"/>
      <c r="J11" s="124"/>
    </row>
    <row r="12" spans="2:10" ht="15.75">
      <c r="B12" s="124" t="s">
        <v>497</v>
      </c>
      <c r="C12" s="124"/>
      <c r="D12" s="124" t="s">
        <v>498</v>
      </c>
      <c r="E12" s="124"/>
      <c r="F12" s="124"/>
      <c r="G12" s="124"/>
      <c r="H12" s="125" t="s">
        <v>446</v>
      </c>
      <c r="I12" s="713">
        <v>230309005</v>
      </c>
      <c r="J12" s="714"/>
    </row>
    <row r="13" spans="2:10" ht="15.75">
      <c r="B13" s="124"/>
      <c r="C13" s="124"/>
      <c r="D13" s="124"/>
      <c r="E13" s="124"/>
      <c r="F13" s="124"/>
      <c r="G13" s="124"/>
      <c r="H13" s="124"/>
      <c r="I13" s="713"/>
      <c r="J13" s="714"/>
    </row>
    <row r="14" spans="2:10" ht="15.75">
      <c r="B14" s="124" t="s">
        <v>500</v>
      </c>
      <c r="C14" s="124"/>
      <c r="D14" s="124" t="s">
        <v>501</v>
      </c>
      <c r="E14" s="124"/>
      <c r="F14" s="124"/>
      <c r="G14" s="124"/>
      <c r="H14" s="124"/>
      <c r="I14" s="713"/>
      <c r="J14" s="714"/>
    </row>
    <row r="15" spans="2:10" ht="15.75">
      <c r="B15" s="124"/>
      <c r="C15" s="124"/>
      <c r="D15" s="124"/>
      <c r="E15" s="124"/>
      <c r="F15" s="124" t="s">
        <v>506</v>
      </c>
      <c r="G15" s="124"/>
      <c r="H15" s="124"/>
      <c r="I15" s="705"/>
      <c r="J15" s="706"/>
    </row>
    <row r="16" spans="2:10" ht="15.75">
      <c r="B16" s="64"/>
      <c r="C16" s="64"/>
      <c r="D16" s="64"/>
      <c r="E16" s="64"/>
      <c r="F16" s="64"/>
      <c r="G16" s="64"/>
      <c r="H16" s="64"/>
      <c r="I16" s="397"/>
      <c r="J16" s="64"/>
    </row>
    <row r="17" ht="12.75">
      <c r="I17" s="394" t="s">
        <v>504</v>
      </c>
    </row>
    <row r="18" spans="2:10" ht="18.75">
      <c r="B18" s="709" t="s">
        <v>610</v>
      </c>
      <c r="C18" s="709"/>
      <c r="D18" s="709"/>
      <c r="E18" s="709"/>
      <c r="F18" s="709"/>
      <c r="G18" s="709"/>
      <c r="H18" s="709"/>
      <c r="I18" s="709"/>
      <c r="J18" s="709"/>
    </row>
    <row r="19" spans="2:10" ht="15.75">
      <c r="B19" s="320"/>
      <c r="C19" s="39"/>
      <c r="D19" s="39"/>
      <c r="E19" s="39"/>
      <c r="F19" s="39"/>
      <c r="G19" s="39"/>
      <c r="H19" s="39"/>
      <c r="I19" s="39"/>
      <c r="J19" s="40" t="s">
        <v>371</v>
      </c>
    </row>
    <row r="20" spans="2:10" ht="15.75">
      <c r="B20" s="710" t="s">
        <v>1</v>
      </c>
      <c r="C20" s="710" t="s">
        <v>448</v>
      </c>
      <c r="D20" s="711" t="s">
        <v>449</v>
      </c>
      <c r="E20" s="711"/>
      <c r="F20" s="711"/>
      <c r="G20" s="711" t="s">
        <v>450</v>
      </c>
      <c r="H20" s="711"/>
      <c r="I20" s="711"/>
      <c r="J20" s="277" t="s">
        <v>122</v>
      </c>
    </row>
    <row r="21" spans="2:10" ht="31.5">
      <c r="B21" s="710"/>
      <c r="C21" s="710"/>
      <c r="D21" s="283" t="s">
        <v>130</v>
      </c>
      <c r="E21" s="283" t="s">
        <v>451</v>
      </c>
      <c r="F21" s="283" t="s">
        <v>452</v>
      </c>
      <c r="G21" s="283" t="s">
        <v>130</v>
      </c>
      <c r="H21" s="283" t="s">
        <v>453</v>
      </c>
      <c r="I21" s="283" t="s">
        <v>454</v>
      </c>
      <c r="J21" s="283" t="s">
        <v>455</v>
      </c>
    </row>
    <row r="22" spans="2:10" ht="15.75">
      <c r="B22" s="28" t="s">
        <v>4</v>
      </c>
      <c r="C22" s="34" t="s">
        <v>456</v>
      </c>
      <c r="D22" s="321"/>
      <c r="E22" s="321"/>
      <c r="F22" s="321"/>
      <c r="G22" s="321"/>
      <c r="H22" s="321"/>
      <c r="I22" s="321"/>
      <c r="J22" s="321"/>
    </row>
    <row r="23" spans="2:10" ht="15.75">
      <c r="B23" s="28" t="s">
        <v>6</v>
      </c>
      <c r="C23" s="34" t="s">
        <v>457</v>
      </c>
      <c r="D23" s="15" t="s">
        <v>458</v>
      </c>
      <c r="E23" s="15" t="s">
        <v>127</v>
      </c>
      <c r="F23" s="15" t="s">
        <v>459</v>
      </c>
      <c r="G23" s="15" t="s">
        <v>128</v>
      </c>
      <c r="H23" s="15" t="s">
        <v>128</v>
      </c>
      <c r="I23" s="15" t="s">
        <v>127</v>
      </c>
      <c r="J23" s="15" t="s">
        <v>127</v>
      </c>
    </row>
    <row r="24" spans="2:10" ht="31.5">
      <c r="B24" s="28" t="s">
        <v>8</v>
      </c>
      <c r="C24" s="99" t="s">
        <v>460</v>
      </c>
      <c r="D24" s="15" t="s">
        <v>461</v>
      </c>
      <c r="E24" s="15" t="s">
        <v>128</v>
      </c>
      <c r="F24" s="15" t="s">
        <v>128</v>
      </c>
      <c r="G24" s="15" t="s">
        <v>128</v>
      </c>
      <c r="H24" s="15" t="s">
        <v>128</v>
      </c>
      <c r="I24" s="15" t="s">
        <v>128</v>
      </c>
      <c r="J24" s="15" t="s">
        <v>128</v>
      </c>
    </row>
    <row r="25" spans="2:10" ht="15.75">
      <c r="B25" s="28" t="s">
        <v>10</v>
      </c>
      <c r="C25" s="34" t="s">
        <v>462</v>
      </c>
      <c r="D25" s="15" t="s">
        <v>127</v>
      </c>
      <c r="E25" s="15" t="s">
        <v>128</v>
      </c>
      <c r="F25" s="15" t="s">
        <v>127</v>
      </c>
      <c r="G25" s="15" t="s">
        <v>127</v>
      </c>
      <c r="H25" s="15" t="s">
        <v>127</v>
      </c>
      <c r="I25" s="15" t="s">
        <v>127</v>
      </c>
      <c r="J25" s="15" t="s">
        <v>127</v>
      </c>
    </row>
    <row r="26" spans="2:10" ht="63">
      <c r="B26" s="28" t="s">
        <v>108</v>
      </c>
      <c r="C26" s="34" t="s">
        <v>463</v>
      </c>
      <c r="D26" s="322" t="s">
        <v>464</v>
      </c>
      <c r="E26" s="322" t="s">
        <v>465</v>
      </c>
      <c r="F26" s="15"/>
      <c r="G26" s="322" t="s">
        <v>466</v>
      </c>
      <c r="H26" s="15"/>
      <c r="I26" s="15"/>
      <c r="J26" s="15"/>
    </row>
    <row r="27" spans="2:10" ht="45">
      <c r="B27" s="28" t="s">
        <v>20</v>
      </c>
      <c r="C27" s="323" t="s">
        <v>467</v>
      </c>
      <c r="D27" s="324" t="s">
        <v>459</v>
      </c>
      <c r="E27" s="324" t="s">
        <v>447</v>
      </c>
      <c r="F27" s="325" t="s">
        <v>447</v>
      </c>
      <c r="G27" s="325" t="s">
        <v>447</v>
      </c>
      <c r="H27" s="325" t="s">
        <v>447</v>
      </c>
      <c r="I27" s="325" t="s">
        <v>447</v>
      </c>
      <c r="J27" s="325" t="s">
        <v>128</v>
      </c>
    </row>
    <row r="28" spans="2:10" ht="47.25">
      <c r="B28" s="28" t="s">
        <v>48</v>
      </c>
      <c r="C28" s="99" t="s">
        <v>468</v>
      </c>
      <c r="D28" s="324" t="s">
        <v>459</v>
      </c>
      <c r="E28" s="324" t="s">
        <v>447</v>
      </c>
      <c r="F28" s="325" t="s">
        <v>447</v>
      </c>
      <c r="G28" s="325" t="s">
        <v>447</v>
      </c>
      <c r="H28" s="325" t="s">
        <v>447</v>
      </c>
      <c r="I28" s="325" t="s">
        <v>447</v>
      </c>
      <c r="J28" s="325" t="s">
        <v>128</v>
      </c>
    </row>
    <row r="29" spans="2:10" ht="60">
      <c r="B29" s="28" t="s">
        <v>83</v>
      </c>
      <c r="C29" s="323" t="s">
        <v>469</v>
      </c>
      <c r="D29" s="324" t="s">
        <v>459</v>
      </c>
      <c r="E29" s="324" t="s">
        <v>447</v>
      </c>
      <c r="F29" s="325" t="s">
        <v>447</v>
      </c>
      <c r="G29" s="325" t="s">
        <v>447</v>
      </c>
      <c r="H29" s="325" t="s">
        <v>447</v>
      </c>
      <c r="I29" s="325" t="s">
        <v>447</v>
      </c>
      <c r="J29" s="325" t="s">
        <v>128</v>
      </c>
    </row>
    <row r="30" spans="2:10" ht="47.25">
      <c r="B30" s="28" t="s">
        <v>66</v>
      </c>
      <c r="C30" s="99" t="s">
        <v>470</v>
      </c>
      <c r="D30" s="324" t="s">
        <v>459</v>
      </c>
      <c r="E30" s="324" t="s">
        <v>447</v>
      </c>
      <c r="F30" s="325" t="s">
        <v>447</v>
      </c>
      <c r="G30" s="325" t="s">
        <v>447</v>
      </c>
      <c r="H30" s="325" t="s">
        <v>447</v>
      </c>
      <c r="I30" s="325" t="s">
        <v>447</v>
      </c>
      <c r="J30" s="325" t="s">
        <v>128</v>
      </c>
    </row>
    <row r="31" spans="2:10" ht="15.75">
      <c r="B31" s="28"/>
      <c r="C31" s="18" t="s">
        <v>122</v>
      </c>
      <c r="D31" s="324" t="s">
        <v>459</v>
      </c>
      <c r="E31" s="324" t="s">
        <v>447</v>
      </c>
      <c r="F31" s="17"/>
      <c r="G31" s="15" t="s">
        <v>127</v>
      </c>
      <c r="H31" s="15" t="s">
        <v>127</v>
      </c>
      <c r="I31" s="17"/>
      <c r="J31" s="17"/>
    </row>
    <row r="32" spans="2:10" ht="15.75">
      <c r="B32" s="320"/>
      <c r="C32" s="39"/>
      <c r="D32" s="39"/>
      <c r="E32" s="39"/>
      <c r="F32" s="39"/>
      <c r="G32" s="39"/>
      <c r="H32" s="39"/>
      <c r="I32" s="39"/>
      <c r="J32" s="39"/>
    </row>
  </sheetData>
  <sheetProtection/>
  <mergeCells count="12">
    <mergeCell ref="F7:G7"/>
    <mergeCell ref="F9:G9"/>
    <mergeCell ref="I12:J12"/>
    <mergeCell ref="I14:J14"/>
    <mergeCell ref="I13:J13"/>
    <mergeCell ref="I15:J15"/>
    <mergeCell ref="F8:G8"/>
    <mergeCell ref="B18:J18"/>
    <mergeCell ref="B20:B21"/>
    <mergeCell ref="C20:C21"/>
    <mergeCell ref="D20:F20"/>
    <mergeCell ref="G20:I20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6">
      <selection activeCell="I19" sqref="I19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39.375" style="20" customWidth="1"/>
    <col min="4" max="4" width="0" style="20" hidden="1" customWidth="1"/>
    <col min="5" max="5" width="15.125" style="3" customWidth="1"/>
    <col min="6" max="6" width="15.875" style="3" customWidth="1"/>
    <col min="7" max="7" width="12.375" style="3" customWidth="1"/>
    <col min="8" max="8" width="15.75390625" style="3" customWidth="1"/>
    <col min="9" max="9" width="15.75390625" style="24" customWidth="1"/>
    <col min="10" max="16384" width="9.125" style="24" customWidth="1"/>
  </cols>
  <sheetData>
    <row r="1" spans="1:8" ht="16.5">
      <c r="A1" s="39"/>
      <c r="B1" s="39"/>
      <c r="C1" s="37"/>
      <c r="D1" s="37"/>
      <c r="E1" s="6"/>
      <c r="H1" s="98" t="s">
        <v>505</v>
      </c>
    </row>
    <row r="2" spans="1:5" ht="16.5">
      <c r="A2" s="39"/>
      <c r="B2" s="39"/>
      <c r="C2" s="37"/>
      <c r="D2" s="37"/>
      <c r="E2" s="6"/>
    </row>
    <row r="3" spans="1:8" ht="45.75" customHeight="1">
      <c r="A3" s="717" t="s">
        <v>591</v>
      </c>
      <c r="B3" s="717"/>
      <c r="C3" s="717"/>
      <c r="D3" s="717"/>
      <c r="E3" s="717"/>
      <c r="F3" s="717"/>
      <c r="G3" s="717"/>
      <c r="H3" s="717"/>
    </row>
    <row r="4" spans="1:8" ht="19.5" customHeight="1">
      <c r="A4" s="39"/>
      <c r="B4" s="39"/>
      <c r="C4" s="106"/>
      <c r="D4" s="106"/>
      <c r="E4" s="40" t="s">
        <v>539</v>
      </c>
      <c r="H4" s="40" t="s">
        <v>371</v>
      </c>
    </row>
    <row r="5" spans="1:9" s="92" customFormat="1" ht="63" customHeight="1">
      <c r="A5" s="586" t="s">
        <v>133</v>
      </c>
      <c r="B5" s="586" t="s">
        <v>170</v>
      </c>
      <c r="C5" s="718" t="s">
        <v>2</v>
      </c>
      <c r="D5" s="718"/>
      <c r="E5" s="587" t="s">
        <v>513</v>
      </c>
      <c r="F5" s="587" t="s">
        <v>535</v>
      </c>
      <c r="G5" s="587" t="s">
        <v>580</v>
      </c>
      <c r="H5" s="587" t="s">
        <v>536</v>
      </c>
      <c r="I5" s="588" t="s">
        <v>554</v>
      </c>
    </row>
    <row r="6" spans="1:9" s="92" customFormat="1" ht="60" customHeight="1">
      <c r="A6" s="580" t="s">
        <v>6</v>
      </c>
      <c r="B6" s="581" t="s">
        <v>238</v>
      </c>
      <c r="C6" s="582" t="s">
        <v>239</v>
      </c>
      <c r="D6" s="582"/>
      <c r="E6" s="583">
        <v>3878215</v>
      </c>
      <c r="F6" s="584">
        <v>3878215</v>
      </c>
      <c r="G6" s="584">
        <v>3878215</v>
      </c>
      <c r="H6" s="585">
        <v>3394082</v>
      </c>
      <c r="I6" s="576">
        <v>2684400</v>
      </c>
    </row>
    <row r="7" spans="1:9" s="92" customFormat="1" ht="60" customHeight="1">
      <c r="A7" s="130"/>
      <c r="B7" s="163"/>
      <c r="C7" s="160" t="s">
        <v>540</v>
      </c>
      <c r="D7" s="160"/>
      <c r="E7" s="141">
        <v>200000</v>
      </c>
      <c r="F7" s="208">
        <v>200000</v>
      </c>
      <c r="G7" s="208">
        <v>200000</v>
      </c>
      <c r="H7" s="141">
        <v>200000</v>
      </c>
      <c r="I7" s="589"/>
    </row>
    <row r="8" spans="1:9" s="92" customFormat="1" ht="60" customHeight="1">
      <c r="A8" s="130" t="s">
        <v>8</v>
      </c>
      <c r="B8" s="163" t="s">
        <v>238</v>
      </c>
      <c r="C8" s="160" t="s">
        <v>541</v>
      </c>
      <c r="D8" s="160"/>
      <c r="E8" s="141"/>
      <c r="F8" s="208">
        <v>51500</v>
      </c>
      <c r="G8" s="208">
        <v>96500</v>
      </c>
      <c r="H8" s="141">
        <v>96500</v>
      </c>
      <c r="I8" s="589"/>
    </row>
    <row r="9" spans="1:9" s="92" customFormat="1" ht="60" customHeight="1">
      <c r="A9" s="130"/>
      <c r="B9" s="599"/>
      <c r="C9" s="600"/>
      <c r="D9" s="600"/>
      <c r="E9" s="398">
        <f>SUM(E6:E8)</f>
        <v>4078215</v>
      </c>
      <c r="F9" s="601">
        <f>SUM(F6:F8)</f>
        <v>4129715</v>
      </c>
      <c r="G9" s="601">
        <v>4129715</v>
      </c>
      <c r="H9" s="398">
        <f>SUM(H6:H8)</f>
        <v>3690582</v>
      </c>
      <c r="I9" s="602">
        <f>SUM(I6:I8)</f>
        <v>2684400</v>
      </c>
    </row>
    <row r="10" spans="1:5" ht="16.5">
      <c r="A10" s="39"/>
      <c r="B10" s="39"/>
      <c r="C10" s="37"/>
      <c r="D10" s="37"/>
      <c r="E10" s="39"/>
    </row>
    <row r="11" spans="1:9" ht="30" customHeight="1">
      <c r="A11" s="719" t="s">
        <v>611</v>
      </c>
      <c r="B11" s="719"/>
      <c r="C11" s="719"/>
      <c r="D11" s="719"/>
      <c r="E11" s="719"/>
      <c r="F11" s="719"/>
      <c r="G11" s="719"/>
      <c r="H11" s="719"/>
      <c r="I11" s="138"/>
    </row>
    <row r="12" spans="1:9" ht="30" customHeight="1">
      <c r="A12" s="719"/>
      <c r="B12" s="719"/>
      <c r="C12" s="719"/>
      <c r="D12" s="719"/>
      <c r="E12" s="719"/>
      <c r="F12" s="719"/>
      <c r="G12" s="719"/>
      <c r="H12" s="719"/>
      <c r="I12" s="138"/>
    </row>
    <row r="13" spans="1:9" ht="60" customHeight="1">
      <c r="A13" s="139" t="s">
        <v>133</v>
      </c>
      <c r="B13" s="387" t="s">
        <v>170</v>
      </c>
      <c r="C13" s="229" t="s">
        <v>2</v>
      </c>
      <c r="D13" s="229"/>
      <c r="E13" s="591" t="s">
        <v>513</v>
      </c>
      <c r="F13" s="591" t="s">
        <v>535</v>
      </c>
      <c r="G13" s="591" t="s">
        <v>580</v>
      </c>
      <c r="H13" s="591" t="s">
        <v>537</v>
      </c>
      <c r="I13" s="591" t="s">
        <v>554</v>
      </c>
    </row>
    <row r="14" spans="1:9" ht="49.5" customHeight="1">
      <c r="A14" s="158" t="s">
        <v>6</v>
      </c>
      <c r="B14" s="125" t="s">
        <v>240</v>
      </c>
      <c r="C14" s="142" t="s">
        <v>592</v>
      </c>
      <c r="D14" s="142"/>
      <c r="E14" s="124"/>
      <c r="F14" s="158"/>
      <c r="G14" s="592">
        <v>450000</v>
      </c>
      <c r="H14" s="592">
        <v>450000</v>
      </c>
      <c r="I14" s="590"/>
    </row>
    <row r="15" spans="1:9" ht="49.5" customHeight="1">
      <c r="A15" s="158" t="s">
        <v>8</v>
      </c>
      <c r="B15" s="125" t="s">
        <v>240</v>
      </c>
      <c r="C15" s="142" t="s">
        <v>393</v>
      </c>
      <c r="D15" s="142"/>
      <c r="E15" s="214"/>
      <c r="F15" s="592">
        <v>4578862</v>
      </c>
      <c r="G15" s="592">
        <v>4578862</v>
      </c>
      <c r="H15" s="592">
        <v>4578862</v>
      </c>
      <c r="I15" s="590"/>
    </row>
    <row r="16" spans="1:9" ht="49.5" customHeight="1">
      <c r="A16" s="158" t="s">
        <v>10</v>
      </c>
      <c r="B16" s="125" t="s">
        <v>381</v>
      </c>
      <c r="C16" s="142" t="s">
        <v>394</v>
      </c>
      <c r="D16" s="142"/>
      <c r="E16" s="124"/>
      <c r="F16" s="396"/>
      <c r="G16" s="592"/>
      <c r="H16" s="592"/>
      <c r="I16" s="590"/>
    </row>
    <row r="17" spans="1:9" ht="49.5" customHeight="1">
      <c r="A17" s="686" t="s">
        <v>382</v>
      </c>
      <c r="B17" s="687"/>
      <c r="C17" s="593" t="s">
        <v>242</v>
      </c>
      <c r="D17" s="161"/>
      <c r="E17" s="139"/>
      <c r="F17" s="594">
        <v>4578862</v>
      </c>
      <c r="G17" s="594">
        <f>SUM(G14:G16)</f>
        <v>5028862</v>
      </c>
      <c r="H17" s="594">
        <f>SUM(H14:H16)</f>
        <v>5028862</v>
      </c>
      <c r="I17" s="596"/>
    </row>
    <row r="18" spans="1:9" ht="49.5" customHeight="1">
      <c r="A18" s="715" t="s">
        <v>593</v>
      </c>
      <c r="B18" s="716"/>
      <c r="C18" s="716"/>
      <c r="D18" s="716"/>
      <c r="E18" s="716"/>
      <c r="F18" s="716"/>
      <c r="G18" s="716"/>
      <c r="H18" s="716"/>
      <c r="I18" s="24" t="s">
        <v>612</v>
      </c>
    </row>
    <row r="20" spans="1:9" ht="60" customHeight="1">
      <c r="A20" s="595" t="s">
        <v>133</v>
      </c>
      <c r="B20" s="595" t="s">
        <v>170</v>
      </c>
      <c r="C20" s="548" t="s">
        <v>2</v>
      </c>
      <c r="D20" s="548"/>
      <c r="E20" s="597" t="s">
        <v>513</v>
      </c>
      <c r="F20" s="597" t="s">
        <v>535</v>
      </c>
      <c r="G20" s="597" t="s">
        <v>580</v>
      </c>
      <c r="H20" s="597" t="s">
        <v>538</v>
      </c>
      <c r="I20" s="598" t="s">
        <v>554</v>
      </c>
    </row>
    <row r="21" spans="1:9" ht="49.5" customHeight="1">
      <c r="A21" s="157" t="s">
        <v>6</v>
      </c>
      <c r="B21" s="125" t="s">
        <v>243</v>
      </c>
      <c r="C21" s="207" t="s">
        <v>241</v>
      </c>
      <c r="D21" s="195"/>
      <c r="E21" s="165">
        <v>400000</v>
      </c>
      <c r="F21" s="165">
        <v>400000</v>
      </c>
      <c r="G21" s="165">
        <v>614400</v>
      </c>
      <c r="H21" s="165">
        <v>1118800</v>
      </c>
      <c r="I21" s="349">
        <v>500000</v>
      </c>
    </row>
  </sheetData>
  <sheetProtection selectLockedCells="1" selectUnlockedCells="1"/>
  <mergeCells count="5">
    <mergeCell ref="A18:H18"/>
    <mergeCell ref="A3:H3"/>
    <mergeCell ref="C5:D5"/>
    <mergeCell ref="A11:H12"/>
    <mergeCell ref="A17:B17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H15" sqref="H15"/>
    </sheetView>
  </sheetViews>
  <sheetFormatPr defaultColWidth="7.875" defaultRowHeight="12.75"/>
  <cols>
    <col min="1" max="2" width="5.875" style="108" customWidth="1"/>
    <col min="3" max="3" width="45.125" style="20" customWidth="1"/>
    <col min="4" max="4" width="16.00390625" style="20" customWidth="1"/>
    <col min="5" max="6" width="15.375" style="33" customWidth="1"/>
    <col min="7" max="7" width="13.625" style="33" customWidth="1"/>
    <col min="8" max="8" width="15.375" style="33" customWidth="1"/>
    <col min="9" max="250" width="7.875" style="33" customWidth="1"/>
  </cols>
  <sheetData>
    <row r="1" spans="1:8" ht="38.25" customHeight="1">
      <c r="A1" s="720" t="s">
        <v>579</v>
      </c>
      <c r="B1" s="720"/>
      <c r="C1" s="720"/>
      <c r="D1" s="720"/>
      <c r="E1" s="720"/>
      <c r="F1" s="720"/>
      <c r="G1" s="720"/>
      <c r="H1" s="720"/>
    </row>
    <row r="2" spans="3:8" ht="15.75">
      <c r="C2" s="109"/>
      <c r="D2" s="88"/>
      <c r="H2" s="33" t="s">
        <v>581</v>
      </c>
    </row>
    <row r="3" spans="1:8" s="110" customFormat="1" ht="49.5" customHeight="1">
      <c r="A3" s="101" t="s">
        <v>133</v>
      </c>
      <c r="B3" s="538" t="s">
        <v>170</v>
      </c>
      <c r="C3" s="539" t="s">
        <v>2</v>
      </c>
      <c r="D3" s="540" t="s">
        <v>542</v>
      </c>
      <c r="E3" s="540" t="s">
        <v>535</v>
      </c>
      <c r="F3" s="541" t="s">
        <v>580</v>
      </c>
      <c r="G3" s="533" t="s">
        <v>543</v>
      </c>
      <c r="H3" s="553" t="s">
        <v>561</v>
      </c>
    </row>
    <row r="4" spans="1:8" s="110" customFormat="1" ht="49.5" customHeight="1">
      <c r="A4" s="724" t="s">
        <v>134</v>
      </c>
      <c r="B4" s="724"/>
      <c r="C4" s="725"/>
      <c r="D4" s="435"/>
      <c r="E4" s="435"/>
      <c r="F4" s="435"/>
      <c r="G4" s="534"/>
      <c r="H4" s="222"/>
    </row>
    <row r="5" spans="1:8" ht="49.5" customHeight="1">
      <c r="A5" s="13" t="s">
        <v>150</v>
      </c>
      <c r="B5" s="162" t="s">
        <v>246</v>
      </c>
      <c r="C5" s="529" t="s">
        <v>582</v>
      </c>
      <c r="D5" s="399">
        <v>170000</v>
      </c>
      <c r="E5" s="399">
        <v>170000</v>
      </c>
      <c r="F5" s="399">
        <v>170000</v>
      </c>
      <c r="G5" s="532">
        <v>151240</v>
      </c>
      <c r="H5" s="142">
        <v>249953</v>
      </c>
    </row>
    <row r="6" spans="1:8" ht="49.5" customHeight="1">
      <c r="A6" s="15" t="s">
        <v>162</v>
      </c>
      <c r="B6" s="17" t="s">
        <v>246</v>
      </c>
      <c r="C6" s="530" t="s">
        <v>152</v>
      </c>
      <c r="D6" s="399"/>
      <c r="E6" s="399"/>
      <c r="F6" s="399"/>
      <c r="G6" s="532"/>
      <c r="H6" s="142"/>
    </row>
    <row r="7" spans="1:8" ht="49.5" customHeight="1">
      <c r="A7" s="15" t="s">
        <v>159</v>
      </c>
      <c r="B7" s="17" t="s">
        <v>246</v>
      </c>
      <c r="C7" s="531" t="s">
        <v>395</v>
      </c>
      <c r="D7" s="399">
        <v>100000</v>
      </c>
      <c r="E7" s="532">
        <v>100000</v>
      </c>
      <c r="F7" s="399">
        <v>100000</v>
      </c>
      <c r="G7" s="532">
        <v>325550</v>
      </c>
      <c r="H7" s="142"/>
    </row>
    <row r="8" spans="1:8" ht="49.5" customHeight="1">
      <c r="A8" s="15" t="s">
        <v>14</v>
      </c>
      <c r="B8" s="17" t="s">
        <v>246</v>
      </c>
      <c r="C8" s="113" t="s">
        <v>378</v>
      </c>
      <c r="D8" s="115"/>
      <c r="E8" s="116"/>
      <c r="F8" s="399"/>
      <c r="G8" s="532"/>
      <c r="H8" s="142"/>
    </row>
    <row r="9" spans="1:8" ht="49.5" customHeight="1">
      <c r="A9" s="726" t="s">
        <v>122</v>
      </c>
      <c r="B9" s="726"/>
      <c r="C9" s="726"/>
      <c r="D9" s="555">
        <v>270000</v>
      </c>
      <c r="E9" s="556">
        <v>270000</v>
      </c>
      <c r="F9" s="557">
        <v>476790</v>
      </c>
      <c r="G9" s="558">
        <f>SUM(G5:G7)</f>
        <v>476790</v>
      </c>
      <c r="H9" s="229">
        <v>249953</v>
      </c>
    </row>
    <row r="10" spans="1:16" ht="49.5" customHeight="1">
      <c r="A10" s="727" t="s">
        <v>244</v>
      </c>
      <c r="B10" s="727"/>
      <c r="C10" s="727"/>
      <c r="D10" s="115"/>
      <c r="E10" s="116"/>
      <c r="F10" s="399"/>
      <c r="G10" s="399"/>
      <c r="H10" s="142"/>
      <c r="P10" s="33" t="s">
        <v>163</v>
      </c>
    </row>
    <row r="11" spans="1:8" ht="49.5" customHeight="1">
      <c r="A11" s="112">
        <v>6</v>
      </c>
      <c r="B11" s="164" t="s">
        <v>348</v>
      </c>
      <c r="C11" s="114" t="s">
        <v>583</v>
      </c>
      <c r="D11" s="107">
        <v>85000</v>
      </c>
      <c r="E11" s="334">
        <v>85000</v>
      </c>
      <c r="F11" s="399">
        <v>85000</v>
      </c>
      <c r="G11" s="399">
        <v>55000</v>
      </c>
      <c r="H11" s="142">
        <v>70000</v>
      </c>
    </row>
    <row r="12" spans="1:8" ht="49.5" customHeight="1">
      <c r="A12" s="112">
        <v>7</v>
      </c>
      <c r="B12" s="164" t="s">
        <v>348</v>
      </c>
      <c r="C12" s="114" t="s">
        <v>383</v>
      </c>
      <c r="D12" s="107">
        <v>100000</v>
      </c>
      <c r="E12" s="334">
        <v>100000</v>
      </c>
      <c r="F12" s="399">
        <v>100000</v>
      </c>
      <c r="G12" s="399">
        <v>59893</v>
      </c>
      <c r="H12" s="142">
        <v>100000</v>
      </c>
    </row>
    <row r="13" spans="1:8" s="110" customFormat="1" ht="49.5" customHeight="1">
      <c r="A13" s="723" t="s">
        <v>122</v>
      </c>
      <c r="B13" s="723"/>
      <c r="C13" s="723"/>
      <c r="D13" s="549">
        <v>185000</v>
      </c>
      <c r="E13" s="550">
        <v>185000</v>
      </c>
      <c r="F13" s="551">
        <v>185000</v>
      </c>
      <c r="G13" s="551">
        <f>SUM(G11:G12)</f>
        <v>114893</v>
      </c>
      <c r="H13" s="227">
        <f>SUM(H11:H12)</f>
        <v>170000</v>
      </c>
    </row>
    <row r="14" spans="1:8" ht="49.5" customHeight="1">
      <c r="A14" s="728" t="s">
        <v>194</v>
      </c>
      <c r="B14" s="728"/>
      <c r="C14" s="229" t="s">
        <v>247</v>
      </c>
      <c r="D14" s="229">
        <v>455000</v>
      </c>
      <c r="E14" s="552">
        <v>455000</v>
      </c>
      <c r="F14" s="229">
        <f>SUM(F13+F9)</f>
        <v>661790</v>
      </c>
      <c r="G14" s="229">
        <f>SUM(G13+G9)</f>
        <v>591683</v>
      </c>
      <c r="H14" s="229">
        <f>SUM(H13+H9)</f>
        <v>419953</v>
      </c>
    </row>
    <row r="15" spans="1:8" ht="49.5" customHeight="1">
      <c r="A15" s="117"/>
      <c r="B15" s="117"/>
      <c r="C15" s="37"/>
      <c r="D15" s="37"/>
      <c r="H15" s="537"/>
    </row>
    <row r="16" spans="1:8" ht="49.5" customHeight="1">
      <c r="A16" s="544" t="s">
        <v>133</v>
      </c>
      <c r="B16" s="544"/>
      <c r="C16" s="545" t="s">
        <v>2</v>
      </c>
      <c r="D16" s="546" t="s">
        <v>542</v>
      </c>
      <c r="E16" s="546" t="s">
        <v>535</v>
      </c>
      <c r="F16" s="547" t="s">
        <v>572</v>
      </c>
      <c r="G16" s="547" t="s">
        <v>543</v>
      </c>
      <c r="H16" s="559" t="s">
        <v>584</v>
      </c>
    </row>
    <row r="17" spans="1:8" ht="49.5" customHeight="1">
      <c r="A17" s="141">
        <v>1</v>
      </c>
      <c r="B17" s="165" t="s">
        <v>248</v>
      </c>
      <c r="C17" s="143" t="s">
        <v>249</v>
      </c>
      <c r="D17" s="142">
        <v>400000</v>
      </c>
      <c r="E17" s="142">
        <v>400000</v>
      </c>
      <c r="F17" s="542">
        <v>614400</v>
      </c>
      <c r="G17" s="535">
        <v>1118800</v>
      </c>
      <c r="H17" s="142">
        <v>77330</v>
      </c>
    </row>
    <row r="18" spans="1:8" ht="49.5" customHeight="1">
      <c r="A18" s="721" t="s">
        <v>248</v>
      </c>
      <c r="B18" s="722"/>
      <c r="C18" s="161" t="s">
        <v>250</v>
      </c>
      <c r="D18" s="161">
        <v>400000</v>
      </c>
      <c r="E18" s="161">
        <v>400000</v>
      </c>
      <c r="F18" s="161">
        <v>614400</v>
      </c>
      <c r="G18" s="536">
        <v>1118800</v>
      </c>
      <c r="H18" s="161">
        <v>77330</v>
      </c>
    </row>
    <row r="19" spans="1:4" ht="49.5" customHeight="1">
      <c r="A19" s="117"/>
      <c r="B19" s="117"/>
      <c r="C19" s="37"/>
      <c r="D19" s="37"/>
    </row>
    <row r="20" ht="49.5" customHeight="1"/>
    <row r="21" ht="49.5" customHeight="1"/>
    <row r="22" ht="49.5" customHeight="1"/>
    <row r="23" ht="49.5" customHeight="1"/>
  </sheetData>
  <sheetProtection selectLockedCells="1" selectUnlockedCells="1"/>
  <mergeCells count="7">
    <mergeCell ref="A1:H1"/>
    <mergeCell ref="A18:B18"/>
    <mergeCell ref="A13:C13"/>
    <mergeCell ref="A4:C4"/>
    <mergeCell ref="A9:C9"/>
    <mergeCell ref="A10:C10"/>
    <mergeCell ref="A14:B1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3" sqref="A23:H24"/>
    </sheetView>
  </sheetViews>
  <sheetFormatPr defaultColWidth="9.00390625" defaultRowHeight="12.75"/>
  <cols>
    <col min="1" max="2" width="5.125" style="118" customWidth="1"/>
    <col min="3" max="3" width="47.125" style="119" customWidth="1"/>
    <col min="4" max="4" width="14.75390625" style="24" customWidth="1"/>
    <col min="5" max="6" width="15.125" style="24" customWidth="1"/>
    <col min="7" max="7" width="14.875" style="24" customWidth="1"/>
    <col min="8" max="8" width="15.875" style="24" customWidth="1"/>
    <col min="9" max="16384" width="9.125" style="24" customWidth="1"/>
  </cols>
  <sheetData>
    <row r="1" spans="1:4" ht="16.5">
      <c r="A1" s="120"/>
      <c r="B1" s="120"/>
      <c r="C1" s="121"/>
      <c r="D1" s="5"/>
    </row>
    <row r="2" spans="1:7" ht="16.5">
      <c r="A2" s="120"/>
      <c r="B2" s="120"/>
      <c r="C2" s="121"/>
      <c r="D2" s="40"/>
      <c r="G2" s="40"/>
    </row>
    <row r="3" spans="1:4" ht="16.5">
      <c r="A3" s="120"/>
      <c r="B3" s="120"/>
      <c r="C3" s="121"/>
      <c r="D3" s="40"/>
    </row>
    <row r="4" spans="1:8" ht="39.75" customHeight="1">
      <c r="A4" s="729" t="s">
        <v>617</v>
      </c>
      <c r="B4" s="729"/>
      <c r="C4" s="729"/>
      <c r="D4" s="729"/>
      <c r="E4" s="729"/>
      <c r="F4" s="729"/>
      <c r="G4" s="729"/>
      <c r="H4" s="661" t="s">
        <v>472</v>
      </c>
    </row>
    <row r="5" spans="1:8" s="49" customFormat="1" ht="51" customHeight="1">
      <c r="A5" s="662" t="s">
        <v>133</v>
      </c>
      <c r="B5" s="662" t="s">
        <v>170</v>
      </c>
      <c r="C5" s="663" t="s">
        <v>2</v>
      </c>
      <c r="D5" s="664" t="s">
        <v>542</v>
      </c>
      <c r="E5" s="665" t="s">
        <v>544</v>
      </c>
      <c r="F5" s="665" t="s">
        <v>613</v>
      </c>
      <c r="G5" s="666" t="s">
        <v>545</v>
      </c>
      <c r="H5" s="206" t="s">
        <v>614</v>
      </c>
    </row>
    <row r="6" spans="1:8" ht="19.5" customHeight="1">
      <c r="A6" s="28" t="s">
        <v>6</v>
      </c>
      <c r="B6" s="28"/>
      <c r="C6" s="113" t="s">
        <v>135</v>
      </c>
      <c r="D6" s="107"/>
      <c r="E6" s="334"/>
      <c r="F6" s="334"/>
      <c r="G6" s="399"/>
      <c r="H6" s="590"/>
    </row>
    <row r="7" spans="1:8" ht="20.25" customHeight="1">
      <c r="A7" s="28"/>
      <c r="B7" s="28"/>
      <c r="C7" s="113" t="s">
        <v>546</v>
      </c>
      <c r="D7" s="107"/>
      <c r="E7" s="334">
        <v>51500</v>
      </c>
      <c r="F7" s="334">
        <v>96500</v>
      </c>
      <c r="G7" s="399">
        <v>96500</v>
      </c>
      <c r="H7" s="590"/>
    </row>
    <row r="8" spans="1:8" ht="19.5" customHeight="1">
      <c r="A8" s="28"/>
      <c r="B8" s="28"/>
      <c r="C8" s="113" t="s">
        <v>136</v>
      </c>
      <c r="D8" s="107"/>
      <c r="E8" s="334"/>
      <c r="F8" s="334"/>
      <c r="G8" s="399"/>
      <c r="H8" s="590"/>
    </row>
    <row r="9" spans="1:8" ht="19.5" customHeight="1">
      <c r="A9" s="28"/>
      <c r="B9" s="28"/>
      <c r="C9" s="113" t="s">
        <v>379</v>
      </c>
      <c r="D9" s="107"/>
      <c r="E9" s="334"/>
      <c r="F9" s="334"/>
      <c r="G9" s="399"/>
      <c r="H9" s="590"/>
    </row>
    <row r="10" spans="1:8" ht="19.5" customHeight="1">
      <c r="A10" s="167"/>
      <c r="B10" s="167" t="s">
        <v>251</v>
      </c>
      <c r="C10" s="168" t="s">
        <v>137</v>
      </c>
      <c r="D10" s="137"/>
      <c r="E10" s="335">
        <v>51500</v>
      </c>
      <c r="F10" s="335">
        <v>96500</v>
      </c>
      <c r="G10" s="400">
        <v>96500</v>
      </c>
      <c r="H10" s="596"/>
    </row>
    <row r="11" spans="1:8" ht="19.5" customHeight="1">
      <c r="A11" s="28" t="s">
        <v>8</v>
      </c>
      <c r="B11" s="28"/>
      <c r="C11" s="113" t="s">
        <v>138</v>
      </c>
      <c r="D11" s="107"/>
      <c r="E11" s="334"/>
      <c r="F11" s="334"/>
      <c r="G11" s="399"/>
      <c r="H11" s="590"/>
    </row>
    <row r="12" spans="1:8" ht="18.75" customHeight="1">
      <c r="A12" s="28"/>
      <c r="B12" s="28"/>
      <c r="C12" s="113" t="s">
        <v>139</v>
      </c>
      <c r="D12" s="107"/>
      <c r="E12" s="334"/>
      <c r="F12" s="334"/>
      <c r="G12" s="399"/>
      <c r="H12" s="590"/>
    </row>
    <row r="13" spans="1:8" ht="18.75" customHeight="1">
      <c r="A13" s="28"/>
      <c r="B13" s="28"/>
      <c r="C13" s="113" t="s">
        <v>252</v>
      </c>
      <c r="D13" s="107"/>
      <c r="E13" s="334"/>
      <c r="F13" s="334"/>
      <c r="G13" s="399"/>
      <c r="H13" s="590"/>
    </row>
    <row r="14" spans="1:8" ht="18.75" customHeight="1">
      <c r="A14" s="28"/>
      <c r="B14" s="132" t="s">
        <v>253</v>
      </c>
      <c r="C14" s="133" t="s">
        <v>140</v>
      </c>
      <c r="D14" s="19"/>
      <c r="E14" s="336"/>
      <c r="F14" s="336"/>
      <c r="G14" s="401"/>
      <c r="H14" s="590"/>
    </row>
    <row r="15" spans="1:8" ht="19.5" customHeight="1">
      <c r="A15" s="15" t="s">
        <v>12</v>
      </c>
      <c r="B15" s="166" t="s">
        <v>254</v>
      </c>
      <c r="C15" s="169" t="s">
        <v>141</v>
      </c>
      <c r="D15" s="170"/>
      <c r="E15" s="337"/>
      <c r="F15" s="337"/>
      <c r="G15" s="402"/>
      <c r="H15" s="590"/>
    </row>
    <row r="16" spans="1:8" ht="19.5" customHeight="1">
      <c r="A16" s="28" t="s">
        <v>14</v>
      </c>
      <c r="B16" s="28"/>
      <c r="C16" s="113" t="s">
        <v>142</v>
      </c>
      <c r="D16" s="107"/>
      <c r="E16" s="334"/>
      <c r="F16" s="334"/>
      <c r="G16" s="399"/>
      <c r="H16" s="590"/>
    </row>
    <row r="17" spans="1:8" ht="30" customHeight="1">
      <c r="A17" s="28" t="s">
        <v>16</v>
      </c>
      <c r="B17" s="132" t="s">
        <v>255</v>
      </c>
      <c r="C17" s="133" t="s">
        <v>616</v>
      </c>
      <c r="D17" s="107">
        <v>1763000</v>
      </c>
      <c r="E17" s="334">
        <v>2603000</v>
      </c>
      <c r="F17" s="334">
        <v>2603940</v>
      </c>
      <c r="G17" s="399">
        <v>2603940</v>
      </c>
      <c r="H17" s="214">
        <v>3253855</v>
      </c>
    </row>
    <row r="18" spans="1:8" ht="30" customHeight="1">
      <c r="A18" s="28"/>
      <c r="B18" s="132"/>
      <c r="C18" s="133" t="s">
        <v>615</v>
      </c>
      <c r="D18" s="107"/>
      <c r="E18" s="334"/>
      <c r="F18" s="334"/>
      <c r="G18" s="399">
        <v>164940</v>
      </c>
      <c r="H18" s="214"/>
    </row>
    <row r="19" spans="1:8" ht="19.5" customHeight="1">
      <c r="A19" s="28"/>
      <c r="B19" s="28"/>
      <c r="C19" s="114" t="s">
        <v>256</v>
      </c>
      <c r="D19" s="107"/>
      <c r="E19" s="334"/>
      <c r="F19" s="334"/>
      <c r="G19" s="399"/>
      <c r="H19" s="214"/>
    </row>
    <row r="20" spans="1:8" ht="19.5" customHeight="1">
      <c r="A20" s="28"/>
      <c r="B20" s="28"/>
      <c r="C20" s="114" t="s">
        <v>349</v>
      </c>
      <c r="D20" s="107"/>
      <c r="E20" s="334"/>
      <c r="F20" s="334"/>
      <c r="G20" s="399"/>
      <c r="H20" s="214"/>
    </row>
    <row r="21" spans="1:8" ht="19.5" customHeight="1">
      <c r="A21" s="28"/>
      <c r="B21" s="28"/>
      <c r="C21" s="114" t="s">
        <v>396</v>
      </c>
      <c r="D21" s="107"/>
      <c r="E21" s="334"/>
      <c r="F21" s="334"/>
      <c r="G21" s="399"/>
      <c r="H21" s="214"/>
    </row>
    <row r="22" spans="1:8" ht="19.5" customHeight="1">
      <c r="A22" s="28"/>
      <c r="B22" s="28"/>
      <c r="C22" s="114" t="s">
        <v>350</v>
      </c>
      <c r="D22" s="107"/>
      <c r="E22" s="334"/>
      <c r="F22" s="334"/>
      <c r="G22" s="399"/>
      <c r="H22" s="214"/>
    </row>
    <row r="23" spans="1:8" ht="19.5" customHeight="1">
      <c r="A23" s="436"/>
      <c r="B23" s="436" t="s">
        <v>547</v>
      </c>
      <c r="C23" s="437" t="s">
        <v>149</v>
      </c>
      <c r="D23" s="438">
        <v>1763000</v>
      </c>
      <c r="E23" s="439">
        <v>2603000</v>
      </c>
      <c r="F23" s="439">
        <v>2603940</v>
      </c>
      <c r="G23" s="400">
        <v>2603940</v>
      </c>
      <c r="H23" s="487">
        <v>3253855</v>
      </c>
    </row>
    <row r="24" spans="1:8" s="45" customFormat="1" ht="30" customHeight="1">
      <c r="A24" s="730" t="s">
        <v>548</v>
      </c>
      <c r="B24" s="730"/>
      <c r="C24" s="730"/>
      <c r="D24" s="171">
        <v>1763000</v>
      </c>
      <c r="E24" s="338">
        <v>2654500</v>
      </c>
      <c r="F24" s="338">
        <v>2700440</v>
      </c>
      <c r="G24" s="403">
        <v>2700440</v>
      </c>
      <c r="H24" s="636">
        <v>3253855</v>
      </c>
    </row>
    <row r="25" spans="1:3" ht="16.5">
      <c r="A25" s="120"/>
      <c r="B25" s="120"/>
      <c r="C25" s="80"/>
    </row>
    <row r="26" ht="16.5">
      <c r="C26" s="122"/>
    </row>
    <row r="27" ht="16.5">
      <c r="C27" s="122"/>
    </row>
    <row r="28" ht="16.5">
      <c r="C28" s="122"/>
    </row>
  </sheetData>
  <sheetProtection selectLockedCells="1" selectUnlockedCells="1"/>
  <mergeCells count="2">
    <mergeCell ref="A4:G4"/>
    <mergeCell ref="A24:C2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0">
      <selection activeCell="E26" sqref="E26"/>
    </sheetView>
  </sheetViews>
  <sheetFormatPr defaultColWidth="9.00390625" defaultRowHeight="12.75"/>
  <cols>
    <col min="1" max="1" width="54.75390625" style="0" customWidth="1"/>
    <col min="2" max="2" width="14.00390625" style="0" customWidth="1"/>
    <col min="3" max="3" width="17.375" style="0" customWidth="1"/>
    <col min="4" max="4" width="17.25390625" style="0" customWidth="1"/>
    <col min="5" max="5" width="21.375" style="0" customWidth="1"/>
    <col min="6" max="6" width="22.75390625" style="0" customWidth="1"/>
  </cols>
  <sheetData>
    <row r="3" ht="12.75">
      <c r="A3" t="s">
        <v>419</v>
      </c>
    </row>
    <row r="5" ht="12.75">
      <c r="F5" s="394" t="s">
        <v>473</v>
      </c>
    </row>
    <row r="6" ht="12.75">
      <c r="F6" t="s">
        <v>371</v>
      </c>
    </row>
    <row r="7" spans="1:6" ht="24.75" customHeight="1">
      <c r="A7" s="179" t="s">
        <v>2</v>
      </c>
      <c r="B7" s="179" t="s">
        <v>400</v>
      </c>
      <c r="C7" s="179" t="s">
        <v>401</v>
      </c>
      <c r="D7" s="179"/>
      <c r="E7" s="179"/>
      <c r="F7" s="179" t="s">
        <v>122</v>
      </c>
    </row>
    <row r="8" spans="1:6" ht="24.75" customHeight="1">
      <c r="A8" s="179"/>
      <c r="B8" s="179"/>
      <c r="C8" s="179" t="s">
        <v>402</v>
      </c>
      <c r="D8" s="179" t="s">
        <v>403</v>
      </c>
      <c r="E8" s="179" t="s">
        <v>404</v>
      </c>
      <c r="F8" s="179"/>
    </row>
    <row r="9" spans="1:6" ht="24.75" customHeight="1">
      <c r="A9" s="179" t="s">
        <v>405</v>
      </c>
      <c r="B9" s="471">
        <v>2607000</v>
      </c>
      <c r="C9" s="471">
        <v>2607000</v>
      </c>
      <c r="D9" s="471">
        <v>2607000</v>
      </c>
      <c r="E9" s="471">
        <v>2607000</v>
      </c>
      <c r="F9" s="471">
        <f>SUM(B9:E9)</f>
        <v>10428000</v>
      </c>
    </row>
    <row r="10" spans="1:6" ht="24.75" customHeight="1">
      <c r="A10" s="179" t="s">
        <v>406</v>
      </c>
      <c r="B10" s="179"/>
      <c r="C10" s="179"/>
      <c r="D10" s="179"/>
      <c r="E10" s="179"/>
      <c r="F10" s="179">
        <f>SUM(B10:E10)</f>
        <v>0</v>
      </c>
    </row>
    <row r="11" spans="1:6" ht="24.75" customHeight="1">
      <c r="A11" s="179" t="s">
        <v>407</v>
      </c>
      <c r="B11" s="179"/>
      <c r="C11" s="179"/>
      <c r="D11" s="179"/>
      <c r="E11" s="179"/>
      <c r="F11" s="179">
        <v>0</v>
      </c>
    </row>
    <row r="12" spans="1:6" ht="24.75" customHeight="1">
      <c r="A12" s="179" t="s">
        <v>408</v>
      </c>
      <c r="B12" s="179"/>
      <c r="C12" s="179"/>
      <c r="D12" s="179"/>
      <c r="E12" s="179"/>
      <c r="F12" s="179">
        <v>0</v>
      </c>
    </row>
    <row r="13" spans="1:6" ht="24.75" customHeight="1">
      <c r="A13" s="179" t="s">
        <v>409</v>
      </c>
      <c r="B13" s="179"/>
      <c r="C13" s="179"/>
      <c r="D13" s="179"/>
      <c r="E13" s="179"/>
      <c r="F13" s="179">
        <v>0</v>
      </c>
    </row>
    <row r="14" spans="1:6" ht="24.75" customHeight="1">
      <c r="A14" s="179" t="s">
        <v>410</v>
      </c>
      <c r="B14" s="471">
        <v>2607000</v>
      </c>
      <c r="C14" s="471">
        <v>2607000</v>
      </c>
      <c r="D14" s="471">
        <v>2607000</v>
      </c>
      <c r="E14" s="471">
        <v>2607000</v>
      </c>
      <c r="F14" s="471">
        <f>SUM(B14:E14)</f>
        <v>10428000</v>
      </c>
    </row>
    <row r="15" spans="1:6" ht="24.75" customHeight="1">
      <c r="A15" s="179" t="s">
        <v>411</v>
      </c>
      <c r="B15" s="471">
        <v>1335000</v>
      </c>
      <c r="C15" s="471">
        <v>1335000</v>
      </c>
      <c r="D15" s="471">
        <v>1335000</v>
      </c>
      <c r="E15" s="471">
        <v>1335000</v>
      </c>
      <c r="F15" s="471">
        <f>SUM(B15:E15)</f>
        <v>5340000</v>
      </c>
    </row>
    <row r="16" spans="1:6" ht="24.75" customHeight="1">
      <c r="A16" s="179" t="s">
        <v>412</v>
      </c>
      <c r="B16" s="179"/>
      <c r="C16" s="179"/>
      <c r="D16" s="179"/>
      <c r="E16" s="179"/>
      <c r="F16" s="179">
        <v>0</v>
      </c>
    </row>
    <row r="17" spans="1:6" ht="24.75" customHeight="1">
      <c r="A17" s="179" t="s">
        <v>413</v>
      </c>
      <c r="B17" s="179"/>
      <c r="C17" s="179"/>
      <c r="D17" s="179"/>
      <c r="E17" s="179"/>
      <c r="F17" s="179">
        <v>0</v>
      </c>
    </row>
    <row r="18" spans="1:6" ht="24.75" customHeight="1">
      <c r="A18" s="179" t="s">
        <v>414</v>
      </c>
      <c r="B18" s="179"/>
      <c r="C18" s="179"/>
      <c r="D18" s="179"/>
      <c r="E18" s="179"/>
      <c r="F18" s="179">
        <v>0</v>
      </c>
    </row>
    <row r="19" spans="1:6" ht="24.75" customHeight="1">
      <c r="A19" s="179" t="s">
        <v>415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</row>
    <row r="20" spans="1:6" ht="24.75" customHeight="1">
      <c r="A20" s="179" t="s">
        <v>412</v>
      </c>
      <c r="B20" s="179"/>
      <c r="C20" s="179"/>
      <c r="D20" s="179"/>
      <c r="E20" s="179"/>
      <c r="F20" s="179">
        <v>0</v>
      </c>
    </row>
    <row r="21" spans="1:6" ht="24.75" customHeight="1">
      <c r="A21" s="179" t="s">
        <v>413</v>
      </c>
      <c r="B21" s="179"/>
      <c r="C21" s="179"/>
      <c r="D21" s="179"/>
      <c r="E21" s="179"/>
      <c r="F21" s="179">
        <v>0</v>
      </c>
    </row>
    <row r="22" spans="1:6" ht="24.75" customHeight="1">
      <c r="A22" s="179" t="s">
        <v>414</v>
      </c>
      <c r="B22" s="179"/>
      <c r="C22" s="179"/>
      <c r="D22" s="179"/>
      <c r="E22" s="179"/>
      <c r="F22" s="179">
        <v>0</v>
      </c>
    </row>
    <row r="23" spans="1:6" ht="24.75" customHeight="1">
      <c r="A23" s="179" t="s">
        <v>416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</row>
    <row r="24" spans="1:6" ht="24.75" customHeight="1">
      <c r="A24" s="179" t="s">
        <v>417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</row>
    <row r="25" spans="1:6" ht="24.75" customHeight="1">
      <c r="A25" s="179" t="s">
        <v>418</v>
      </c>
      <c r="B25" s="471">
        <v>2607000</v>
      </c>
      <c r="C25" s="471">
        <v>2607000</v>
      </c>
      <c r="D25" s="471">
        <v>2607000</v>
      </c>
      <c r="E25" s="471">
        <v>2607000</v>
      </c>
      <c r="F25" s="471">
        <f>SUM(B25:E25)</f>
        <v>10428000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6"/>
  <sheetViews>
    <sheetView tabSelected="1" view="pageBreakPreview" zoomScale="60" workbookViewId="0" topLeftCell="D21">
      <selection activeCell="O31" sqref="O31"/>
    </sheetView>
  </sheetViews>
  <sheetFormatPr defaultColWidth="9.00390625" defaultRowHeight="12.75"/>
  <cols>
    <col min="1" max="1" width="6.25390625" style="0" customWidth="1"/>
    <col min="2" max="2" width="34.75390625" style="0" customWidth="1"/>
    <col min="3" max="3" width="16.00390625" style="0" customWidth="1"/>
    <col min="4" max="4" width="12.75390625" style="0" customWidth="1"/>
    <col min="5" max="5" width="13.875" style="0" customWidth="1"/>
    <col min="6" max="7" width="13.75390625" style="0" customWidth="1"/>
    <col min="8" max="9" width="13.375" style="0" customWidth="1"/>
    <col min="10" max="10" width="13.875" style="0" customWidth="1"/>
    <col min="11" max="11" width="13.375" style="0" customWidth="1"/>
    <col min="12" max="12" width="12.75390625" style="0" customWidth="1"/>
    <col min="13" max="13" width="14.125" style="0" customWidth="1"/>
    <col min="14" max="14" width="18.75390625" style="0" customWidth="1"/>
    <col min="15" max="15" width="16.375" style="0" customWidth="1"/>
    <col min="16" max="17" width="10.125" style="0" bestFit="1" customWidth="1"/>
  </cols>
  <sheetData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28" t="s">
        <v>471</v>
      </c>
      <c r="O2" s="27"/>
    </row>
    <row r="3" spans="1:15" ht="15.75">
      <c r="A3" s="731" t="s">
        <v>619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</row>
    <row r="4" spans="1:15" ht="15.75">
      <c r="A4" s="39"/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 t="s">
        <v>371</v>
      </c>
    </row>
    <row r="5" spans="1:15" ht="25.5" customHeight="1">
      <c r="A5" s="314" t="s">
        <v>1</v>
      </c>
      <c r="B5" s="315" t="s">
        <v>2</v>
      </c>
      <c r="C5" s="316" t="s">
        <v>420</v>
      </c>
      <c r="D5" s="316" t="s">
        <v>421</v>
      </c>
      <c r="E5" s="316" t="s">
        <v>422</v>
      </c>
      <c r="F5" s="316" t="s">
        <v>423</v>
      </c>
      <c r="G5" s="316" t="s">
        <v>424</v>
      </c>
      <c r="H5" s="316" t="s">
        <v>425</v>
      </c>
      <c r="I5" s="316" t="s">
        <v>426</v>
      </c>
      <c r="J5" s="316" t="s">
        <v>427</v>
      </c>
      <c r="K5" s="316" t="s">
        <v>428</v>
      </c>
      <c r="L5" s="316" t="s">
        <v>429</v>
      </c>
      <c r="M5" s="316" t="s">
        <v>430</v>
      </c>
      <c r="N5" s="316" t="s">
        <v>431</v>
      </c>
      <c r="O5" s="314" t="s">
        <v>122</v>
      </c>
    </row>
    <row r="6" spans="1:15" ht="25.5" customHeight="1">
      <c r="A6" s="317"/>
      <c r="B6" s="404" t="s">
        <v>3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405"/>
    </row>
    <row r="7" spans="1:15" ht="25.5" customHeight="1">
      <c r="A7" s="132" t="s">
        <v>4</v>
      </c>
      <c r="B7" s="406" t="s">
        <v>432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9"/>
    </row>
    <row r="8" spans="1:16" ht="25.5" customHeight="1">
      <c r="A8" s="28" t="s">
        <v>6</v>
      </c>
      <c r="B8" s="408" t="s">
        <v>433</v>
      </c>
      <c r="C8" s="409">
        <v>690554</v>
      </c>
      <c r="D8" s="409">
        <v>1016241</v>
      </c>
      <c r="E8" s="409">
        <v>1016241</v>
      </c>
      <c r="F8" s="409">
        <v>1016241</v>
      </c>
      <c r="G8" s="409">
        <v>1016241</v>
      </c>
      <c r="H8" s="409">
        <v>1016241</v>
      </c>
      <c r="I8" s="409">
        <v>2816191</v>
      </c>
      <c r="J8" s="409">
        <v>1067741</v>
      </c>
      <c r="K8" s="409">
        <v>1016241</v>
      </c>
      <c r="L8" s="409">
        <v>1016241</v>
      </c>
      <c r="M8" s="409">
        <v>1016241</v>
      </c>
      <c r="N8" s="409">
        <v>1016246</v>
      </c>
      <c r="O8" s="9">
        <v>13720660</v>
      </c>
      <c r="P8" s="319"/>
    </row>
    <row r="9" spans="1:16" ht="25.5" customHeight="1">
      <c r="A9" s="28" t="s">
        <v>8</v>
      </c>
      <c r="B9" s="408" t="s">
        <v>11</v>
      </c>
      <c r="C9" s="409"/>
      <c r="D9" s="409"/>
      <c r="E9" s="409">
        <v>1304000</v>
      </c>
      <c r="F9" s="409"/>
      <c r="G9" s="409"/>
      <c r="H9" s="409"/>
      <c r="I9" s="409"/>
      <c r="J9" s="409"/>
      <c r="K9" s="409">
        <v>1303000</v>
      </c>
      <c r="L9" s="409"/>
      <c r="M9" s="409"/>
      <c r="N9" s="409"/>
      <c r="O9" s="9">
        <v>2607000</v>
      </c>
      <c r="P9" s="319"/>
    </row>
    <row r="10" spans="1:15" ht="25.5" customHeight="1">
      <c r="A10" s="28" t="s">
        <v>10</v>
      </c>
      <c r="B10" s="408" t="s">
        <v>13</v>
      </c>
      <c r="C10" s="409"/>
      <c r="D10" s="409"/>
      <c r="E10" s="409"/>
      <c r="F10" s="409"/>
      <c r="G10" s="409"/>
      <c r="H10" s="409">
        <v>208319</v>
      </c>
      <c r="I10" s="409"/>
      <c r="J10" s="409"/>
      <c r="K10" s="409"/>
      <c r="L10" s="409"/>
      <c r="M10" s="409"/>
      <c r="N10" s="409"/>
      <c r="O10" s="9">
        <v>208319</v>
      </c>
    </row>
    <row r="11" spans="1:16" ht="25.5" customHeight="1">
      <c r="A11" s="28" t="s">
        <v>12</v>
      </c>
      <c r="B11" s="408" t="s">
        <v>68</v>
      </c>
      <c r="C11" s="409"/>
      <c r="D11" s="409"/>
      <c r="E11" s="409"/>
      <c r="F11" s="409">
        <v>298000</v>
      </c>
      <c r="G11" s="409">
        <v>298000</v>
      </c>
      <c r="H11" s="409">
        <v>298000</v>
      </c>
      <c r="I11" s="409">
        <v>298000</v>
      </c>
      <c r="J11" s="409">
        <v>298000</v>
      </c>
      <c r="K11" s="409">
        <v>298000</v>
      </c>
      <c r="L11" s="409">
        <v>298000</v>
      </c>
      <c r="M11" s="409">
        <v>300000</v>
      </c>
      <c r="N11" s="409">
        <v>298400</v>
      </c>
      <c r="O11" s="9">
        <v>2684400</v>
      </c>
      <c r="P11" s="319"/>
    </row>
    <row r="12" spans="1:16" ht="25.5" customHeight="1">
      <c r="A12" s="410"/>
      <c r="B12" s="411" t="s">
        <v>434</v>
      </c>
      <c r="C12" s="412">
        <f aca="true" t="shared" si="0" ref="C12:O12">SUM(C8:C11)</f>
        <v>690554</v>
      </c>
      <c r="D12" s="412">
        <f t="shared" si="0"/>
        <v>1016241</v>
      </c>
      <c r="E12" s="412">
        <f t="shared" si="0"/>
        <v>2320241</v>
      </c>
      <c r="F12" s="412">
        <f t="shared" si="0"/>
        <v>1314241</v>
      </c>
      <c r="G12" s="412">
        <f t="shared" si="0"/>
        <v>1314241</v>
      </c>
      <c r="H12" s="412">
        <f t="shared" si="0"/>
        <v>1522560</v>
      </c>
      <c r="I12" s="412">
        <f t="shared" si="0"/>
        <v>3114191</v>
      </c>
      <c r="J12" s="412">
        <f t="shared" si="0"/>
        <v>1365741</v>
      </c>
      <c r="K12" s="412">
        <f t="shared" si="0"/>
        <v>2617241</v>
      </c>
      <c r="L12" s="412">
        <f t="shared" si="0"/>
        <v>1314241</v>
      </c>
      <c r="M12" s="412">
        <f t="shared" si="0"/>
        <v>1316241</v>
      </c>
      <c r="N12" s="412">
        <f t="shared" si="0"/>
        <v>1314646</v>
      </c>
      <c r="O12" s="275">
        <f t="shared" si="0"/>
        <v>19220379</v>
      </c>
      <c r="P12" s="319"/>
    </row>
    <row r="13" spans="1:15" ht="25.5" customHeight="1">
      <c r="A13" s="132" t="s">
        <v>20</v>
      </c>
      <c r="B13" s="406" t="s">
        <v>435</v>
      </c>
      <c r="C13" s="407"/>
      <c r="D13" s="407" t="s">
        <v>380</v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9"/>
    </row>
    <row r="14" spans="1:15" ht="25.5" customHeight="1">
      <c r="A14" s="28" t="s">
        <v>6</v>
      </c>
      <c r="B14" s="408" t="s">
        <v>9</v>
      </c>
      <c r="C14" s="407"/>
      <c r="D14" s="407"/>
      <c r="E14" s="407"/>
      <c r="F14" s="407"/>
      <c r="G14" s="407"/>
      <c r="H14" s="407"/>
      <c r="I14" s="407"/>
      <c r="J14" s="440"/>
      <c r="K14" s="407"/>
      <c r="L14" s="407"/>
      <c r="M14" s="407"/>
      <c r="N14" s="407"/>
      <c r="O14" s="441"/>
    </row>
    <row r="15" spans="1:15" ht="25.5" customHeight="1">
      <c r="A15" s="28" t="s">
        <v>8</v>
      </c>
      <c r="B15" s="413" t="s">
        <v>15</v>
      </c>
      <c r="C15" s="414">
        <v>50000</v>
      </c>
      <c r="D15" s="409">
        <v>50000</v>
      </c>
      <c r="E15" s="409">
        <v>50000</v>
      </c>
      <c r="F15" s="409">
        <v>50000</v>
      </c>
      <c r="G15" s="409">
        <v>50000</v>
      </c>
      <c r="H15" s="409">
        <v>50000</v>
      </c>
      <c r="I15" s="409">
        <v>50000</v>
      </c>
      <c r="J15" s="409">
        <v>50000</v>
      </c>
      <c r="K15" s="409">
        <v>50000</v>
      </c>
      <c r="L15" s="409"/>
      <c r="M15" s="409"/>
      <c r="N15" s="409">
        <v>50000</v>
      </c>
      <c r="O15" s="9">
        <f>SUM(C15:N15)</f>
        <v>500000</v>
      </c>
    </row>
    <row r="16" spans="1:15" ht="25.5" customHeight="1">
      <c r="A16" s="28" t="s">
        <v>10</v>
      </c>
      <c r="B16" s="408" t="s">
        <v>70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9"/>
    </row>
    <row r="17" spans="1:15" ht="25.5" customHeight="1">
      <c r="A17" s="410"/>
      <c r="B17" s="415" t="s">
        <v>436</v>
      </c>
      <c r="C17" s="414">
        <v>50000</v>
      </c>
      <c r="D17" s="409">
        <v>50000</v>
      </c>
      <c r="E17" s="409">
        <v>50000</v>
      </c>
      <c r="F17" s="409">
        <v>50000</v>
      </c>
      <c r="G17" s="409">
        <v>50000</v>
      </c>
      <c r="H17" s="409">
        <v>50000</v>
      </c>
      <c r="I17" s="409">
        <v>50000</v>
      </c>
      <c r="J17" s="409">
        <v>50000</v>
      </c>
      <c r="K17" s="409">
        <v>50000</v>
      </c>
      <c r="L17" s="412"/>
      <c r="M17" s="412"/>
      <c r="N17" s="412">
        <v>50000</v>
      </c>
      <c r="O17" s="412">
        <f>SUM(C17:N17)</f>
        <v>500000</v>
      </c>
    </row>
    <row r="18" spans="1:15" ht="25.5" customHeight="1">
      <c r="A18" s="410"/>
      <c r="B18" s="411" t="s">
        <v>437</v>
      </c>
      <c r="C18" s="412">
        <f>SUM(C12:C16)</f>
        <v>740554</v>
      </c>
      <c r="D18" s="412">
        <f>SUM(D12:D17)</f>
        <v>1116241</v>
      </c>
      <c r="E18" s="412">
        <f>SUM(E12:E16)</f>
        <v>2370241</v>
      </c>
      <c r="F18" s="412">
        <v>1792241</v>
      </c>
      <c r="G18" s="412">
        <v>1792241</v>
      </c>
      <c r="H18" s="412">
        <f>SUM(H12:H17)</f>
        <v>1622560</v>
      </c>
      <c r="I18" s="412">
        <v>1792241</v>
      </c>
      <c r="J18" s="412">
        <f>SUM(J12:J16)</f>
        <v>1415741</v>
      </c>
      <c r="K18" s="412">
        <f>SUM(K12:K17)</f>
        <v>2717241</v>
      </c>
      <c r="L18" s="412">
        <v>1792241</v>
      </c>
      <c r="M18" s="412">
        <v>1792241</v>
      </c>
      <c r="N18" s="412">
        <f>SUM(N12:N16)</f>
        <v>1364646</v>
      </c>
      <c r="O18" s="275">
        <f>SUM(O17+O14+O12)</f>
        <v>19720379</v>
      </c>
    </row>
    <row r="19" spans="1:17" ht="25.5" customHeight="1">
      <c r="A19" s="132" t="s">
        <v>48</v>
      </c>
      <c r="B19" s="406" t="s">
        <v>438</v>
      </c>
      <c r="C19" s="407">
        <v>237970621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9">
        <f>SUM(C19:N19)</f>
        <v>237970621</v>
      </c>
      <c r="Q19" s="319"/>
    </row>
    <row r="20" spans="1:16" ht="25.5" customHeight="1">
      <c r="A20" s="416"/>
      <c r="B20" s="417" t="s">
        <v>439</v>
      </c>
      <c r="C20" s="418">
        <f>SUM(C18:C19)</f>
        <v>238711175</v>
      </c>
      <c r="D20" s="418">
        <v>1416241</v>
      </c>
      <c r="E20" s="418">
        <v>3178241</v>
      </c>
      <c r="F20" s="418">
        <v>1792241</v>
      </c>
      <c r="G20" s="418">
        <f>SUM(G18:G19)</f>
        <v>1792241</v>
      </c>
      <c r="H20" s="418">
        <f>SUM(H18)</f>
        <v>1622560</v>
      </c>
      <c r="I20" s="418">
        <f>SUM(I18:I19)</f>
        <v>1792241</v>
      </c>
      <c r="J20" s="418">
        <f>SUM(J18:J19)</f>
        <v>1415741</v>
      </c>
      <c r="K20" s="418">
        <v>3303241</v>
      </c>
      <c r="L20" s="418">
        <v>1792241</v>
      </c>
      <c r="M20" s="418">
        <v>1792241</v>
      </c>
      <c r="N20" s="418">
        <f>SUM(N18:N19)</f>
        <v>1364646</v>
      </c>
      <c r="O20" s="418">
        <f>SUM(O18:O19)</f>
        <v>257691000</v>
      </c>
      <c r="P20" s="319"/>
    </row>
    <row r="21" spans="1:15" ht="25.5" customHeight="1">
      <c r="A21" s="28"/>
      <c r="B21" s="148" t="s">
        <v>23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9"/>
    </row>
    <row r="22" spans="1:15" ht="25.5" customHeight="1">
      <c r="A22" s="132" t="s">
        <v>4</v>
      </c>
      <c r="B22" s="148" t="s">
        <v>440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9"/>
    </row>
    <row r="23" spans="1:15" ht="25.5" customHeight="1">
      <c r="A23" s="28" t="s">
        <v>6</v>
      </c>
      <c r="B23" s="343" t="s">
        <v>441</v>
      </c>
      <c r="C23" s="419">
        <v>608885</v>
      </c>
      <c r="D23" s="419">
        <v>608885</v>
      </c>
      <c r="E23" s="419">
        <v>608885</v>
      </c>
      <c r="F23" s="419">
        <v>608885</v>
      </c>
      <c r="G23" s="419">
        <v>608885</v>
      </c>
      <c r="H23" s="419">
        <v>608885</v>
      </c>
      <c r="I23" s="419">
        <v>608885</v>
      </c>
      <c r="J23" s="419">
        <v>608885</v>
      </c>
      <c r="K23" s="419">
        <v>608885</v>
      </c>
      <c r="L23" s="419">
        <v>608885</v>
      </c>
      <c r="M23" s="419">
        <v>608885</v>
      </c>
      <c r="N23" s="419">
        <v>608890</v>
      </c>
      <c r="O23" s="9">
        <f>SUM(C23:N23)</f>
        <v>7306625</v>
      </c>
    </row>
    <row r="24" spans="1:15" ht="25.5" customHeight="1">
      <c r="A24" s="28" t="s">
        <v>8</v>
      </c>
      <c r="B24" s="343" t="s">
        <v>442</v>
      </c>
      <c r="C24" s="419">
        <v>95895</v>
      </c>
      <c r="D24" s="419">
        <v>95895</v>
      </c>
      <c r="E24" s="419">
        <v>95895</v>
      </c>
      <c r="F24" s="419">
        <v>95895</v>
      </c>
      <c r="G24" s="419">
        <v>95895</v>
      </c>
      <c r="H24" s="419">
        <v>95895</v>
      </c>
      <c r="I24" s="419">
        <v>95895</v>
      </c>
      <c r="J24" s="419">
        <v>95895</v>
      </c>
      <c r="K24" s="419">
        <v>95895</v>
      </c>
      <c r="L24" s="419">
        <v>95895</v>
      </c>
      <c r="M24" s="419">
        <v>95895</v>
      </c>
      <c r="N24" s="419">
        <v>95895</v>
      </c>
      <c r="O24" s="9">
        <f>SUM(C24:N24)</f>
        <v>1150740</v>
      </c>
    </row>
    <row r="25" spans="1:15" ht="25.5" customHeight="1">
      <c r="A25" s="28" t="s">
        <v>10</v>
      </c>
      <c r="B25" s="343" t="s">
        <v>27</v>
      </c>
      <c r="C25" s="419">
        <v>570329</v>
      </c>
      <c r="D25" s="419">
        <v>570329</v>
      </c>
      <c r="E25" s="419">
        <v>677425</v>
      </c>
      <c r="F25" s="419">
        <v>532443</v>
      </c>
      <c r="G25" s="419">
        <v>531583</v>
      </c>
      <c r="H25" s="419">
        <v>741403</v>
      </c>
      <c r="I25" s="419">
        <v>1543033</v>
      </c>
      <c r="J25" s="419">
        <v>531583</v>
      </c>
      <c r="K25" s="419">
        <v>531853</v>
      </c>
      <c r="L25" s="419">
        <v>531583</v>
      </c>
      <c r="M25" s="419">
        <v>531583</v>
      </c>
      <c r="N25" s="419">
        <v>531853</v>
      </c>
      <c r="O25" s="9">
        <f>SUM(C25:N25)</f>
        <v>7825000</v>
      </c>
    </row>
    <row r="26" spans="1:15" ht="25.5" customHeight="1">
      <c r="A26" s="28" t="s">
        <v>12</v>
      </c>
      <c r="B26" s="343" t="s">
        <v>28</v>
      </c>
      <c r="C26" s="419">
        <v>50000</v>
      </c>
      <c r="D26" s="419">
        <v>20000</v>
      </c>
      <c r="E26" s="419">
        <v>20000</v>
      </c>
      <c r="F26" s="419">
        <v>20000</v>
      </c>
      <c r="G26" s="419">
        <v>20000</v>
      </c>
      <c r="H26" s="419">
        <v>20000</v>
      </c>
      <c r="I26" s="419">
        <v>911500</v>
      </c>
      <c r="J26" s="419">
        <v>200000</v>
      </c>
      <c r="K26" s="419">
        <v>20000</v>
      </c>
      <c r="L26" s="419">
        <v>40000</v>
      </c>
      <c r="M26" s="419">
        <v>599355</v>
      </c>
      <c r="N26" s="419">
        <v>1333000</v>
      </c>
      <c r="O26" s="9">
        <f>SUM(C26:N26)</f>
        <v>3253855</v>
      </c>
    </row>
    <row r="27" spans="1:15" ht="25.5" customHeight="1">
      <c r="A27" s="28" t="s">
        <v>14</v>
      </c>
      <c r="B27" s="343" t="s">
        <v>29</v>
      </c>
      <c r="C27" s="419">
        <v>50000</v>
      </c>
      <c r="D27" s="419"/>
      <c r="E27" s="419">
        <v>50000</v>
      </c>
      <c r="F27" s="419"/>
      <c r="G27" s="419"/>
      <c r="H27" s="419">
        <v>50000</v>
      </c>
      <c r="I27" s="419">
        <v>55000</v>
      </c>
      <c r="J27" s="419">
        <v>50000</v>
      </c>
      <c r="K27" s="419">
        <v>50000</v>
      </c>
      <c r="L27" s="419"/>
      <c r="M27" s="419">
        <v>14953</v>
      </c>
      <c r="N27" s="419">
        <v>100000</v>
      </c>
      <c r="O27" s="9">
        <f>SUM(C27:N27)</f>
        <v>419953</v>
      </c>
    </row>
    <row r="28" spans="1:15" ht="25.5" customHeight="1">
      <c r="A28" s="28"/>
      <c r="B28" s="148" t="s">
        <v>109</v>
      </c>
      <c r="C28" s="420">
        <f>SUM(C23:C27)</f>
        <v>1375109</v>
      </c>
      <c r="D28" s="420">
        <f>SUM(D23:D27)</f>
        <v>1295109</v>
      </c>
      <c r="E28" s="420">
        <f>SUM(E23:E27)</f>
        <v>1452205</v>
      </c>
      <c r="F28" s="420">
        <f>SUM(F23:F27)</f>
        <v>1257223</v>
      </c>
      <c r="G28" s="420">
        <f>SUM(G23:G27)</f>
        <v>1256363</v>
      </c>
      <c r="H28" s="420">
        <f aca="true" t="shared" si="1" ref="H28:O28">SUM(H23:H27)</f>
        <v>1516183</v>
      </c>
      <c r="I28" s="420">
        <f t="shared" si="1"/>
        <v>3214313</v>
      </c>
      <c r="J28" s="420">
        <f t="shared" si="1"/>
        <v>1486363</v>
      </c>
      <c r="K28" s="420">
        <f t="shared" si="1"/>
        <v>1306633</v>
      </c>
      <c r="L28" s="420">
        <f t="shared" si="1"/>
        <v>1276363</v>
      </c>
      <c r="M28" s="420">
        <f t="shared" si="1"/>
        <v>1850671</v>
      </c>
      <c r="N28" s="420">
        <f t="shared" si="1"/>
        <v>2669638</v>
      </c>
      <c r="O28" s="11">
        <f t="shared" si="1"/>
        <v>19956173</v>
      </c>
    </row>
    <row r="29" spans="1:15" ht="25.5" customHeight="1">
      <c r="A29" s="132" t="s">
        <v>20</v>
      </c>
      <c r="B29" s="148" t="s">
        <v>443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9"/>
    </row>
    <row r="30" spans="1:15" ht="25.5" customHeight="1">
      <c r="A30" s="15" t="s">
        <v>6</v>
      </c>
      <c r="B30" s="343" t="s">
        <v>31</v>
      </c>
      <c r="C30" s="419">
        <v>230309005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9">
        <f>SUM(C30:F30)</f>
        <v>230309005</v>
      </c>
    </row>
    <row r="31" spans="1:15" ht="25.5" customHeight="1">
      <c r="A31" s="15" t="s">
        <v>8</v>
      </c>
      <c r="B31" s="343" t="s">
        <v>32</v>
      </c>
      <c r="C31" s="419">
        <v>6800000</v>
      </c>
      <c r="D31" s="419"/>
      <c r="E31" s="419"/>
      <c r="F31" s="419"/>
      <c r="G31" s="419"/>
      <c r="H31" s="419"/>
      <c r="I31" s="419"/>
      <c r="J31" s="442"/>
      <c r="K31" s="419"/>
      <c r="L31" s="419"/>
      <c r="M31" s="419"/>
      <c r="N31" s="419"/>
      <c r="O31" s="441">
        <f>SUM(C31:N31)</f>
        <v>6800000</v>
      </c>
    </row>
    <row r="32" spans="1:15" ht="25.5" customHeight="1">
      <c r="A32" s="15" t="s">
        <v>10</v>
      </c>
      <c r="B32" s="425" t="s">
        <v>34</v>
      </c>
      <c r="C32" s="426">
        <v>77330</v>
      </c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362">
        <v>77330</v>
      </c>
    </row>
    <row r="33" spans="1:15" ht="25.5" customHeight="1">
      <c r="A33" s="28"/>
      <c r="B33" s="421" t="s">
        <v>444</v>
      </c>
      <c r="C33" s="422">
        <f>SUM(C30:C32)</f>
        <v>237186335</v>
      </c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275">
        <f>SUM(O30:O32)</f>
        <v>237186335</v>
      </c>
    </row>
    <row r="34" spans="1:15" ht="25.5" customHeight="1">
      <c r="A34" s="132" t="s">
        <v>48</v>
      </c>
      <c r="B34" s="148" t="s">
        <v>359</v>
      </c>
      <c r="C34" s="419">
        <v>548492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9">
        <v>548492</v>
      </c>
    </row>
    <row r="35" spans="1:17" ht="25.5" customHeight="1">
      <c r="A35" s="28"/>
      <c r="B35" s="423" t="s">
        <v>445</v>
      </c>
      <c r="C35" s="424">
        <f>SUM(C34+C33+C28)</f>
        <v>239109936</v>
      </c>
      <c r="D35" s="424">
        <f>SUM(D28)</f>
        <v>1295109</v>
      </c>
      <c r="E35" s="424">
        <f aca="true" t="shared" si="2" ref="E35:J35">SUM(E33+E28)</f>
        <v>1452205</v>
      </c>
      <c r="F35" s="424">
        <f>SUM(F28:F32)</f>
        <v>1257223</v>
      </c>
      <c r="G35" s="424">
        <f t="shared" si="2"/>
        <v>1256363</v>
      </c>
      <c r="H35" s="427">
        <f>SUM(H28:H32)</f>
        <v>1516183</v>
      </c>
      <c r="I35" s="424">
        <f t="shared" si="2"/>
        <v>3214313</v>
      </c>
      <c r="J35" s="424">
        <f t="shared" si="2"/>
        <v>1486363</v>
      </c>
      <c r="K35" s="424">
        <f>SUM(K32+K28)</f>
        <v>1306633</v>
      </c>
      <c r="L35" s="424">
        <f>SUM(L33+M28)</f>
        <v>1850671</v>
      </c>
      <c r="M35" s="424">
        <f>SUM(L35)</f>
        <v>1850671</v>
      </c>
      <c r="N35" s="424">
        <f>SUM(N33+N28)</f>
        <v>2669638</v>
      </c>
      <c r="O35" s="667">
        <f>SUM(O34+O33+O28)</f>
        <v>257691000</v>
      </c>
      <c r="Q35" s="319"/>
    </row>
    <row r="36" ht="25.5" customHeight="1">
      <c r="N36" s="319"/>
    </row>
    <row r="37" ht="25.5" customHeight="1"/>
    <row r="38" ht="25.5" customHeight="1"/>
    <row r="39" ht="25.5" customHeight="1"/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view="pageBreakPreview" zoomScale="60" zoomScalePageLayoutView="0" workbookViewId="0" topLeftCell="A40">
      <selection activeCell="H62" sqref="H62"/>
    </sheetView>
  </sheetViews>
  <sheetFormatPr defaultColWidth="7.875" defaultRowHeight="12.75"/>
  <cols>
    <col min="1" max="1" width="5.00390625" style="21" customWidth="1"/>
    <col min="2" max="2" width="10.875" style="21" customWidth="1"/>
    <col min="3" max="3" width="56.25390625" style="22" customWidth="1"/>
    <col min="4" max="4" width="20.00390625" style="23" customWidth="1"/>
    <col min="5" max="5" width="22.25390625" style="23" customWidth="1"/>
    <col min="6" max="6" width="18.375" style="23" customWidth="1"/>
    <col min="7" max="7" width="18.75390625" style="24" customWidth="1"/>
    <col min="8" max="8" width="21.875" style="24" customWidth="1"/>
    <col min="9" max="247" width="7.875" style="24" customWidth="1"/>
  </cols>
  <sheetData>
    <row r="2" spans="3:7" ht="16.5">
      <c r="C2" s="25"/>
      <c r="G2" s="248"/>
    </row>
    <row r="3" spans="1:7" ht="22.5" customHeight="1">
      <c r="A3" s="669" t="s">
        <v>552</v>
      </c>
      <c r="B3" s="669"/>
      <c r="C3" s="669"/>
      <c r="D3" s="669"/>
      <c r="E3" s="669"/>
      <c r="F3" s="460"/>
      <c r="G3" s="463" t="s">
        <v>549</v>
      </c>
    </row>
    <row r="4" spans="1:254" s="26" customFormat="1" ht="60" customHeight="1">
      <c r="A4" s="249" t="s">
        <v>1</v>
      </c>
      <c r="B4" s="249" t="s">
        <v>258</v>
      </c>
      <c r="C4" s="231" t="s">
        <v>2</v>
      </c>
      <c r="D4" s="351" t="s">
        <v>507</v>
      </c>
      <c r="E4" s="352" t="s">
        <v>508</v>
      </c>
      <c r="F4" s="352" t="s">
        <v>553</v>
      </c>
      <c r="G4" s="353" t="s">
        <v>555</v>
      </c>
      <c r="H4" s="351" t="s">
        <v>554</v>
      </c>
      <c r="IN4" s="27"/>
      <c r="IO4" s="27"/>
      <c r="IP4" s="27"/>
      <c r="IQ4" s="27"/>
      <c r="IR4" s="27"/>
      <c r="IS4" s="27"/>
      <c r="IT4" s="27"/>
    </row>
    <row r="5" spans="1:8" ht="24.75" customHeight="1">
      <c r="A5" s="252" t="s">
        <v>6</v>
      </c>
      <c r="B5" s="251"/>
      <c r="C5" s="232" t="s">
        <v>37</v>
      </c>
      <c r="D5" s="9"/>
      <c r="E5" s="193"/>
      <c r="F5" s="193"/>
      <c r="G5" s="142"/>
      <c r="H5" s="9"/>
    </row>
    <row r="6" spans="1:8" ht="24.75" customHeight="1">
      <c r="A6" s="252"/>
      <c r="B6" s="253" t="s">
        <v>270</v>
      </c>
      <c r="C6" s="234" t="s">
        <v>38</v>
      </c>
      <c r="D6" s="9">
        <v>9681074</v>
      </c>
      <c r="E6" s="193">
        <v>9681074</v>
      </c>
      <c r="F6" s="193">
        <v>9690346</v>
      </c>
      <c r="G6" s="142">
        <v>9690346</v>
      </c>
      <c r="H6" s="9">
        <v>8658440</v>
      </c>
    </row>
    <row r="7" spans="1:8" ht="24.75" customHeight="1">
      <c r="A7" s="252"/>
      <c r="B7" s="253"/>
      <c r="C7" s="234" t="s">
        <v>386</v>
      </c>
      <c r="D7" s="9"/>
      <c r="E7" s="193"/>
      <c r="F7" s="193"/>
      <c r="G7" s="142"/>
      <c r="H7" s="464">
        <v>8365</v>
      </c>
    </row>
    <row r="8" spans="1:8" ht="24.75" customHeight="1">
      <c r="A8" s="252"/>
      <c r="B8" s="253" t="s">
        <v>271</v>
      </c>
      <c r="C8" s="234" t="s">
        <v>39</v>
      </c>
      <c r="D8" s="9"/>
      <c r="E8" s="193"/>
      <c r="F8" s="193"/>
      <c r="G8" s="142"/>
      <c r="H8" s="9"/>
    </row>
    <row r="9" spans="1:8" ht="24.75" customHeight="1">
      <c r="A9" s="252"/>
      <c r="B9" s="253" t="s">
        <v>272</v>
      </c>
      <c r="C9" s="234" t="s">
        <v>40</v>
      </c>
      <c r="D9" s="9">
        <v>1763000</v>
      </c>
      <c r="E9" s="193">
        <v>1763000</v>
      </c>
      <c r="F9" s="193">
        <v>1763000</v>
      </c>
      <c r="G9" s="142">
        <v>1763000</v>
      </c>
      <c r="H9" s="9">
        <v>3253855</v>
      </c>
    </row>
    <row r="10" spans="1:8" ht="24.75" customHeight="1">
      <c r="A10" s="252"/>
      <c r="B10" s="253" t="s">
        <v>273</v>
      </c>
      <c r="C10" s="234" t="s">
        <v>41</v>
      </c>
      <c r="D10" s="9">
        <v>1800000</v>
      </c>
      <c r="E10" s="193">
        <v>1800000</v>
      </c>
      <c r="F10" s="193">
        <v>1800000</v>
      </c>
      <c r="G10" s="142">
        <v>1800000</v>
      </c>
      <c r="H10" s="9">
        <v>1800000</v>
      </c>
    </row>
    <row r="11" spans="1:8" ht="24.75" customHeight="1">
      <c r="A11" s="252"/>
      <c r="B11" s="253" t="s">
        <v>274</v>
      </c>
      <c r="C11" s="234" t="s">
        <v>42</v>
      </c>
      <c r="D11" s="9"/>
      <c r="E11" s="193">
        <v>1851450</v>
      </c>
      <c r="F11" s="193">
        <v>1648115</v>
      </c>
      <c r="G11" s="142">
        <v>1648115</v>
      </c>
      <c r="H11" s="9"/>
    </row>
    <row r="12" spans="1:8" ht="24.75" customHeight="1">
      <c r="A12" s="252"/>
      <c r="B12" s="253" t="s">
        <v>275</v>
      </c>
      <c r="C12" s="234" t="s">
        <v>43</v>
      </c>
      <c r="D12" s="14"/>
      <c r="E12" s="354"/>
      <c r="F12" s="354"/>
      <c r="G12" s="355"/>
      <c r="H12" s="14"/>
    </row>
    <row r="13" spans="1:254" s="29" customFormat="1" ht="24.75" customHeight="1">
      <c r="A13" s="250"/>
      <c r="B13" s="251" t="s">
        <v>280</v>
      </c>
      <c r="C13" s="236" t="s">
        <v>325</v>
      </c>
      <c r="D13" s="161">
        <v>13244074</v>
      </c>
      <c r="E13" s="161">
        <f>SUM(E6:E12)</f>
        <v>15095524</v>
      </c>
      <c r="F13" s="161">
        <f>SUM(F6:F12)</f>
        <v>14901461</v>
      </c>
      <c r="G13" s="161">
        <f>SUM(G6:G12)</f>
        <v>14901461</v>
      </c>
      <c r="H13" s="161">
        <f>SUM(H6:H11)</f>
        <v>13720660</v>
      </c>
      <c r="IN13" s="30"/>
      <c r="IO13" s="30"/>
      <c r="IP13" s="30"/>
      <c r="IQ13" s="30"/>
      <c r="IR13" s="30"/>
      <c r="IS13" s="30"/>
      <c r="IT13" s="30"/>
    </row>
    <row r="14" spans="1:254" s="31" customFormat="1" ht="24.75" customHeight="1">
      <c r="A14" s="250" t="s">
        <v>20</v>
      </c>
      <c r="B14" s="253"/>
      <c r="C14" s="232" t="s">
        <v>45</v>
      </c>
      <c r="D14" s="356"/>
      <c r="E14" s="357"/>
      <c r="F14" s="357"/>
      <c r="G14" s="465"/>
      <c r="H14" s="356"/>
      <c r="IN14" s="12"/>
      <c r="IO14" s="12"/>
      <c r="IP14" s="12"/>
      <c r="IQ14" s="12"/>
      <c r="IR14" s="12"/>
      <c r="IS14" s="12"/>
      <c r="IT14" s="12"/>
    </row>
    <row r="15" spans="1:8" ht="24.75" customHeight="1">
      <c r="A15" s="252" t="s">
        <v>6</v>
      </c>
      <c r="B15" s="253" t="s">
        <v>240</v>
      </c>
      <c r="C15" s="234" t="s">
        <v>46</v>
      </c>
      <c r="D15" s="358"/>
      <c r="E15" s="467">
        <v>4578862</v>
      </c>
      <c r="F15" s="467">
        <v>5028862</v>
      </c>
      <c r="G15" s="142">
        <v>5028862</v>
      </c>
      <c r="H15" s="358"/>
    </row>
    <row r="16" spans="1:8" ht="24.75" customHeight="1">
      <c r="A16" s="252" t="s">
        <v>8</v>
      </c>
      <c r="B16" s="253" t="s">
        <v>381</v>
      </c>
      <c r="C16" s="234" t="s">
        <v>384</v>
      </c>
      <c r="D16" s="358"/>
      <c r="E16" s="359"/>
      <c r="F16" s="359"/>
      <c r="G16" s="142"/>
      <c r="H16" s="358"/>
    </row>
    <row r="17" spans="1:254" s="31" customFormat="1" ht="24.75" customHeight="1">
      <c r="A17" s="250"/>
      <c r="B17" s="251" t="s">
        <v>240</v>
      </c>
      <c r="C17" s="236" t="s">
        <v>47</v>
      </c>
      <c r="D17" s="360"/>
      <c r="E17" s="468">
        <f>SUM(E15:E16)</f>
        <v>4578862</v>
      </c>
      <c r="F17" s="468">
        <f>SUM(F15:F16)</f>
        <v>5028862</v>
      </c>
      <c r="G17" s="161">
        <f>SUM(G15)</f>
        <v>5028862</v>
      </c>
      <c r="H17" s="360"/>
      <c r="IN17" s="12"/>
      <c r="IO17" s="12"/>
      <c r="IP17" s="12"/>
      <c r="IQ17" s="12"/>
      <c r="IR17" s="12"/>
      <c r="IS17" s="12"/>
      <c r="IT17" s="12"/>
    </row>
    <row r="18" spans="1:8" ht="24.75" customHeight="1">
      <c r="A18" s="250" t="s">
        <v>48</v>
      </c>
      <c r="B18" s="251"/>
      <c r="C18" s="232" t="s">
        <v>11</v>
      </c>
      <c r="D18" s="9"/>
      <c r="E18" s="193"/>
      <c r="F18" s="193"/>
      <c r="G18" s="142"/>
      <c r="H18" s="9"/>
    </row>
    <row r="19" spans="1:8" ht="24.75" customHeight="1">
      <c r="A19" s="252" t="s">
        <v>6</v>
      </c>
      <c r="B19" s="253"/>
      <c r="C19" s="234" t="s">
        <v>49</v>
      </c>
      <c r="D19" s="9"/>
      <c r="E19" s="193"/>
      <c r="F19" s="193"/>
      <c r="G19" s="142"/>
      <c r="H19" s="9"/>
    </row>
    <row r="20" spans="1:8" ht="24.75" customHeight="1">
      <c r="A20" s="252" t="s">
        <v>8</v>
      </c>
      <c r="B20" s="253"/>
      <c r="C20" s="234" t="s">
        <v>50</v>
      </c>
      <c r="D20" s="361"/>
      <c r="E20" s="193"/>
      <c r="F20" s="193"/>
      <c r="G20" s="142"/>
      <c r="H20" s="361"/>
    </row>
    <row r="21" spans="1:8" ht="24.75" customHeight="1">
      <c r="A21" s="252" t="s">
        <v>10</v>
      </c>
      <c r="B21" s="253"/>
      <c r="C21" s="234" t="s">
        <v>51</v>
      </c>
      <c r="D21" s="361"/>
      <c r="E21" s="193"/>
      <c r="F21" s="193"/>
      <c r="G21" s="142"/>
      <c r="H21" s="361"/>
    </row>
    <row r="22" spans="1:8" ht="24.75" customHeight="1">
      <c r="A22" s="252" t="s">
        <v>12</v>
      </c>
      <c r="B22" s="254" t="s">
        <v>287</v>
      </c>
      <c r="C22" s="234" t="s">
        <v>52</v>
      </c>
      <c r="D22" s="362"/>
      <c r="E22" s="363"/>
      <c r="F22" s="363"/>
      <c r="G22" s="142"/>
      <c r="H22" s="362"/>
    </row>
    <row r="23" spans="1:8" ht="24.75" customHeight="1">
      <c r="A23" s="252"/>
      <c r="B23" s="253" t="s">
        <v>287</v>
      </c>
      <c r="C23" s="234" t="s">
        <v>53</v>
      </c>
      <c r="D23" s="9">
        <v>2105000</v>
      </c>
      <c r="E23" s="193">
        <v>2105000</v>
      </c>
      <c r="F23" s="193">
        <v>2105000</v>
      </c>
      <c r="G23" s="142">
        <v>1809697</v>
      </c>
      <c r="H23" s="9">
        <v>2000000</v>
      </c>
    </row>
    <row r="24" spans="1:8" ht="24.75" customHeight="1">
      <c r="A24" s="252"/>
      <c r="B24" s="253" t="s">
        <v>290</v>
      </c>
      <c r="C24" s="234" t="s">
        <v>326</v>
      </c>
      <c r="D24" s="9"/>
      <c r="E24" s="193"/>
      <c r="F24" s="193"/>
      <c r="G24" s="142"/>
      <c r="H24" s="9"/>
    </row>
    <row r="25" spans="1:8" ht="24.75" customHeight="1">
      <c r="A25" s="252" t="s">
        <v>14</v>
      </c>
      <c r="B25" s="253" t="s">
        <v>345</v>
      </c>
      <c r="C25" s="238" t="s">
        <v>54</v>
      </c>
      <c r="D25" s="9"/>
      <c r="E25" s="193"/>
      <c r="F25" s="193"/>
      <c r="G25" s="142"/>
      <c r="H25" s="9"/>
    </row>
    <row r="26" spans="1:8" ht="24.75" customHeight="1">
      <c r="A26" s="252"/>
      <c r="B26" s="253"/>
      <c r="C26" s="238" t="s">
        <v>55</v>
      </c>
      <c r="D26" s="9"/>
      <c r="E26" s="193"/>
      <c r="F26" s="193"/>
      <c r="G26" s="142"/>
      <c r="H26" s="9"/>
    </row>
    <row r="27" spans="1:8" ht="24.75" customHeight="1">
      <c r="A27" s="252"/>
      <c r="B27" s="253" t="s">
        <v>291</v>
      </c>
      <c r="C27" s="238" t="s">
        <v>56</v>
      </c>
      <c r="D27" s="9">
        <v>455000</v>
      </c>
      <c r="E27" s="193">
        <v>455000</v>
      </c>
      <c r="F27" s="193">
        <v>455000</v>
      </c>
      <c r="G27" s="142">
        <v>465447</v>
      </c>
      <c r="H27" s="9">
        <v>465000</v>
      </c>
    </row>
    <row r="28" spans="1:8" ht="24.75" customHeight="1">
      <c r="A28" s="252" t="s">
        <v>16</v>
      </c>
      <c r="B28" s="253"/>
      <c r="C28" s="238" t="s">
        <v>157</v>
      </c>
      <c r="D28" s="9"/>
      <c r="E28" s="193"/>
      <c r="F28" s="193"/>
      <c r="G28" s="142"/>
      <c r="H28" s="9"/>
    </row>
    <row r="29" spans="1:8" ht="24.75" customHeight="1">
      <c r="A29" s="255" t="s">
        <v>18</v>
      </c>
      <c r="B29" s="253" t="s">
        <v>293</v>
      </c>
      <c r="C29" s="238" t="s">
        <v>167</v>
      </c>
      <c r="D29" s="9"/>
      <c r="E29" s="193"/>
      <c r="F29" s="193"/>
      <c r="G29" s="142"/>
      <c r="H29" s="9"/>
    </row>
    <row r="30" spans="1:8" ht="24.75" customHeight="1">
      <c r="A30" s="256"/>
      <c r="B30" s="257" t="s">
        <v>293</v>
      </c>
      <c r="C30" s="238" t="s">
        <v>166</v>
      </c>
      <c r="D30" s="9">
        <v>92000</v>
      </c>
      <c r="E30" s="193">
        <v>92000</v>
      </c>
      <c r="F30" s="193">
        <v>92000</v>
      </c>
      <c r="G30" s="142">
        <v>102000</v>
      </c>
      <c r="H30" s="9">
        <v>92000</v>
      </c>
    </row>
    <row r="31" spans="1:8" ht="24.75" customHeight="1">
      <c r="A31" s="252" t="s">
        <v>33</v>
      </c>
      <c r="B31" s="253" t="s">
        <v>298</v>
      </c>
      <c r="C31" s="238" t="s">
        <v>57</v>
      </c>
      <c r="D31" s="9">
        <v>172000</v>
      </c>
      <c r="E31" s="193">
        <v>172000</v>
      </c>
      <c r="F31" s="193">
        <v>172000</v>
      </c>
      <c r="G31" s="142">
        <v>240716</v>
      </c>
      <c r="H31" s="9">
        <v>50000</v>
      </c>
    </row>
    <row r="32" spans="1:8" ht="24.75" customHeight="1">
      <c r="A32" s="252" t="s">
        <v>328</v>
      </c>
      <c r="B32" s="253" t="s">
        <v>298</v>
      </c>
      <c r="C32" s="238" t="s">
        <v>363</v>
      </c>
      <c r="D32" s="9"/>
      <c r="E32" s="193"/>
      <c r="F32" s="193"/>
      <c r="G32" s="142">
        <v>30000</v>
      </c>
      <c r="H32" s="9"/>
    </row>
    <row r="33" spans="1:8" ht="24.75" customHeight="1">
      <c r="A33" s="252" t="s">
        <v>362</v>
      </c>
      <c r="B33" s="253" t="s">
        <v>298</v>
      </c>
      <c r="C33" s="238" t="s">
        <v>364</v>
      </c>
      <c r="D33" s="9"/>
      <c r="E33" s="193"/>
      <c r="F33" s="193"/>
      <c r="G33" s="142"/>
      <c r="H33" s="9"/>
    </row>
    <row r="34" spans="1:8" ht="24.75" customHeight="1">
      <c r="A34" s="252" t="s">
        <v>365</v>
      </c>
      <c r="B34" s="253" t="s">
        <v>298</v>
      </c>
      <c r="C34" s="238" t="s">
        <v>366</v>
      </c>
      <c r="D34" s="9"/>
      <c r="E34" s="193"/>
      <c r="F34" s="193"/>
      <c r="G34" s="142"/>
      <c r="H34" s="9"/>
    </row>
    <row r="35" spans="1:254" s="29" customFormat="1" ht="24.75" customHeight="1">
      <c r="A35" s="258"/>
      <c r="B35" s="259" t="s">
        <v>298</v>
      </c>
      <c r="C35" s="240" t="s">
        <v>58</v>
      </c>
      <c r="D35" s="267">
        <v>2824000</v>
      </c>
      <c r="E35" s="269">
        <v>2824000</v>
      </c>
      <c r="F35" s="269">
        <v>2824000</v>
      </c>
      <c r="G35" s="161">
        <f>SUM(G23:G33)</f>
        <v>2647860</v>
      </c>
      <c r="H35" s="267">
        <f>SUM(H18:H34)</f>
        <v>2607000</v>
      </c>
      <c r="IN35" s="30"/>
      <c r="IO35" s="30"/>
      <c r="IP35" s="30"/>
      <c r="IQ35" s="30"/>
      <c r="IR35" s="30"/>
      <c r="IS35" s="30"/>
      <c r="IT35" s="30"/>
    </row>
    <row r="36" spans="1:254" s="29" customFormat="1" ht="24.75" customHeight="1">
      <c r="A36" s="250" t="s">
        <v>59</v>
      </c>
      <c r="B36" s="251"/>
      <c r="C36" s="260" t="s">
        <v>13</v>
      </c>
      <c r="D36" s="11"/>
      <c r="E36" s="194"/>
      <c r="F36" s="194"/>
      <c r="G36" s="195"/>
      <c r="H36" s="11"/>
      <c r="IN36" s="30"/>
      <c r="IO36" s="30"/>
      <c r="IP36" s="30"/>
      <c r="IQ36" s="30"/>
      <c r="IR36" s="30"/>
      <c r="IS36" s="30"/>
      <c r="IT36" s="30"/>
    </row>
    <row r="37" spans="1:8" ht="24.75" customHeight="1">
      <c r="A37" s="252" t="s">
        <v>6</v>
      </c>
      <c r="B37" s="253"/>
      <c r="C37" s="238" t="s">
        <v>60</v>
      </c>
      <c r="D37" s="9"/>
      <c r="E37" s="193"/>
      <c r="F37" s="193"/>
      <c r="G37" s="142"/>
      <c r="H37" s="9"/>
    </row>
    <row r="38" spans="1:254" ht="24.75" customHeight="1">
      <c r="A38" s="252" t="s">
        <v>61</v>
      </c>
      <c r="B38" s="253" t="s">
        <v>300</v>
      </c>
      <c r="C38" s="234" t="s">
        <v>62</v>
      </c>
      <c r="D38" s="9">
        <v>200000</v>
      </c>
      <c r="E38" s="193">
        <v>200000</v>
      </c>
      <c r="F38" s="193">
        <v>200000</v>
      </c>
      <c r="G38" s="142">
        <v>85500</v>
      </c>
      <c r="H38" s="9">
        <v>100000</v>
      </c>
      <c r="IN38" s="10"/>
      <c r="IO38" s="10"/>
      <c r="IP38" s="10"/>
      <c r="IQ38" s="10"/>
      <c r="IR38" s="10"/>
      <c r="IS38" s="10"/>
      <c r="IT38" s="10"/>
    </row>
    <row r="39" spans="1:254" ht="24.75" customHeight="1">
      <c r="A39" s="252" t="s">
        <v>10</v>
      </c>
      <c r="B39" s="253" t="s">
        <v>305</v>
      </c>
      <c r="C39" s="234" t="s">
        <v>63</v>
      </c>
      <c r="D39" s="9">
        <v>100000</v>
      </c>
      <c r="E39" s="193">
        <v>100000</v>
      </c>
      <c r="F39" s="193">
        <v>100000</v>
      </c>
      <c r="G39" s="142">
        <v>61425</v>
      </c>
      <c r="H39" s="9">
        <v>88319</v>
      </c>
      <c r="IN39" s="10"/>
      <c r="IO39" s="10"/>
      <c r="IP39" s="10"/>
      <c r="IQ39" s="10"/>
      <c r="IR39" s="10"/>
      <c r="IS39" s="10"/>
      <c r="IT39" s="10"/>
    </row>
    <row r="40" spans="1:8" s="24" customFormat="1" ht="24.75" customHeight="1">
      <c r="A40" s="252" t="s">
        <v>12</v>
      </c>
      <c r="B40" s="253" t="s">
        <v>303</v>
      </c>
      <c r="C40" s="234" t="s">
        <v>64</v>
      </c>
      <c r="D40" s="9"/>
      <c r="E40" s="193"/>
      <c r="F40" s="193"/>
      <c r="G40" s="142"/>
      <c r="H40" s="9"/>
    </row>
    <row r="41" spans="1:8" s="24" customFormat="1" ht="24.75" customHeight="1">
      <c r="A41" s="252" t="s">
        <v>16</v>
      </c>
      <c r="B41" s="253" t="s">
        <v>367</v>
      </c>
      <c r="C41" s="241" t="s">
        <v>368</v>
      </c>
      <c r="D41" s="9">
        <v>50000</v>
      </c>
      <c r="E41" s="193">
        <v>50000</v>
      </c>
      <c r="F41" s="193">
        <v>50000</v>
      </c>
      <c r="G41" s="142"/>
      <c r="H41" s="9"/>
    </row>
    <row r="42" spans="1:8" s="24" customFormat="1" ht="24.75" customHeight="1">
      <c r="A42" s="252" t="s">
        <v>18</v>
      </c>
      <c r="B42" s="253" t="s">
        <v>369</v>
      </c>
      <c r="C42" s="241" t="s">
        <v>370</v>
      </c>
      <c r="D42" s="9">
        <v>240000</v>
      </c>
      <c r="E42" s="193">
        <v>240000</v>
      </c>
      <c r="F42" s="193">
        <v>240000</v>
      </c>
      <c r="G42" s="142">
        <v>18581</v>
      </c>
      <c r="H42" s="9">
        <v>10000</v>
      </c>
    </row>
    <row r="43" spans="1:254" ht="24.75" customHeight="1">
      <c r="A43" s="252" t="s">
        <v>33</v>
      </c>
      <c r="B43" s="253" t="s">
        <v>342</v>
      </c>
      <c r="C43" s="234" t="s">
        <v>343</v>
      </c>
      <c r="D43" s="9">
        <v>10000</v>
      </c>
      <c r="E43" s="193">
        <v>10000</v>
      </c>
      <c r="F43" s="193">
        <v>10000</v>
      </c>
      <c r="G43" s="142"/>
      <c r="H43" s="9">
        <v>10000</v>
      </c>
      <c r="IN43" s="10"/>
      <c r="IO43" s="10"/>
      <c r="IP43" s="10"/>
      <c r="IQ43" s="10"/>
      <c r="IR43" s="10"/>
      <c r="IS43" s="10"/>
      <c r="IT43" s="10"/>
    </row>
    <row r="44" spans="1:254" s="29" customFormat="1" ht="24.75" customHeight="1">
      <c r="A44" s="258"/>
      <c r="B44" s="259"/>
      <c r="C44" s="236" t="s">
        <v>65</v>
      </c>
      <c r="D44" s="267">
        <v>600000</v>
      </c>
      <c r="E44" s="269">
        <v>600000</v>
      </c>
      <c r="F44" s="269">
        <v>600000</v>
      </c>
      <c r="G44" s="161">
        <f>SUM(G38:G43)</f>
        <v>165506</v>
      </c>
      <c r="H44" s="267">
        <f>SUM(H38:H43)</f>
        <v>208319</v>
      </c>
      <c r="IN44" s="30"/>
      <c r="IO44" s="30"/>
      <c r="IP44" s="30"/>
      <c r="IQ44" s="30"/>
      <c r="IR44" s="30"/>
      <c r="IS44" s="30"/>
      <c r="IT44" s="30"/>
    </row>
    <row r="45" spans="1:254" s="29" customFormat="1" ht="24.75" customHeight="1">
      <c r="A45" s="250" t="s">
        <v>66</v>
      </c>
      <c r="B45" s="251"/>
      <c r="C45" s="232" t="s">
        <v>68</v>
      </c>
      <c r="D45" s="11"/>
      <c r="E45" s="194"/>
      <c r="F45" s="194"/>
      <c r="G45" s="195"/>
      <c r="H45" s="11"/>
      <c r="IN45" s="30"/>
      <c r="IO45" s="30"/>
      <c r="IP45" s="30"/>
      <c r="IQ45" s="30"/>
      <c r="IR45" s="30"/>
      <c r="IS45" s="30"/>
      <c r="IT45" s="30"/>
    </row>
    <row r="46" spans="1:252" s="24" customFormat="1" ht="24.75" customHeight="1">
      <c r="A46" s="252" t="s">
        <v>6</v>
      </c>
      <c r="B46" s="253" t="s">
        <v>238</v>
      </c>
      <c r="C46" s="234" t="s">
        <v>344</v>
      </c>
      <c r="D46" s="9"/>
      <c r="E46" s="193"/>
      <c r="F46" s="193"/>
      <c r="G46" s="342"/>
      <c r="H46" s="9"/>
      <c r="IN46" s="10"/>
      <c r="IO46" s="10"/>
      <c r="IP46" s="10"/>
      <c r="IQ46" s="10"/>
      <c r="IR46" s="10"/>
    </row>
    <row r="47" spans="1:252" s="24" customFormat="1" ht="24.75" customHeight="1">
      <c r="A47" s="255" t="s">
        <v>61</v>
      </c>
      <c r="B47" s="261" t="s">
        <v>238</v>
      </c>
      <c r="C47" s="242" t="s">
        <v>509</v>
      </c>
      <c r="D47" s="14">
        <v>4078215</v>
      </c>
      <c r="E47" s="354">
        <v>3878215</v>
      </c>
      <c r="F47" s="354">
        <v>3833215</v>
      </c>
      <c r="G47" s="142">
        <v>3394082</v>
      </c>
      <c r="H47" s="14">
        <v>2684400</v>
      </c>
      <c r="IN47" s="10"/>
      <c r="IO47" s="10"/>
      <c r="IP47" s="10"/>
      <c r="IQ47" s="10"/>
      <c r="IR47" s="10"/>
    </row>
    <row r="48" spans="1:252" s="24" customFormat="1" ht="24.75" customHeight="1">
      <c r="A48" s="255"/>
      <c r="B48" s="261"/>
      <c r="C48" s="242" t="s">
        <v>556</v>
      </c>
      <c r="D48" s="14"/>
      <c r="E48" s="354">
        <v>51500</v>
      </c>
      <c r="F48" s="354">
        <v>96500</v>
      </c>
      <c r="G48" s="142">
        <v>96500</v>
      </c>
      <c r="H48" s="14"/>
      <c r="IN48" s="10"/>
      <c r="IO48" s="10"/>
      <c r="IP48" s="10"/>
      <c r="IQ48" s="10"/>
      <c r="IR48" s="10"/>
    </row>
    <row r="49" spans="1:252" s="24" customFormat="1" ht="24.75" customHeight="1">
      <c r="A49" s="255"/>
      <c r="B49" s="261"/>
      <c r="C49" s="242" t="s">
        <v>557</v>
      </c>
      <c r="D49" s="14">
        <v>200000</v>
      </c>
      <c r="E49" s="354">
        <v>200000</v>
      </c>
      <c r="F49" s="354">
        <v>200000</v>
      </c>
      <c r="G49" s="142">
        <v>200000</v>
      </c>
      <c r="H49" s="14"/>
      <c r="IN49" s="10"/>
      <c r="IO49" s="10"/>
      <c r="IP49" s="10"/>
      <c r="IQ49" s="10"/>
      <c r="IR49" s="10"/>
    </row>
    <row r="50" spans="1:254" s="29" customFormat="1" ht="24.75" customHeight="1">
      <c r="A50" s="262"/>
      <c r="B50" s="262" t="s">
        <v>238</v>
      </c>
      <c r="C50" s="243" t="s">
        <v>69</v>
      </c>
      <c r="D50" s="267">
        <v>3878215</v>
      </c>
      <c r="E50" s="269">
        <f>SUM(E47:E49)</f>
        <v>4129715</v>
      </c>
      <c r="F50" s="269">
        <f>SUM(F47:F49)</f>
        <v>4129715</v>
      </c>
      <c r="G50" s="161">
        <f>SUM(G47:G49)</f>
        <v>3690582</v>
      </c>
      <c r="H50" s="267">
        <v>2684400</v>
      </c>
      <c r="IN50" s="30"/>
      <c r="IO50" s="30"/>
      <c r="IP50" s="30"/>
      <c r="IQ50" s="30"/>
      <c r="IR50" s="30"/>
      <c r="IS50" s="30"/>
      <c r="IT50" s="30"/>
    </row>
    <row r="51" spans="1:254" s="29" customFormat="1" ht="24.75" customHeight="1">
      <c r="A51" s="250" t="s">
        <v>67</v>
      </c>
      <c r="B51" s="250"/>
      <c r="C51" s="244" t="s">
        <v>70</v>
      </c>
      <c r="D51" s="11"/>
      <c r="E51" s="365"/>
      <c r="F51" s="365"/>
      <c r="G51" s="195"/>
      <c r="H51" s="11"/>
      <c r="IN51" s="30"/>
      <c r="IO51" s="30"/>
      <c r="IP51" s="30"/>
      <c r="IQ51" s="30"/>
      <c r="IR51" s="30"/>
      <c r="IS51" s="30"/>
      <c r="IT51" s="30"/>
    </row>
    <row r="52" spans="1:8" ht="24.75" customHeight="1">
      <c r="A52" s="252" t="s">
        <v>6</v>
      </c>
      <c r="B52" s="252"/>
      <c r="C52" s="245" t="s">
        <v>71</v>
      </c>
      <c r="D52" s="9"/>
      <c r="E52" s="193"/>
      <c r="F52" s="193"/>
      <c r="G52" s="142"/>
      <c r="H52" s="9"/>
    </row>
    <row r="53" spans="1:8" ht="24.75" customHeight="1">
      <c r="A53" s="252" t="s">
        <v>61</v>
      </c>
      <c r="B53" s="252" t="s">
        <v>481</v>
      </c>
      <c r="C53" s="245" t="s">
        <v>347</v>
      </c>
      <c r="D53" s="9">
        <v>400000</v>
      </c>
      <c r="E53" s="193">
        <v>400000</v>
      </c>
      <c r="F53" s="193">
        <v>614400</v>
      </c>
      <c r="G53" s="142">
        <v>1118800</v>
      </c>
      <c r="H53" s="9">
        <v>500000</v>
      </c>
    </row>
    <row r="54" spans="1:254" s="29" customFormat="1" ht="24.75" customHeight="1">
      <c r="A54" s="263"/>
      <c r="B54" s="263"/>
      <c r="C54" s="264" t="s">
        <v>385</v>
      </c>
      <c r="D54" s="275">
        <v>21146289</v>
      </c>
      <c r="E54" s="276">
        <f>SUM(E53+E50+E44+E35+E17+E13)</f>
        <v>27628101</v>
      </c>
      <c r="F54" s="276">
        <f>SUM(F53+F50+F44+F35+F17+F13)</f>
        <v>28098438</v>
      </c>
      <c r="G54" s="364">
        <f>SUM(G53+G50+G44+G35+G17+G13)</f>
        <v>27553071</v>
      </c>
      <c r="H54" s="275">
        <f>SUM(H53+H50+H44+H35+H13)</f>
        <v>19720379</v>
      </c>
      <c r="IN54" s="30"/>
      <c r="IO54" s="30"/>
      <c r="IP54" s="30"/>
      <c r="IQ54" s="30"/>
      <c r="IR54" s="30"/>
      <c r="IS54" s="30"/>
      <c r="IT54" s="30"/>
    </row>
    <row r="55" spans="1:8" ht="24.75" customHeight="1">
      <c r="A55" s="252" t="s">
        <v>73</v>
      </c>
      <c r="B55" s="252"/>
      <c r="C55" s="246" t="s">
        <v>74</v>
      </c>
      <c r="D55" s="9"/>
      <c r="E55" s="193"/>
      <c r="F55" s="193"/>
      <c r="G55" s="142"/>
      <c r="H55" s="9"/>
    </row>
    <row r="56" spans="1:8" ht="24.75" customHeight="1">
      <c r="A56" s="252"/>
      <c r="B56" s="252"/>
      <c r="C56" s="246" t="s">
        <v>75</v>
      </c>
      <c r="D56" s="9"/>
      <c r="E56" s="193"/>
      <c r="F56" s="193"/>
      <c r="G56" s="142"/>
      <c r="H56" s="9"/>
    </row>
    <row r="57" spans="1:8" ht="24.75" customHeight="1">
      <c r="A57" s="252"/>
      <c r="B57" s="252" t="s">
        <v>346</v>
      </c>
      <c r="C57" s="246" t="s">
        <v>387</v>
      </c>
      <c r="D57" s="9">
        <v>237158711</v>
      </c>
      <c r="E57" s="193">
        <v>237158711</v>
      </c>
      <c r="F57" s="193">
        <v>237171344</v>
      </c>
      <c r="G57" s="142">
        <v>237158711</v>
      </c>
      <c r="H57" s="9">
        <v>237970621</v>
      </c>
    </row>
    <row r="58" spans="1:8" ht="24.75" customHeight="1">
      <c r="A58" s="252"/>
      <c r="B58" s="252"/>
      <c r="C58" s="246" t="s">
        <v>388</v>
      </c>
      <c r="D58" s="233"/>
      <c r="E58" s="235"/>
      <c r="F58" s="235"/>
      <c r="G58" s="466">
        <v>548492</v>
      </c>
      <c r="H58" s="233"/>
    </row>
    <row r="59" spans="1:254" s="29" customFormat="1" ht="24.75" customHeight="1">
      <c r="A59" s="258"/>
      <c r="B59" s="258" t="s">
        <v>308</v>
      </c>
      <c r="C59" s="247" t="s">
        <v>76</v>
      </c>
      <c r="D59" s="239">
        <v>237158711</v>
      </c>
      <c r="E59" s="240">
        <v>237158711</v>
      </c>
      <c r="F59" s="240">
        <f>SUM(F57+F54)</f>
        <v>265269782</v>
      </c>
      <c r="G59" s="237">
        <f>SUM(G57:G58)</f>
        <v>237707203</v>
      </c>
      <c r="H59" s="239">
        <v>237970621</v>
      </c>
      <c r="IN59" s="30"/>
      <c r="IO59" s="30"/>
      <c r="IP59" s="30"/>
      <c r="IQ59" s="30"/>
      <c r="IR59" s="30"/>
      <c r="IS59" s="30"/>
      <c r="IT59" s="30"/>
    </row>
    <row r="60" spans="1:254" s="29" customFormat="1" ht="24.75" customHeight="1">
      <c r="A60" s="262"/>
      <c r="B60" s="258"/>
      <c r="C60" s="247" t="s">
        <v>77</v>
      </c>
      <c r="D60" s="239">
        <v>258305000</v>
      </c>
      <c r="E60" s="240">
        <f>SUM(E57+E54)</f>
        <v>264786812</v>
      </c>
      <c r="F60" s="240">
        <f>SUM(F57+F54)</f>
        <v>265269782</v>
      </c>
      <c r="G60" s="237">
        <f>SUM(G59+G54)</f>
        <v>265260274</v>
      </c>
      <c r="H60" s="239">
        <f>SUM(H59+H54)</f>
        <v>257691000</v>
      </c>
      <c r="IN60" s="30"/>
      <c r="IO60" s="30"/>
      <c r="IP60" s="30"/>
      <c r="IQ60" s="30"/>
      <c r="IR60" s="30"/>
      <c r="IS60" s="30"/>
      <c r="IT60" s="30"/>
    </row>
    <row r="61" spans="1:8" ht="15.75">
      <c r="A61" s="35"/>
      <c r="B61" s="35"/>
      <c r="C61" s="25"/>
      <c r="D61" s="36"/>
      <c r="E61" s="205"/>
      <c r="F61" s="205"/>
      <c r="H61" s="29"/>
    </row>
    <row r="62" spans="1:6" ht="15.75">
      <c r="A62" s="35"/>
      <c r="B62" s="35"/>
      <c r="C62" s="25"/>
      <c r="D62" s="36"/>
      <c r="E62" s="36"/>
      <c r="F62" s="36"/>
    </row>
    <row r="63" spans="1:6" ht="15.75">
      <c r="A63" s="35"/>
      <c r="B63" s="35"/>
      <c r="C63" s="25"/>
      <c r="D63" s="36"/>
      <c r="E63" s="36"/>
      <c r="F63" s="36"/>
    </row>
    <row r="64" spans="1:6" ht="15.75">
      <c r="A64" s="35"/>
      <c r="B64" s="35"/>
      <c r="C64" s="25"/>
      <c r="D64" s="36"/>
      <c r="E64" s="36"/>
      <c r="F64" s="36"/>
    </row>
  </sheetData>
  <sheetProtection selectLockedCells="1" selectUnlockedCells="1"/>
  <mergeCells count="1">
    <mergeCell ref="A3:E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50"/>
  <sheetViews>
    <sheetView view="pageBreakPreview" zoomScaleSheetLayoutView="100" zoomScalePageLayoutView="0" workbookViewId="0" topLeftCell="B23">
      <selection activeCell="J28" sqref="J28"/>
    </sheetView>
  </sheetViews>
  <sheetFormatPr defaultColWidth="7.875" defaultRowHeight="12.75"/>
  <cols>
    <col min="1" max="1" width="7.875" style="0" customWidth="1"/>
    <col min="2" max="2" width="5.00390625" style="23" customWidth="1"/>
    <col min="3" max="3" width="7.75390625" style="23" customWidth="1"/>
    <col min="4" max="4" width="37.25390625" style="38" customWidth="1"/>
    <col min="5" max="5" width="20.125" style="39" customWidth="1"/>
    <col min="6" max="7" width="18.625" style="39" customWidth="1"/>
    <col min="8" max="8" width="18.75390625" style="24" customWidth="1"/>
    <col min="9" max="9" width="16.625" style="24" customWidth="1"/>
    <col min="10" max="10" width="19.00390625" style="24" customWidth="1"/>
    <col min="11" max="248" width="7.875" style="24" customWidth="1"/>
  </cols>
  <sheetData>
    <row r="1" spans="2:8" ht="30.75" customHeight="1">
      <c r="B1" s="670" t="s">
        <v>598</v>
      </c>
      <c r="C1" s="670"/>
      <c r="D1" s="670"/>
      <c r="E1" s="670"/>
      <c r="F1" s="670"/>
      <c r="G1" s="461"/>
      <c r="H1" s="24" t="s">
        <v>600</v>
      </c>
    </row>
    <row r="2" spans="2:5" ht="15" customHeight="1">
      <c r="B2" s="36"/>
      <c r="C2" s="36"/>
      <c r="D2" s="41"/>
      <c r="E2" s="42"/>
    </row>
    <row r="3" spans="2:9" ht="48.75" customHeight="1">
      <c r="B3" s="622" t="s">
        <v>1</v>
      </c>
      <c r="C3" s="622" t="s">
        <v>170</v>
      </c>
      <c r="D3" s="618" t="s">
        <v>2</v>
      </c>
      <c r="E3" s="597" t="s">
        <v>488</v>
      </c>
      <c r="F3" s="597" t="s">
        <v>510</v>
      </c>
      <c r="G3" s="597" t="s">
        <v>599</v>
      </c>
      <c r="H3" s="597" t="s">
        <v>537</v>
      </c>
      <c r="I3" s="595" t="s">
        <v>554</v>
      </c>
    </row>
    <row r="4" spans="2:9" s="45" customFormat="1" ht="20.25" customHeight="1">
      <c r="B4" s="156" t="s">
        <v>4</v>
      </c>
      <c r="C4" s="156"/>
      <c r="D4" s="620" t="s">
        <v>25</v>
      </c>
      <c r="E4" s="621"/>
      <c r="F4" s="621"/>
      <c r="G4" s="621"/>
      <c r="H4" s="621"/>
      <c r="I4" s="634"/>
    </row>
    <row r="5" spans="2:9" s="48" customFormat="1" ht="20.25" customHeight="1">
      <c r="B5" s="46" t="s">
        <v>6</v>
      </c>
      <c r="C5" s="43" t="s">
        <v>172</v>
      </c>
      <c r="D5" s="47" t="s">
        <v>171</v>
      </c>
      <c r="E5" s="222">
        <v>4802005</v>
      </c>
      <c r="F5" s="222">
        <v>4802005</v>
      </c>
      <c r="G5" s="222">
        <v>4680637</v>
      </c>
      <c r="H5" s="222">
        <v>4279009</v>
      </c>
      <c r="I5" s="579">
        <v>4587845</v>
      </c>
    </row>
    <row r="6" spans="2:9" s="48" customFormat="1" ht="20.25" customHeight="1">
      <c r="B6" s="46" t="s">
        <v>8</v>
      </c>
      <c r="C6" s="43" t="s">
        <v>173</v>
      </c>
      <c r="D6" s="47" t="s">
        <v>175</v>
      </c>
      <c r="E6" s="222">
        <v>120000</v>
      </c>
      <c r="F6" s="222">
        <v>120000</v>
      </c>
      <c r="G6" s="222">
        <v>139526</v>
      </c>
      <c r="H6" s="222">
        <v>139529</v>
      </c>
      <c r="I6" s="579">
        <v>76300</v>
      </c>
    </row>
    <row r="7" spans="2:9" s="48" customFormat="1" ht="20.25" customHeight="1">
      <c r="B7" s="671" t="s">
        <v>174</v>
      </c>
      <c r="C7" s="672"/>
      <c r="D7" s="265" t="s">
        <v>176</v>
      </c>
      <c r="E7" s="266">
        <v>4922005</v>
      </c>
      <c r="F7" s="266">
        <v>4922005</v>
      </c>
      <c r="G7" s="266">
        <f>SUM(G5:G6)</f>
        <v>4820163</v>
      </c>
      <c r="H7" s="266">
        <f>SUM(H5:H6)</f>
        <v>4418538</v>
      </c>
      <c r="I7" s="635">
        <f>SUM(I5:I6)</f>
        <v>4664145</v>
      </c>
    </row>
    <row r="8" spans="2:9" s="48" customFormat="1" ht="20.25" customHeight="1">
      <c r="B8" s="127" t="s">
        <v>10</v>
      </c>
      <c r="C8" s="155" t="s">
        <v>177</v>
      </c>
      <c r="D8" s="153" t="s">
        <v>178</v>
      </c>
      <c r="E8" s="222">
        <v>2064480</v>
      </c>
      <c r="F8" s="222">
        <v>2064480</v>
      </c>
      <c r="G8" s="222">
        <v>2064480</v>
      </c>
      <c r="H8" s="222">
        <v>2013512</v>
      </c>
      <c r="I8" s="579">
        <v>2064480</v>
      </c>
    </row>
    <row r="9" spans="2:9" s="49" customFormat="1" ht="20.25" customHeight="1">
      <c r="B9" s="154" t="s">
        <v>12</v>
      </c>
      <c r="C9" s="156" t="s">
        <v>179</v>
      </c>
      <c r="D9" s="47" t="s">
        <v>78</v>
      </c>
      <c r="E9" s="222"/>
      <c r="F9" s="222"/>
      <c r="G9" s="222">
        <v>101842</v>
      </c>
      <c r="H9" s="222">
        <v>91842</v>
      </c>
      <c r="I9" s="579">
        <v>578000</v>
      </c>
    </row>
    <row r="10" spans="2:9" s="49" customFormat="1" ht="20.25" customHeight="1">
      <c r="B10" s="673" t="s">
        <v>180</v>
      </c>
      <c r="C10" s="674"/>
      <c r="D10" s="265" t="s">
        <v>181</v>
      </c>
      <c r="E10" s="266">
        <v>2064480</v>
      </c>
      <c r="F10" s="266">
        <v>2064480</v>
      </c>
      <c r="G10" s="266">
        <f>SUM(G8:G9)</f>
        <v>2166322</v>
      </c>
      <c r="H10" s="266">
        <f>SUM(H8:H9)</f>
        <v>2105354</v>
      </c>
      <c r="I10" s="635">
        <f>SUM(I8:I9)</f>
        <v>2642480</v>
      </c>
    </row>
    <row r="11" spans="2:9" s="45" customFormat="1" ht="20.25" customHeight="1">
      <c r="B11" s="675" t="s">
        <v>182</v>
      </c>
      <c r="C11" s="676"/>
      <c r="D11" s="145" t="s">
        <v>183</v>
      </c>
      <c r="E11" s="227">
        <v>6986485</v>
      </c>
      <c r="F11" s="227">
        <v>6986485</v>
      </c>
      <c r="G11" s="227">
        <v>6986485</v>
      </c>
      <c r="H11" s="227">
        <f>SUM(H10+H7)</f>
        <v>6523892</v>
      </c>
      <c r="I11" s="636">
        <f>SUM(I10+I7)</f>
        <v>7306625</v>
      </c>
    </row>
    <row r="12" spans="2:9" s="45" customFormat="1" ht="28.5" customHeight="1">
      <c r="B12" s="225" t="s">
        <v>20</v>
      </c>
      <c r="C12" s="225" t="s">
        <v>184</v>
      </c>
      <c r="D12" s="226" t="s">
        <v>26</v>
      </c>
      <c r="E12" s="227">
        <v>1053675</v>
      </c>
      <c r="F12" s="227">
        <v>1053675</v>
      </c>
      <c r="G12" s="227">
        <v>1053675</v>
      </c>
      <c r="H12" s="227">
        <v>1035899</v>
      </c>
      <c r="I12" s="636">
        <v>1150740</v>
      </c>
    </row>
    <row r="13" spans="2:9" s="45" customFormat="1" ht="20.25" customHeight="1">
      <c r="B13" s="43" t="s">
        <v>48</v>
      </c>
      <c r="C13" s="43"/>
      <c r="D13" s="44" t="s">
        <v>27</v>
      </c>
      <c r="E13" s="282"/>
      <c r="F13" s="282"/>
      <c r="G13" s="282"/>
      <c r="H13" s="282"/>
      <c r="I13" s="623"/>
    </row>
    <row r="14" spans="2:9" s="45" customFormat="1" ht="20.25" customHeight="1">
      <c r="B14" s="43" t="s">
        <v>73</v>
      </c>
      <c r="C14" s="43" t="s">
        <v>185</v>
      </c>
      <c r="D14" s="47" t="s">
        <v>372</v>
      </c>
      <c r="E14" s="224"/>
      <c r="F14" s="224"/>
      <c r="G14" s="224"/>
      <c r="H14" s="224"/>
      <c r="I14" s="623"/>
    </row>
    <row r="15" spans="2:9" s="49" customFormat="1" ht="20.25" customHeight="1">
      <c r="B15" s="46"/>
      <c r="C15" s="626" t="s">
        <v>185</v>
      </c>
      <c r="D15" s="627" t="s">
        <v>373</v>
      </c>
      <c r="E15" s="628">
        <v>1235000</v>
      </c>
      <c r="F15" s="628">
        <v>2246450</v>
      </c>
      <c r="G15" s="628">
        <v>1832309</v>
      </c>
      <c r="H15" s="628">
        <v>1819406</v>
      </c>
      <c r="I15" s="579">
        <v>1820000</v>
      </c>
    </row>
    <row r="16" spans="2:9" s="49" customFormat="1" ht="20.25" customHeight="1">
      <c r="B16" s="46" t="s">
        <v>61</v>
      </c>
      <c r="C16" s="629" t="s">
        <v>186</v>
      </c>
      <c r="D16" s="630" t="s">
        <v>79</v>
      </c>
      <c r="E16" s="628">
        <v>210000</v>
      </c>
      <c r="F16" s="628">
        <v>214300</v>
      </c>
      <c r="G16" s="628">
        <v>274511</v>
      </c>
      <c r="H16" s="628">
        <v>222653</v>
      </c>
      <c r="I16" s="579">
        <v>275000</v>
      </c>
    </row>
    <row r="17" spans="2:9" s="49" customFormat="1" ht="20.25" customHeight="1">
      <c r="B17" s="430"/>
      <c r="C17" s="631" t="s">
        <v>213</v>
      </c>
      <c r="D17" s="630" t="s">
        <v>511</v>
      </c>
      <c r="E17" s="628"/>
      <c r="F17" s="628">
        <v>50000</v>
      </c>
      <c r="G17" s="628">
        <v>50000</v>
      </c>
      <c r="H17" s="628"/>
      <c r="I17" s="579">
        <v>50000</v>
      </c>
    </row>
    <row r="18" spans="2:9" s="49" customFormat="1" ht="20.25" customHeight="1">
      <c r="B18" s="430" t="s">
        <v>10</v>
      </c>
      <c r="C18" s="632" t="s">
        <v>222</v>
      </c>
      <c r="D18" s="627" t="s">
        <v>80</v>
      </c>
      <c r="E18" s="628">
        <v>3655000</v>
      </c>
      <c r="F18" s="628">
        <v>3600700</v>
      </c>
      <c r="G18" s="628">
        <v>4439971</v>
      </c>
      <c r="H18" s="628">
        <v>3987659</v>
      </c>
      <c r="I18" s="579">
        <v>4070000</v>
      </c>
    </row>
    <row r="19" spans="2:9" s="49" customFormat="1" ht="20.25" customHeight="1">
      <c r="B19" s="51" t="s">
        <v>12</v>
      </c>
      <c r="C19" s="51" t="s">
        <v>227</v>
      </c>
      <c r="D19" s="47" t="s">
        <v>147</v>
      </c>
      <c r="E19" s="222">
        <v>50000</v>
      </c>
      <c r="F19" s="222">
        <v>50000</v>
      </c>
      <c r="G19" s="222">
        <v>50000</v>
      </c>
      <c r="H19" s="222"/>
      <c r="I19" s="579">
        <v>50000</v>
      </c>
    </row>
    <row r="20" spans="2:9" s="49" customFormat="1" ht="20.25" customHeight="1">
      <c r="B20" s="51" t="s">
        <v>16</v>
      </c>
      <c r="C20" s="51" t="s">
        <v>230</v>
      </c>
      <c r="D20" s="47" t="s">
        <v>320</v>
      </c>
      <c r="E20" s="222"/>
      <c r="F20" s="222"/>
      <c r="G20" s="222"/>
      <c r="H20" s="222"/>
      <c r="I20" s="579"/>
    </row>
    <row r="21" spans="2:9" s="49" customFormat="1" ht="20.25" customHeight="1">
      <c r="B21" s="51" t="s">
        <v>18</v>
      </c>
      <c r="C21" s="51" t="s">
        <v>232</v>
      </c>
      <c r="D21" s="47" t="s">
        <v>318</v>
      </c>
      <c r="E21" s="222">
        <v>50000</v>
      </c>
      <c r="F21" s="222">
        <v>50000</v>
      </c>
      <c r="G21" s="222">
        <v>50000</v>
      </c>
      <c r="H21" s="222">
        <v>1</v>
      </c>
      <c r="I21" s="579">
        <v>10000</v>
      </c>
    </row>
    <row r="22" spans="2:9" s="49" customFormat="1" ht="20.25" customHeight="1">
      <c r="B22" s="51" t="s">
        <v>33</v>
      </c>
      <c r="C22" s="51" t="s">
        <v>228</v>
      </c>
      <c r="D22" s="47" t="s">
        <v>319</v>
      </c>
      <c r="E22" s="222">
        <v>1404000</v>
      </c>
      <c r="F22" s="222">
        <v>1404000</v>
      </c>
      <c r="G22" s="222">
        <v>1148903</v>
      </c>
      <c r="H22" s="222">
        <v>1130630</v>
      </c>
      <c r="I22" s="579">
        <v>1600000</v>
      </c>
    </row>
    <row r="23" spans="2:9" s="45" customFormat="1" ht="20.25" customHeight="1">
      <c r="B23" s="144"/>
      <c r="C23" s="144" t="s">
        <v>321</v>
      </c>
      <c r="D23" s="145" t="s">
        <v>82</v>
      </c>
      <c r="E23" s="227">
        <v>6604000</v>
      </c>
      <c r="F23" s="227">
        <f>SUM(F15:F22)</f>
        <v>7615450</v>
      </c>
      <c r="G23" s="227">
        <v>7795424</v>
      </c>
      <c r="H23" s="227">
        <f>SUM(H15:H22)</f>
        <v>7160349</v>
      </c>
      <c r="I23" s="634">
        <v>7825000</v>
      </c>
    </row>
    <row r="24" spans="2:9" s="53" customFormat="1" ht="20.25" customHeight="1">
      <c r="B24" s="144" t="s">
        <v>83</v>
      </c>
      <c r="C24" s="144" t="s">
        <v>322</v>
      </c>
      <c r="D24" s="145" t="s">
        <v>28</v>
      </c>
      <c r="E24" s="227">
        <v>1763000</v>
      </c>
      <c r="F24" s="227">
        <v>2603000</v>
      </c>
      <c r="G24" s="227">
        <v>2603940</v>
      </c>
      <c r="H24" s="227">
        <v>2603940</v>
      </c>
      <c r="I24" s="636">
        <v>3253855</v>
      </c>
    </row>
    <row r="25" spans="2:9" s="53" customFormat="1" ht="20.25" customHeight="1">
      <c r="B25" s="368"/>
      <c r="C25" s="368"/>
      <c r="D25" s="145" t="s">
        <v>512</v>
      </c>
      <c r="E25" s="227"/>
      <c r="F25" s="227">
        <v>51500</v>
      </c>
      <c r="G25" s="227">
        <v>96500</v>
      </c>
      <c r="H25" s="227">
        <v>96500</v>
      </c>
      <c r="I25" s="633"/>
    </row>
    <row r="26" spans="2:9" s="55" customFormat="1" ht="20.25" customHeight="1">
      <c r="B26" s="52" t="s">
        <v>66</v>
      </c>
      <c r="C26" s="52"/>
      <c r="D26" s="54" t="s">
        <v>29</v>
      </c>
      <c r="E26" s="284"/>
      <c r="F26" s="284"/>
      <c r="G26" s="284"/>
      <c r="H26" s="284"/>
      <c r="I26" s="625"/>
    </row>
    <row r="27" spans="2:9" s="48" customFormat="1" ht="20.25" customHeight="1">
      <c r="B27" s="56" t="s">
        <v>73</v>
      </c>
      <c r="C27" s="56" t="s">
        <v>374</v>
      </c>
      <c r="D27" s="57" t="s">
        <v>84</v>
      </c>
      <c r="E27" s="285"/>
      <c r="F27" s="285"/>
      <c r="G27" s="285"/>
      <c r="H27" s="285"/>
      <c r="I27" s="624"/>
    </row>
    <row r="28" spans="2:9" s="48" customFormat="1" ht="20.25" customHeight="1">
      <c r="B28" s="56" t="s">
        <v>8</v>
      </c>
      <c r="C28" s="56"/>
      <c r="D28" s="58" t="s">
        <v>85</v>
      </c>
      <c r="E28" s="285"/>
      <c r="F28" s="285"/>
      <c r="G28" s="285"/>
      <c r="H28" s="285"/>
      <c r="I28" s="624"/>
    </row>
    <row r="29" spans="2:9" s="49" customFormat="1" ht="20.25" customHeight="1">
      <c r="B29" s="51" t="s">
        <v>10</v>
      </c>
      <c r="C29" s="51" t="s">
        <v>246</v>
      </c>
      <c r="D29" s="47" t="s">
        <v>86</v>
      </c>
      <c r="E29" s="222">
        <v>270000</v>
      </c>
      <c r="F29" s="222">
        <v>270000</v>
      </c>
      <c r="G29" s="222">
        <v>476790</v>
      </c>
      <c r="H29" s="222">
        <v>476790</v>
      </c>
      <c r="I29" s="579">
        <v>249953</v>
      </c>
    </row>
    <row r="30" spans="2:9" ht="20.25" customHeight="1">
      <c r="B30" s="59" t="s">
        <v>12</v>
      </c>
      <c r="C30" s="59"/>
      <c r="D30" s="58" t="s">
        <v>87</v>
      </c>
      <c r="E30" s="209"/>
      <c r="F30" s="209"/>
      <c r="G30" s="209"/>
      <c r="H30" s="209"/>
      <c r="I30" s="214"/>
    </row>
    <row r="31" spans="2:9" ht="18" customHeight="1">
      <c r="B31" s="146" t="s">
        <v>81</v>
      </c>
      <c r="C31" s="146" t="s">
        <v>245</v>
      </c>
      <c r="D31" s="147" t="s">
        <v>88</v>
      </c>
      <c r="E31" s="142">
        <v>185000</v>
      </c>
      <c r="F31" s="142">
        <v>185000</v>
      </c>
      <c r="G31" s="142">
        <v>185000</v>
      </c>
      <c r="H31" s="142">
        <v>114893</v>
      </c>
      <c r="I31" s="214">
        <v>170000</v>
      </c>
    </row>
    <row r="32" spans="2:10" s="53" customFormat="1" ht="20.25" customHeight="1">
      <c r="B32" s="52"/>
      <c r="C32" s="52" t="s">
        <v>194</v>
      </c>
      <c r="D32" s="145" t="s">
        <v>89</v>
      </c>
      <c r="E32" s="227">
        <v>455000</v>
      </c>
      <c r="F32" s="227">
        <v>455000</v>
      </c>
      <c r="G32" s="227">
        <f>SUM(G29:G31)</f>
        <v>661790</v>
      </c>
      <c r="H32" s="227">
        <f>SUM(H29:H31)</f>
        <v>591683</v>
      </c>
      <c r="I32" s="636">
        <f>SUM(I29:I31)</f>
        <v>419953</v>
      </c>
      <c r="J32" s="637"/>
    </row>
    <row r="33" spans="2:9" s="45" customFormat="1" ht="20.25" customHeight="1">
      <c r="B33" s="52" t="s">
        <v>67</v>
      </c>
      <c r="C33" s="52" t="s">
        <v>263</v>
      </c>
      <c r="D33" s="44" t="s">
        <v>31</v>
      </c>
      <c r="E33" s="224">
        <v>234513077</v>
      </c>
      <c r="F33" s="224">
        <v>234513077</v>
      </c>
      <c r="G33" s="224">
        <v>235054014</v>
      </c>
      <c r="H33" s="224">
        <v>283400</v>
      </c>
      <c r="I33" s="634">
        <v>230309005</v>
      </c>
    </row>
    <row r="34" spans="2:9" s="45" customFormat="1" ht="20.25" customHeight="1">
      <c r="B34" s="52" t="s">
        <v>67</v>
      </c>
      <c r="C34" s="52" t="s">
        <v>269</v>
      </c>
      <c r="D34" s="44" t="s">
        <v>32</v>
      </c>
      <c r="E34" s="224">
        <v>6000000</v>
      </c>
      <c r="F34" s="224">
        <v>10578862</v>
      </c>
      <c r="G34" s="224">
        <v>9369391</v>
      </c>
      <c r="H34" s="224">
        <v>7358063</v>
      </c>
      <c r="I34" s="634">
        <v>6800000</v>
      </c>
    </row>
    <row r="35" spans="2:10" s="45" customFormat="1" ht="24.75" customHeight="1">
      <c r="B35" s="52" t="s">
        <v>72</v>
      </c>
      <c r="C35" s="52" t="s">
        <v>248</v>
      </c>
      <c r="D35" s="44" t="s">
        <v>352</v>
      </c>
      <c r="E35" s="224">
        <v>400000</v>
      </c>
      <c r="F35" s="224">
        <v>400000</v>
      </c>
      <c r="G35" s="224">
        <v>1118800</v>
      </c>
      <c r="H35" s="224">
        <v>1118800</v>
      </c>
      <c r="I35" s="638">
        <v>77330</v>
      </c>
      <c r="J35" s="639"/>
    </row>
    <row r="36" spans="2:9" s="45" customFormat="1" ht="20.25" customHeight="1">
      <c r="B36" s="52"/>
      <c r="C36" s="51" t="s">
        <v>324</v>
      </c>
      <c r="D36" s="44" t="s">
        <v>323</v>
      </c>
      <c r="E36" s="282"/>
      <c r="F36" s="282"/>
      <c r="G36" s="282"/>
      <c r="H36" s="282"/>
      <c r="I36" s="623"/>
    </row>
    <row r="37" spans="2:9" ht="20.25" customHeight="1">
      <c r="B37" s="59" t="s">
        <v>73</v>
      </c>
      <c r="C37" s="59" t="s">
        <v>248</v>
      </c>
      <c r="D37" s="60" t="s">
        <v>90</v>
      </c>
      <c r="E37" s="209"/>
      <c r="F37" s="209"/>
      <c r="G37" s="209"/>
      <c r="H37" s="209"/>
      <c r="I37" s="124"/>
    </row>
    <row r="38" spans="2:9" ht="20.25" customHeight="1">
      <c r="B38" s="61" t="s">
        <v>8</v>
      </c>
      <c r="C38" s="61" t="s">
        <v>248</v>
      </c>
      <c r="D38" s="50" t="s">
        <v>164</v>
      </c>
      <c r="E38" s="209"/>
      <c r="F38" s="209"/>
      <c r="G38" s="209"/>
      <c r="H38" s="209"/>
      <c r="I38" s="124"/>
    </row>
    <row r="39" spans="2:254" ht="20.25" customHeight="1">
      <c r="B39" s="62" t="s">
        <v>91</v>
      </c>
      <c r="C39" s="62" t="s">
        <v>248</v>
      </c>
      <c r="D39" s="60" t="s">
        <v>92</v>
      </c>
      <c r="E39" s="209"/>
      <c r="F39" s="209"/>
      <c r="G39" s="209"/>
      <c r="H39" s="209"/>
      <c r="I39" s="124"/>
      <c r="J39" s="33"/>
      <c r="IO39" s="10"/>
      <c r="IP39" s="10"/>
      <c r="IQ39" s="10"/>
      <c r="IR39" s="10"/>
      <c r="IS39" s="10"/>
      <c r="IT39" s="10"/>
    </row>
    <row r="40" spans="2:9" s="31" customFormat="1" ht="20.25" customHeight="1">
      <c r="B40" s="62" t="s">
        <v>12</v>
      </c>
      <c r="C40" s="62" t="s">
        <v>248</v>
      </c>
      <c r="D40" s="47" t="s">
        <v>93</v>
      </c>
      <c r="E40" s="286"/>
      <c r="F40" s="286"/>
      <c r="G40" s="286"/>
      <c r="H40" s="286"/>
      <c r="I40" s="125"/>
    </row>
    <row r="41" spans="2:254" s="31" customFormat="1" ht="19.5" customHeight="1">
      <c r="B41" s="62"/>
      <c r="C41" s="32"/>
      <c r="D41" s="210" t="s">
        <v>36</v>
      </c>
      <c r="E41" s="161">
        <v>257775237</v>
      </c>
      <c r="F41" s="161">
        <f>SUM(F35+F34+F33+F32+F25+F24+F23+F12+F11)</f>
        <v>264257049</v>
      </c>
      <c r="G41" s="161">
        <f>SUM(G35+G34+G33+G32+G25+G24+G23+G12+G11)</f>
        <v>264740019</v>
      </c>
      <c r="H41" s="161">
        <f>SUM(H35+H34+H33+H32+H25+H24+H23+H12+H11)</f>
        <v>26772526</v>
      </c>
      <c r="I41" s="495">
        <f>SUM(J35+I35+I34+I33)</f>
        <v>237186335</v>
      </c>
      <c r="IO41" s="12"/>
      <c r="IP41" s="12"/>
      <c r="IQ41" s="12"/>
      <c r="IR41" s="12"/>
      <c r="IS41" s="12"/>
      <c r="IT41" s="12"/>
    </row>
    <row r="42" spans="2:254" s="31" customFormat="1" ht="19.5" customHeight="1">
      <c r="B42" s="62" t="s">
        <v>16</v>
      </c>
      <c r="C42" s="32" t="s">
        <v>353</v>
      </c>
      <c r="D42" s="210" t="s">
        <v>354</v>
      </c>
      <c r="E42" s="161">
        <v>529763</v>
      </c>
      <c r="F42" s="161">
        <v>529763</v>
      </c>
      <c r="G42" s="161">
        <v>529763</v>
      </c>
      <c r="H42" s="161">
        <v>529763</v>
      </c>
      <c r="I42" s="495">
        <v>548492</v>
      </c>
      <c r="IO42" s="12"/>
      <c r="IP42" s="12"/>
      <c r="IQ42" s="12"/>
      <c r="IR42" s="12"/>
      <c r="IS42" s="12"/>
      <c r="IT42" s="12"/>
    </row>
    <row r="43" spans="2:254" s="31" customFormat="1" ht="19.5" customHeight="1">
      <c r="B43" s="62"/>
      <c r="C43" s="32" t="s">
        <v>485</v>
      </c>
      <c r="D43" s="210" t="s">
        <v>359</v>
      </c>
      <c r="E43" s="228"/>
      <c r="F43" s="228"/>
      <c r="G43" s="228"/>
      <c r="H43" s="228"/>
      <c r="I43" s="139"/>
      <c r="IO43" s="12"/>
      <c r="IP43" s="12"/>
      <c r="IQ43" s="12"/>
      <c r="IR43" s="12"/>
      <c r="IS43" s="12"/>
      <c r="IT43" s="12"/>
    </row>
    <row r="44" spans="2:254" s="31" customFormat="1" ht="19.5" customHeight="1">
      <c r="B44" s="63"/>
      <c r="C44" s="63"/>
      <c r="D44" s="136" t="s">
        <v>94</v>
      </c>
      <c r="E44" s="287">
        <v>258305000</v>
      </c>
      <c r="F44" s="287">
        <f>SUM(F41:F43)</f>
        <v>264786812</v>
      </c>
      <c r="G44" s="287">
        <f>SUM(G41:G43)</f>
        <v>265269782</v>
      </c>
      <c r="H44" s="287">
        <f>SUM(H41:H42)</f>
        <v>27302289</v>
      </c>
      <c r="I44" s="495">
        <f>SUM(I41:I42)</f>
        <v>237734827</v>
      </c>
      <c r="IO44" s="12"/>
      <c r="IP44" s="12"/>
      <c r="IQ44" s="12"/>
      <c r="IR44" s="12"/>
      <c r="IS44" s="12"/>
      <c r="IT44" s="12"/>
    </row>
    <row r="45" spans="2:9" ht="16.5">
      <c r="B45" s="76"/>
      <c r="C45" s="151"/>
      <c r="D45" s="268" t="s">
        <v>114</v>
      </c>
      <c r="E45" s="195">
        <v>258305000</v>
      </c>
      <c r="F45" s="195">
        <v>264786812</v>
      </c>
      <c r="G45" s="195">
        <v>265269782</v>
      </c>
      <c r="H45" s="195">
        <v>27302289</v>
      </c>
      <c r="I45" s="349">
        <v>257691000</v>
      </c>
    </row>
    <row r="46" spans="2:9" ht="16.5">
      <c r="B46" s="81"/>
      <c r="C46" s="152"/>
      <c r="D46" s="82" t="s">
        <v>115</v>
      </c>
      <c r="E46" s="209"/>
      <c r="F46" s="209"/>
      <c r="G46" s="209"/>
      <c r="H46" s="209"/>
      <c r="I46" s="124"/>
    </row>
    <row r="47" spans="2:9" ht="16.5">
      <c r="B47" s="83"/>
      <c r="C47" s="83"/>
      <c r="D47" s="333" t="s">
        <v>116</v>
      </c>
      <c r="E47" s="209">
        <v>5</v>
      </c>
      <c r="F47" s="209">
        <v>4</v>
      </c>
      <c r="G47" s="209">
        <v>4</v>
      </c>
      <c r="H47" s="209">
        <v>4</v>
      </c>
      <c r="I47" s="124">
        <v>4</v>
      </c>
    </row>
    <row r="48" spans="2:9" ht="16.5">
      <c r="B48" s="84"/>
      <c r="C48" s="84"/>
      <c r="D48" s="84" t="s">
        <v>117</v>
      </c>
      <c r="E48" s="209">
        <v>4</v>
      </c>
      <c r="F48" s="209">
        <v>4</v>
      </c>
      <c r="G48" s="209">
        <v>4</v>
      </c>
      <c r="H48" s="209">
        <v>4</v>
      </c>
      <c r="I48" s="124">
        <v>4</v>
      </c>
    </row>
    <row r="49" spans="2:9" ht="16.5">
      <c r="B49" s="16"/>
      <c r="C49" s="16"/>
      <c r="D49" s="16" t="s">
        <v>115</v>
      </c>
      <c r="E49" s="209"/>
      <c r="F49" s="209"/>
      <c r="G49" s="209"/>
      <c r="H49" s="209"/>
      <c r="I49" s="124"/>
    </row>
    <row r="50" spans="2:9" ht="16.5">
      <c r="B50" s="85"/>
      <c r="C50" s="85"/>
      <c r="D50" s="85" t="s">
        <v>118</v>
      </c>
      <c r="E50" s="209">
        <v>4</v>
      </c>
      <c r="F50" s="209">
        <v>3</v>
      </c>
      <c r="G50" s="209">
        <v>3</v>
      </c>
      <c r="H50" s="209">
        <v>3</v>
      </c>
      <c r="I50" s="124">
        <v>3</v>
      </c>
    </row>
  </sheetData>
  <sheetProtection selectLockedCells="1" selectUnlockedCells="1"/>
  <mergeCells count="4">
    <mergeCell ref="B1:F1"/>
    <mergeCell ref="B7:C7"/>
    <mergeCell ref="B10:C10"/>
    <mergeCell ref="B11:C11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D1">
      <selection activeCell="M39" sqref="M39:N39"/>
    </sheetView>
  </sheetViews>
  <sheetFormatPr defaultColWidth="11.625" defaultRowHeight="12.75"/>
  <cols>
    <col min="1" max="1" width="4.75390625" style="65" customWidth="1"/>
    <col min="2" max="2" width="38.00390625" style="66" customWidth="1"/>
    <col min="3" max="3" width="15.375" style="39" customWidth="1"/>
    <col min="4" max="5" width="14.875" style="202" customWidth="1"/>
    <col min="6" max="7" width="13.375" style="39" customWidth="1"/>
    <col min="8" max="8" width="3.625" style="65" customWidth="1"/>
    <col min="9" max="9" width="35.25390625" style="66" customWidth="1"/>
    <col min="10" max="10" width="15.875" style="39" customWidth="1"/>
    <col min="11" max="11" width="16.00390625" style="39" customWidth="1"/>
    <col min="12" max="12" width="14.00390625" style="39" customWidth="1"/>
    <col min="13" max="13" width="14.75390625" style="3" customWidth="1"/>
    <col min="14" max="14" width="17.375" style="0" customWidth="1"/>
  </cols>
  <sheetData>
    <row r="1" spans="1:13" ht="12" customHeight="1">
      <c r="A1" s="67"/>
      <c r="B1" s="67"/>
      <c r="C1" s="67"/>
      <c r="D1" s="201"/>
      <c r="E1" s="201"/>
      <c r="F1" s="67"/>
      <c r="G1" s="67"/>
      <c r="H1" s="67"/>
      <c r="I1" s="67"/>
      <c r="J1" s="67"/>
      <c r="K1" s="339" t="s">
        <v>482</v>
      </c>
      <c r="L1" s="339"/>
      <c r="M1" s="40"/>
    </row>
    <row r="2" spans="1:13" ht="10.5" customHeight="1">
      <c r="A2" s="67"/>
      <c r="B2" s="67"/>
      <c r="C2" s="67"/>
      <c r="D2" s="201"/>
      <c r="E2" s="201"/>
      <c r="F2" s="67"/>
      <c r="G2" s="67"/>
      <c r="H2" s="67"/>
      <c r="I2" s="67"/>
      <c r="J2" s="67"/>
      <c r="K2" s="67"/>
      <c r="L2" s="67"/>
      <c r="M2" s="40"/>
    </row>
    <row r="3" spans="1:13" s="68" customFormat="1" ht="21" customHeight="1">
      <c r="A3" s="677" t="s">
        <v>489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</row>
    <row r="4" spans="1:13" s="68" customFormat="1" ht="21.75" customHeight="1">
      <c r="A4" s="678" t="s">
        <v>601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</row>
    <row r="5" spans="10:13" ht="9.75" customHeight="1">
      <c r="J5" s="40"/>
      <c r="K5" s="40" t="s">
        <v>361</v>
      </c>
      <c r="L5" s="40"/>
      <c r="M5" s="40"/>
    </row>
    <row r="6" spans="1:14" s="73" customFormat="1" ht="34.5" customHeight="1">
      <c r="A6" s="69" t="s">
        <v>1</v>
      </c>
      <c r="B6" s="70" t="s">
        <v>2</v>
      </c>
      <c r="C6" s="71" t="s">
        <v>488</v>
      </c>
      <c r="D6" s="71" t="s">
        <v>517</v>
      </c>
      <c r="E6" s="71" t="s">
        <v>602</v>
      </c>
      <c r="F6" s="72" t="s">
        <v>537</v>
      </c>
      <c r="G6" s="640" t="s">
        <v>561</v>
      </c>
      <c r="H6" s="443" t="s">
        <v>1</v>
      </c>
      <c r="I6" s="445" t="s">
        <v>2</v>
      </c>
      <c r="J6" s="446" t="s">
        <v>488</v>
      </c>
      <c r="K6" s="446" t="s">
        <v>516</v>
      </c>
      <c r="L6" s="446" t="s">
        <v>603</v>
      </c>
      <c r="M6" s="614" t="s">
        <v>537</v>
      </c>
      <c r="N6" s="648" t="s">
        <v>561</v>
      </c>
    </row>
    <row r="7" spans="1:14" ht="15.75">
      <c r="A7" s="74"/>
      <c r="B7" s="292" t="s">
        <v>95</v>
      </c>
      <c r="C7" s="293"/>
      <c r="D7" s="294"/>
      <c r="E7" s="294"/>
      <c r="F7" s="293"/>
      <c r="G7" s="641"/>
      <c r="H7" s="59"/>
      <c r="I7" s="447" t="s">
        <v>96</v>
      </c>
      <c r="J7" s="448"/>
      <c r="K7" s="448"/>
      <c r="L7" s="448"/>
      <c r="M7" s="449"/>
      <c r="N7" s="124"/>
    </row>
    <row r="8" spans="1:14" ht="15.75">
      <c r="A8" s="74" t="s">
        <v>6</v>
      </c>
      <c r="B8" s="295" t="s">
        <v>97</v>
      </c>
      <c r="C8" s="293"/>
      <c r="D8" s="294"/>
      <c r="E8" s="294"/>
      <c r="F8" s="293"/>
      <c r="G8" s="641"/>
      <c r="H8" s="59" t="s">
        <v>6</v>
      </c>
      <c r="I8" s="450" t="s">
        <v>169</v>
      </c>
      <c r="J8" s="451"/>
      <c r="K8" s="451"/>
      <c r="L8" s="451"/>
      <c r="M8" s="451"/>
      <c r="N8" s="124"/>
    </row>
    <row r="9" spans="1:14" ht="15.75">
      <c r="A9" s="74"/>
      <c r="B9" s="295" t="s">
        <v>98</v>
      </c>
      <c r="C9" s="293">
        <v>9681074</v>
      </c>
      <c r="D9" s="294">
        <v>9681074</v>
      </c>
      <c r="E9" s="294">
        <v>9690346</v>
      </c>
      <c r="F9" s="293">
        <v>9690346</v>
      </c>
      <c r="G9" s="641">
        <v>8666805</v>
      </c>
      <c r="H9" s="59"/>
      <c r="I9" s="450" t="s">
        <v>99</v>
      </c>
      <c r="J9" s="449">
        <v>6986485</v>
      </c>
      <c r="K9" s="452">
        <v>6986485</v>
      </c>
      <c r="L9" s="452">
        <v>6986485</v>
      </c>
      <c r="M9" s="449">
        <v>6523889</v>
      </c>
      <c r="N9" s="214">
        <v>7306625</v>
      </c>
    </row>
    <row r="10" spans="1:14" ht="15.75">
      <c r="A10" s="74"/>
      <c r="B10" s="295" t="s">
        <v>330</v>
      </c>
      <c r="C10" s="293">
        <v>1763000</v>
      </c>
      <c r="D10" s="294">
        <v>1763000</v>
      </c>
      <c r="E10" s="294">
        <v>1763000</v>
      </c>
      <c r="F10" s="293">
        <v>1763000</v>
      </c>
      <c r="G10" s="641">
        <v>3253855</v>
      </c>
      <c r="H10" s="59"/>
      <c r="I10" s="450" t="s">
        <v>100</v>
      </c>
      <c r="J10" s="449">
        <v>1053675</v>
      </c>
      <c r="K10" s="452">
        <v>1053675</v>
      </c>
      <c r="L10" s="452">
        <v>1053675</v>
      </c>
      <c r="M10" s="449">
        <v>1035899</v>
      </c>
      <c r="N10" s="214">
        <v>1150740</v>
      </c>
    </row>
    <row r="11" spans="1:14" ht="15.75">
      <c r="A11" s="74"/>
      <c r="B11" s="295" t="s">
        <v>331</v>
      </c>
      <c r="C11" s="293">
        <v>1800000</v>
      </c>
      <c r="D11" s="294">
        <v>1800000</v>
      </c>
      <c r="E11" s="294">
        <v>1800000</v>
      </c>
      <c r="F11" s="293">
        <v>1800000</v>
      </c>
      <c r="G11" s="641">
        <v>1800000</v>
      </c>
      <c r="H11" s="59"/>
      <c r="I11" s="450" t="s">
        <v>101</v>
      </c>
      <c r="J11" s="449">
        <v>6604000</v>
      </c>
      <c r="K11" s="452">
        <v>7615450</v>
      </c>
      <c r="L11" s="452">
        <v>7795424</v>
      </c>
      <c r="M11" s="449">
        <v>7160349</v>
      </c>
      <c r="N11" s="214">
        <v>7825000</v>
      </c>
    </row>
    <row r="12" spans="1:14" ht="15.75">
      <c r="A12" s="74"/>
      <c r="B12" s="296" t="s">
        <v>332</v>
      </c>
      <c r="C12" s="293"/>
      <c r="D12" s="294">
        <v>1851450</v>
      </c>
      <c r="E12" s="294">
        <v>1648115</v>
      </c>
      <c r="F12" s="293">
        <v>1648115</v>
      </c>
      <c r="G12" s="641"/>
      <c r="H12" s="59"/>
      <c r="I12" s="450"/>
      <c r="J12" s="449"/>
      <c r="K12" s="452"/>
      <c r="L12" s="452"/>
      <c r="M12" s="449"/>
      <c r="N12" s="214"/>
    </row>
    <row r="13" spans="1:14" ht="15.75">
      <c r="A13" s="74"/>
      <c r="B13" s="295" t="s">
        <v>357</v>
      </c>
      <c r="C13" s="293"/>
      <c r="D13" s="294"/>
      <c r="E13" s="294"/>
      <c r="F13" s="293"/>
      <c r="G13" s="641"/>
      <c r="H13" s="59" t="s">
        <v>8</v>
      </c>
      <c r="I13" s="450"/>
      <c r="J13" s="451"/>
      <c r="K13" s="451"/>
      <c r="L13" s="451"/>
      <c r="M13" s="451"/>
      <c r="N13" s="124"/>
    </row>
    <row r="14" spans="1:14" ht="15.75">
      <c r="A14" s="74"/>
      <c r="B14" s="297" t="s">
        <v>44</v>
      </c>
      <c r="C14" s="298">
        <v>13244074</v>
      </c>
      <c r="D14" s="299">
        <f>SUM(D9:D12)</f>
        <v>15095524</v>
      </c>
      <c r="E14" s="299">
        <f>SUM(E9:E12)</f>
        <v>14901461</v>
      </c>
      <c r="F14" s="300">
        <f>SUM(F9:F13)</f>
        <v>14901461</v>
      </c>
      <c r="G14" s="642">
        <f>SUM(G9:G12)</f>
        <v>13720660</v>
      </c>
      <c r="H14" s="59"/>
      <c r="I14" s="450"/>
      <c r="J14" s="449"/>
      <c r="K14" s="452"/>
      <c r="L14" s="452"/>
      <c r="M14" s="449"/>
      <c r="N14" s="124"/>
    </row>
    <row r="15" spans="1:14" ht="15.75">
      <c r="A15" s="74" t="s">
        <v>61</v>
      </c>
      <c r="B15" s="295" t="s">
        <v>11</v>
      </c>
      <c r="C15" s="293"/>
      <c r="D15" s="294"/>
      <c r="E15" s="294"/>
      <c r="F15" s="293"/>
      <c r="G15" s="641"/>
      <c r="H15" s="59"/>
      <c r="I15" s="450"/>
      <c r="J15" s="449"/>
      <c r="K15" s="452"/>
      <c r="L15" s="452"/>
      <c r="M15" s="449"/>
      <c r="N15" s="124"/>
    </row>
    <row r="16" spans="1:14" ht="15.75">
      <c r="A16" s="74"/>
      <c r="B16" s="301" t="s">
        <v>102</v>
      </c>
      <c r="C16" s="293"/>
      <c r="D16" s="294"/>
      <c r="E16" s="294"/>
      <c r="F16" s="293"/>
      <c r="G16" s="641"/>
      <c r="H16" s="59"/>
      <c r="I16" s="450"/>
      <c r="J16" s="449"/>
      <c r="K16" s="452"/>
      <c r="L16" s="452"/>
      <c r="M16" s="449"/>
      <c r="N16" s="124"/>
    </row>
    <row r="17" spans="1:14" ht="15.75">
      <c r="A17" s="74"/>
      <c r="B17" s="301" t="s">
        <v>103</v>
      </c>
      <c r="C17" s="293"/>
      <c r="D17" s="294"/>
      <c r="E17" s="294"/>
      <c r="F17" s="293"/>
      <c r="G17" s="641"/>
      <c r="H17" s="59" t="s">
        <v>104</v>
      </c>
      <c r="I17" s="450"/>
      <c r="J17" s="451"/>
      <c r="K17" s="451"/>
      <c r="L17" s="451"/>
      <c r="M17" s="451"/>
      <c r="N17" s="124"/>
    </row>
    <row r="18" spans="1:14" ht="15.75">
      <c r="A18" s="74"/>
      <c r="B18" s="301" t="s">
        <v>105</v>
      </c>
      <c r="C18" s="302"/>
      <c r="D18" s="294"/>
      <c r="E18" s="294"/>
      <c r="F18" s="302"/>
      <c r="G18" s="643"/>
      <c r="H18" s="59"/>
      <c r="I18" s="450"/>
      <c r="J18" s="449"/>
      <c r="K18" s="452"/>
      <c r="L18" s="452"/>
      <c r="M18" s="451"/>
      <c r="N18" s="124"/>
    </row>
    <row r="19" spans="1:14" ht="15.75">
      <c r="A19" s="74"/>
      <c r="B19" s="301" t="s">
        <v>106</v>
      </c>
      <c r="C19" s="302">
        <v>2105000</v>
      </c>
      <c r="D19" s="294">
        <v>2105000</v>
      </c>
      <c r="E19" s="294">
        <v>2105000</v>
      </c>
      <c r="F19" s="302">
        <v>1809697</v>
      </c>
      <c r="G19" s="643">
        <v>2000000</v>
      </c>
      <c r="H19" s="59"/>
      <c r="I19" s="450"/>
      <c r="J19" s="449"/>
      <c r="K19" s="452"/>
      <c r="L19" s="452"/>
      <c r="M19" s="449"/>
      <c r="N19" s="124"/>
    </row>
    <row r="20" spans="1:14" ht="15.75">
      <c r="A20" s="74"/>
      <c r="B20" s="301" t="s">
        <v>333</v>
      </c>
      <c r="C20" s="302"/>
      <c r="D20" s="294"/>
      <c r="E20" s="294"/>
      <c r="F20" s="302"/>
      <c r="G20" s="643"/>
      <c r="H20" s="59"/>
      <c r="I20" s="450"/>
      <c r="J20" s="449"/>
      <c r="K20" s="452"/>
      <c r="L20" s="452"/>
      <c r="M20" s="449"/>
      <c r="N20" s="124"/>
    </row>
    <row r="21" spans="1:14" ht="15.75">
      <c r="A21" s="74"/>
      <c r="B21" s="295" t="s">
        <v>334</v>
      </c>
      <c r="C21" s="293">
        <v>455000</v>
      </c>
      <c r="D21" s="294">
        <v>455000</v>
      </c>
      <c r="E21" s="294">
        <v>455000</v>
      </c>
      <c r="F21" s="293">
        <v>465447</v>
      </c>
      <c r="G21" s="641">
        <v>465000</v>
      </c>
      <c r="H21" s="59"/>
      <c r="I21" s="450"/>
      <c r="J21" s="449"/>
      <c r="K21" s="452"/>
      <c r="L21" s="452"/>
      <c r="M21" s="449"/>
      <c r="N21" s="124"/>
    </row>
    <row r="22" spans="1:14" ht="15.75">
      <c r="A22" s="74"/>
      <c r="B22" s="295" t="s">
        <v>335</v>
      </c>
      <c r="C22" s="293"/>
      <c r="D22" s="294"/>
      <c r="E22" s="294"/>
      <c r="F22" s="293"/>
      <c r="G22" s="641"/>
      <c r="H22" s="59"/>
      <c r="I22" s="450"/>
      <c r="J22" s="449"/>
      <c r="K22" s="452"/>
      <c r="L22" s="452"/>
      <c r="M22" s="449"/>
      <c r="N22" s="124"/>
    </row>
    <row r="23" spans="1:14" ht="15.75">
      <c r="A23" s="74"/>
      <c r="B23" s="295" t="s">
        <v>336</v>
      </c>
      <c r="C23" s="293"/>
      <c r="D23" s="294"/>
      <c r="E23" s="294"/>
      <c r="F23" s="293"/>
      <c r="G23" s="641"/>
      <c r="H23" s="59"/>
      <c r="I23" s="450"/>
      <c r="J23" s="449"/>
      <c r="K23" s="452"/>
      <c r="L23" s="452"/>
      <c r="M23" s="449"/>
      <c r="N23" s="124"/>
    </row>
    <row r="24" spans="1:14" ht="15.75">
      <c r="A24" s="74"/>
      <c r="B24" s="295" t="s">
        <v>337</v>
      </c>
      <c r="C24" s="293">
        <v>92000</v>
      </c>
      <c r="D24" s="294">
        <v>92000</v>
      </c>
      <c r="E24" s="294">
        <v>92000</v>
      </c>
      <c r="F24" s="293">
        <v>102000</v>
      </c>
      <c r="G24" s="641">
        <v>92000</v>
      </c>
      <c r="H24" s="59"/>
      <c r="I24" s="450"/>
      <c r="J24" s="449"/>
      <c r="K24" s="452"/>
      <c r="L24" s="452"/>
      <c r="M24" s="449"/>
      <c r="N24" s="124"/>
    </row>
    <row r="25" spans="1:14" ht="15.75">
      <c r="A25" s="74"/>
      <c r="B25" s="295" t="s">
        <v>107</v>
      </c>
      <c r="C25" s="293">
        <v>172000</v>
      </c>
      <c r="D25" s="294">
        <v>172000</v>
      </c>
      <c r="E25" s="294">
        <v>172000</v>
      </c>
      <c r="F25" s="293">
        <v>270416</v>
      </c>
      <c r="G25" s="641">
        <v>50000</v>
      </c>
      <c r="H25" s="59" t="s">
        <v>108</v>
      </c>
      <c r="I25" s="450"/>
      <c r="J25" s="451"/>
      <c r="K25" s="451"/>
      <c r="L25" s="451"/>
      <c r="M25" s="451"/>
      <c r="N25" s="124"/>
    </row>
    <row r="26" spans="1:14" ht="15.75">
      <c r="A26" s="74"/>
      <c r="B26" s="297" t="s">
        <v>58</v>
      </c>
      <c r="C26" s="298">
        <v>2824000</v>
      </c>
      <c r="D26" s="299">
        <v>2824000</v>
      </c>
      <c r="E26" s="299">
        <v>2824000</v>
      </c>
      <c r="F26" s="298">
        <f>SUM(F19:F25)</f>
        <v>2647560</v>
      </c>
      <c r="G26" s="644">
        <f>SUM(G19:G25)</f>
        <v>2607000</v>
      </c>
      <c r="H26" s="59"/>
      <c r="I26" s="450"/>
      <c r="J26" s="449"/>
      <c r="K26" s="452"/>
      <c r="L26" s="452"/>
      <c r="M26" s="451"/>
      <c r="N26" s="124"/>
    </row>
    <row r="27" spans="1:14" ht="15.75">
      <c r="A27" s="74" t="s">
        <v>10</v>
      </c>
      <c r="B27" s="295" t="s">
        <v>13</v>
      </c>
      <c r="C27" s="293">
        <v>600000</v>
      </c>
      <c r="D27" s="294">
        <v>600000</v>
      </c>
      <c r="E27" s="294">
        <v>600000</v>
      </c>
      <c r="F27" s="293">
        <v>165506</v>
      </c>
      <c r="G27" s="641">
        <v>208319</v>
      </c>
      <c r="H27" s="59"/>
      <c r="I27" s="450"/>
      <c r="J27" s="449"/>
      <c r="K27" s="452"/>
      <c r="L27" s="452"/>
      <c r="M27" s="449"/>
      <c r="N27" s="124"/>
    </row>
    <row r="28" spans="1:14" ht="15.75">
      <c r="A28" s="74" t="s">
        <v>108</v>
      </c>
      <c r="B28" s="295" t="s">
        <v>68</v>
      </c>
      <c r="C28" s="293"/>
      <c r="D28" s="294"/>
      <c r="E28" s="294"/>
      <c r="F28" s="293"/>
      <c r="G28" s="641"/>
      <c r="H28" s="59"/>
      <c r="I28" s="450"/>
      <c r="J28" s="449"/>
      <c r="K28" s="452"/>
      <c r="L28" s="452"/>
      <c r="M28" s="449"/>
      <c r="N28" s="214"/>
    </row>
    <row r="29" spans="1:14" ht="15.75">
      <c r="A29" s="74" t="s">
        <v>14</v>
      </c>
      <c r="B29" s="295" t="s">
        <v>68</v>
      </c>
      <c r="C29" s="293">
        <v>3878215</v>
      </c>
      <c r="D29" s="294">
        <v>3929715</v>
      </c>
      <c r="E29" s="294">
        <v>3979715</v>
      </c>
      <c r="F29" s="293">
        <v>3490582</v>
      </c>
      <c r="G29" s="641">
        <v>2684400</v>
      </c>
      <c r="H29" s="59" t="s">
        <v>14</v>
      </c>
      <c r="I29" s="450" t="s">
        <v>28</v>
      </c>
      <c r="J29" s="449">
        <v>1763000</v>
      </c>
      <c r="K29" s="452">
        <v>2654500</v>
      </c>
      <c r="L29" s="452">
        <v>2700440</v>
      </c>
      <c r="M29" s="449">
        <v>2700440</v>
      </c>
      <c r="N29" s="214">
        <v>3253855</v>
      </c>
    </row>
    <row r="30" spans="1:14" ht="15.75">
      <c r="A30" s="74" t="s">
        <v>30</v>
      </c>
      <c r="B30" s="303" t="s">
        <v>490</v>
      </c>
      <c r="C30" s="293">
        <v>200000</v>
      </c>
      <c r="D30" s="294">
        <v>200000</v>
      </c>
      <c r="E30" s="294">
        <v>200000</v>
      </c>
      <c r="F30" s="293">
        <v>200000</v>
      </c>
      <c r="G30" s="641"/>
      <c r="H30" s="59" t="s">
        <v>16</v>
      </c>
      <c r="I30" s="450" t="s">
        <v>29</v>
      </c>
      <c r="J30" s="449">
        <v>455000</v>
      </c>
      <c r="K30" s="452">
        <v>455000</v>
      </c>
      <c r="L30" s="452">
        <v>661790</v>
      </c>
      <c r="M30" s="449">
        <v>591683</v>
      </c>
      <c r="N30" s="214">
        <v>419953</v>
      </c>
    </row>
    <row r="31" spans="1:14" s="12" customFormat="1" ht="15.75">
      <c r="A31" s="289"/>
      <c r="B31" s="304" t="s">
        <v>65</v>
      </c>
      <c r="C31" s="305">
        <v>20746289</v>
      </c>
      <c r="D31" s="306">
        <f>SUM(D30+D29+D27+D26+D14)</f>
        <v>22649239</v>
      </c>
      <c r="E31" s="306">
        <f>SUM(E30+E29+E27+E26+E14)</f>
        <v>22505176</v>
      </c>
      <c r="F31" s="305">
        <f>SUM(F30+F29+F27+F26+F14)</f>
        <v>21405109</v>
      </c>
      <c r="G31" s="645">
        <f>SUM(G29+G27+G26+G14)</f>
        <v>19220379</v>
      </c>
      <c r="H31" s="444"/>
      <c r="I31" s="453" t="s">
        <v>109</v>
      </c>
      <c r="J31" s="454">
        <v>16862160</v>
      </c>
      <c r="K31" s="454">
        <f>SUM(K9:K30)</f>
        <v>18765110</v>
      </c>
      <c r="L31" s="454">
        <f>SUM(L9:L30)</f>
        <v>19197814</v>
      </c>
      <c r="M31" s="455">
        <f>SUM(M8:M30)</f>
        <v>18012260</v>
      </c>
      <c r="N31" s="495">
        <f>SUM(N8:N30)</f>
        <v>19956173</v>
      </c>
    </row>
    <row r="32" spans="1:14" ht="15.75">
      <c r="A32" s="74"/>
      <c r="B32" s="292" t="s">
        <v>110</v>
      </c>
      <c r="C32" s="293">
        <v>400000</v>
      </c>
      <c r="D32" s="294">
        <v>400000</v>
      </c>
      <c r="E32" s="294">
        <v>614400</v>
      </c>
      <c r="F32" s="293">
        <v>1118800</v>
      </c>
      <c r="G32" s="641">
        <v>500000</v>
      </c>
      <c r="H32" s="59"/>
      <c r="I32" s="456" t="s">
        <v>111</v>
      </c>
      <c r="J32" s="449"/>
      <c r="K32" s="457"/>
      <c r="L32" s="457"/>
      <c r="M32" s="449"/>
      <c r="N32" s="214"/>
    </row>
    <row r="33" spans="1:14" ht="15.75">
      <c r="A33" s="74" t="s">
        <v>73</v>
      </c>
      <c r="B33" s="295" t="s">
        <v>112</v>
      </c>
      <c r="C33" s="293"/>
      <c r="D33" s="294">
        <v>4578862</v>
      </c>
      <c r="E33" s="294">
        <v>5028862</v>
      </c>
      <c r="F33" s="293">
        <v>5028862</v>
      </c>
      <c r="G33" s="641"/>
      <c r="H33" s="59" t="s">
        <v>6</v>
      </c>
      <c r="I33" s="458" t="s">
        <v>31</v>
      </c>
      <c r="J33" s="449">
        <v>234513077</v>
      </c>
      <c r="K33" s="457">
        <v>234513077</v>
      </c>
      <c r="L33" s="457">
        <v>235054014</v>
      </c>
      <c r="M33" s="449">
        <v>283400</v>
      </c>
      <c r="N33" s="214">
        <v>230309005</v>
      </c>
    </row>
    <row r="34" spans="1:14" ht="15.75">
      <c r="A34" s="74" t="s">
        <v>61</v>
      </c>
      <c r="B34" s="295" t="s">
        <v>15</v>
      </c>
      <c r="C34" s="293"/>
      <c r="D34" s="294"/>
      <c r="E34" s="294"/>
      <c r="F34" s="293"/>
      <c r="G34" s="641"/>
      <c r="H34" s="59" t="s">
        <v>8</v>
      </c>
      <c r="I34" s="458" t="s">
        <v>32</v>
      </c>
      <c r="J34" s="449">
        <v>6000000</v>
      </c>
      <c r="K34" s="457">
        <v>10578862</v>
      </c>
      <c r="L34" s="457">
        <v>9369391</v>
      </c>
      <c r="M34" s="449">
        <v>7358063</v>
      </c>
      <c r="N34" s="214">
        <v>6800000</v>
      </c>
    </row>
    <row r="35" spans="1:14" ht="15.75">
      <c r="A35" s="74" t="s">
        <v>10</v>
      </c>
      <c r="B35" s="295" t="s">
        <v>70</v>
      </c>
      <c r="C35" s="293"/>
      <c r="D35" s="294"/>
      <c r="E35" s="294"/>
      <c r="F35" s="293"/>
      <c r="G35" s="641"/>
      <c r="H35" s="59" t="s">
        <v>10</v>
      </c>
      <c r="I35" s="458" t="s">
        <v>34</v>
      </c>
      <c r="J35" s="449">
        <v>400000</v>
      </c>
      <c r="K35" s="457">
        <v>400000</v>
      </c>
      <c r="L35" s="457">
        <v>1118800</v>
      </c>
      <c r="M35" s="449">
        <v>1118800</v>
      </c>
      <c r="N35" s="214">
        <v>77330</v>
      </c>
    </row>
    <row r="36" spans="1:14" ht="15.75">
      <c r="A36" s="74"/>
      <c r="B36" s="308" t="s">
        <v>113</v>
      </c>
      <c r="C36" s="290">
        <v>237158711</v>
      </c>
      <c r="D36" s="309">
        <v>237158711</v>
      </c>
      <c r="E36" s="309">
        <v>237171344</v>
      </c>
      <c r="F36" s="290">
        <v>237158711</v>
      </c>
      <c r="G36" s="646">
        <v>237970621</v>
      </c>
      <c r="H36" s="59"/>
      <c r="I36" s="458"/>
      <c r="J36" s="449"/>
      <c r="K36" s="457"/>
      <c r="L36" s="457"/>
      <c r="M36" s="449"/>
      <c r="N36" s="214"/>
    </row>
    <row r="37" spans="1:14" ht="15.75">
      <c r="A37" s="75"/>
      <c r="B37" s="308" t="s">
        <v>399</v>
      </c>
      <c r="C37" s="290"/>
      <c r="D37" s="309"/>
      <c r="E37" s="309"/>
      <c r="F37" s="290">
        <v>548492</v>
      </c>
      <c r="G37" s="646"/>
      <c r="H37" s="59"/>
      <c r="I37" s="456" t="s">
        <v>329</v>
      </c>
      <c r="J37" s="459"/>
      <c r="K37" s="459"/>
      <c r="L37" s="459"/>
      <c r="M37" s="459"/>
      <c r="N37" s="214"/>
    </row>
    <row r="38" spans="1:14" ht="15.75">
      <c r="A38" s="75"/>
      <c r="B38" s="308"/>
      <c r="C38" s="290"/>
      <c r="D38" s="309"/>
      <c r="E38" s="309"/>
      <c r="F38" s="290"/>
      <c r="G38" s="646"/>
      <c r="H38" s="59"/>
      <c r="I38" s="456" t="s">
        <v>375</v>
      </c>
      <c r="J38" s="459">
        <v>529763</v>
      </c>
      <c r="K38" s="459">
        <v>529763</v>
      </c>
      <c r="L38" s="459">
        <v>529763</v>
      </c>
      <c r="M38" s="459">
        <v>529763</v>
      </c>
      <c r="N38" s="214">
        <v>548492</v>
      </c>
    </row>
    <row r="39" spans="1:14" s="10" customFormat="1" ht="15.75">
      <c r="A39" s="135"/>
      <c r="B39" s="310" t="s">
        <v>22</v>
      </c>
      <c r="C39" s="291">
        <v>258305000</v>
      </c>
      <c r="D39" s="311">
        <v>237158711</v>
      </c>
      <c r="E39" s="311">
        <v>237171344</v>
      </c>
      <c r="F39" s="307">
        <v>237707203</v>
      </c>
      <c r="G39" s="647">
        <f>SUM(G31:G36)</f>
        <v>257691000</v>
      </c>
      <c r="H39" s="59"/>
      <c r="I39" s="453" t="s">
        <v>36</v>
      </c>
      <c r="J39" s="454">
        <f>SUM(J31:J38)</f>
        <v>258305000</v>
      </c>
      <c r="K39" s="454">
        <f>SUM(K31:K38)</f>
        <v>264786812</v>
      </c>
      <c r="L39" s="454">
        <f>SUM(L31:L38)</f>
        <v>265269782</v>
      </c>
      <c r="M39" s="455">
        <f>SUM(M31:M38)</f>
        <v>27302286</v>
      </c>
      <c r="N39" s="487">
        <f>SUM(N31:N38)</f>
        <v>257691000</v>
      </c>
    </row>
    <row r="40" spans="8:13" ht="15.75">
      <c r="H40" s="77"/>
      <c r="I40" s="78"/>
      <c r="M40" s="37"/>
    </row>
    <row r="41" spans="9:13" ht="15.75">
      <c r="I41" s="78"/>
      <c r="M41" s="37"/>
    </row>
    <row r="42" spans="9:13" ht="15.75">
      <c r="I42" s="78"/>
      <c r="M42" s="37"/>
    </row>
    <row r="43" spans="9:13" ht="15.75">
      <c r="I43" s="78"/>
      <c r="M43" s="37"/>
    </row>
    <row r="44" spans="9:13" ht="15.75">
      <c r="I44" s="78"/>
      <c r="M44" s="39"/>
    </row>
    <row r="45" spans="9:13" ht="15.75">
      <c r="I45" s="78"/>
      <c r="M45" s="39"/>
    </row>
    <row r="46" spans="9:13" ht="15.75">
      <c r="I46" s="78"/>
      <c r="M46" s="39"/>
    </row>
    <row r="47" spans="9:13" ht="15.75">
      <c r="I47" s="78"/>
      <c r="M47" s="39"/>
    </row>
    <row r="48" ht="15.75">
      <c r="I48" s="78"/>
    </row>
  </sheetData>
  <sheetProtection selectLockedCells="1" selectUnlockedCells="1"/>
  <mergeCells count="2">
    <mergeCell ref="A3:M3"/>
    <mergeCell ref="A4:M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1"/>
  <sheetViews>
    <sheetView view="pageBreakPreview" zoomScaleSheetLayoutView="100" zoomScalePageLayoutView="0" workbookViewId="0" topLeftCell="A7">
      <selection activeCell="G3" sqref="G3"/>
    </sheetView>
  </sheetViews>
  <sheetFormatPr defaultColWidth="7.875" defaultRowHeight="12.75"/>
  <cols>
    <col min="1" max="1" width="5.75390625" style="87" customWidth="1"/>
    <col min="2" max="2" width="8.75390625" style="87" customWidth="1"/>
    <col min="3" max="3" width="28.125" style="26" customWidth="1"/>
    <col min="4" max="5" width="19.625" style="3" customWidth="1"/>
    <col min="6" max="6" width="18.625" style="3" customWidth="1"/>
    <col min="7" max="7" width="18.375" style="24" customWidth="1"/>
    <col min="8" max="8" width="16.125" style="24" customWidth="1"/>
    <col min="9" max="246" width="7.875" style="24" customWidth="1"/>
  </cols>
  <sheetData>
    <row r="1" spans="1:8" ht="18" customHeight="1">
      <c r="A1" s="649" t="s">
        <v>158</v>
      </c>
      <c r="B1" s="649"/>
      <c r="C1" s="649"/>
      <c r="D1" s="649" t="s">
        <v>558</v>
      </c>
      <c r="E1" s="649"/>
      <c r="F1" s="649"/>
      <c r="G1" s="649"/>
      <c r="H1" s="89" t="s">
        <v>119</v>
      </c>
    </row>
    <row r="2" spans="1:6" s="31" customFormat="1" ht="12.75" customHeight="1" hidden="1">
      <c r="A2" s="65"/>
      <c r="B2" s="65"/>
      <c r="C2" s="90"/>
      <c r="D2" s="91"/>
      <c r="E2" s="93"/>
      <c r="F2" s="93"/>
    </row>
    <row r="3" spans="1:7" s="31" customFormat="1" ht="17.25" customHeight="1">
      <c r="A3" s="65"/>
      <c r="B3" s="65"/>
      <c r="C3" s="79"/>
      <c r="D3" s="88"/>
      <c r="F3" s="88"/>
      <c r="G3" s="88" t="s">
        <v>371</v>
      </c>
    </row>
    <row r="4" spans="1:8" s="49" customFormat="1" ht="49.5" customHeight="1">
      <c r="A4" s="326" t="s">
        <v>1</v>
      </c>
      <c r="B4" s="326" t="s">
        <v>170</v>
      </c>
      <c r="C4" s="140" t="s">
        <v>2</v>
      </c>
      <c r="D4" s="327" t="s">
        <v>488</v>
      </c>
      <c r="E4" s="328" t="s">
        <v>518</v>
      </c>
      <c r="F4" s="328" t="s">
        <v>560</v>
      </c>
      <c r="G4" s="431" t="s">
        <v>525</v>
      </c>
      <c r="H4" s="328" t="s">
        <v>561</v>
      </c>
    </row>
    <row r="5" spans="1:8" s="49" customFormat="1" ht="49.5" customHeight="1">
      <c r="A5" s="130" t="s">
        <v>150</v>
      </c>
      <c r="B5" s="163" t="s">
        <v>172</v>
      </c>
      <c r="C5" s="143" t="s">
        <v>559</v>
      </c>
      <c r="D5" s="128">
        <v>3180803</v>
      </c>
      <c r="E5" s="218">
        <v>3180803</v>
      </c>
      <c r="F5" s="218">
        <v>3060435</v>
      </c>
      <c r="G5" s="222">
        <v>2657807</v>
      </c>
      <c r="H5" s="128">
        <v>2810845</v>
      </c>
    </row>
    <row r="6" spans="1:8" s="49" customFormat="1" ht="49.5" customHeight="1">
      <c r="A6" s="130" t="s">
        <v>162</v>
      </c>
      <c r="B6" s="163" t="s">
        <v>172</v>
      </c>
      <c r="C6" s="329" t="s">
        <v>160</v>
      </c>
      <c r="D6" s="128">
        <v>1621202</v>
      </c>
      <c r="E6" s="218">
        <v>1621202</v>
      </c>
      <c r="F6" s="218">
        <v>1621202</v>
      </c>
      <c r="G6" s="222">
        <v>1621202</v>
      </c>
      <c r="H6" s="128">
        <v>1777000</v>
      </c>
    </row>
    <row r="7" spans="1:8" s="49" customFormat="1" ht="49.5" customHeight="1">
      <c r="A7" s="683" t="s">
        <v>476</v>
      </c>
      <c r="B7" s="683"/>
      <c r="C7" s="683"/>
      <c r="D7" s="211">
        <v>4802005</v>
      </c>
      <c r="E7" s="219">
        <v>4802005</v>
      </c>
      <c r="F7" s="219">
        <v>4680637</v>
      </c>
      <c r="G7" s="223">
        <f>SUM(G5:G6)</f>
        <v>4279009</v>
      </c>
      <c r="H7" s="211">
        <f>SUM(H5:H6)</f>
        <v>4587845</v>
      </c>
    </row>
    <row r="8" spans="1:8" s="49" customFormat="1" ht="49.5" customHeight="1">
      <c r="A8" s="130" t="s">
        <v>151</v>
      </c>
      <c r="B8" s="130" t="s">
        <v>187</v>
      </c>
      <c r="C8" s="329" t="s">
        <v>145</v>
      </c>
      <c r="D8" s="129"/>
      <c r="E8" s="218"/>
      <c r="F8" s="218"/>
      <c r="G8" s="222"/>
      <c r="H8" s="129"/>
    </row>
    <row r="9" spans="1:8" s="49" customFormat="1" ht="49.5" customHeight="1">
      <c r="A9" s="130" t="s">
        <v>159</v>
      </c>
      <c r="B9" s="130" t="s">
        <v>188</v>
      </c>
      <c r="C9" s="329" t="s">
        <v>189</v>
      </c>
      <c r="D9" s="129"/>
      <c r="E9" s="218"/>
      <c r="F9" s="218"/>
      <c r="G9" s="222"/>
      <c r="H9" s="129"/>
    </row>
    <row r="10" spans="1:8" s="49" customFormat="1" ht="49.5" customHeight="1">
      <c r="A10" s="130" t="s">
        <v>153</v>
      </c>
      <c r="B10" s="130" t="s">
        <v>190</v>
      </c>
      <c r="C10" s="329" t="s">
        <v>191</v>
      </c>
      <c r="D10" s="129"/>
      <c r="E10" s="218"/>
      <c r="F10" s="218"/>
      <c r="G10" s="222"/>
      <c r="H10" s="129"/>
    </row>
    <row r="11" spans="1:8" s="95" customFormat="1" ht="49.5" customHeight="1">
      <c r="A11" s="130" t="s">
        <v>154</v>
      </c>
      <c r="B11" s="130" t="s">
        <v>173</v>
      </c>
      <c r="C11" s="329" t="s">
        <v>192</v>
      </c>
      <c r="D11" s="128">
        <v>120000</v>
      </c>
      <c r="E11" s="218">
        <v>120000</v>
      </c>
      <c r="F11" s="218">
        <v>139526</v>
      </c>
      <c r="G11" s="222">
        <v>13929</v>
      </c>
      <c r="H11" s="128">
        <v>76300</v>
      </c>
    </row>
    <row r="12" spans="1:8" s="49" customFormat="1" ht="49.5" customHeight="1">
      <c r="A12" s="682" t="s">
        <v>477</v>
      </c>
      <c r="B12" s="682"/>
      <c r="C12" s="682"/>
      <c r="D12" s="211">
        <v>120000</v>
      </c>
      <c r="E12" s="219">
        <v>120000</v>
      </c>
      <c r="F12" s="219">
        <v>139526</v>
      </c>
      <c r="G12" s="223">
        <v>139526</v>
      </c>
      <c r="H12" s="211">
        <v>76300</v>
      </c>
    </row>
    <row r="13" spans="1:8" ht="60" customHeight="1">
      <c r="A13" s="130" t="s">
        <v>148</v>
      </c>
      <c r="B13" s="130" t="s">
        <v>177</v>
      </c>
      <c r="C13" s="143" t="s">
        <v>195</v>
      </c>
      <c r="D13" s="128">
        <v>2064480</v>
      </c>
      <c r="E13" s="221">
        <v>2064480</v>
      </c>
      <c r="F13" s="221">
        <v>2064480</v>
      </c>
      <c r="G13" s="222">
        <v>2013512</v>
      </c>
      <c r="H13" s="128">
        <v>2064480</v>
      </c>
    </row>
    <row r="14" spans="1:8" ht="49.5" customHeight="1">
      <c r="A14" s="130" t="s">
        <v>165</v>
      </c>
      <c r="B14" s="130" t="s">
        <v>562</v>
      </c>
      <c r="C14" s="329" t="s">
        <v>563</v>
      </c>
      <c r="D14" s="128"/>
      <c r="E14" s="218"/>
      <c r="F14" s="218">
        <v>101842</v>
      </c>
      <c r="G14" s="142">
        <v>91842</v>
      </c>
      <c r="H14" s="128">
        <v>578000</v>
      </c>
    </row>
    <row r="15" spans="1:8" s="49" customFormat="1" ht="49.5" customHeight="1">
      <c r="A15" s="682" t="s">
        <v>478</v>
      </c>
      <c r="B15" s="682"/>
      <c r="C15" s="682"/>
      <c r="D15" s="211">
        <v>2064480</v>
      </c>
      <c r="E15" s="219">
        <v>2064480</v>
      </c>
      <c r="F15" s="219">
        <f>SUM(F13:F14)</f>
        <v>2166322</v>
      </c>
      <c r="G15" s="223">
        <f>SUM(G13:G14)</f>
        <v>2105354</v>
      </c>
      <c r="H15" s="211">
        <f>SUM(H13:H14)</f>
        <v>2642480</v>
      </c>
    </row>
    <row r="16" spans="1:8" s="49" customFormat="1" ht="49.5" customHeight="1">
      <c r="A16" s="682" t="s">
        <v>479</v>
      </c>
      <c r="B16" s="684"/>
      <c r="C16" s="684"/>
      <c r="D16" s="212">
        <v>6986485</v>
      </c>
      <c r="E16" s="220">
        <v>6986485</v>
      </c>
      <c r="F16" s="220">
        <f>SUM(F15+F12+F7)</f>
        <v>6986485</v>
      </c>
      <c r="G16" s="270">
        <f>SUM(G15+G12+G7)</f>
        <v>6523889</v>
      </c>
      <c r="H16" s="212">
        <f>SUM(H15+H12+H7)</f>
        <v>7306625</v>
      </c>
    </row>
    <row r="17" spans="1:8" s="49" customFormat="1" ht="49.5" customHeight="1">
      <c r="A17" s="130" t="s">
        <v>193</v>
      </c>
      <c r="B17" s="130" t="s">
        <v>184</v>
      </c>
      <c r="C17" s="329" t="s">
        <v>146</v>
      </c>
      <c r="D17" s="128">
        <v>1053675</v>
      </c>
      <c r="E17" s="218">
        <v>1053675</v>
      </c>
      <c r="F17" s="218">
        <v>1053675</v>
      </c>
      <c r="G17" s="222">
        <v>1035899</v>
      </c>
      <c r="H17" s="128">
        <v>1150740</v>
      </c>
    </row>
    <row r="18" spans="1:255" s="96" customFormat="1" ht="49.5" customHeight="1">
      <c r="A18" s="679" t="s">
        <v>480</v>
      </c>
      <c r="B18" s="680"/>
      <c r="C18" s="681"/>
      <c r="D18" s="272">
        <v>1053675</v>
      </c>
      <c r="E18" s="273">
        <v>1053675</v>
      </c>
      <c r="F18" s="273">
        <v>1053675</v>
      </c>
      <c r="G18" s="271">
        <v>1035899</v>
      </c>
      <c r="H18" s="272">
        <v>1150740</v>
      </c>
      <c r="IM18" s="97"/>
      <c r="IN18" s="97"/>
      <c r="IO18" s="97"/>
      <c r="IP18" s="97"/>
      <c r="IQ18" s="97"/>
      <c r="IR18" s="97"/>
      <c r="IS18" s="97"/>
      <c r="IT18" s="97"/>
      <c r="IU18" s="97"/>
    </row>
    <row r="19" spans="1:8" ht="49.5" customHeight="1">
      <c r="A19" s="130"/>
      <c r="B19" s="130"/>
      <c r="C19" s="330" t="s">
        <v>474</v>
      </c>
      <c r="D19" s="331">
        <v>5</v>
      </c>
      <c r="E19" s="332">
        <v>5</v>
      </c>
      <c r="F19" s="332">
        <v>5</v>
      </c>
      <c r="G19" s="332">
        <v>4</v>
      </c>
      <c r="H19" s="331">
        <v>4</v>
      </c>
    </row>
    <row r="20" spans="1:8" ht="49.5" customHeight="1">
      <c r="A20" s="130"/>
      <c r="B20" s="130"/>
      <c r="C20" s="124" t="s">
        <v>475</v>
      </c>
      <c r="D20" s="332">
        <v>4</v>
      </c>
      <c r="E20" s="332">
        <v>4</v>
      </c>
      <c r="F20" s="332">
        <v>4</v>
      </c>
      <c r="G20" s="332">
        <v>3</v>
      </c>
      <c r="H20" s="332">
        <v>3</v>
      </c>
    </row>
    <row r="21" spans="1:3" ht="49.5" customHeight="1">
      <c r="A21" s="65"/>
      <c r="B21" s="65"/>
      <c r="C21" s="27"/>
    </row>
    <row r="22" spans="1:3" ht="49.5" customHeight="1">
      <c r="A22" s="65"/>
      <c r="B22" s="65"/>
      <c r="C22" s="27"/>
    </row>
    <row r="23" spans="1:3" ht="49.5" customHeight="1">
      <c r="A23" s="65"/>
      <c r="B23" s="65"/>
      <c r="C23" s="27"/>
    </row>
    <row r="24" ht="49.5" customHeight="1">
      <c r="C24" s="27"/>
    </row>
    <row r="25" ht="16.5">
      <c r="C25" s="27"/>
    </row>
    <row r="26" ht="16.5">
      <c r="C26" s="27"/>
    </row>
    <row r="27" ht="16.5">
      <c r="C27" s="27"/>
    </row>
    <row r="28" ht="16.5">
      <c r="C28" s="27"/>
    </row>
    <row r="29" ht="16.5">
      <c r="C29" s="27"/>
    </row>
    <row r="30" ht="16.5">
      <c r="C30" s="27"/>
    </row>
    <row r="31" ht="16.5">
      <c r="C31" s="27"/>
    </row>
    <row r="32" ht="16.5">
      <c r="C32" s="27"/>
    </row>
    <row r="33" ht="16.5">
      <c r="C33" s="27"/>
    </row>
    <row r="34" ht="16.5">
      <c r="C34" s="27"/>
    </row>
    <row r="35" ht="16.5">
      <c r="C35" s="27"/>
    </row>
    <row r="36" ht="16.5">
      <c r="C36" s="27"/>
    </row>
    <row r="37" ht="16.5">
      <c r="C37" s="27"/>
    </row>
    <row r="38" ht="16.5">
      <c r="C38" s="27"/>
    </row>
    <row r="39" ht="16.5">
      <c r="C39" s="27"/>
    </row>
    <row r="40" ht="16.5">
      <c r="C40" s="27"/>
    </row>
    <row r="41" ht="16.5">
      <c r="C41" s="27"/>
    </row>
  </sheetData>
  <sheetProtection selectLockedCells="1" selectUnlockedCells="1"/>
  <mergeCells count="5">
    <mergeCell ref="A18:C18"/>
    <mergeCell ref="A12:C12"/>
    <mergeCell ref="A7:C7"/>
    <mergeCell ref="A15:C15"/>
    <mergeCell ref="A16:C16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18">
      <selection activeCell="G26" sqref="G26"/>
    </sheetView>
  </sheetViews>
  <sheetFormatPr defaultColWidth="9.00390625" defaultRowHeight="12.75"/>
  <cols>
    <col min="1" max="2" width="7.25390625" style="0" customWidth="1"/>
    <col min="3" max="3" width="25.375" style="0" customWidth="1"/>
    <col min="4" max="4" width="28.625" style="0" customWidth="1"/>
    <col min="5" max="5" width="23.625" style="0" customWidth="1"/>
    <col min="6" max="6" width="20.375" style="0" customWidth="1"/>
    <col min="7" max="7" width="17.75390625" style="0" customWidth="1"/>
    <col min="8" max="8" width="21.125" style="0" customWidth="1"/>
  </cols>
  <sheetData>
    <row r="1" spans="1:8" ht="49.5" customHeight="1">
      <c r="A1" s="685" t="s">
        <v>564</v>
      </c>
      <c r="B1" s="685"/>
      <c r="C1" s="685"/>
      <c r="D1" s="685"/>
      <c r="E1" s="685"/>
      <c r="F1" s="685"/>
      <c r="G1" s="685"/>
      <c r="H1" t="s">
        <v>569</v>
      </c>
    </row>
    <row r="2" spans="1:8" ht="49.5" customHeight="1">
      <c r="A2" s="429" t="s">
        <v>196</v>
      </c>
      <c r="B2" s="429" t="s">
        <v>170</v>
      </c>
      <c r="C2" s="429" t="s">
        <v>2</v>
      </c>
      <c r="D2" s="432" t="s">
        <v>488</v>
      </c>
      <c r="E2" s="433" t="s">
        <v>519</v>
      </c>
      <c r="F2" s="433" t="s">
        <v>565</v>
      </c>
      <c r="G2" s="433" t="s">
        <v>566</v>
      </c>
      <c r="H2" s="470" t="s">
        <v>561</v>
      </c>
    </row>
    <row r="3" spans="1:8" ht="49.5" customHeight="1">
      <c r="A3" s="124">
        <v>1</v>
      </c>
      <c r="B3" s="157" t="s">
        <v>197</v>
      </c>
      <c r="C3" s="472" t="s">
        <v>198</v>
      </c>
      <c r="D3" s="129"/>
      <c r="E3" s="473"/>
      <c r="F3" s="473"/>
      <c r="G3" s="474"/>
      <c r="H3" s="214"/>
    </row>
    <row r="4" spans="1:8" ht="49.5" customHeight="1">
      <c r="A4" s="124">
        <v>2</v>
      </c>
      <c r="B4" s="157" t="s">
        <v>199</v>
      </c>
      <c r="C4" s="330" t="s">
        <v>200</v>
      </c>
      <c r="D4" s="129">
        <v>1235000</v>
      </c>
      <c r="E4" s="473">
        <v>2246450</v>
      </c>
      <c r="F4" s="473">
        <v>1832039</v>
      </c>
      <c r="G4" s="473">
        <v>1819406</v>
      </c>
      <c r="H4" s="214">
        <v>1820000</v>
      </c>
    </row>
    <row r="5" spans="1:8" ht="49.5" customHeight="1">
      <c r="A5" s="124">
        <v>3</v>
      </c>
      <c r="B5" s="157" t="s">
        <v>202</v>
      </c>
      <c r="C5" s="124" t="s">
        <v>201</v>
      </c>
      <c r="D5" s="129"/>
      <c r="E5" s="473"/>
      <c r="F5" s="473"/>
      <c r="G5" s="474"/>
      <c r="H5" s="214"/>
    </row>
    <row r="6" spans="1:8" s="10" customFormat="1" ht="49.5" customHeight="1">
      <c r="A6" s="689" t="s">
        <v>203</v>
      </c>
      <c r="B6" s="689"/>
      <c r="C6" s="689"/>
      <c r="D6" s="483">
        <v>1235000</v>
      </c>
      <c r="E6" s="484">
        <v>2246450</v>
      </c>
      <c r="F6" s="484">
        <v>1832039</v>
      </c>
      <c r="G6" s="469">
        <v>1819406</v>
      </c>
      <c r="H6" s="495">
        <v>1820000</v>
      </c>
    </row>
    <row r="7" spans="1:8" s="10" customFormat="1" ht="49.5" customHeight="1">
      <c r="A7" s="124">
        <v>4</v>
      </c>
      <c r="B7" s="157" t="s">
        <v>204</v>
      </c>
      <c r="C7" s="330" t="s">
        <v>207</v>
      </c>
      <c r="D7" s="129">
        <v>80000</v>
      </c>
      <c r="E7" s="473">
        <v>84300</v>
      </c>
      <c r="F7" s="473">
        <v>144300</v>
      </c>
      <c r="G7" s="474">
        <v>118138</v>
      </c>
      <c r="H7" s="345">
        <v>134400</v>
      </c>
    </row>
    <row r="8" spans="1:8" s="10" customFormat="1" ht="49.5" customHeight="1">
      <c r="A8" s="124">
        <v>5</v>
      </c>
      <c r="B8" s="157" t="s">
        <v>205</v>
      </c>
      <c r="C8" s="124" t="s">
        <v>208</v>
      </c>
      <c r="D8" s="129">
        <v>130000</v>
      </c>
      <c r="E8" s="473">
        <v>130000</v>
      </c>
      <c r="F8" s="473">
        <v>130211</v>
      </c>
      <c r="G8" s="474">
        <v>104515</v>
      </c>
      <c r="H8" s="345">
        <v>140600</v>
      </c>
    </row>
    <row r="9" spans="1:8" s="10" customFormat="1" ht="49.5" customHeight="1">
      <c r="A9" s="689" t="s">
        <v>206</v>
      </c>
      <c r="B9" s="689"/>
      <c r="C9" s="689"/>
      <c r="D9" s="483">
        <v>210000</v>
      </c>
      <c r="E9" s="484">
        <v>214300</v>
      </c>
      <c r="F9" s="484">
        <v>274511</v>
      </c>
      <c r="G9" s="484">
        <f>SUM(G7:G8)</f>
        <v>222653</v>
      </c>
      <c r="H9" s="496">
        <f>SUM(H7:H8)</f>
        <v>275000</v>
      </c>
    </row>
    <row r="10" spans="1:8" s="10" customFormat="1" ht="49.5" customHeight="1">
      <c r="A10" s="475">
        <v>6</v>
      </c>
      <c r="B10" s="476" t="s">
        <v>209</v>
      </c>
      <c r="C10" s="477" t="s">
        <v>210</v>
      </c>
      <c r="D10" s="478">
        <v>970000</v>
      </c>
      <c r="E10" s="473">
        <v>970000</v>
      </c>
      <c r="F10" s="473">
        <v>985261</v>
      </c>
      <c r="G10" s="473">
        <v>892566</v>
      </c>
      <c r="H10" s="214">
        <v>900000</v>
      </c>
    </row>
    <row r="11" spans="1:8" s="10" customFormat="1" ht="49.5" customHeight="1">
      <c r="A11" s="475">
        <v>7</v>
      </c>
      <c r="B11" s="476" t="s">
        <v>211</v>
      </c>
      <c r="C11" s="477" t="s">
        <v>212</v>
      </c>
      <c r="D11" s="478">
        <v>285000</v>
      </c>
      <c r="E11" s="473">
        <v>285000</v>
      </c>
      <c r="F11" s="473">
        <v>285000</v>
      </c>
      <c r="G11" s="473">
        <v>132594</v>
      </c>
      <c r="H11" s="490">
        <v>150000</v>
      </c>
    </row>
    <row r="12" spans="1:8" s="10" customFormat="1" ht="49.5" customHeight="1">
      <c r="A12" s="479">
        <v>8</v>
      </c>
      <c r="B12" s="476" t="s">
        <v>213</v>
      </c>
      <c r="C12" s="124" t="s">
        <v>161</v>
      </c>
      <c r="D12" s="129"/>
      <c r="E12" s="473">
        <v>50000</v>
      </c>
      <c r="F12" s="473">
        <v>50000</v>
      </c>
      <c r="G12" s="473">
        <v>50000</v>
      </c>
      <c r="H12" s="490">
        <v>50000</v>
      </c>
    </row>
    <row r="13" spans="1:8" s="10" customFormat="1" ht="49.5" customHeight="1">
      <c r="A13" s="124">
        <v>9</v>
      </c>
      <c r="B13" s="476" t="s">
        <v>214</v>
      </c>
      <c r="C13" s="124" t="s">
        <v>215</v>
      </c>
      <c r="D13" s="129">
        <v>800000</v>
      </c>
      <c r="E13" s="473">
        <v>750000</v>
      </c>
      <c r="F13" s="473">
        <v>1030284</v>
      </c>
      <c r="G13" s="473">
        <v>1030284</v>
      </c>
      <c r="H13" s="490">
        <v>1050000</v>
      </c>
    </row>
    <row r="14" spans="1:8" ht="49.5" customHeight="1">
      <c r="A14" s="124">
        <v>10</v>
      </c>
      <c r="B14" s="476" t="s">
        <v>216</v>
      </c>
      <c r="C14" s="124" t="s">
        <v>217</v>
      </c>
      <c r="D14" s="129">
        <v>100000</v>
      </c>
      <c r="E14" s="473">
        <v>100000</v>
      </c>
      <c r="F14" s="473">
        <v>160000</v>
      </c>
      <c r="G14" s="473">
        <v>57462</v>
      </c>
      <c r="H14" s="490">
        <v>70000</v>
      </c>
    </row>
    <row r="15" spans="1:8" ht="49.5" customHeight="1">
      <c r="A15" s="124">
        <v>11</v>
      </c>
      <c r="B15" s="476" t="s">
        <v>218</v>
      </c>
      <c r="C15" s="480" t="s">
        <v>220</v>
      </c>
      <c r="D15" s="129">
        <v>100000</v>
      </c>
      <c r="E15" s="473">
        <v>100000</v>
      </c>
      <c r="F15" s="473">
        <v>100000</v>
      </c>
      <c r="G15" s="473"/>
      <c r="H15" s="490"/>
    </row>
    <row r="16" spans="1:8" ht="49.5" customHeight="1">
      <c r="A16" s="124">
        <v>12</v>
      </c>
      <c r="B16" s="476" t="s">
        <v>219</v>
      </c>
      <c r="C16" s="480" t="s">
        <v>221</v>
      </c>
      <c r="D16" s="129">
        <v>1400000</v>
      </c>
      <c r="E16" s="473">
        <v>1395700</v>
      </c>
      <c r="F16" s="473">
        <v>1829426</v>
      </c>
      <c r="G16" s="473">
        <v>1824753</v>
      </c>
      <c r="H16" s="490">
        <v>1850000</v>
      </c>
    </row>
    <row r="17" spans="1:8" ht="49.5" customHeight="1">
      <c r="A17" s="686" t="s">
        <v>222</v>
      </c>
      <c r="B17" s="687"/>
      <c r="C17" s="488" t="s">
        <v>80</v>
      </c>
      <c r="D17" s="483">
        <v>3655000</v>
      </c>
      <c r="E17" s="484">
        <v>3650700</v>
      </c>
      <c r="F17" s="484">
        <f>SUM(F10:F16)</f>
        <v>4439971</v>
      </c>
      <c r="G17" s="484">
        <f>SUM(G10:G16)</f>
        <v>3987659</v>
      </c>
      <c r="H17" s="494">
        <f>SUM(H10:H16)</f>
        <v>4070000</v>
      </c>
    </row>
    <row r="18" spans="1:8" ht="49.5" customHeight="1">
      <c r="A18" s="124">
        <v>13</v>
      </c>
      <c r="B18" s="158" t="s">
        <v>223</v>
      </c>
      <c r="C18" s="124" t="s">
        <v>224</v>
      </c>
      <c r="D18" s="129">
        <v>50000</v>
      </c>
      <c r="E18" s="473">
        <v>50000</v>
      </c>
      <c r="F18" s="473">
        <v>50000</v>
      </c>
      <c r="G18" s="473"/>
      <c r="H18" s="345">
        <v>50000</v>
      </c>
    </row>
    <row r="19" spans="1:8" ht="49.5" customHeight="1">
      <c r="A19" s="481">
        <v>14</v>
      </c>
      <c r="B19" s="332" t="s">
        <v>225</v>
      </c>
      <c r="C19" s="480" t="s">
        <v>226</v>
      </c>
      <c r="D19" s="128"/>
      <c r="E19" s="482"/>
      <c r="F19" s="482"/>
      <c r="G19" s="482"/>
      <c r="H19" s="345"/>
    </row>
    <row r="20" spans="1:8" ht="49.5" customHeight="1">
      <c r="A20" s="686" t="s">
        <v>227</v>
      </c>
      <c r="B20" s="687"/>
      <c r="C20" s="491" t="s">
        <v>236</v>
      </c>
      <c r="D20" s="492">
        <v>50000</v>
      </c>
      <c r="E20" s="493">
        <v>50000</v>
      </c>
      <c r="F20" s="493">
        <v>50000</v>
      </c>
      <c r="G20" s="493"/>
      <c r="H20" s="485">
        <v>50000</v>
      </c>
    </row>
    <row r="21" spans="1:8" ht="49.5" customHeight="1">
      <c r="A21" s="124">
        <v>15</v>
      </c>
      <c r="B21" s="158" t="s">
        <v>228</v>
      </c>
      <c r="C21" s="124" t="s">
        <v>229</v>
      </c>
      <c r="D21" s="129">
        <v>1404000</v>
      </c>
      <c r="E21" s="473">
        <v>1404000</v>
      </c>
      <c r="F21" s="473">
        <v>1148903</v>
      </c>
      <c r="G21" s="473">
        <v>1130630</v>
      </c>
      <c r="H21" s="214">
        <v>1600000</v>
      </c>
    </row>
    <row r="22" spans="1:8" ht="49.5" customHeight="1">
      <c r="A22" s="124">
        <v>16</v>
      </c>
      <c r="B22" s="158" t="s">
        <v>230</v>
      </c>
      <c r="C22" s="124" t="s">
        <v>231</v>
      </c>
      <c r="D22" s="129"/>
      <c r="E22" s="473"/>
      <c r="F22" s="473"/>
      <c r="G22" s="473"/>
      <c r="H22" s="124"/>
    </row>
    <row r="23" spans="1:8" ht="49.5" customHeight="1">
      <c r="A23" s="124">
        <v>17</v>
      </c>
      <c r="B23" s="158" t="s">
        <v>232</v>
      </c>
      <c r="C23" s="124" t="s">
        <v>233</v>
      </c>
      <c r="D23" s="129">
        <v>50000</v>
      </c>
      <c r="E23" s="473">
        <v>50000</v>
      </c>
      <c r="F23" s="473">
        <v>50000</v>
      </c>
      <c r="G23" s="473">
        <v>1</v>
      </c>
      <c r="H23" s="345">
        <v>10000</v>
      </c>
    </row>
    <row r="24" spans="1:8" ht="49.5" customHeight="1">
      <c r="A24" s="686" t="s">
        <v>234</v>
      </c>
      <c r="B24" s="687"/>
      <c r="C24" s="491" t="s">
        <v>235</v>
      </c>
      <c r="D24" s="483">
        <v>50000</v>
      </c>
      <c r="E24" s="484">
        <v>50000</v>
      </c>
      <c r="F24" s="484">
        <v>50000</v>
      </c>
      <c r="G24" s="484">
        <f>SUM(G21:G23)</f>
        <v>1130631</v>
      </c>
      <c r="H24" s="495">
        <f>SUM(H21:H23)</f>
        <v>1610000</v>
      </c>
    </row>
    <row r="25" spans="1:8" ht="49.5" customHeight="1">
      <c r="A25" s="688" t="s">
        <v>237</v>
      </c>
      <c r="B25" s="688"/>
      <c r="C25" s="688"/>
      <c r="D25" s="274">
        <v>6604000</v>
      </c>
      <c r="E25" s="159">
        <v>7615450</v>
      </c>
      <c r="F25" s="159">
        <f>SUM(F24+F21+F20+F17+F9+F6)</f>
        <v>7795424</v>
      </c>
      <c r="G25" s="486">
        <f>SUM(G24+G17+G9+G6)</f>
        <v>7160349</v>
      </c>
      <c r="H25" s="497">
        <f>SUM(H24+H20+H17+H9+H6)</f>
        <v>7825000</v>
      </c>
    </row>
    <row r="26" ht="24.75" customHeight="1"/>
    <row r="27" ht="18" customHeight="1"/>
    <row r="28" ht="18" customHeight="1"/>
    <row r="29" s="86" customFormat="1" ht="18" customHeight="1"/>
    <row r="30" ht="18" customHeight="1"/>
    <row r="31" ht="18" customHeight="1"/>
    <row r="32" s="68" customFormat="1" ht="18" customHeight="1"/>
    <row r="33" s="68" customFormat="1" ht="16.5" customHeight="1"/>
  </sheetData>
  <sheetProtection selectLockedCells="1" selectUnlockedCells="1"/>
  <mergeCells count="7">
    <mergeCell ref="A1:G1"/>
    <mergeCell ref="A17:B17"/>
    <mergeCell ref="A20:B20"/>
    <mergeCell ref="A24:B24"/>
    <mergeCell ref="A25:C25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workbookViewId="0" topLeftCell="A28">
      <selection activeCell="J25" sqref="J25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3" width="17.00390625" style="126" customWidth="1"/>
    <col min="4" max="5" width="16.25390625" style="126" customWidth="1"/>
    <col min="6" max="6" width="18.25390625" style="126" customWidth="1"/>
    <col min="7" max="7" width="16.125" style="126" customWidth="1"/>
    <col min="8" max="8" width="40.625" style="0" customWidth="1"/>
    <col min="9" max="9" width="22.625" style="126" customWidth="1"/>
    <col min="10" max="10" width="22.625" style="0" customWidth="1"/>
    <col min="11" max="11" width="24.125" style="0" customWidth="1"/>
    <col min="12" max="12" width="20.875" style="0" customWidth="1"/>
    <col min="13" max="13" width="21.75390625" style="0" customWidth="1"/>
    <col min="14" max="14" width="13.625" style="0" bestFit="1" customWidth="1"/>
  </cols>
  <sheetData>
    <row r="1" s="3" customFormat="1" ht="15.75">
      <c r="I1" s="389" t="s">
        <v>120</v>
      </c>
    </row>
    <row r="2" spans="2:11" s="3" customFormat="1" ht="35.25" customHeight="1">
      <c r="B2" s="669" t="s">
        <v>567</v>
      </c>
      <c r="C2" s="669"/>
      <c r="D2" s="669"/>
      <c r="E2" s="669"/>
      <c r="F2" s="669"/>
      <c r="G2" s="669"/>
      <c r="H2" s="669"/>
      <c r="I2" s="669"/>
      <c r="J2" s="40" t="s">
        <v>371</v>
      </c>
      <c r="K2" s="40"/>
    </row>
    <row r="3" spans="1:13" ht="39.75" customHeight="1">
      <c r="A3" s="369"/>
      <c r="B3" s="693" t="s">
        <v>520</v>
      </c>
      <c r="C3" s="693"/>
      <c r="D3" s="379" t="s">
        <v>521</v>
      </c>
      <c r="E3" s="379" t="s">
        <v>568</v>
      </c>
      <c r="F3" s="379" t="s">
        <v>522</v>
      </c>
      <c r="G3" s="498" t="s">
        <v>561</v>
      </c>
      <c r="H3" s="694" t="s">
        <v>523</v>
      </c>
      <c r="I3" s="694"/>
      <c r="J3" s="508" t="s">
        <v>526</v>
      </c>
      <c r="K3" s="509" t="s">
        <v>572</v>
      </c>
      <c r="L3" s="508" t="s">
        <v>525</v>
      </c>
      <c r="M3" s="560" t="s">
        <v>561</v>
      </c>
    </row>
    <row r="4" spans="1:13" ht="39.75" customHeight="1">
      <c r="A4" s="369"/>
      <c r="B4" s="695" t="s">
        <v>121</v>
      </c>
      <c r="C4" s="695"/>
      <c r="D4" s="344"/>
      <c r="E4" s="344"/>
      <c r="F4" s="344"/>
      <c r="G4" s="462"/>
      <c r="H4" s="696" t="s">
        <v>121</v>
      </c>
      <c r="I4" s="695"/>
      <c r="J4" s="380"/>
      <c r="K4" s="380"/>
      <c r="L4" s="513"/>
      <c r="M4" s="214"/>
    </row>
    <row r="5" spans="1:13" ht="15.75">
      <c r="A5" s="370" t="s">
        <v>270</v>
      </c>
      <c r="B5" s="380" t="s">
        <v>281</v>
      </c>
      <c r="C5" s="142">
        <v>9681074</v>
      </c>
      <c r="D5" s="142">
        <v>9681074</v>
      </c>
      <c r="E5" s="142">
        <v>9690346</v>
      </c>
      <c r="F5" s="142">
        <v>9690346</v>
      </c>
      <c r="G5" s="499">
        <v>8666805</v>
      </c>
      <c r="H5" s="340" t="s">
        <v>313</v>
      </c>
      <c r="I5" s="214">
        <v>6986485</v>
      </c>
      <c r="J5" s="214">
        <v>6986485</v>
      </c>
      <c r="K5" s="214">
        <v>6986485</v>
      </c>
      <c r="L5" s="510">
        <v>6523889</v>
      </c>
      <c r="M5" s="214">
        <v>7306625</v>
      </c>
    </row>
    <row r="6" spans="1:13" ht="15.75">
      <c r="A6" s="370" t="s">
        <v>272</v>
      </c>
      <c r="B6" s="380" t="s">
        <v>376</v>
      </c>
      <c r="C6" s="142">
        <v>1763000</v>
      </c>
      <c r="D6" s="142">
        <v>1763000</v>
      </c>
      <c r="E6" s="142">
        <v>1763000</v>
      </c>
      <c r="F6" s="142">
        <v>1763000</v>
      </c>
      <c r="G6" s="499">
        <v>3253855</v>
      </c>
      <c r="H6" s="340" t="s">
        <v>314</v>
      </c>
      <c r="I6" s="214">
        <v>1053675</v>
      </c>
      <c r="J6" s="214">
        <v>1053675</v>
      </c>
      <c r="K6" s="214">
        <v>1053675</v>
      </c>
      <c r="L6" s="510">
        <v>1035899</v>
      </c>
      <c r="M6" s="214">
        <v>1150740</v>
      </c>
    </row>
    <row r="7" spans="1:13" ht="15.75">
      <c r="A7" s="370" t="s">
        <v>273</v>
      </c>
      <c r="B7" s="380" t="s">
        <v>282</v>
      </c>
      <c r="C7" s="142">
        <v>1800000</v>
      </c>
      <c r="D7" s="142">
        <v>1800000</v>
      </c>
      <c r="E7" s="142">
        <v>1800000</v>
      </c>
      <c r="F7" s="142">
        <v>1800000</v>
      </c>
      <c r="G7" s="499">
        <v>1800000</v>
      </c>
      <c r="H7" s="340" t="s">
        <v>168</v>
      </c>
      <c r="I7" s="214">
        <v>6604000</v>
      </c>
      <c r="J7" s="214">
        <v>7615450</v>
      </c>
      <c r="K7" s="214">
        <v>7795424</v>
      </c>
      <c r="L7" s="510">
        <v>7160349</v>
      </c>
      <c r="M7" s="214">
        <v>7825000</v>
      </c>
    </row>
    <row r="8" spans="1:13" ht="15.75">
      <c r="A8" s="370" t="s">
        <v>274</v>
      </c>
      <c r="B8" s="380" t="s">
        <v>283</v>
      </c>
      <c r="C8" s="142"/>
      <c r="D8" s="142">
        <v>1851450</v>
      </c>
      <c r="E8" s="142">
        <v>1648115</v>
      </c>
      <c r="F8" s="142">
        <v>1648115</v>
      </c>
      <c r="G8" s="499"/>
      <c r="H8" s="340"/>
      <c r="I8" s="214"/>
      <c r="J8" s="214"/>
      <c r="K8" s="214"/>
      <c r="L8" s="510"/>
      <c r="M8" s="214"/>
    </row>
    <row r="9" spans="1:13" ht="15.75">
      <c r="A9" s="370" t="s">
        <v>275</v>
      </c>
      <c r="B9" s="124" t="s">
        <v>484</v>
      </c>
      <c r="C9" s="142"/>
      <c r="D9" s="142"/>
      <c r="E9" s="142"/>
      <c r="F9" s="142"/>
      <c r="G9" s="499"/>
      <c r="H9" s="340" t="s">
        <v>574</v>
      </c>
      <c r="I9" s="214">
        <v>1763000</v>
      </c>
      <c r="J9" s="214">
        <v>2654500</v>
      </c>
      <c r="K9" s="214">
        <v>2700440</v>
      </c>
      <c r="L9" s="510">
        <v>2700440</v>
      </c>
      <c r="M9" s="214">
        <v>3253855</v>
      </c>
    </row>
    <row r="10" spans="1:13" ht="15.75">
      <c r="A10" s="369"/>
      <c r="B10" s="124"/>
      <c r="C10" s="142"/>
      <c r="D10" s="142"/>
      <c r="E10" s="142"/>
      <c r="F10" s="142"/>
      <c r="G10" s="499"/>
      <c r="H10" s="340"/>
      <c r="I10" s="214"/>
      <c r="J10" s="214"/>
      <c r="K10" s="214"/>
      <c r="L10" s="510"/>
      <c r="M10" s="214"/>
    </row>
    <row r="11" spans="1:13" ht="15.75">
      <c r="A11" s="371" t="s">
        <v>280</v>
      </c>
      <c r="B11" s="381" t="s">
        <v>358</v>
      </c>
      <c r="C11" s="229">
        <v>13244074</v>
      </c>
      <c r="D11" s="229">
        <f>SUM(D5:D10)</f>
        <v>15095524</v>
      </c>
      <c r="E11" s="229">
        <f>SUM(E5:E10)</f>
        <v>14901461</v>
      </c>
      <c r="F11" s="229">
        <f>SUM(F5:F10)</f>
        <v>14901461</v>
      </c>
      <c r="G11" s="500">
        <f>SUM(G5:G7)</f>
        <v>13720660</v>
      </c>
      <c r="H11" s="340"/>
      <c r="I11" s="214"/>
      <c r="J11" s="214"/>
      <c r="K11" s="214"/>
      <c r="L11" s="510"/>
      <c r="M11" s="214"/>
    </row>
    <row r="12" spans="1:13" ht="15.75">
      <c r="A12" s="369"/>
      <c r="B12" s="124"/>
      <c r="C12" s="142"/>
      <c r="D12" s="142"/>
      <c r="E12" s="142"/>
      <c r="F12" s="142"/>
      <c r="G12" s="499"/>
      <c r="H12" s="340"/>
      <c r="I12" s="214"/>
      <c r="J12" s="214"/>
      <c r="K12" s="214"/>
      <c r="L12" s="510"/>
      <c r="M12" s="214"/>
    </row>
    <row r="13" spans="1:13" ht="15.75">
      <c r="A13" s="370" t="s">
        <v>238</v>
      </c>
      <c r="B13" s="124" t="s">
        <v>284</v>
      </c>
      <c r="C13" s="142">
        <v>3878215</v>
      </c>
      <c r="D13" s="142">
        <v>3878215</v>
      </c>
      <c r="E13" s="142">
        <v>3883215</v>
      </c>
      <c r="F13" s="142">
        <v>3394082</v>
      </c>
      <c r="G13" s="499">
        <v>2684400</v>
      </c>
      <c r="H13" s="340" t="s">
        <v>575</v>
      </c>
      <c r="I13" s="214">
        <v>270000</v>
      </c>
      <c r="J13" s="214">
        <v>270000</v>
      </c>
      <c r="K13" s="214">
        <v>476790</v>
      </c>
      <c r="L13" s="510">
        <v>476790</v>
      </c>
      <c r="M13" s="214">
        <v>249953</v>
      </c>
    </row>
    <row r="14" spans="1:13" ht="15.75">
      <c r="A14" s="370"/>
      <c r="B14" s="124" t="s">
        <v>491</v>
      </c>
      <c r="C14" s="142">
        <v>200000</v>
      </c>
      <c r="D14" s="142">
        <v>200000</v>
      </c>
      <c r="E14" s="142">
        <v>200000</v>
      </c>
      <c r="F14" s="142">
        <v>200000</v>
      </c>
      <c r="G14" s="499"/>
      <c r="H14" s="340"/>
      <c r="I14" s="214"/>
      <c r="J14" s="214"/>
      <c r="K14" s="214"/>
      <c r="L14" s="510"/>
      <c r="M14" s="214"/>
    </row>
    <row r="15" spans="1:13" ht="15.75">
      <c r="A15" s="370"/>
      <c r="B15" s="124" t="s">
        <v>512</v>
      </c>
      <c r="C15" s="142"/>
      <c r="D15" s="142">
        <v>51500</v>
      </c>
      <c r="E15" s="142">
        <v>96500</v>
      </c>
      <c r="F15" s="142">
        <v>96500</v>
      </c>
      <c r="G15" s="499"/>
      <c r="H15" s="340" t="s">
        <v>576</v>
      </c>
      <c r="I15" s="214">
        <v>185000</v>
      </c>
      <c r="J15" s="214">
        <v>185000</v>
      </c>
      <c r="K15" s="214">
        <v>185000</v>
      </c>
      <c r="L15" s="510">
        <v>114893</v>
      </c>
      <c r="M15" s="214">
        <v>170000</v>
      </c>
    </row>
    <row r="16" spans="1:13" ht="30" customHeight="1">
      <c r="A16" s="372" t="s">
        <v>285</v>
      </c>
      <c r="B16" s="382" t="s">
        <v>97</v>
      </c>
      <c r="C16" s="281">
        <f>SUM(C13:C14)</f>
        <v>4078215</v>
      </c>
      <c r="D16" s="281">
        <f>SUM(D13:D14)</f>
        <v>4078215</v>
      </c>
      <c r="E16" s="281">
        <f>SUM(E13:E15)</f>
        <v>4179715</v>
      </c>
      <c r="F16" s="281">
        <f>SUM(F13:F15)</f>
        <v>3690582</v>
      </c>
      <c r="G16" s="501">
        <f>SUM(G13:G14)</f>
        <v>2684400</v>
      </c>
      <c r="H16" s="340"/>
      <c r="I16" s="214"/>
      <c r="J16" s="214"/>
      <c r="K16" s="214"/>
      <c r="L16" s="510"/>
      <c r="M16" s="214"/>
    </row>
    <row r="17" spans="1:13" ht="15.75">
      <c r="A17" s="374"/>
      <c r="B17" s="183" t="s">
        <v>289</v>
      </c>
      <c r="C17" s="386">
        <v>2105000</v>
      </c>
      <c r="D17" s="386">
        <v>2105000</v>
      </c>
      <c r="E17" s="386">
        <v>2105000</v>
      </c>
      <c r="F17" s="386">
        <v>1809697</v>
      </c>
      <c r="G17" s="505">
        <v>2000000</v>
      </c>
      <c r="H17" s="340"/>
      <c r="I17" s="214"/>
      <c r="J17" s="214"/>
      <c r="K17" s="214"/>
      <c r="L17" s="510"/>
      <c r="M17" s="214"/>
    </row>
    <row r="18" spans="1:13" ht="15.75">
      <c r="A18" s="373" t="s">
        <v>287</v>
      </c>
      <c r="B18" s="183" t="s">
        <v>288</v>
      </c>
      <c r="C18" s="386"/>
      <c r="D18" s="386"/>
      <c r="E18" s="386"/>
      <c r="F18" s="386"/>
      <c r="G18" s="505"/>
      <c r="H18" s="340"/>
      <c r="I18" s="214"/>
      <c r="J18" s="214"/>
      <c r="K18" s="214"/>
      <c r="L18" s="510"/>
      <c r="M18" s="214"/>
    </row>
    <row r="19" spans="1:13" ht="15.75">
      <c r="A19" s="374" t="s">
        <v>290</v>
      </c>
      <c r="B19" s="183" t="s">
        <v>292</v>
      </c>
      <c r="C19" s="386">
        <v>455000</v>
      </c>
      <c r="D19" s="386">
        <v>455000</v>
      </c>
      <c r="E19" s="386">
        <v>455000</v>
      </c>
      <c r="F19" s="386">
        <v>465447</v>
      </c>
      <c r="G19" s="505">
        <v>465000</v>
      </c>
      <c r="H19" s="340"/>
      <c r="I19" s="214"/>
      <c r="J19" s="214"/>
      <c r="K19" s="214"/>
      <c r="L19" s="510"/>
      <c r="M19" s="214"/>
    </row>
    <row r="20" spans="1:13" ht="15.75">
      <c r="A20" s="375" t="s">
        <v>291</v>
      </c>
      <c r="B20" s="124" t="s">
        <v>294</v>
      </c>
      <c r="C20" s="195"/>
      <c r="D20" s="195"/>
      <c r="E20" s="195"/>
      <c r="F20" s="195"/>
      <c r="G20" s="504"/>
      <c r="H20" s="340"/>
      <c r="I20" s="214"/>
      <c r="J20" s="214"/>
      <c r="K20" s="214"/>
      <c r="L20" s="510"/>
      <c r="M20" s="214"/>
    </row>
    <row r="21" spans="1:13" ht="15.75">
      <c r="A21" s="375" t="s">
        <v>293</v>
      </c>
      <c r="B21" s="124" t="s">
        <v>295</v>
      </c>
      <c r="C21" s="195"/>
      <c r="D21" s="195"/>
      <c r="E21" s="195"/>
      <c r="F21" s="195"/>
      <c r="G21" s="504"/>
      <c r="H21" s="340"/>
      <c r="I21" s="214"/>
      <c r="J21" s="214"/>
      <c r="K21" s="214"/>
      <c r="L21" s="510"/>
      <c r="M21" s="214"/>
    </row>
    <row r="22" spans="1:13" ht="15.75">
      <c r="A22" s="376"/>
      <c r="B22" s="183" t="s">
        <v>296</v>
      </c>
      <c r="C22" s="386">
        <v>92000</v>
      </c>
      <c r="D22" s="386">
        <v>92000</v>
      </c>
      <c r="E22" s="386">
        <v>92000</v>
      </c>
      <c r="F22" s="386">
        <v>102000</v>
      </c>
      <c r="G22" s="505">
        <v>92000</v>
      </c>
      <c r="H22" s="340"/>
      <c r="I22" s="214"/>
      <c r="J22" s="214"/>
      <c r="K22" s="214"/>
      <c r="L22" s="510"/>
      <c r="M22" s="214"/>
    </row>
    <row r="23" spans="1:13" ht="15.75">
      <c r="A23" s="376"/>
      <c r="B23" s="183" t="s">
        <v>390</v>
      </c>
      <c r="C23" s="386">
        <v>547000</v>
      </c>
      <c r="D23" s="386">
        <v>547000</v>
      </c>
      <c r="E23" s="386">
        <v>547000</v>
      </c>
      <c r="F23" s="386">
        <f>SUM(F19:F22)</f>
        <v>567447</v>
      </c>
      <c r="G23" s="505">
        <f>SUM(G19:G22)</f>
        <v>557000</v>
      </c>
      <c r="H23" s="340"/>
      <c r="I23" s="214"/>
      <c r="J23" s="214"/>
      <c r="K23" s="214"/>
      <c r="L23" s="510"/>
      <c r="M23" s="214"/>
    </row>
    <row r="24" spans="1:13" ht="15.75">
      <c r="A24" s="373" t="s">
        <v>297</v>
      </c>
      <c r="B24" s="183" t="s">
        <v>299</v>
      </c>
      <c r="C24" s="386">
        <v>172000</v>
      </c>
      <c r="D24" s="386">
        <v>172000</v>
      </c>
      <c r="E24" s="386">
        <v>172000</v>
      </c>
      <c r="F24" s="386">
        <v>240716</v>
      </c>
      <c r="G24" s="505">
        <v>50000</v>
      </c>
      <c r="H24" s="340"/>
      <c r="I24" s="214"/>
      <c r="J24" s="214"/>
      <c r="K24" s="214"/>
      <c r="L24" s="510"/>
      <c r="M24" s="214"/>
    </row>
    <row r="25" spans="1:13" ht="15.75">
      <c r="A25" s="373"/>
      <c r="B25" s="183" t="s">
        <v>570</v>
      </c>
      <c r="C25" s="386"/>
      <c r="D25" s="386"/>
      <c r="E25" s="386"/>
      <c r="F25" s="386">
        <v>30000</v>
      </c>
      <c r="G25" s="505"/>
      <c r="H25" s="340"/>
      <c r="I25" s="214"/>
      <c r="J25" s="214"/>
      <c r="K25" s="214"/>
      <c r="L25" s="510"/>
      <c r="M25" s="214"/>
    </row>
    <row r="26" spans="1:13" ht="15.75">
      <c r="A26" s="374"/>
      <c r="B26" s="384" t="s">
        <v>389</v>
      </c>
      <c r="C26" s="364">
        <v>2824000</v>
      </c>
      <c r="D26" s="364">
        <v>2824000</v>
      </c>
      <c r="E26" s="364">
        <v>2824000</v>
      </c>
      <c r="F26" s="364">
        <v>2647860</v>
      </c>
      <c r="G26" s="503">
        <f>SUM(G24+G23+G17)</f>
        <v>2607000</v>
      </c>
      <c r="H26" s="340"/>
      <c r="I26" s="214"/>
      <c r="J26" s="214"/>
      <c r="K26" s="214"/>
      <c r="L26" s="510"/>
      <c r="M26" s="214"/>
    </row>
    <row r="27" spans="1:13" ht="15.75">
      <c r="A27" s="377" t="s">
        <v>298</v>
      </c>
      <c r="B27" s="124" t="s">
        <v>302</v>
      </c>
      <c r="C27" s="195">
        <v>200000</v>
      </c>
      <c r="D27" s="195">
        <v>200000</v>
      </c>
      <c r="E27" s="195">
        <v>200000</v>
      </c>
      <c r="F27" s="195">
        <v>85500</v>
      </c>
      <c r="G27" s="504">
        <v>100000</v>
      </c>
      <c r="H27" s="340"/>
      <c r="I27" s="214"/>
      <c r="J27" s="214"/>
      <c r="K27" s="214"/>
      <c r="L27" s="510"/>
      <c r="M27" s="214"/>
    </row>
    <row r="28" spans="1:13" ht="15.75">
      <c r="A28" s="378" t="s">
        <v>300</v>
      </c>
      <c r="B28" s="124" t="s">
        <v>306</v>
      </c>
      <c r="C28" s="195">
        <v>100000</v>
      </c>
      <c r="D28" s="195">
        <v>100000</v>
      </c>
      <c r="E28" s="195">
        <v>100000</v>
      </c>
      <c r="F28" s="195">
        <v>61425</v>
      </c>
      <c r="G28" s="504">
        <v>88319</v>
      </c>
      <c r="H28" s="340"/>
      <c r="I28" s="214"/>
      <c r="J28" s="214"/>
      <c r="K28" s="214"/>
      <c r="L28" s="510"/>
      <c r="M28" s="214"/>
    </row>
    <row r="29" spans="1:13" ht="15.75">
      <c r="A29" s="378" t="s">
        <v>305</v>
      </c>
      <c r="B29" s="124" t="s">
        <v>304</v>
      </c>
      <c r="C29" s="195"/>
      <c r="D29" s="195"/>
      <c r="E29" s="195"/>
      <c r="F29" s="195"/>
      <c r="G29" s="504"/>
      <c r="H29" s="340"/>
      <c r="I29" s="214"/>
      <c r="J29" s="214"/>
      <c r="K29" s="214"/>
      <c r="L29" s="510"/>
      <c r="M29" s="214"/>
    </row>
    <row r="30" spans="1:13" ht="15.75">
      <c r="A30" s="378" t="s">
        <v>303</v>
      </c>
      <c r="B30" s="124" t="s">
        <v>368</v>
      </c>
      <c r="C30" s="195">
        <v>50000</v>
      </c>
      <c r="D30" s="195">
        <v>50000</v>
      </c>
      <c r="E30" s="195">
        <v>50000</v>
      </c>
      <c r="F30" s="195"/>
      <c r="G30" s="504"/>
      <c r="H30" s="340"/>
      <c r="I30" s="214"/>
      <c r="J30" s="214"/>
      <c r="K30" s="214"/>
      <c r="L30" s="510"/>
      <c r="M30" s="214"/>
    </row>
    <row r="31" spans="1:13" ht="15.75">
      <c r="A31" s="378" t="s">
        <v>367</v>
      </c>
      <c r="B31" s="124" t="s">
        <v>377</v>
      </c>
      <c r="C31" s="195">
        <v>240000</v>
      </c>
      <c r="D31" s="195">
        <v>240000</v>
      </c>
      <c r="E31" s="195">
        <v>240000</v>
      </c>
      <c r="F31" s="195">
        <v>18581</v>
      </c>
      <c r="G31" s="504">
        <v>10000</v>
      </c>
      <c r="H31" s="340"/>
      <c r="I31" s="214"/>
      <c r="J31" s="214"/>
      <c r="K31" s="214"/>
      <c r="L31" s="510"/>
      <c r="M31" s="214"/>
    </row>
    <row r="32" spans="1:13" ht="15.75">
      <c r="A32" s="378" t="s">
        <v>369</v>
      </c>
      <c r="B32" s="124" t="s">
        <v>343</v>
      </c>
      <c r="C32" s="195">
        <v>10000</v>
      </c>
      <c r="D32" s="195">
        <v>10000</v>
      </c>
      <c r="E32" s="195">
        <v>10000</v>
      </c>
      <c r="F32" s="195"/>
      <c r="G32" s="504">
        <v>10000</v>
      </c>
      <c r="H32" s="340"/>
      <c r="I32" s="214"/>
      <c r="J32" s="214"/>
      <c r="K32" s="214"/>
      <c r="L32" s="510"/>
      <c r="M32" s="214"/>
    </row>
    <row r="33" spans="1:13" ht="30" customHeight="1">
      <c r="A33" s="523"/>
      <c r="B33" s="384" t="s">
        <v>301</v>
      </c>
      <c r="C33" s="364">
        <v>600000</v>
      </c>
      <c r="D33" s="364">
        <v>600000</v>
      </c>
      <c r="E33" s="364">
        <f>SUM(E27:E32)</f>
        <v>600000</v>
      </c>
      <c r="F33" s="364">
        <f>SUM(F27:F32)</f>
        <v>165506</v>
      </c>
      <c r="G33" s="503">
        <v>208319</v>
      </c>
      <c r="M33" s="214"/>
    </row>
    <row r="34" spans="1:13" ht="30" customHeight="1">
      <c r="A34" s="523"/>
      <c r="B34" s="385" t="s">
        <v>577</v>
      </c>
      <c r="C34" s="281">
        <f>SUM(C33+C26+C16+C11)</f>
        <v>20746289</v>
      </c>
      <c r="D34" s="281">
        <f>SUM(D33+D26+D16+D11)</f>
        <v>22597739</v>
      </c>
      <c r="E34" s="281">
        <f>SUM(E33+E26+E16+E11)</f>
        <v>22505176</v>
      </c>
      <c r="F34" s="281">
        <f>SUM(F33+F26+F16+F11)</f>
        <v>21405409</v>
      </c>
      <c r="G34" s="501">
        <f>SUM(G33+G26+G16+G11)</f>
        <v>19220379</v>
      </c>
      <c r="H34" s="526" t="s">
        <v>578</v>
      </c>
      <c r="I34" s="527">
        <f>SUM(I5:I15)</f>
        <v>16862160</v>
      </c>
      <c r="J34" s="527">
        <f>SUM(J4:J33)</f>
        <v>18765110</v>
      </c>
      <c r="K34" s="527">
        <f>SUM(K5:K32)</f>
        <v>19197814</v>
      </c>
      <c r="L34" s="528">
        <f>SUM(L4:L15)</f>
        <v>18012260</v>
      </c>
      <c r="M34" s="527">
        <f>SUM(M4:M32)</f>
        <v>19956173</v>
      </c>
    </row>
    <row r="35" spans="1:13" ht="30" customHeight="1">
      <c r="A35" s="373" t="s">
        <v>240</v>
      </c>
      <c r="B35" s="383" t="s">
        <v>286</v>
      </c>
      <c r="C35" s="178"/>
      <c r="D35" s="434">
        <v>4578862</v>
      </c>
      <c r="E35" s="507">
        <v>5028862</v>
      </c>
      <c r="F35" s="278">
        <v>5028862</v>
      </c>
      <c r="G35" s="502"/>
      <c r="H35" s="340" t="s">
        <v>315</v>
      </c>
      <c r="I35" s="214">
        <v>234513077</v>
      </c>
      <c r="J35" s="214">
        <v>234513077</v>
      </c>
      <c r="K35" s="345">
        <v>235054014</v>
      </c>
      <c r="L35" s="510">
        <v>283400</v>
      </c>
      <c r="M35" s="561">
        <v>230309005</v>
      </c>
    </row>
    <row r="36" spans="1:13" ht="15.75">
      <c r="A36" s="523" t="s">
        <v>481</v>
      </c>
      <c r="B36" s="183" t="s">
        <v>307</v>
      </c>
      <c r="C36" s="386">
        <v>400000</v>
      </c>
      <c r="D36" s="386">
        <v>400000</v>
      </c>
      <c r="E36" s="386">
        <v>614400</v>
      </c>
      <c r="F36" s="386">
        <v>1118800</v>
      </c>
      <c r="G36" s="505">
        <v>500000</v>
      </c>
      <c r="H36" s="340" t="s">
        <v>585</v>
      </c>
      <c r="I36" s="214">
        <v>6000000</v>
      </c>
      <c r="J36" s="214">
        <v>10578862</v>
      </c>
      <c r="K36" s="345">
        <v>9369391</v>
      </c>
      <c r="L36" s="510">
        <v>7358063</v>
      </c>
      <c r="M36" s="214">
        <v>6800000</v>
      </c>
    </row>
    <row r="37" spans="1:13" ht="15.75">
      <c r="A37" s="184"/>
      <c r="B37" s="183"/>
      <c r="C37" s="386"/>
      <c r="D37" s="386"/>
      <c r="E37" s="386"/>
      <c r="F37" s="386"/>
      <c r="G37" s="505"/>
      <c r="H37" s="526" t="s">
        <v>316</v>
      </c>
      <c r="I37" s="527">
        <v>400000</v>
      </c>
      <c r="J37" s="527">
        <v>400000</v>
      </c>
      <c r="K37" s="346">
        <v>1118800</v>
      </c>
      <c r="L37" s="528">
        <v>1118800</v>
      </c>
      <c r="M37" s="527">
        <v>77330</v>
      </c>
    </row>
    <row r="38" spans="1:13" ht="15.75">
      <c r="A38" s="525"/>
      <c r="B38" s="183" t="s">
        <v>492</v>
      </c>
      <c r="C38" s="386">
        <v>237158711</v>
      </c>
      <c r="D38" s="386">
        <v>237158711</v>
      </c>
      <c r="E38" s="386">
        <v>237171344</v>
      </c>
      <c r="F38" s="386">
        <v>237158711</v>
      </c>
      <c r="G38" s="505">
        <v>237970621</v>
      </c>
      <c r="H38" s="562" t="s">
        <v>586</v>
      </c>
      <c r="I38" s="561">
        <f>SUM(I35:I37)</f>
        <v>240913077</v>
      </c>
      <c r="J38" s="561">
        <f>SUM(J35:J37)</f>
        <v>245491939</v>
      </c>
      <c r="K38" s="563">
        <f>SUM(K34:K37)</f>
        <v>264740019</v>
      </c>
      <c r="L38" s="564">
        <f>SUM(L34:L37)</f>
        <v>26772523</v>
      </c>
      <c r="M38" s="561">
        <f>SUM(M35:M37)</f>
        <v>237186335</v>
      </c>
    </row>
    <row r="39" spans="1:13" ht="15.75">
      <c r="A39" s="184" t="s">
        <v>308</v>
      </c>
      <c r="B39" s="183" t="s">
        <v>391</v>
      </c>
      <c r="C39" s="386"/>
      <c r="D39" s="386"/>
      <c r="E39" s="386"/>
      <c r="F39" s="386">
        <v>548492</v>
      </c>
      <c r="G39" s="505"/>
      <c r="H39" s="340" t="s">
        <v>359</v>
      </c>
      <c r="I39" s="214">
        <v>529763</v>
      </c>
      <c r="J39" s="214">
        <v>529763</v>
      </c>
      <c r="K39" s="345">
        <v>529763</v>
      </c>
      <c r="L39" s="510">
        <v>529763</v>
      </c>
      <c r="M39" s="214">
        <v>548492</v>
      </c>
    </row>
    <row r="40" spans="1:14" ht="15.75">
      <c r="A40" s="179"/>
      <c r="B40" s="387" t="s">
        <v>22</v>
      </c>
      <c r="C40" s="229">
        <v>258305000</v>
      </c>
      <c r="D40" s="229">
        <f>SUM(D38:D39)</f>
        <v>237158711</v>
      </c>
      <c r="E40" s="229">
        <f>SUM(E38:E39)</f>
        <v>237171344</v>
      </c>
      <c r="F40" s="229">
        <f>SUM(F38:F39)</f>
        <v>237707203</v>
      </c>
      <c r="G40" s="500">
        <v>257691000</v>
      </c>
      <c r="H40" s="341" t="s">
        <v>36</v>
      </c>
      <c r="I40" s="230">
        <v>258305000</v>
      </c>
      <c r="J40" s="230">
        <v>264786812</v>
      </c>
      <c r="K40" s="348">
        <f>SUM(K38:K39)</f>
        <v>265269782</v>
      </c>
      <c r="L40" s="511">
        <f>SUM(L38:L39)</f>
        <v>27302286</v>
      </c>
      <c r="M40" s="230">
        <v>257691000</v>
      </c>
      <c r="N40" s="350"/>
    </row>
    <row r="41" spans="1:13" ht="15.75">
      <c r="A41" s="524"/>
      <c r="B41" s="388" t="s">
        <v>311</v>
      </c>
      <c r="C41" s="195">
        <v>5</v>
      </c>
      <c r="D41" s="195">
        <v>5</v>
      </c>
      <c r="E41" s="195">
        <v>5</v>
      </c>
      <c r="F41" s="195">
        <v>5</v>
      </c>
      <c r="G41" s="195">
        <v>4</v>
      </c>
      <c r="H41" s="125"/>
      <c r="I41" s="349">
        <v>5</v>
      </c>
      <c r="J41" s="506">
        <v>5</v>
      </c>
      <c r="K41" s="506">
        <v>5</v>
      </c>
      <c r="L41" s="512">
        <v>4</v>
      </c>
      <c r="M41" s="214">
        <v>4</v>
      </c>
    </row>
    <row r="42" spans="1:13" ht="15.75">
      <c r="A42" s="179"/>
      <c r="B42" s="388" t="s">
        <v>310</v>
      </c>
      <c r="C42" s="195">
        <v>4</v>
      </c>
      <c r="D42" s="195">
        <v>4</v>
      </c>
      <c r="E42" s="195">
        <v>4</v>
      </c>
      <c r="F42" s="195">
        <v>3</v>
      </c>
      <c r="G42" s="195">
        <v>3</v>
      </c>
      <c r="H42" s="125"/>
      <c r="I42" s="349">
        <v>4</v>
      </c>
      <c r="J42" s="506">
        <v>4</v>
      </c>
      <c r="K42" s="506">
        <v>4</v>
      </c>
      <c r="L42" s="506">
        <v>3</v>
      </c>
      <c r="M42" s="214">
        <v>3</v>
      </c>
    </row>
    <row r="43" spans="2:13" ht="45" customHeight="1">
      <c r="B43" s="669" t="s">
        <v>571</v>
      </c>
      <c r="C43" s="669"/>
      <c r="D43" s="669"/>
      <c r="E43" s="669"/>
      <c r="F43" s="669"/>
      <c r="G43" s="669"/>
      <c r="H43" s="669"/>
      <c r="I43" s="669"/>
      <c r="J43" s="3"/>
      <c r="K43" s="3"/>
      <c r="L43" s="520"/>
      <c r="M43" s="520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520"/>
      <c r="M44" s="520"/>
    </row>
    <row r="45" spans="2:13" ht="12.75">
      <c r="B45" s="3"/>
      <c r="C45" s="3"/>
      <c r="D45" s="3"/>
      <c r="E45" s="3"/>
      <c r="F45" s="3"/>
      <c r="G45" s="3"/>
      <c r="H45" s="3"/>
      <c r="I45" s="40" t="s">
        <v>361</v>
      </c>
      <c r="J45" s="3"/>
      <c r="K45" s="3"/>
      <c r="L45" s="520"/>
      <c r="M45" s="520"/>
    </row>
    <row r="46" spans="2:13" ht="33.75" customHeight="1">
      <c r="B46" s="690" t="s">
        <v>520</v>
      </c>
      <c r="C46" s="690"/>
      <c r="D46" s="196" t="s">
        <v>521</v>
      </c>
      <c r="E46" s="196" t="s">
        <v>572</v>
      </c>
      <c r="F46" s="192" t="s">
        <v>522</v>
      </c>
      <c r="G46" s="192" t="s">
        <v>561</v>
      </c>
      <c r="H46" s="691" t="s">
        <v>527</v>
      </c>
      <c r="I46" s="692"/>
      <c r="J46" s="521" t="s">
        <v>524</v>
      </c>
      <c r="K46" s="521" t="s">
        <v>573</v>
      </c>
      <c r="L46" s="522" t="s">
        <v>525</v>
      </c>
      <c r="M46" s="387" t="s">
        <v>561</v>
      </c>
    </row>
    <row r="47" spans="2:13" ht="15.75">
      <c r="B47" s="697" t="s">
        <v>124</v>
      </c>
      <c r="C47" s="697"/>
      <c r="D47" s="148"/>
      <c r="E47" s="148"/>
      <c r="F47" s="148"/>
      <c r="G47" s="148"/>
      <c r="H47" s="697" t="s">
        <v>124</v>
      </c>
      <c r="I47" s="699"/>
      <c r="J47" s="380"/>
      <c r="K47" s="380"/>
      <c r="L47" s="513"/>
      <c r="M47" s="380"/>
    </row>
    <row r="48" spans="2:13" ht="15.75">
      <c r="B48" s="148" t="s">
        <v>309</v>
      </c>
      <c r="C48" s="148"/>
      <c r="D48" s="148"/>
      <c r="E48" s="148"/>
      <c r="F48" s="148"/>
      <c r="G48" s="148"/>
      <c r="H48" s="148" t="s">
        <v>360</v>
      </c>
      <c r="I48" s="150"/>
      <c r="J48" s="380"/>
      <c r="K48" s="380"/>
      <c r="L48" s="513"/>
      <c r="M48" s="380"/>
    </row>
    <row r="49" spans="2:13" ht="21.75" customHeight="1">
      <c r="B49" s="198" t="s">
        <v>312</v>
      </c>
      <c r="C49" s="199"/>
      <c r="D49" s="199"/>
      <c r="E49" s="199"/>
      <c r="F49" s="199"/>
      <c r="G49" s="199"/>
      <c r="H49" s="176"/>
      <c r="I49" s="200"/>
      <c r="J49" s="515"/>
      <c r="K49" s="515"/>
      <c r="L49" s="516"/>
      <c r="M49" s="380"/>
    </row>
    <row r="50" spans="2:13" ht="15.75">
      <c r="B50" s="697" t="s">
        <v>125</v>
      </c>
      <c r="C50" s="697"/>
      <c r="D50" s="697"/>
      <c r="E50" s="697"/>
      <c r="F50" s="697"/>
      <c r="G50" s="697"/>
      <c r="H50" s="697"/>
      <c r="I50" s="194"/>
      <c r="J50" s="380"/>
      <c r="K50" s="380"/>
      <c r="L50" s="513"/>
      <c r="M50" s="380"/>
    </row>
    <row r="51" spans="2:13" ht="15.75">
      <c r="B51" s="148"/>
      <c r="C51" s="148"/>
      <c r="D51" s="148"/>
      <c r="E51" s="148"/>
      <c r="F51" s="148"/>
      <c r="G51" s="148"/>
      <c r="H51" s="148"/>
      <c r="I51" s="194"/>
      <c r="J51" s="380"/>
      <c r="K51" s="380"/>
      <c r="L51" s="513"/>
      <c r="M51" s="380"/>
    </row>
    <row r="52" spans="2:13" ht="15.75">
      <c r="B52" s="698" t="s">
        <v>310</v>
      </c>
      <c r="C52" s="698"/>
      <c r="D52" s="698"/>
      <c r="E52" s="698"/>
      <c r="F52" s="698"/>
      <c r="G52" s="698"/>
      <c r="H52" s="698"/>
      <c r="I52" s="193"/>
      <c r="J52" s="380"/>
      <c r="K52" s="380"/>
      <c r="L52" s="513"/>
      <c r="M52" s="380"/>
    </row>
    <row r="53" spans="1:13" s="12" customFormat="1" ht="22.5" customHeight="1">
      <c r="A53"/>
      <c r="B53" s="700" t="s">
        <v>126</v>
      </c>
      <c r="C53" s="700"/>
      <c r="D53" s="149"/>
      <c r="E53" s="149"/>
      <c r="F53" s="149"/>
      <c r="G53" s="149"/>
      <c r="H53" s="700" t="s">
        <v>126</v>
      </c>
      <c r="I53" s="701"/>
      <c r="J53" s="388"/>
      <c r="K53" s="388"/>
      <c r="L53" s="517"/>
      <c r="M53" s="388"/>
    </row>
    <row r="54" spans="1:13" s="87" customFormat="1" ht="15.75">
      <c r="A54" s="12"/>
      <c r="B54" s="28" t="s">
        <v>127</v>
      </c>
      <c r="C54" s="28" t="s">
        <v>128</v>
      </c>
      <c r="D54" s="28"/>
      <c r="E54" s="28"/>
      <c r="F54" s="28"/>
      <c r="G54" s="28"/>
      <c r="H54" s="28" t="s">
        <v>127</v>
      </c>
      <c r="I54" s="197" t="s">
        <v>127</v>
      </c>
      <c r="J54" s="518"/>
      <c r="K54" s="518"/>
      <c r="L54" s="519"/>
      <c r="M54" s="518"/>
    </row>
    <row r="55" spans="1:13" ht="15.75">
      <c r="A55" s="87"/>
      <c r="B55" s="697" t="s">
        <v>129</v>
      </c>
      <c r="C55" s="697"/>
      <c r="D55" s="697"/>
      <c r="E55" s="697"/>
      <c r="F55" s="697"/>
      <c r="G55" s="697"/>
      <c r="H55" s="697"/>
      <c r="I55" s="194"/>
      <c r="J55" s="380"/>
      <c r="K55" s="380"/>
      <c r="L55" s="513"/>
      <c r="M55" s="380"/>
    </row>
    <row r="56" spans="2:13" ht="15.75">
      <c r="B56" s="698" t="s">
        <v>123</v>
      </c>
      <c r="C56" s="698"/>
      <c r="D56" s="698"/>
      <c r="E56" s="698"/>
      <c r="F56" s="698"/>
      <c r="G56" s="698"/>
      <c r="H56" s="698"/>
      <c r="I56" s="193"/>
      <c r="J56" s="179"/>
      <c r="K56" s="179"/>
      <c r="L56" s="369"/>
      <c r="M56" s="179"/>
    </row>
  </sheetData>
  <sheetProtection selectLockedCells="1" selectUnlockedCells="1"/>
  <mergeCells count="16">
    <mergeCell ref="B55:H55"/>
    <mergeCell ref="B56:H56"/>
    <mergeCell ref="B47:C47"/>
    <mergeCell ref="H47:I47"/>
    <mergeCell ref="B53:C53"/>
    <mergeCell ref="H53:I53"/>
    <mergeCell ref="B50:H50"/>
    <mergeCell ref="B52:H52"/>
    <mergeCell ref="B46:C46"/>
    <mergeCell ref="H46:I46"/>
    <mergeCell ref="B2:I2"/>
    <mergeCell ref="B3:C3"/>
    <mergeCell ref="H3:I3"/>
    <mergeCell ref="B4:C4"/>
    <mergeCell ref="H4:I4"/>
    <mergeCell ref="B43:I43"/>
  </mergeCells>
  <printOptions/>
  <pageMargins left="0.55" right="0.7" top="0.1798611111111111" bottom="1.07" header="0.22" footer="1.12"/>
  <pageSetup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workbookViewId="0" topLeftCell="A18">
      <selection activeCell="G25" sqref="G25"/>
    </sheetView>
  </sheetViews>
  <sheetFormatPr defaultColWidth="9.00390625" defaultRowHeight="12.75"/>
  <cols>
    <col min="2" max="2" width="60.875" style="39" customWidth="1"/>
    <col min="3" max="3" width="19.25390625" style="39" customWidth="1"/>
    <col min="4" max="6" width="18.00390625" style="39" customWidth="1"/>
    <col min="7" max="7" width="21.25390625" style="39" customWidth="1"/>
  </cols>
  <sheetData>
    <row r="1" ht="15.75">
      <c r="F1" s="123"/>
    </row>
    <row r="2" ht="13.5" customHeight="1">
      <c r="F2" s="123"/>
    </row>
    <row r="3" spans="2:5" ht="38.25" customHeight="1">
      <c r="B3" s="669" t="s">
        <v>604</v>
      </c>
      <c r="C3" s="669"/>
      <c r="D3" s="669"/>
      <c r="E3" s="460"/>
    </row>
    <row r="4" ht="23.25" customHeight="1">
      <c r="F4" s="39" t="s">
        <v>550</v>
      </c>
    </row>
    <row r="5" ht="13.5" customHeight="1">
      <c r="C5" s="134"/>
    </row>
    <row r="6" spans="1:7" ht="39.75" customHeight="1">
      <c r="A6" s="651" t="s">
        <v>258</v>
      </c>
      <c r="B6" s="652" t="s">
        <v>130</v>
      </c>
      <c r="C6" s="653" t="s">
        <v>488</v>
      </c>
      <c r="D6" s="514" t="s">
        <v>528</v>
      </c>
      <c r="E6" s="514" t="s">
        <v>605</v>
      </c>
      <c r="F6" s="514" t="s">
        <v>529</v>
      </c>
      <c r="G6" s="489" t="s">
        <v>554</v>
      </c>
    </row>
    <row r="7" spans="1:7" ht="39.75" customHeight="1">
      <c r="A7" s="213" t="s">
        <v>270</v>
      </c>
      <c r="B7" s="215" t="s">
        <v>131</v>
      </c>
      <c r="C7" s="216"/>
      <c r="D7" s="217"/>
      <c r="E7" s="217"/>
      <c r="F7" s="650"/>
      <c r="G7" s="489"/>
    </row>
    <row r="8" spans="1:7" ht="39.75" customHeight="1">
      <c r="A8" s="180" t="s">
        <v>270</v>
      </c>
      <c r="B8" s="187" t="s">
        <v>276</v>
      </c>
      <c r="C8" s="129">
        <v>1028030</v>
      </c>
      <c r="D8" s="345">
        <v>1028030</v>
      </c>
      <c r="E8" s="345">
        <v>1028030</v>
      </c>
      <c r="F8" s="142">
        <v>1028030</v>
      </c>
      <c r="G8" s="214">
        <v>1028030</v>
      </c>
    </row>
    <row r="9" spans="1:7" ht="39.75" customHeight="1">
      <c r="A9" s="180" t="s">
        <v>270</v>
      </c>
      <c r="B9" s="188" t="s">
        <v>277</v>
      </c>
      <c r="C9" s="142">
        <v>896000</v>
      </c>
      <c r="D9" s="345">
        <v>896000</v>
      </c>
      <c r="E9" s="345">
        <v>896000</v>
      </c>
      <c r="F9" s="142">
        <v>896000</v>
      </c>
      <c r="G9" s="214">
        <v>896000</v>
      </c>
    </row>
    <row r="10" spans="1:7" ht="39.75" customHeight="1">
      <c r="A10" s="180" t="s">
        <v>270</v>
      </c>
      <c r="B10" s="188" t="s">
        <v>278</v>
      </c>
      <c r="C10" s="142">
        <v>346173</v>
      </c>
      <c r="D10" s="345">
        <v>346173</v>
      </c>
      <c r="E10" s="345">
        <v>346173</v>
      </c>
      <c r="F10" s="142">
        <v>346173</v>
      </c>
      <c r="G10" s="214">
        <v>100000</v>
      </c>
    </row>
    <row r="11" spans="1:7" ht="39.75" customHeight="1">
      <c r="A11" s="180" t="s">
        <v>270</v>
      </c>
      <c r="B11" s="188" t="s">
        <v>279</v>
      </c>
      <c r="C11" s="142">
        <v>551610</v>
      </c>
      <c r="D11" s="345">
        <v>551610</v>
      </c>
      <c r="E11" s="345">
        <v>551610</v>
      </c>
      <c r="F11" s="142">
        <v>551610</v>
      </c>
      <c r="G11" s="214">
        <v>551610</v>
      </c>
    </row>
    <row r="12" spans="1:7" ht="39.75" customHeight="1">
      <c r="A12" s="180" t="s">
        <v>280</v>
      </c>
      <c r="B12" s="189" t="s">
        <v>132</v>
      </c>
      <c r="C12" s="280">
        <v>2821813</v>
      </c>
      <c r="D12" s="346">
        <v>2821813</v>
      </c>
      <c r="E12" s="346">
        <v>2821813</v>
      </c>
      <c r="F12" s="280">
        <f>SUM(F8:F11)</f>
        <v>2821813</v>
      </c>
      <c r="G12" s="527">
        <f>SUM(G8:G11)</f>
        <v>2575640</v>
      </c>
    </row>
    <row r="13" spans="1:7" ht="39.75" customHeight="1">
      <c r="A13" s="181"/>
      <c r="B13" s="654" t="s">
        <v>155</v>
      </c>
      <c r="C13" s="554">
        <v>5000000</v>
      </c>
      <c r="D13" s="655">
        <v>5000000</v>
      </c>
      <c r="E13" s="655">
        <v>5000000</v>
      </c>
      <c r="F13" s="554">
        <v>5000000</v>
      </c>
      <c r="G13" s="560">
        <v>5000000</v>
      </c>
    </row>
    <row r="14" spans="1:7" ht="39.75" customHeight="1">
      <c r="A14" s="184"/>
      <c r="B14" s="190" t="s">
        <v>392</v>
      </c>
      <c r="C14" s="279">
        <v>788361</v>
      </c>
      <c r="D14" s="347">
        <v>788361</v>
      </c>
      <c r="E14" s="347">
        <v>788361</v>
      </c>
      <c r="F14" s="279">
        <v>788361</v>
      </c>
      <c r="G14" s="124"/>
    </row>
    <row r="15" spans="1:7" ht="39.75" customHeight="1">
      <c r="A15" s="184"/>
      <c r="B15" s="190" t="s">
        <v>339</v>
      </c>
      <c r="C15" s="279">
        <v>61800</v>
      </c>
      <c r="D15" s="347">
        <v>61800</v>
      </c>
      <c r="E15" s="347">
        <v>61800</v>
      </c>
      <c r="F15" s="279">
        <v>61800</v>
      </c>
      <c r="G15" s="214">
        <v>92400</v>
      </c>
    </row>
    <row r="16" spans="1:7" ht="39.75" customHeight="1">
      <c r="A16" s="184"/>
      <c r="B16" s="190" t="s">
        <v>606</v>
      </c>
      <c r="C16" s="279">
        <v>1009100</v>
      </c>
      <c r="D16" s="347">
        <v>1009100</v>
      </c>
      <c r="E16" s="347">
        <v>1018372</v>
      </c>
      <c r="F16" s="279">
        <v>1018372</v>
      </c>
      <c r="G16" s="214">
        <v>998765</v>
      </c>
    </row>
    <row r="17" spans="1:7" ht="39.75" customHeight="1">
      <c r="A17" s="203" t="s">
        <v>270</v>
      </c>
      <c r="B17" s="660" t="s">
        <v>338</v>
      </c>
      <c r="C17" s="161">
        <v>9681074</v>
      </c>
      <c r="D17" s="496">
        <v>9681074</v>
      </c>
      <c r="E17" s="496">
        <v>9690346</v>
      </c>
      <c r="F17" s="161">
        <f>SUM(F16+F15+F14+F13+F12)</f>
        <v>9690346</v>
      </c>
      <c r="G17" s="487">
        <f>SUM(G12:G16)</f>
        <v>8666805</v>
      </c>
    </row>
    <row r="18" spans="1:7" ht="39.75" customHeight="1">
      <c r="A18" s="185" t="s">
        <v>272</v>
      </c>
      <c r="B18" s="189" t="s">
        <v>143</v>
      </c>
      <c r="C18" s="288">
        <v>1763000</v>
      </c>
      <c r="D18" s="485">
        <v>1763000</v>
      </c>
      <c r="E18" s="485">
        <v>1763000</v>
      </c>
      <c r="F18" s="288">
        <v>1763000</v>
      </c>
      <c r="G18" s="487">
        <v>3253855</v>
      </c>
    </row>
    <row r="19" spans="1:7" ht="39.75" customHeight="1">
      <c r="A19" s="180"/>
      <c r="B19" s="659" t="s">
        <v>341</v>
      </c>
      <c r="C19" s="183"/>
      <c r="D19" s="656"/>
      <c r="E19" s="656"/>
      <c r="F19" s="279"/>
      <c r="G19" s="183"/>
    </row>
    <row r="20" spans="1:7" ht="39.75" customHeight="1">
      <c r="A20" s="182"/>
      <c r="B20" s="204" t="s">
        <v>340</v>
      </c>
      <c r="C20" s="183"/>
      <c r="D20" s="124"/>
      <c r="E20" s="124"/>
      <c r="F20" s="142"/>
      <c r="G20" s="124"/>
    </row>
    <row r="21" spans="1:7" ht="39.75" customHeight="1">
      <c r="A21" s="185" t="s">
        <v>273</v>
      </c>
      <c r="B21" s="186" t="s">
        <v>156</v>
      </c>
      <c r="C21" s="656">
        <v>1800000</v>
      </c>
      <c r="D21" s="656">
        <v>1800000</v>
      </c>
      <c r="E21" s="656">
        <v>1800000</v>
      </c>
      <c r="F21" s="279">
        <v>1800000</v>
      </c>
      <c r="G21" s="656">
        <v>1800000</v>
      </c>
    </row>
    <row r="22" spans="1:7" ht="39.75" customHeight="1">
      <c r="A22" s="185" t="s">
        <v>274</v>
      </c>
      <c r="B22" s="191" t="s">
        <v>483</v>
      </c>
      <c r="C22" s="656"/>
      <c r="D22" s="656">
        <v>1851450</v>
      </c>
      <c r="E22" s="656">
        <v>1648115</v>
      </c>
      <c r="F22" s="279">
        <v>1648115</v>
      </c>
      <c r="G22" s="183"/>
    </row>
    <row r="23" spans="1:7" ht="39.75" customHeight="1">
      <c r="A23" s="185" t="s">
        <v>275</v>
      </c>
      <c r="B23" s="191" t="s">
        <v>484</v>
      </c>
      <c r="C23" s="656"/>
      <c r="D23" s="656"/>
      <c r="E23" s="656"/>
      <c r="F23" s="279"/>
      <c r="G23" s="183"/>
    </row>
    <row r="24" spans="1:7" ht="39.75" customHeight="1">
      <c r="A24" s="185" t="s">
        <v>240</v>
      </c>
      <c r="B24" s="191" t="s">
        <v>530</v>
      </c>
      <c r="C24" s="656"/>
      <c r="D24" s="656">
        <v>4578862</v>
      </c>
      <c r="E24" s="656">
        <v>5028862</v>
      </c>
      <c r="F24" s="279">
        <v>5028862</v>
      </c>
      <c r="G24" s="183"/>
    </row>
    <row r="25" spans="1:7" s="12" customFormat="1" ht="39.75" customHeight="1">
      <c r="A25" s="658" t="s">
        <v>280</v>
      </c>
      <c r="B25" s="657" t="s">
        <v>144</v>
      </c>
      <c r="C25" s="495">
        <v>13244074</v>
      </c>
      <c r="D25" s="495">
        <f>SUM(D24+D22+D21+D18+D17)</f>
        <v>19674386</v>
      </c>
      <c r="E25" s="495">
        <f>SUM(E17:E24)</f>
        <v>19930323</v>
      </c>
      <c r="F25" s="161">
        <f>SUM(F17:F24)</f>
        <v>19930323</v>
      </c>
      <c r="G25" s="495">
        <f>SUM(G17:G21)</f>
        <v>13720660</v>
      </c>
    </row>
    <row r="26" spans="1:2" ht="39.75" customHeight="1">
      <c r="A26" s="702"/>
      <c r="B26" s="703"/>
    </row>
    <row r="27" ht="39.75" customHeight="1"/>
    <row r="28" ht="39.75" customHeight="1"/>
    <row r="29" ht="39.75" customHeight="1"/>
    <row r="30" ht="39.75" customHeight="1"/>
    <row r="31" ht="39.75" customHeight="1"/>
  </sheetData>
  <sheetProtection selectLockedCells="1" selectUnlockedCells="1"/>
  <mergeCells count="2">
    <mergeCell ref="B3:D3"/>
    <mergeCell ref="A26:B26"/>
  </mergeCells>
  <printOptions/>
  <pageMargins left="0.6" right="0.7" top="0.35" bottom="0.3298611111111111" header="0.5118055555555555" footer="0.511805555555555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9"/>
  <sheetViews>
    <sheetView view="pageBreakPreview" zoomScaleSheetLayoutView="100" zoomScalePageLayoutView="0" workbookViewId="0" topLeftCell="A13">
      <selection activeCell="H16" sqref="H16"/>
    </sheetView>
  </sheetViews>
  <sheetFormatPr defaultColWidth="7.875" defaultRowHeight="12.75"/>
  <cols>
    <col min="1" max="2" width="6.25390625" style="39" customWidth="1"/>
    <col min="3" max="3" width="33.00390625" style="39" customWidth="1"/>
    <col min="4" max="4" width="17.25390625" style="39" customWidth="1"/>
    <col min="5" max="5" width="18.375" style="92" customWidth="1"/>
    <col min="6" max="6" width="16.00390625" style="92" customWidth="1"/>
    <col min="7" max="7" width="15.375" style="39" customWidth="1"/>
    <col min="8" max="8" width="19.625" style="92" customWidth="1"/>
    <col min="9" max="250" width="7.875" style="92" customWidth="1"/>
  </cols>
  <sheetData>
    <row r="1" ht="15.75">
      <c r="D1" s="40"/>
    </row>
    <row r="2" spans="4:5" ht="12.75" customHeight="1">
      <c r="D2" s="40"/>
      <c r="E2" s="92" t="s">
        <v>551</v>
      </c>
    </row>
    <row r="3" spans="1:7" ht="48.75" customHeight="1">
      <c r="A3" s="704" t="s">
        <v>587</v>
      </c>
      <c r="B3" s="704"/>
      <c r="C3" s="704"/>
      <c r="D3" s="704"/>
      <c r="E3" s="704"/>
      <c r="F3" s="704"/>
      <c r="G3" s="704"/>
    </row>
    <row r="4" spans="1:4" ht="15.75" customHeight="1">
      <c r="A4" s="64"/>
      <c r="B4" s="64"/>
      <c r="D4" s="40"/>
    </row>
    <row r="5" spans="1:255" s="26" customFormat="1" ht="57.75" customHeight="1">
      <c r="A5" s="100" t="s">
        <v>1</v>
      </c>
      <c r="B5" s="100" t="s">
        <v>258</v>
      </c>
      <c r="C5" s="101" t="s">
        <v>2</v>
      </c>
      <c r="D5" s="7" t="s">
        <v>488</v>
      </c>
      <c r="E5" s="8" t="s">
        <v>533</v>
      </c>
      <c r="F5" s="94" t="s">
        <v>573</v>
      </c>
      <c r="G5" s="567" t="s">
        <v>534</v>
      </c>
      <c r="H5" s="568" t="s">
        <v>588</v>
      </c>
      <c r="IQ5" s="27"/>
      <c r="IR5" s="27"/>
      <c r="IS5" s="27"/>
      <c r="IT5" s="27"/>
      <c r="IU5" s="27"/>
    </row>
    <row r="6" spans="1:255" s="26" customFormat="1" ht="39.75" customHeight="1">
      <c r="A6" s="390" t="s">
        <v>6</v>
      </c>
      <c r="B6" s="391" t="s">
        <v>493</v>
      </c>
      <c r="C6" s="392" t="s">
        <v>494</v>
      </c>
      <c r="D6" s="111"/>
      <c r="E6" s="435"/>
      <c r="F6" s="435"/>
      <c r="G6" s="569"/>
      <c r="H6" s="575"/>
      <c r="IQ6" s="27"/>
      <c r="IR6" s="27"/>
      <c r="IS6" s="27"/>
      <c r="IT6" s="27"/>
      <c r="IU6" s="27"/>
    </row>
    <row r="7" spans="1:8" ht="29.25" customHeight="1">
      <c r="A7" s="393" t="s">
        <v>8</v>
      </c>
      <c r="B7" s="173" t="s">
        <v>351</v>
      </c>
      <c r="C7" s="104" t="s">
        <v>590</v>
      </c>
      <c r="D7" s="193">
        <v>184655597</v>
      </c>
      <c r="E7" s="566">
        <v>184655597</v>
      </c>
      <c r="F7" s="566">
        <v>185088531</v>
      </c>
      <c r="G7" s="570">
        <v>283400</v>
      </c>
      <c r="H7" s="576">
        <v>181345247</v>
      </c>
    </row>
    <row r="8" spans="1:8" ht="29.25" customHeight="1">
      <c r="A8" s="102" t="s">
        <v>10</v>
      </c>
      <c r="B8" s="173" t="s">
        <v>495</v>
      </c>
      <c r="C8" s="104" t="s">
        <v>496</v>
      </c>
      <c r="D8" s="9"/>
      <c r="E8" s="565"/>
      <c r="F8" s="565"/>
      <c r="G8" s="571"/>
      <c r="H8" s="576"/>
    </row>
    <row r="9" spans="1:8" ht="31.5" customHeight="1">
      <c r="A9" s="102" t="s">
        <v>12</v>
      </c>
      <c r="B9" s="173" t="s">
        <v>261</v>
      </c>
      <c r="C9" s="104" t="s">
        <v>257</v>
      </c>
      <c r="D9" s="9"/>
      <c r="E9" s="103"/>
      <c r="F9" s="103"/>
      <c r="G9" s="571"/>
      <c r="H9" s="576"/>
    </row>
    <row r="10" spans="1:8" ht="31.5" customHeight="1">
      <c r="A10" s="102" t="s">
        <v>14</v>
      </c>
      <c r="B10" s="174" t="s">
        <v>262</v>
      </c>
      <c r="C10" s="99" t="s">
        <v>259</v>
      </c>
      <c r="D10" s="9">
        <v>49857480</v>
      </c>
      <c r="E10" s="103">
        <v>49857480</v>
      </c>
      <c r="F10" s="103">
        <v>49972483</v>
      </c>
      <c r="G10" s="571"/>
      <c r="H10" s="576">
        <v>48963758</v>
      </c>
    </row>
    <row r="11" spans="1:255" s="29" customFormat="1" ht="31.5" customHeight="1">
      <c r="A11" s="175"/>
      <c r="B11" s="175" t="s">
        <v>263</v>
      </c>
      <c r="C11" s="176" t="s">
        <v>122</v>
      </c>
      <c r="D11" s="177">
        <v>234513077</v>
      </c>
      <c r="E11" s="177">
        <v>234513077</v>
      </c>
      <c r="F11" s="177">
        <v>235061014</v>
      </c>
      <c r="G11" s="572">
        <v>283400</v>
      </c>
      <c r="H11" s="577">
        <f>SUM(H7:H10)</f>
        <v>230309005</v>
      </c>
      <c r="IQ11" s="12"/>
      <c r="IR11" s="12"/>
      <c r="IS11" s="12"/>
      <c r="IT11" s="12"/>
      <c r="IU11" s="12"/>
    </row>
    <row r="12" spans="1:6" ht="15.75">
      <c r="A12" s="105"/>
      <c r="B12" s="105"/>
      <c r="E12" s="39"/>
      <c r="F12" s="39"/>
    </row>
    <row r="13" spans="5:6" ht="15.75">
      <c r="E13" s="39"/>
      <c r="F13" s="39"/>
    </row>
    <row r="14" spans="5:6" ht="15.75">
      <c r="E14" s="39"/>
      <c r="F14" s="39"/>
    </row>
    <row r="15" spans="3:8" ht="31.5" customHeight="1">
      <c r="C15" s="131" t="s">
        <v>589</v>
      </c>
      <c r="D15" s="131"/>
      <c r="E15" s="131"/>
      <c r="F15" s="131"/>
      <c r="G15" s="131"/>
      <c r="H15" s="92" t="s">
        <v>618</v>
      </c>
    </row>
    <row r="16" spans="5:6" ht="15.75" customHeight="1">
      <c r="E16" s="39"/>
      <c r="F16" s="39"/>
    </row>
    <row r="17" spans="1:8" ht="49.5" customHeight="1">
      <c r="A17" s="172" t="s">
        <v>1</v>
      </c>
      <c r="B17" s="573"/>
      <c r="C17" s="573" t="s">
        <v>2</v>
      </c>
      <c r="D17" s="574" t="s">
        <v>513</v>
      </c>
      <c r="E17" s="574" t="s">
        <v>531</v>
      </c>
      <c r="F17" s="574" t="s">
        <v>573</v>
      </c>
      <c r="G17" s="574" t="s">
        <v>532</v>
      </c>
      <c r="H17" s="578" t="s">
        <v>561</v>
      </c>
    </row>
    <row r="18" spans="1:8" ht="39.75" customHeight="1">
      <c r="A18" s="158" t="s">
        <v>6</v>
      </c>
      <c r="B18" s="124" t="s">
        <v>264</v>
      </c>
      <c r="C18" s="124" t="s">
        <v>317</v>
      </c>
      <c r="D18" s="124"/>
      <c r="E18" s="124"/>
      <c r="F18" s="124"/>
      <c r="G18" s="124"/>
      <c r="H18" s="124"/>
    </row>
    <row r="19" spans="1:8" ht="39.75" customHeight="1">
      <c r="A19" s="158" t="s">
        <v>8</v>
      </c>
      <c r="B19" s="124" t="s">
        <v>264</v>
      </c>
      <c r="C19" s="124" t="s">
        <v>356</v>
      </c>
      <c r="D19" s="214">
        <v>4724400</v>
      </c>
      <c r="E19" s="214">
        <v>8329805</v>
      </c>
      <c r="F19" s="214">
        <v>7120334</v>
      </c>
      <c r="G19" s="214">
        <v>5793750</v>
      </c>
      <c r="H19" s="214">
        <v>5354320</v>
      </c>
    </row>
    <row r="20" spans="1:8" ht="39.75" customHeight="1">
      <c r="A20" s="158" t="s">
        <v>10</v>
      </c>
      <c r="B20" s="124" t="s">
        <v>265</v>
      </c>
      <c r="C20" s="124" t="s">
        <v>397</v>
      </c>
      <c r="D20" s="214"/>
      <c r="E20" s="214"/>
      <c r="F20" s="214"/>
      <c r="G20" s="214"/>
      <c r="H20" s="124"/>
    </row>
    <row r="21" spans="1:8" ht="39.75" customHeight="1">
      <c r="A21" s="158" t="s">
        <v>12</v>
      </c>
      <c r="B21" s="124" t="s">
        <v>267</v>
      </c>
      <c r="C21" s="124" t="s">
        <v>268</v>
      </c>
      <c r="D21" s="214"/>
      <c r="E21" s="214"/>
      <c r="F21" s="214"/>
      <c r="G21" s="214"/>
      <c r="H21" s="124"/>
    </row>
    <row r="22" spans="1:8" ht="39.75" customHeight="1">
      <c r="A22" s="158" t="s">
        <v>14</v>
      </c>
      <c r="B22" s="124" t="s">
        <v>266</v>
      </c>
      <c r="C22" s="124" t="s">
        <v>260</v>
      </c>
      <c r="D22" s="214">
        <v>1275600</v>
      </c>
      <c r="E22" s="214">
        <v>2249057</v>
      </c>
      <c r="F22" s="214">
        <v>2249057</v>
      </c>
      <c r="G22" s="214">
        <v>1564313</v>
      </c>
      <c r="H22" s="579">
        <v>1445680</v>
      </c>
    </row>
    <row r="23" spans="1:8" ht="39.75" customHeight="1">
      <c r="A23" s="217"/>
      <c r="B23" s="217" t="s">
        <v>269</v>
      </c>
      <c r="C23" s="217" t="s">
        <v>149</v>
      </c>
      <c r="D23" s="560">
        <v>6000000</v>
      </c>
      <c r="E23" s="560">
        <f>SUM(E19:E22)</f>
        <v>10578862</v>
      </c>
      <c r="F23" s="560">
        <f>SUM(F19:F22)</f>
        <v>9369391</v>
      </c>
      <c r="G23" s="560">
        <f>SUM(G19:G22)</f>
        <v>7358063</v>
      </c>
      <c r="H23" s="560">
        <v>6800000</v>
      </c>
    </row>
    <row r="24" spans="5:6" ht="15.75">
      <c r="E24" s="39"/>
      <c r="F24" s="39"/>
    </row>
    <row r="25" spans="5:6" ht="15.75">
      <c r="E25" s="39"/>
      <c r="F25" s="39"/>
    </row>
    <row r="26" spans="5:6" ht="15.75">
      <c r="E26" s="39"/>
      <c r="F26" s="39"/>
    </row>
    <row r="27" spans="5:6" ht="15.75">
      <c r="E27" s="39"/>
      <c r="F27" s="39"/>
    </row>
    <row r="28" spans="5:6" ht="15.75">
      <c r="E28" s="39"/>
      <c r="F28" s="39"/>
    </row>
    <row r="29" spans="5:6" ht="16.5" customHeight="1">
      <c r="E29" s="39"/>
      <c r="F29" s="39"/>
    </row>
    <row r="30" spans="5:6" ht="15.75">
      <c r="E30" s="39"/>
      <c r="F30" s="39"/>
    </row>
    <row r="31" spans="5:6" ht="15.75">
      <c r="E31" s="39"/>
      <c r="F31" s="39"/>
    </row>
    <row r="32" spans="5:6" ht="15.75">
      <c r="E32" s="39"/>
      <c r="F32" s="39"/>
    </row>
    <row r="33" spans="5:6" ht="15.75">
      <c r="E33" s="39"/>
      <c r="F33" s="39"/>
    </row>
    <row r="34" spans="5:6" ht="15.75">
      <c r="E34" s="39"/>
      <c r="F34" s="39"/>
    </row>
    <row r="35" spans="5:6" ht="15.75">
      <c r="E35" s="39"/>
      <c r="F35" s="39"/>
    </row>
    <row r="36" spans="5:6" ht="15.75">
      <c r="E36" s="39"/>
      <c r="F36" s="39"/>
    </row>
    <row r="37" spans="5:6" ht="15.75">
      <c r="E37" s="39"/>
      <c r="F37" s="39"/>
    </row>
    <row r="38" spans="5:6" ht="15.75">
      <c r="E38" s="39"/>
      <c r="F38" s="39"/>
    </row>
    <row r="39" spans="5:6" ht="15.75">
      <c r="E39" s="39"/>
      <c r="F39" s="39"/>
    </row>
  </sheetData>
  <sheetProtection selectLockedCells="1" selectUnlockedCells="1"/>
  <mergeCells count="1">
    <mergeCell ref="A3:G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2019-02-11T09:23:17Z</cp:lastPrinted>
  <dcterms:created xsi:type="dcterms:W3CDTF">2002-11-18T12:26:49Z</dcterms:created>
  <dcterms:modified xsi:type="dcterms:W3CDTF">2019-02-18T07:38:57Z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