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firstSheet="12" activeTab="12"/>
  </bookViews>
  <sheets>
    <sheet name=" 1. címrend (2)" sheetId="1" r:id="rId1"/>
    <sheet name="2. pénzmaradvány" sheetId="2" r:id="rId2"/>
    <sheet name="3.finanszírozási c. műveletek" sheetId="3" r:id="rId3"/>
    <sheet name="4.Mérleg (2)" sheetId="4" r:id="rId4"/>
    <sheet name="5.bev. forrásonként (2)" sheetId="5" r:id="rId5"/>
    <sheet name="6. Kiadások (2)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 (2)" sheetId="13" r:id="rId13"/>
    <sheet name="14. céltartalék" sheetId="14" r:id="rId14"/>
    <sheet name="15. többéves" sheetId="15" r:id="rId15"/>
    <sheet name="16. előir.- falhaszn. ütemt (2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 (2)'!$A$1:$C$42</definedName>
    <definedName name="_xlnm.Print_Area" localSheetId="4">'5.bev. forrásonként (2)'!$A$1:$I$127</definedName>
  </definedNames>
  <calcPr fullCalcOnLoad="1"/>
</workbook>
</file>

<file path=xl/sharedStrings.xml><?xml version="1.0" encoding="utf-8"?>
<sst xmlns="http://schemas.openxmlformats.org/spreadsheetml/2006/main" count="812" uniqueCount="625">
  <si>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</si>
  <si>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</si>
  <si>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</si>
  <si>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</si>
  <si>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</si>
  <si>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</si>
  <si>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</si>
  <si>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</si>
  <si>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</si>
  <si>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</si>
  <si>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</si>
  <si>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</si>
  <si>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</si>
  <si>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</si>
  <si>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</si>
  <si>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</si>
  <si>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</si>
  <si>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</si>
  <si>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</si>
  <si>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</si>
  <si>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</si>
  <si>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</si>
  <si>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</si>
  <si>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</si>
  <si>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</si>
  <si>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</si>
  <si>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</si>
  <si>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</si>
  <si>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</si>
  <si>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</si>
  <si>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</si>
  <si>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</si>
  <si>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</si>
  <si>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</si>
  <si>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</si>
  <si>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</si>
  <si>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</si>
  <si>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</si>
  <si>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</si>
  <si>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</si>
  <si>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</si>
  <si>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</si>
  <si>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</si>
  <si>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</si>
  <si>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</si>
  <si>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</si>
  <si>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</si>
  <si>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</si>
  <si>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</si>
  <si>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</si>
  <si>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</si>
  <si>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</si>
  <si>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</si>
  <si>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</si>
  <si>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</si>
  <si>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</si>
  <si>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</si>
  <si>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</si>
  <si>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</si>
  <si>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</si>
  <si>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</si>
  <si>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</si>
  <si>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</si>
  <si>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</si>
  <si>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</si>
  <si>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</si>
  <si>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</si>
  <si>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</si>
  <si>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</si>
  <si>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</si>
  <si>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</si>
  <si>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</si>
  <si>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</si>
  <si>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</si>
  <si>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</si>
  <si>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</si>
  <si>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A költségvetési hiány belső finanszírozására szolgáló előző évek pénzmaradványa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</si>
  <si>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</si>
  <si>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</si>
  <si>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</si>
  <si>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</si>
  <si>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</si>
  <si>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</si>
  <si>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</si>
  <si>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</si>
  <si>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</si>
  <si>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</si>
  <si>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</si>
  <si>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</si>
  <si>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</si>
  <si>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</si>
  <si>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</si>
  <si>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</si>
  <si>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</si>
  <si>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</si>
  <si>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</si>
  <si>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</si>
  <si>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</si>
  <si>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</si>
  <si>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</si>
  <si>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</si>
  <si>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</si>
  <si>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</si>
  <si>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</si>
  <si>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</si>
  <si>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</si>
  <si>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</si>
  <si>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</si>
  <si>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</si>
  <si>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</si>
  <si>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</si>
  <si>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</si>
  <si>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</si>
  <si>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</si>
  <si>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</si>
  <si>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</si>
  <si>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</si>
  <si>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</si>
  <si>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</si>
  <si>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</si>
  <si>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</si>
  <si>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</si>
  <si>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</si>
  <si>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</si>
  <si>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</si>
  <si>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</si>
  <si>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</si>
  <si>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</si>
  <si>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</si>
  <si>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</si>
  <si>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</si>
  <si>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</si>
  <si>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</si>
  <si>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</si>
  <si>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</si>
  <si>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</si>
  <si>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</si>
  <si>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</si>
  <si>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</si>
  <si>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</si>
  <si>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</si>
  <si>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</si>
  <si>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</si>
  <si>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</si>
  <si>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</si>
  <si>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</si>
  <si>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</si>
  <si>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</si>
  <si>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</si>
  <si>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</si>
  <si>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</si>
  <si>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</si>
  <si>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</si>
  <si>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</si>
  <si>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</si>
  <si>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</si>
  <si>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</si>
  <si>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</si>
  <si>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</si>
  <si>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</si>
  <si>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</si>
  <si>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</si>
  <si>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</si>
  <si>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</si>
  <si>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</si>
  <si>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</si>
  <si>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</si>
  <si>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</si>
  <si>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</si>
  <si>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</si>
  <si>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</si>
  <si>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</si>
  <si>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</si>
  <si>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</si>
  <si>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</si>
  <si>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</si>
  <si>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</si>
  <si>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</si>
  <si>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</si>
  <si>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</si>
  <si>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</si>
  <si>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</si>
  <si>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</si>
  <si>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</si>
  <si>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</si>
  <si>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</si>
  <si>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</si>
  <si>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</si>
  <si>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</si>
  <si>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</si>
  <si>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</si>
  <si>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</si>
  <si>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</si>
  <si>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</si>
  <si>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</si>
  <si>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</si>
  <si>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</si>
  <si>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</si>
  <si>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</si>
  <si>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</si>
  <si>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</si>
  <si>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</si>
  <si>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</si>
  <si>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</si>
  <si>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</si>
  <si>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</si>
  <si>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</si>
  <si>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</si>
  <si>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</si>
  <si>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</si>
  <si>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</si>
  <si>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</si>
  <si>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</si>
  <si>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</si>
  <si>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</si>
  <si>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</si>
  <si>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</si>
  <si>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</si>
  <si>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</si>
  <si>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</si>
  <si>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</si>
  <si>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</si>
  <si>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</si>
  <si>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1. Működési célú pénzmaradvány igénybevétele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</si>
  <si>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</si>
  <si>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</si>
  <si>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</si>
  <si>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</si>
  <si>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</si>
  <si>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</si>
  <si>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</si>
  <si>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</si>
  <si>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</si>
  <si>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</si>
  <si>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</si>
  <si>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</si>
  <si>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</si>
  <si>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</si>
  <si>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</si>
  <si>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</si>
  <si>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</si>
  <si>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</si>
  <si>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</si>
  <si>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</si>
  <si>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</si>
  <si>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</si>
  <si>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</si>
  <si>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</si>
  <si>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</si>
  <si>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</si>
  <si>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</si>
  <si>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</si>
  <si>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</si>
  <si>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</si>
  <si>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</si>
  <si>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</si>
  <si>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</si>
  <si>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</si>
  <si>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</si>
  <si>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</si>
  <si>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</si>
  <si>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</si>
  <si>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</si>
  <si>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</si>
  <si>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</si>
  <si>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</si>
  <si>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</si>
  <si>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</si>
  <si>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</si>
  <si>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</si>
  <si>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</si>
  <si>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</si>
  <si>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</si>
  <si>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</si>
  <si>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</si>
  <si>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</si>
  <si>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</si>
  <si>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</si>
  <si>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</si>
  <si>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</si>
  <si>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</si>
  <si>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</si>
  <si>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</si>
  <si>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</si>
  <si>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</si>
  <si>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</si>
  <si>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</si>
  <si>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</si>
  <si>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</si>
  <si>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</si>
  <si>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</si>
  <si>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</si>
  <si>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</si>
  <si>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</si>
  <si>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</si>
  <si>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</si>
  <si>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</si>
  <si>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</si>
  <si>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</si>
  <si>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</si>
  <si>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</si>
  <si>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</si>
  <si>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</si>
  <si>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</si>
  <si>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</si>
  <si>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</si>
  <si>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</si>
  <si>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</si>
  <si>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</si>
  <si>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</si>
  <si>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</si>
  <si>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</si>
  <si>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</si>
  <si>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</si>
  <si>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</si>
  <si>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</si>
  <si>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</si>
  <si>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</si>
  <si>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</si>
  <si>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</si>
  <si>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</si>
  <si>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</si>
  <si>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</si>
  <si>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</si>
  <si>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</si>
  <si>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</si>
  <si>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</si>
  <si>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</si>
  <si>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</si>
  <si>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</si>
  <si>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</si>
  <si>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</si>
  <si>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</si>
  <si>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</si>
  <si>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</si>
  <si>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</si>
  <si>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</si>
  <si>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</si>
  <si>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</si>
  <si>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</si>
  <si>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</si>
  <si>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</si>
  <si>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</si>
  <si>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</si>
  <si>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</si>
  <si>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</si>
  <si>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</si>
  <si>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</si>
  <si>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</si>
  <si>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</si>
  <si>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</si>
  <si>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</si>
  <si>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</si>
  <si>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</si>
  <si>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</si>
  <si>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</si>
  <si>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</si>
  <si>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</si>
  <si>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</si>
  <si>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</si>
  <si>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</si>
  <si>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</si>
  <si>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</si>
  <si>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</si>
  <si>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</si>
  <si>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</si>
  <si>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</si>
  <si>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</si>
  <si>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</si>
  <si>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</si>
  <si>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</si>
  <si>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</si>
  <si>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</si>
  <si>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</si>
  <si>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</si>
  <si>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</si>
  <si>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</si>
  <si>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</si>
  <si>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</si>
  <si>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</si>
  <si>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</si>
  <si>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</si>
  <si>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</si>
  <si>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</si>
  <si>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</si>
  <si>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</si>
  <si>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</si>
  <si>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</si>
  <si>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</si>
  <si>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</si>
  <si>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</si>
  <si>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</si>
  <si>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</si>
  <si>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</si>
  <si>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</si>
  <si>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</si>
  <si>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</si>
  <si>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</si>
  <si>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</si>
  <si>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</si>
  <si>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</si>
  <si>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</si>
  <si>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</si>
  <si>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</si>
  <si>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</si>
  <si>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</si>
  <si>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</si>
  <si>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</si>
  <si>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</si>
  <si>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</si>
  <si>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</si>
  <si>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</si>
  <si>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</si>
  <si>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</si>
  <si>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</si>
  <si>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</si>
  <si>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</si>
  <si>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</si>
  <si>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</si>
  <si>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</si>
  <si>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</si>
  <si>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</si>
  <si>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</si>
  <si>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</si>
  <si>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</si>
  <si>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</si>
  <si>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</si>
  <si>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</si>
  <si>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</si>
  <si>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</si>
  <si>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</si>
  <si>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</si>
  <si>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</si>
  <si>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</si>
  <si>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</si>
  <si>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</si>
  <si>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</si>
  <si>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</si>
  <si>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</si>
  <si>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</si>
  <si>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</si>
  <si>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</si>
  <si>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</si>
  <si>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</si>
  <si>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</si>
  <si>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</si>
  <si>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</si>
  <si>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</si>
  <si>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</si>
  <si>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</si>
  <si>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</si>
  <si>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</si>
  <si>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</si>
  <si>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</si>
  <si>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</si>
  <si>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</si>
  <si>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</si>
  <si>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</si>
  <si>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</si>
  <si>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</si>
  <si>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</si>
  <si>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</si>
  <si>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</si>
  <si>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</si>
  <si>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</si>
  <si>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</si>
  <si>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</si>
  <si>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</si>
  <si>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</si>
  <si>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</si>
  <si>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</si>
  <si>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</si>
  <si>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</si>
  <si>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</si>
  <si>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</si>
  <si>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</si>
  <si>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</si>
  <si>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</si>
  <si>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</si>
  <si>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</si>
  <si>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</si>
  <si>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</si>
  <si>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</si>
  <si>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</si>
  <si>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</si>
  <si>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</si>
  <si>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</si>
  <si>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</si>
  <si>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</si>
  <si>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</si>
  <si>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</si>
  <si>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</si>
  <si>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</si>
  <si>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</si>
  <si>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</si>
  <si>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</si>
  <si>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</si>
  <si>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</si>
  <si>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</si>
  <si>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</si>
  <si>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</si>
  <si>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</si>
  <si>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</si>
  <si>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</si>
  <si>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</si>
  <si>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</si>
  <si>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</si>
  <si>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</si>
  <si>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</si>
  <si>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</si>
  <si>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</si>
  <si>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</si>
  <si>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</si>
  <si>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</si>
  <si>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</si>
  <si>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</si>
  <si>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</si>
  <si>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</si>
  <si>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</si>
  <si>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</si>
  <si>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</si>
  <si>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</si>
  <si>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</si>
  <si>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</si>
  <si>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</si>
  <si>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</si>
  <si>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</si>
  <si>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</si>
  <si>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</si>
  <si>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</si>
  <si>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</si>
  <si>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</si>
  <si>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</si>
  <si>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</si>
  <si>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</si>
  <si>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</si>
  <si>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</si>
  <si>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</si>
  <si>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</si>
  <si>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074031 - Család és nővédelmi egészségügyi gondozás</t>
  </si>
  <si>
    <t>107052 - Házi segítségnyújtás</t>
  </si>
  <si>
    <t>1- ből Üdülőhelyi feladatok</t>
  </si>
  <si>
    <t>XIX.</t>
  </si>
  <si>
    <t>3-ból rászoruló gyermekek szünidei étkeztetés</t>
  </si>
  <si>
    <t>Államháztartáson belüli megelőlegezések visszafiz.</t>
  </si>
  <si>
    <t>107060 - Egyéb szoc.pénzbeni és természetbeni ellát.</t>
  </si>
  <si>
    <t>074031 - Védőnői szolgálat</t>
  </si>
  <si>
    <t>összesen:</t>
  </si>
  <si>
    <t xml:space="preserve"> - Védőnői szolgálat</t>
  </si>
  <si>
    <t xml:space="preserve"> - Somogy Megyei Katasztrófavédelem</t>
  </si>
  <si>
    <t>Egyéb bevételek</t>
  </si>
  <si>
    <t>Áht-on belüli megel.visszafiz.</t>
  </si>
  <si>
    <t>Államht-on belüli megel.visszafiz.</t>
  </si>
  <si>
    <t>042130 Növénytermesztés, állattenyésztés és kapcs. Szolg.</t>
  </si>
  <si>
    <t>045120 Út, autópálya építése</t>
  </si>
  <si>
    <t>061020 Lakóépület építése</t>
  </si>
  <si>
    <t>063020 - Víztermelés kezelés ellátás</t>
  </si>
  <si>
    <t>066010 Zöldterület-kezelés</t>
  </si>
  <si>
    <t>081045 Szabadidősport (rekreációs soport-) tevékenység és támogatása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</si>
  <si>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</si>
  <si>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</si>
  <si>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</si>
  <si>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</si>
  <si>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</si>
  <si>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</si>
  <si>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104037 Intézményen kívüli gyermekétkeztetés</t>
  </si>
  <si>
    <t>1- ből Polgármester illetményének támogatása</t>
  </si>
  <si>
    <t>5 - ből (szoc.ágazati pótlék)</t>
  </si>
  <si>
    <t>5 - ből MVH(felhalmozási)</t>
  </si>
  <si>
    <t>5 - ből önk-tól(felhalmozási)</t>
  </si>
  <si>
    <t xml:space="preserve"> -Óvoda</t>
  </si>
  <si>
    <t>1- ből Beszámítás</t>
  </si>
  <si>
    <t>3-ból intézményi gyermek étk.</t>
  </si>
  <si>
    <t>START - Belter.utak</t>
  </si>
  <si>
    <t>Gálosfa</t>
  </si>
  <si>
    <t>104037 - Intézményen kívüli gyermek étk.</t>
  </si>
  <si>
    <t>084031 - Civil szervezetek műk-i tám.</t>
  </si>
  <si>
    <t>TOP-3.2.1-16-SO1-2017-00005 Önkormányzati épületek energetikai korszerűsítése</t>
  </si>
  <si>
    <t xml:space="preserve"> - TÖOSZ</t>
  </si>
  <si>
    <t xml:space="preserve"> - Központi költségv. (Bursa)</t>
  </si>
  <si>
    <t xml:space="preserve"> - Fogászati ügyelet</t>
  </si>
  <si>
    <t>062020 Településfejlesztési projektek és támogatásuk</t>
  </si>
  <si>
    <t>5 - ből VP pályázat</t>
  </si>
  <si>
    <t xml:space="preserve">Értékesítési és forgalmi adók- </t>
  </si>
  <si>
    <t xml:space="preserve">Egyéb működési bevételek: </t>
  </si>
  <si>
    <t>062020 - Településfejlesztési projektek és támogatásuk</t>
  </si>
  <si>
    <t>018030 - Támogatási célú finanszírozási műveletek</t>
  </si>
  <si>
    <t>Szerszámok (közfoglalkoztatás)</t>
  </si>
  <si>
    <t>Falugondnoki busz</t>
  </si>
  <si>
    <t>Garázs</t>
  </si>
  <si>
    <t>2020.</t>
  </si>
  <si>
    <t>2021.</t>
  </si>
  <si>
    <t>2022.</t>
  </si>
  <si>
    <t>2023.</t>
  </si>
  <si>
    <t>2024.</t>
  </si>
  <si>
    <t>E .</t>
  </si>
  <si>
    <t>2. melléklet a(z)   2/2020.(II.11.) önkormányzati rendelethez</t>
  </si>
  <si>
    <t>3. melléklet a(z)   2/2020.(II.11.)  önkormányzati rendelethez</t>
  </si>
  <si>
    <t>7.  melléklet a(z)   2/2020.(II.11.)  önkormányzati rendelethez</t>
  </si>
  <si>
    <t>8. melléklet a(z)   2/2020.(II.11.)  önkormányzati rendelethez</t>
  </si>
  <si>
    <t>9. melléklet a(z)   2/2020.(II.11.)  önkormányzati rendelethez</t>
  </si>
  <si>
    <t>10. melléklet a(z)   2/2020.(II.11.)  önkormányzati rendelethez</t>
  </si>
  <si>
    <t>11. melléklet a(z)     2/2020.(II.11.)  önkormányzati rendelethez</t>
  </si>
  <si>
    <t>12. melléklet a(z)    2/2020.(II.11.)  önkormányzati rendelethez</t>
  </si>
  <si>
    <t>14. melléklet a(z)     2/2020.(II.11.)  önkormányzati rendelethez</t>
  </si>
  <si>
    <t>15. melléklet a(z)    2/2020.(II.11.)  önkormányzati rendelethez</t>
  </si>
  <si>
    <t>17. melléklet a(z)    2/2020.(II.11.)  önkormányzati rendelethez</t>
  </si>
  <si>
    <t>18. melléklet a    2/2020.(II.11.)  önkormnyzati rendelethez</t>
  </si>
  <si>
    <t>074040 -  Fertőző megbetegedések megelőzése, járványügyi ellátás</t>
  </si>
  <si>
    <t>2. melléklet a(z) 3/2020.(VI.2.) önk. rendelettel mód. 2/2020. (II.11.)  rendelethez</t>
  </si>
  <si>
    <t>módosított</t>
  </si>
  <si>
    <t>eredeti</t>
  </si>
  <si>
    <t>Előirányzat</t>
  </si>
  <si>
    <t>D.</t>
  </si>
  <si>
    <t>4. melléklet a(z)    3/2020.(VI.2.)  önk. rendelettel mód. 2/2020. (II.11.)  rendelethez</t>
  </si>
  <si>
    <t>3-ból szoc.ágazati pótlék</t>
  </si>
  <si>
    <t>Módosított előirányzat</t>
  </si>
  <si>
    <t>I.</t>
  </si>
  <si>
    <t xml:space="preserve">5. melléklet a(z)  3/2020.(VI.2.)  önk. rendelettel mód. 2/2020. (II.11.)  rendeletethez  </t>
  </si>
  <si>
    <t>Egyéb felh.</t>
  </si>
  <si>
    <t>Módosított előirányzat.</t>
  </si>
  <si>
    <t xml:space="preserve">           Feladatok vállalása </t>
  </si>
  <si>
    <t>6.  melléklet a(z)  3/2020.(VI.2.)   önk. rendelettel mód. 2/2020. (II.11.)  rendelethez</t>
  </si>
  <si>
    <t>13. melléklet a(z)   3/2020.(VI.2.)  önk. rendelettel mód. 2/2020. (II.11.)  rendelethez</t>
  </si>
  <si>
    <t>16. melléklet a(z)    3/2020.(VI.2.)  önk. rendelettel mód. 2/2020. (II.11.) 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</si>
</sst>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7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12" xfId="57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57" applyFont="1" applyBorder="1" applyAlignment="1">
      <alignment horizontal="left"/>
    </xf>
    <xf numFmtId="0" fontId="1" fillId="0" borderId="12" xfId="57" applyFont="1" applyBorder="1" applyAlignment="1">
      <alignment/>
    </xf>
    <xf numFmtId="0" fontId="0" fillId="0" borderId="19" xfId="0" applyBorder="1" applyAlignment="1">
      <alignment/>
    </xf>
    <xf numFmtId="0" fontId="0" fillId="0" borderId="20" xfId="57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57" applyBorder="1" applyAlignment="1">
      <alignment/>
    </xf>
    <xf numFmtId="0" fontId="3" fillId="0" borderId="0" xfId="57" applyFont="1" applyAlignment="1">
      <alignment/>
    </xf>
    <xf numFmtId="0" fontId="8" fillId="0" borderId="13" xfId="55" applyFont="1" applyBorder="1" applyAlignment="1">
      <alignment horizontal="center" vertical="center"/>
      <protection/>
    </xf>
    <xf numFmtId="0" fontId="2" fillId="0" borderId="13" xfId="55" applyFont="1" applyBorder="1">
      <alignment/>
      <protection/>
    </xf>
    <xf numFmtId="0" fontId="10" fillId="0" borderId="13" xfId="55" applyFont="1" applyBorder="1">
      <alignment/>
      <protection/>
    </xf>
    <xf numFmtId="0" fontId="11" fillId="0" borderId="13" xfId="55" applyFont="1" applyBorder="1">
      <alignment/>
      <protection/>
    </xf>
    <xf numFmtId="0" fontId="0" fillId="0" borderId="13" xfId="56" applyFont="1" applyBorder="1">
      <alignment/>
      <protection/>
    </xf>
    <xf numFmtId="0" fontId="0" fillId="0" borderId="13" xfId="56" applyFont="1" applyBorder="1" applyAlignment="1">
      <alignment horizontal="left"/>
      <protection/>
    </xf>
    <xf numFmtId="0" fontId="12" fillId="0" borderId="13" xfId="55" applyFont="1" applyBorder="1">
      <alignment/>
      <protection/>
    </xf>
    <xf numFmtId="0" fontId="18" fillId="0" borderId="13" xfId="55" applyFont="1" applyBorder="1">
      <alignment/>
      <protection/>
    </xf>
    <xf numFmtId="0" fontId="4" fillId="0" borderId="13" xfId="55" applyFont="1" applyBorder="1" applyAlignment="1">
      <alignment wrapText="1"/>
      <protection/>
    </xf>
    <xf numFmtId="0" fontId="4" fillId="0" borderId="13" xfId="55" applyFont="1" applyBorder="1">
      <alignment/>
      <protection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57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3" xfId="57" applyBorder="1" applyAlignment="1">
      <alignment/>
    </xf>
    <xf numFmtId="0" fontId="3" fillId="0" borderId="13" xfId="57" applyFont="1" applyBorder="1" applyAlignment="1">
      <alignment/>
    </xf>
    <xf numFmtId="0" fontId="0" fillId="0" borderId="22" xfId="57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6" applyFont="1" applyBorder="1">
      <alignment/>
      <protection/>
    </xf>
    <xf numFmtId="0" fontId="0" fillId="0" borderId="0" xfId="0" applyAlignment="1">
      <alignment horizontal="right"/>
    </xf>
    <xf numFmtId="0" fontId="19" fillId="0" borderId="13" xfId="56" applyFont="1" applyBorder="1">
      <alignment/>
      <protection/>
    </xf>
    <xf numFmtId="0" fontId="0" fillId="0" borderId="0" xfId="0" applyFont="1" applyAlignment="1">
      <alignment horizontal="right"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 horizontal="justify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justify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52" xfId="0" applyFont="1" applyBorder="1" applyAlignment="1">
      <alignment/>
    </xf>
    <xf numFmtId="0" fontId="1" fillId="0" borderId="20" xfId="57" applyFont="1" applyBorder="1" applyAlignment="1">
      <alignment horizontal="left"/>
    </xf>
    <xf numFmtId="0" fontId="0" fillId="0" borderId="5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23" xfId="0" applyNumberFormat="1" applyFont="1" applyFill="1" applyBorder="1" applyAlignment="1">
      <alignment/>
    </xf>
    <xf numFmtId="0" fontId="16" fillId="0" borderId="20" xfId="55" applyFont="1" applyBorder="1" applyAlignment="1">
      <alignment horizontal="center"/>
      <protection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20" xfId="55" applyFont="1" applyBorder="1" applyAlignment="1">
      <alignment horizontal="center"/>
      <protection/>
    </xf>
    <xf numFmtId="0" fontId="16" fillId="0" borderId="13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42" applyNumberFormat="1" applyFont="1" applyBorder="1" applyAlignment="1">
      <alignment horizontal="right"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3" fontId="1" fillId="0" borderId="1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1" fillId="0" borderId="13" xfId="42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s="1" t="s">
        <v>609</v>
      </c>
    </row>
    <row r="2" ht="12.75">
      <c r="B2" t="s">
        <v>574</v>
      </c>
    </row>
    <row r="3" ht="12.75">
      <c r="B3" s="3" t="s">
        <v>75</v>
      </c>
    </row>
    <row r="4" spans="1:2" ht="12.75">
      <c r="A4" s="7" t="s">
        <v>117</v>
      </c>
      <c r="B4" s="7" t="s">
        <v>118</v>
      </c>
    </row>
    <row r="5" spans="1:2" ht="12.75">
      <c r="A5" s="7" t="s">
        <v>120</v>
      </c>
      <c r="B5" s="7" t="s">
        <v>119</v>
      </c>
    </row>
    <row r="6" spans="1:4" ht="12.75">
      <c r="A6">
        <v>1</v>
      </c>
      <c r="B6" s="149" t="s">
        <v>0</v>
      </c>
      <c r="C6" s="149"/>
      <c r="D6" s="149"/>
    </row>
    <row r="7" ht="12.75">
      <c r="B7" s="3" t="s">
        <v>113</v>
      </c>
    </row>
    <row r="8" spans="1:2" ht="12.75">
      <c r="A8" s="81"/>
      <c r="B8" s="3"/>
    </row>
    <row r="9" spans="1:2" ht="12.75">
      <c r="A9" s="80">
        <v>2</v>
      </c>
      <c r="B9" s="8" t="s">
        <v>242</v>
      </c>
    </row>
    <row r="10" spans="1:2" ht="12.75">
      <c r="A10" s="7">
        <v>3</v>
      </c>
      <c r="B10" s="9" t="s">
        <v>531</v>
      </c>
    </row>
    <row r="11" spans="1:2" ht="12.75">
      <c r="A11" s="7">
        <v>4</v>
      </c>
      <c r="B11" s="9" t="s">
        <v>466</v>
      </c>
    </row>
    <row r="12" spans="1:2" ht="12.75">
      <c r="A12" s="80">
        <v>5</v>
      </c>
      <c r="B12" s="9" t="s">
        <v>538</v>
      </c>
    </row>
    <row r="13" spans="1:2" ht="12.75">
      <c r="A13" s="7">
        <v>6</v>
      </c>
      <c r="B13" s="9" t="s">
        <v>534</v>
      </c>
    </row>
    <row r="14" spans="1:2" ht="12.75">
      <c r="A14" s="7">
        <v>7</v>
      </c>
      <c r="B14" s="9" t="s">
        <v>464</v>
      </c>
    </row>
    <row r="15" spans="1:2" ht="12.75">
      <c r="A15" s="80">
        <v>8</v>
      </c>
      <c r="B15" s="9" t="s">
        <v>533</v>
      </c>
    </row>
    <row r="16" spans="1:2" ht="12.75">
      <c r="A16" s="7">
        <v>9</v>
      </c>
      <c r="B16" s="9" t="s">
        <v>426</v>
      </c>
    </row>
    <row r="17" spans="1:2" ht="12.75">
      <c r="A17" s="7">
        <v>10</v>
      </c>
      <c r="B17" s="9" t="s">
        <v>553</v>
      </c>
    </row>
    <row r="18" spans="1:2" ht="12.75">
      <c r="A18" s="80">
        <v>11</v>
      </c>
      <c r="B18" s="9" t="s">
        <v>554</v>
      </c>
    </row>
    <row r="19" spans="1:2" ht="12.75">
      <c r="A19" s="7">
        <v>12</v>
      </c>
      <c r="B19" s="9" t="s">
        <v>532</v>
      </c>
    </row>
    <row r="20" spans="1:2" ht="12.75">
      <c r="A20" s="7">
        <v>13</v>
      </c>
      <c r="B20" s="9" t="s">
        <v>555</v>
      </c>
    </row>
    <row r="21" spans="1:2" ht="12.75">
      <c r="A21" s="80">
        <v>14</v>
      </c>
      <c r="B21" s="9" t="s">
        <v>581</v>
      </c>
    </row>
    <row r="22" spans="1:2" ht="12.75">
      <c r="A22" s="7">
        <v>15</v>
      </c>
      <c r="B22" s="9" t="s">
        <v>556</v>
      </c>
    </row>
    <row r="23" spans="1:2" ht="12.75">
      <c r="A23" s="7">
        <v>16</v>
      </c>
      <c r="B23" s="9" t="s">
        <v>469</v>
      </c>
    </row>
    <row r="24" spans="1:2" ht="12.75">
      <c r="A24" s="80">
        <v>17</v>
      </c>
      <c r="B24" s="9" t="s">
        <v>557</v>
      </c>
    </row>
    <row r="25" spans="1:2" ht="12.75">
      <c r="A25" s="7">
        <v>18</v>
      </c>
      <c r="B25" s="9" t="s">
        <v>530</v>
      </c>
    </row>
    <row r="26" spans="1:2" ht="12.75">
      <c r="A26" s="7">
        <v>19</v>
      </c>
      <c r="B26" s="9" t="s">
        <v>539</v>
      </c>
    </row>
    <row r="27" spans="1:2" ht="12.75">
      <c r="A27" s="80">
        <v>20</v>
      </c>
      <c r="B27" s="9" t="s">
        <v>608</v>
      </c>
    </row>
    <row r="28" spans="1:2" ht="12.75">
      <c r="A28" s="7">
        <v>21</v>
      </c>
      <c r="B28" s="9" t="s">
        <v>528</v>
      </c>
    </row>
    <row r="29" spans="1:2" ht="12.75">
      <c r="A29" s="7">
        <v>22</v>
      </c>
      <c r="B29" s="7" t="s">
        <v>536</v>
      </c>
    </row>
    <row r="30" spans="1:2" ht="12.75">
      <c r="A30" s="80">
        <v>23</v>
      </c>
      <c r="B30" s="7" t="s">
        <v>558</v>
      </c>
    </row>
    <row r="31" spans="1:2" ht="12.75">
      <c r="A31" s="7">
        <v>24</v>
      </c>
      <c r="B31" s="7" t="s">
        <v>559</v>
      </c>
    </row>
    <row r="32" spans="1:2" ht="12.75">
      <c r="A32" s="7">
        <v>25</v>
      </c>
      <c r="B32" s="9" t="s">
        <v>470</v>
      </c>
    </row>
    <row r="33" spans="1:2" ht="12.75">
      <c r="A33" s="80">
        <v>26</v>
      </c>
      <c r="B33" s="9" t="s">
        <v>560</v>
      </c>
    </row>
    <row r="34" spans="1:2" ht="12.75">
      <c r="A34" s="7">
        <v>27</v>
      </c>
      <c r="B34" s="9" t="s">
        <v>561</v>
      </c>
    </row>
    <row r="35" spans="1:2" ht="12.75">
      <c r="A35" s="7">
        <v>28</v>
      </c>
      <c r="B35" s="9" t="s">
        <v>562</v>
      </c>
    </row>
    <row r="36" spans="1:2" ht="12.75">
      <c r="A36" s="80">
        <v>29</v>
      </c>
      <c r="B36" s="28" t="s">
        <v>563</v>
      </c>
    </row>
    <row r="37" spans="1:2" ht="12.75">
      <c r="A37" s="7">
        <v>30</v>
      </c>
      <c r="B37" s="28" t="s">
        <v>564</v>
      </c>
    </row>
    <row r="38" spans="1:2" ht="12.75">
      <c r="A38" s="7">
        <v>31</v>
      </c>
      <c r="B38" s="28" t="s">
        <v>526</v>
      </c>
    </row>
    <row r="39" spans="1:2" ht="12.75">
      <c r="A39" s="80">
        <v>32</v>
      </c>
      <c r="B39" s="28" t="s">
        <v>540</v>
      </c>
    </row>
    <row r="40" spans="1:2" ht="12.75">
      <c r="A40" s="7">
        <v>33</v>
      </c>
      <c r="B40" s="28" t="s">
        <v>565</v>
      </c>
    </row>
    <row r="41" spans="1:2" ht="12.75">
      <c r="A41" s="7">
        <v>34</v>
      </c>
      <c r="B41" s="28" t="s">
        <v>463</v>
      </c>
    </row>
    <row r="42" spans="1:2" ht="12.75">
      <c r="A42" s="80">
        <v>35</v>
      </c>
      <c r="B42" s="9" t="s">
        <v>527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60" zoomScalePageLayoutView="0" workbookViewId="0" topLeftCell="B1">
      <selection activeCell="P24" sqref="P24"/>
    </sheetView>
  </sheetViews>
  <sheetFormatPr defaultColWidth="9.140625" defaultRowHeight="12.75"/>
  <cols>
    <col min="2" max="2" width="40.71093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B1" s="1" t="s">
        <v>601</v>
      </c>
    </row>
    <row r="3" spans="2:8" ht="12.75">
      <c r="B3" s="3" t="s">
        <v>88</v>
      </c>
      <c r="G3" s="1" t="s">
        <v>574</v>
      </c>
      <c r="H3" s="88" t="s">
        <v>436</v>
      </c>
    </row>
    <row r="5" spans="2:8" ht="12.75">
      <c r="B5" t="s">
        <v>81</v>
      </c>
      <c r="C5" t="s">
        <v>171</v>
      </c>
      <c r="D5" t="s">
        <v>126</v>
      </c>
      <c r="E5" t="s">
        <v>127</v>
      </c>
      <c r="F5" t="s">
        <v>180</v>
      </c>
      <c r="G5" t="s">
        <v>181</v>
      </c>
      <c r="H5" t="s">
        <v>182</v>
      </c>
    </row>
    <row r="6" spans="1:8" ht="12.75">
      <c r="A6" s="158" t="s">
        <v>419</v>
      </c>
      <c r="B6" s="158" t="s">
        <v>3</v>
      </c>
      <c r="C6" s="160" t="s">
        <v>216</v>
      </c>
      <c r="D6" s="158" t="s">
        <v>443</v>
      </c>
      <c r="E6" s="155" t="s">
        <v>217</v>
      </c>
      <c r="F6" s="156"/>
      <c r="G6" s="157"/>
      <c r="H6" s="158" t="s">
        <v>444</v>
      </c>
    </row>
    <row r="7" spans="1:8" ht="12.75">
      <c r="A7" s="159"/>
      <c r="B7" s="159"/>
      <c r="C7" s="161"/>
      <c r="D7" s="159"/>
      <c r="E7" s="90" t="s">
        <v>147</v>
      </c>
      <c r="F7" s="90" t="s">
        <v>148</v>
      </c>
      <c r="G7" s="90" t="s">
        <v>149</v>
      </c>
      <c r="H7" s="161"/>
    </row>
    <row r="8" spans="1:8" ht="12.75">
      <c r="A8" s="7">
        <v>1</v>
      </c>
      <c r="B8" s="8" t="s">
        <v>4</v>
      </c>
      <c r="C8" s="7"/>
      <c r="D8" s="7"/>
      <c r="E8" s="7"/>
      <c r="F8" s="7"/>
      <c r="G8" s="7"/>
      <c r="H8" s="7"/>
    </row>
    <row r="9" spans="1:8" ht="26.25" customHeight="1">
      <c r="A9" s="7">
        <v>2</v>
      </c>
      <c r="B9" s="141" t="s">
        <v>577</v>
      </c>
      <c r="C9" s="7">
        <v>36000000</v>
      </c>
      <c r="D9" s="7"/>
      <c r="E9" s="7"/>
      <c r="F9" s="7"/>
      <c r="G9" s="7"/>
      <c r="H9" s="7"/>
    </row>
    <row r="10" spans="1:8" ht="26.25" customHeight="1">
      <c r="A10" s="7"/>
      <c r="B10" s="141"/>
      <c r="C10" s="7"/>
      <c r="D10" s="7"/>
      <c r="E10" s="7"/>
      <c r="F10" s="7"/>
      <c r="G10" s="7"/>
      <c r="H10" s="7"/>
    </row>
    <row r="11" spans="1:8" ht="12.75">
      <c r="A11" s="7">
        <v>3</v>
      </c>
      <c r="B11" s="7" t="s">
        <v>92</v>
      </c>
      <c r="C11" s="7">
        <f>SUM(C9:C10)</f>
        <v>36000000</v>
      </c>
      <c r="D11" s="7">
        <f>SUM(D8:D9)</f>
        <v>0</v>
      </c>
      <c r="E11" s="7">
        <f>SUM(E8:E9)</f>
        <v>0</v>
      </c>
      <c r="F11" s="7">
        <f>SUM(F8:F9)</f>
        <v>0</v>
      </c>
      <c r="G11" s="7">
        <f>SUM(G8:G9)</f>
        <v>0</v>
      </c>
      <c r="H11" s="7">
        <f>SUM(H8:H9)</f>
        <v>0</v>
      </c>
    </row>
    <row r="12" spans="1:8" ht="12.75">
      <c r="A12" s="7">
        <v>4</v>
      </c>
      <c r="B12" s="8" t="s">
        <v>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38.25">
      <c r="A13" s="7"/>
      <c r="B13" s="141" t="s">
        <v>577</v>
      </c>
      <c r="C13" s="7"/>
      <c r="D13" s="7"/>
      <c r="E13" s="7"/>
      <c r="F13" s="7">
        <v>39859709</v>
      </c>
      <c r="G13" s="7"/>
      <c r="H13" s="7"/>
    </row>
    <row r="14" spans="1:8" ht="12.75">
      <c r="A14" s="7">
        <v>5</v>
      </c>
      <c r="B14" s="141"/>
      <c r="C14" s="7"/>
      <c r="D14" s="7"/>
      <c r="E14" s="7"/>
      <c r="F14" s="7"/>
      <c r="G14" s="7"/>
      <c r="H14" s="7"/>
    </row>
    <row r="15" spans="1:8" ht="12.75">
      <c r="A15" s="7">
        <v>6</v>
      </c>
      <c r="B15" s="7" t="s">
        <v>92</v>
      </c>
      <c r="C15" s="7">
        <v>36000000</v>
      </c>
      <c r="D15" s="7">
        <f>SUM(D12:D14)</f>
        <v>0</v>
      </c>
      <c r="E15" s="7">
        <f>SUM(E12:E14)</f>
        <v>0</v>
      </c>
      <c r="F15" s="7">
        <f>SUM(F12:F14)</f>
        <v>39859709</v>
      </c>
      <c r="G15" s="7">
        <f>SUM(G12:G14)</f>
        <v>0</v>
      </c>
      <c r="H15" s="7">
        <f>SUM(H12:H14)</f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zoomScalePageLayoutView="0" workbookViewId="0" topLeftCell="A1">
      <selection activeCell="F12" sqref="F12:F13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602</v>
      </c>
    </row>
    <row r="2" ht="12.75">
      <c r="B2" t="s">
        <v>574</v>
      </c>
    </row>
    <row r="3" ht="12.75">
      <c r="B3" s="3" t="s">
        <v>85</v>
      </c>
    </row>
    <row r="4" spans="1:3" ht="12.75">
      <c r="A4" t="s">
        <v>238</v>
      </c>
      <c r="B4" s="3" t="s">
        <v>81</v>
      </c>
      <c r="C4" t="s">
        <v>171</v>
      </c>
    </row>
    <row r="5" spans="1:4" ht="12.75">
      <c r="A5" s="7">
        <v>1</v>
      </c>
      <c r="B5" s="8" t="s">
        <v>3</v>
      </c>
      <c r="C5" s="8" t="s">
        <v>86</v>
      </c>
      <c r="D5" s="3"/>
    </row>
    <row r="6" spans="1:3" ht="12.75">
      <c r="A6" s="7"/>
      <c r="B6" s="7"/>
      <c r="C6" s="7"/>
    </row>
    <row r="7" spans="1:3" ht="12.75">
      <c r="A7" s="7"/>
      <c r="B7" s="7"/>
      <c r="C7" s="7"/>
    </row>
    <row r="8" spans="1:3" ht="12.75">
      <c r="A8" s="7">
        <v>2</v>
      </c>
      <c r="B8" s="8" t="s">
        <v>106</v>
      </c>
      <c r="C8" s="7"/>
    </row>
    <row r="9" spans="1:3" ht="12.75">
      <c r="A9" s="7">
        <v>3</v>
      </c>
      <c r="B9" s="7" t="s">
        <v>107</v>
      </c>
      <c r="C9" s="7">
        <v>1</v>
      </c>
    </row>
    <row r="10" spans="1:3" ht="12.75">
      <c r="A10" s="7">
        <v>4</v>
      </c>
      <c r="B10" s="7" t="s">
        <v>233</v>
      </c>
      <c r="C10" s="7"/>
    </row>
    <row r="11" spans="1:3" ht="12.75">
      <c r="A11" s="7">
        <v>5</v>
      </c>
      <c r="B11" s="7" t="s">
        <v>230</v>
      </c>
      <c r="C11" s="7">
        <v>1</v>
      </c>
    </row>
    <row r="12" spans="1:3" ht="12.75">
      <c r="A12" s="7">
        <v>6</v>
      </c>
      <c r="B12" s="7" t="s">
        <v>109</v>
      </c>
      <c r="C12" s="7">
        <v>1</v>
      </c>
    </row>
    <row r="13" spans="1:3" ht="12.75">
      <c r="A13" s="7">
        <v>7</v>
      </c>
      <c r="B13" s="8" t="s">
        <v>74</v>
      </c>
      <c r="C13" s="8">
        <f>SUM(C9:C12)</f>
        <v>3</v>
      </c>
    </row>
    <row r="14" spans="1:3" ht="12.75">
      <c r="A14" s="7"/>
      <c r="B14" s="7"/>
      <c r="C14" s="7"/>
    </row>
    <row r="15" spans="1:3" ht="12.75">
      <c r="A15" s="7">
        <v>8</v>
      </c>
      <c r="B15" s="8" t="s">
        <v>108</v>
      </c>
      <c r="C15" s="8">
        <f>C13</f>
        <v>3</v>
      </c>
    </row>
    <row r="17" spans="2:9" ht="12.75">
      <c r="B17" s="3"/>
      <c r="C17" s="3"/>
      <c r="D17" s="3"/>
      <c r="E17" s="3"/>
      <c r="F17" s="3"/>
      <c r="G17" s="3"/>
      <c r="H17" s="3"/>
      <c r="I17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60" zoomScalePageLayoutView="0" workbookViewId="0" topLeftCell="A1">
      <selection activeCell="B14" sqref="B14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603</v>
      </c>
    </row>
    <row r="2" ht="12.75">
      <c r="C2" t="s">
        <v>574</v>
      </c>
    </row>
    <row r="3" ht="12.75">
      <c r="B3" s="3" t="s">
        <v>87</v>
      </c>
    </row>
    <row r="4" spans="1:5" ht="12.75">
      <c r="A4" t="s">
        <v>239</v>
      </c>
      <c r="B4" t="s">
        <v>81</v>
      </c>
      <c r="C4" t="s">
        <v>171</v>
      </c>
      <c r="D4" t="s">
        <v>126</v>
      </c>
      <c r="E4" t="s">
        <v>127</v>
      </c>
    </row>
    <row r="5" spans="1:5" ht="12.75">
      <c r="A5" s="7">
        <v>1</v>
      </c>
      <c r="B5" s="8" t="s">
        <v>222</v>
      </c>
      <c r="C5" s="8" t="s">
        <v>86</v>
      </c>
      <c r="D5" s="8" t="s">
        <v>153</v>
      </c>
      <c r="E5" s="8" t="s">
        <v>224</v>
      </c>
    </row>
    <row r="6" spans="1:5" ht="12.75">
      <c r="A6" s="7">
        <v>2</v>
      </c>
      <c r="B6" s="8" t="s">
        <v>215</v>
      </c>
      <c r="C6" s="8"/>
      <c r="D6" s="8"/>
      <c r="E6" s="8" t="s">
        <v>445</v>
      </c>
    </row>
    <row r="7" spans="1:5" ht="12.75">
      <c r="A7" s="7">
        <v>3</v>
      </c>
      <c r="B7" s="9" t="s">
        <v>573</v>
      </c>
      <c r="C7" s="7">
        <v>10</v>
      </c>
      <c r="D7" s="7">
        <v>2</v>
      </c>
      <c r="E7" s="82">
        <f>C7*D7/12</f>
        <v>1.6666666666666667</v>
      </c>
    </row>
    <row r="8" spans="1:5" ht="12.75">
      <c r="A8" s="7">
        <v>4</v>
      </c>
      <c r="B8" s="9" t="s">
        <v>573</v>
      </c>
      <c r="C8" s="7">
        <v>10</v>
      </c>
      <c r="D8" s="7">
        <v>10</v>
      </c>
      <c r="E8" s="82">
        <f>C8*D8/12</f>
        <v>8.333333333333334</v>
      </c>
    </row>
    <row r="9" spans="1:5" ht="12.75">
      <c r="A9" s="7">
        <v>5</v>
      </c>
      <c r="B9" s="9" t="s">
        <v>547</v>
      </c>
      <c r="C9" s="8">
        <f>SUM(C7:C8)</f>
        <v>20</v>
      </c>
      <c r="D9" s="8">
        <f>SUM(D7:D8)</f>
        <v>12</v>
      </c>
      <c r="E9" s="140">
        <f>SUM(E7:E8)</f>
        <v>10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60" zoomScalePageLayoutView="0" workbookViewId="0" topLeftCell="B16">
      <selection activeCell="J47" sqref="J47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623</v>
      </c>
    </row>
    <row r="3" spans="2:3" ht="12.75">
      <c r="B3" t="s">
        <v>574</v>
      </c>
      <c r="C3" s="1" t="s">
        <v>436</v>
      </c>
    </row>
    <row r="4" spans="2:12" ht="27.75" customHeight="1">
      <c r="B4" s="165" t="s">
        <v>446</v>
      </c>
      <c r="C4" s="165"/>
      <c r="D4" s="165"/>
      <c r="E4" s="165"/>
      <c r="F4" s="165"/>
      <c r="L4" s="193"/>
    </row>
    <row r="5" spans="2:3" ht="13.5" thickBot="1">
      <c r="B5" t="s">
        <v>81</v>
      </c>
      <c r="C5" t="s">
        <v>171</v>
      </c>
    </row>
    <row r="6" spans="1:3" ht="13.5" thickBot="1">
      <c r="A6" s="93">
        <v>1</v>
      </c>
      <c r="B6" s="35" t="s">
        <v>192</v>
      </c>
      <c r="C6" s="144" t="s">
        <v>590</v>
      </c>
    </row>
    <row r="7" spans="1:3" ht="12.75">
      <c r="A7" s="94">
        <v>2</v>
      </c>
      <c r="B7" s="62" t="s">
        <v>162</v>
      </c>
      <c r="C7" s="36">
        <v>6960600</v>
      </c>
    </row>
    <row r="8" spans="1:3" ht="12.75">
      <c r="A8" s="94">
        <v>3</v>
      </c>
      <c r="B8" s="63" t="s">
        <v>161</v>
      </c>
      <c r="C8" s="37"/>
    </row>
    <row r="9" spans="1:3" ht="12.75">
      <c r="A9" s="94">
        <v>4</v>
      </c>
      <c r="B9" s="63" t="s">
        <v>159</v>
      </c>
      <c r="C9" s="37">
        <v>40000</v>
      </c>
    </row>
    <row r="10" spans="1:3" ht="38.25">
      <c r="A10" s="94">
        <v>5</v>
      </c>
      <c r="B10" s="63" t="s">
        <v>160</v>
      </c>
      <c r="C10" s="37">
        <f>'5.bev. forrásonként (2)'!H74+'5.bev. forrásonként (2)'!H75+'5.bev. forrásonként (2)'!H76</f>
        <v>0</v>
      </c>
    </row>
    <row r="11" spans="1:3" ht="12.75">
      <c r="A11" s="94">
        <v>6</v>
      </c>
      <c r="B11" s="63" t="s">
        <v>448</v>
      </c>
      <c r="C11" s="37">
        <f>'5.bev. forrásonként (2)'!H77</f>
        <v>0</v>
      </c>
    </row>
    <row r="12" spans="1:3" ht="12.75" customHeight="1">
      <c r="A12" s="94">
        <v>7</v>
      </c>
      <c r="B12" s="64" t="s">
        <v>163</v>
      </c>
      <c r="C12" s="37">
        <v>0</v>
      </c>
    </row>
    <row r="13" spans="1:3" ht="13.5" thickBot="1">
      <c r="A13" s="95">
        <v>8</v>
      </c>
      <c r="B13" s="65" t="s">
        <v>447</v>
      </c>
      <c r="C13" s="38">
        <v>0</v>
      </c>
    </row>
    <row r="14" spans="1:3" ht="13.5" thickBot="1">
      <c r="A14" s="96">
        <v>9</v>
      </c>
      <c r="B14" s="3" t="s">
        <v>164</v>
      </c>
      <c r="C14" s="99">
        <f>SUM(C7:C13)</f>
        <v>7000600</v>
      </c>
    </row>
    <row r="15" spans="1:3" ht="13.5" thickBot="1">
      <c r="A15" s="97">
        <v>10</v>
      </c>
      <c r="B15" s="98" t="s">
        <v>165</v>
      </c>
      <c r="C15" s="97">
        <f>C14/2</f>
        <v>3500300</v>
      </c>
    </row>
    <row r="16" ht="12.75">
      <c r="B16" s="3"/>
    </row>
    <row r="17" ht="12.75">
      <c r="B17" s="3"/>
    </row>
    <row r="18" ht="12.75">
      <c r="B18" s="3"/>
    </row>
    <row r="19" spans="2:7" ht="13.5" thickBot="1">
      <c r="B19" s="41" t="s">
        <v>81</v>
      </c>
      <c r="C19" t="s">
        <v>171</v>
      </c>
      <c r="D19" t="s">
        <v>126</v>
      </c>
      <c r="E19" t="s">
        <v>127</v>
      </c>
      <c r="F19" t="s">
        <v>180</v>
      </c>
      <c r="G19" t="s">
        <v>181</v>
      </c>
    </row>
    <row r="20" spans="1:7" ht="13.5" thickBot="1">
      <c r="A20" s="103">
        <v>11</v>
      </c>
      <c r="B20" s="66" t="s">
        <v>449</v>
      </c>
      <c r="C20" s="142" t="s">
        <v>590</v>
      </c>
      <c r="D20" s="142" t="s">
        <v>591</v>
      </c>
      <c r="E20" s="143" t="s">
        <v>592</v>
      </c>
      <c r="F20" s="143" t="s">
        <v>593</v>
      </c>
      <c r="G20" s="143" t="s">
        <v>594</v>
      </c>
    </row>
    <row r="21" spans="1:7" ht="12.75">
      <c r="A21" s="93">
        <v>12</v>
      </c>
      <c r="B21" s="63" t="s">
        <v>167</v>
      </c>
      <c r="C21" s="26"/>
      <c r="D21" s="7"/>
      <c r="E21" s="7"/>
      <c r="F21" s="7"/>
      <c r="G21" s="39"/>
    </row>
    <row r="22" spans="1:7" ht="12.75">
      <c r="A22" s="94">
        <v>13</v>
      </c>
      <c r="B22" s="63" t="s">
        <v>154</v>
      </c>
      <c r="C22" s="26"/>
      <c r="D22" s="7"/>
      <c r="E22" s="7"/>
      <c r="F22" s="7"/>
      <c r="G22" s="39"/>
    </row>
    <row r="23" spans="1:7" ht="12.75">
      <c r="A23" s="94">
        <v>14</v>
      </c>
      <c r="B23" s="63" t="s">
        <v>155</v>
      </c>
      <c r="C23" s="26"/>
      <c r="D23" s="7"/>
      <c r="E23" s="7"/>
      <c r="F23" s="7"/>
      <c r="G23" s="39"/>
    </row>
    <row r="24" spans="1:7" ht="12.75">
      <c r="A24" s="94">
        <v>15</v>
      </c>
      <c r="B24" s="63" t="s">
        <v>450</v>
      </c>
      <c r="C24" s="26"/>
      <c r="D24" s="7"/>
      <c r="E24" s="7"/>
      <c r="F24" s="7"/>
      <c r="G24" s="39"/>
    </row>
    <row r="25" spans="1:7" ht="25.5" customHeight="1">
      <c r="A25" s="94">
        <v>16</v>
      </c>
      <c r="B25" s="63" t="s">
        <v>156</v>
      </c>
      <c r="C25" s="26"/>
      <c r="D25" s="7"/>
      <c r="E25" s="7"/>
      <c r="F25" s="7"/>
      <c r="G25" s="39"/>
    </row>
    <row r="26" spans="1:7" ht="40.5" customHeight="1">
      <c r="A26" s="94">
        <v>17</v>
      </c>
      <c r="B26" s="63" t="s">
        <v>157</v>
      </c>
      <c r="C26" s="26"/>
      <c r="D26" s="7"/>
      <c r="E26" s="7"/>
      <c r="F26" s="7"/>
      <c r="G26" s="39"/>
    </row>
    <row r="27" spans="1:7" ht="43.5" customHeight="1" thickBot="1">
      <c r="A27" s="109">
        <v>18</v>
      </c>
      <c r="B27" s="110" t="s">
        <v>158</v>
      </c>
      <c r="C27" s="111"/>
      <c r="D27" s="24"/>
      <c r="E27" s="24"/>
      <c r="F27" s="24"/>
      <c r="G27" s="112"/>
    </row>
    <row r="28" spans="1:7" ht="12.75">
      <c r="A28" s="106">
        <v>19</v>
      </c>
      <c r="B28" s="120" t="s">
        <v>92</v>
      </c>
      <c r="C28" s="119"/>
      <c r="D28" s="117"/>
      <c r="E28" s="117"/>
      <c r="F28" s="117"/>
      <c r="G28" s="118"/>
    </row>
    <row r="29" spans="1:7" ht="13.5" thickBot="1">
      <c r="A29" s="108">
        <v>20</v>
      </c>
      <c r="B29" s="121" t="s">
        <v>166</v>
      </c>
      <c r="C29" s="102">
        <v>0</v>
      </c>
      <c r="D29" s="100">
        <v>0</v>
      </c>
      <c r="E29" s="100">
        <v>0</v>
      </c>
      <c r="F29" s="100">
        <v>0</v>
      </c>
      <c r="G29" s="101">
        <v>0</v>
      </c>
    </row>
    <row r="30" spans="1:7" ht="26.25" thickBot="1">
      <c r="A30" s="113">
        <v>21</v>
      </c>
      <c r="B30" s="114" t="s">
        <v>451</v>
      </c>
      <c r="C30" s="133">
        <f>C15-C29</f>
        <v>3500300</v>
      </c>
      <c r="D30" s="115"/>
      <c r="E30" s="115"/>
      <c r="F30" s="115"/>
      <c r="G30" s="116"/>
    </row>
    <row r="33" spans="2:6" ht="13.5" thickBot="1">
      <c r="B33" t="s">
        <v>81</v>
      </c>
      <c r="C33" t="s">
        <v>171</v>
      </c>
      <c r="D33" t="s">
        <v>126</v>
      </c>
      <c r="E33" t="s">
        <v>127</v>
      </c>
      <c r="F33" t="s">
        <v>180</v>
      </c>
    </row>
    <row r="34" spans="1:6" ht="27" customHeight="1">
      <c r="A34" s="106">
        <v>22</v>
      </c>
      <c r="B34" s="162" t="s">
        <v>452</v>
      </c>
      <c r="C34" s="163"/>
      <c r="D34" s="163"/>
      <c r="E34" s="163"/>
      <c r="F34" s="164"/>
    </row>
    <row r="35" spans="1:6" ht="12.75">
      <c r="A35" s="107">
        <v>23</v>
      </c>
      <c r="B35" s="91" t="s">
        <v>168</v>
      </c>
      <c r="C35" s="7" t="s">
        <v>169</v>
      </c>
      <c r="D35" s="7"/>
      <c r="E35" s="7"/>
      <c r="F35" s="39"/>
    </row>
    <row r="36" spans="1:6" ht="12.75">
      <c r="A36" s="107">
        <v>24</v>
      </c>
      <c r="B36" s="91" t="s">
        <v>225</v>
      </c>
      <c r="C36" s="7"/>
      <c r="D36" s="7"/>
      <c r="E36" s="7"/>
      <c r="F36" s="39"/>
    </row>
    <row r="37" spans="1:6" ht="12.75">
      <c r="A37" s="107">
        <v>25</v>
      </c>
      <c r="B37" s="91" t="s">
        <v>191</v>
      </c>
      <c r="C37" s="7"/>
      <c r="D37" s="7"/>
      <c r="E37" s="7"/>
      <c r="F37" s="39"/>
    </row>
    <row r="38" spans="1:6" ht="13.5" thickBot="1">
      <c r="A38" s="108">
        <v>26</v>
      </c>
      <c r="B38" s="92" t="s">
        <v>92</v>
      </c>
      <c r="C38" s="104"/>
      <c r="D38" s="104"/>
      <c r="E38" s="104"/>
      <c r="F38" s="105"/>
    </row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60" zoomScalePageLayoutView="0" workbookViewId="0" topLeftCell="A1">
      <selection activeCell="B15" sqref="B15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604</v>
      </c>
    </row>
    <row r="2" ht="12.75">
      <c r="B2" t="s">
        <v>574</v>
      </c>
    </row>
    <row r="5" spans="1:3" ht="12.75">
      <c r="A5" s="7"/>
      <c r="B5" s="8" t="s">
        <v>89</v>
      </c>
      <c r="C5" s="9" t="s">
        <v>436</v>
      </c>
    </row>
    <row r="6" spans="1:3" ht="12.75">
      <c r="A6" s="7"/>
      <c r="B6" s="7" t="s">
        <v>81</v>
      </c>
      <c r="C6" s="7" t="s">
        <v>171</v>
      </c>
    </row>
    <row r="7" spans="1:3" ht="12.75">
      <c r="A7" s="7"/>
      <c r="B7" s="8" t="s">
        <v>1</v>
      </c>
      <c r="C7" s="8" t="s">
        <v>2</v>
      </c>
    </row>
    <row r="8" spans="1:3" ht="12.75">
      <c r="A8" s="7">
        <v>1</v>
      </c>
      <c r="B8" s="7" t="s">
        <v>112</v>
      </c>
      <c r="C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D17" sqref="D17"/>
    </sheetView>
  </sheetViews>
  <sheetFormatPr defaultColWidth="9.140625" defaultRowHeight="12.75"/>
  <cols>
    <col min="2" max="2" width="36.28125" style="0" customWidth="1"/>
  </cols>
  <sheetData>
    <row r="1" ht="12.75">
      <c r="B1" s="1" t="s">
        <v>605</v>
      </c>
    </row>
    <row r="2" ht="12.75">
      <c r="B2" t="s">
        <v>574</v>
      </c>
    </row>
    <row r="4" spans="2:5" ht="12.75">
      <c r="B4" s="3" t="s">
        <v>90</v>
      </c>
      <c r="E4" t="s">
        <v>436</v>
      </c>
    </row>
    <row r="5" spans="1:7" ht="12.75">
      <c r="A5" t="s">
        <v>238</v>
      </c>
      <c r="B5" t="s">
        <v>81</v>
      </c>
      <c r="C5" t="s">
        <v>171</v>
      </c>
      <c r="D5" t="s">
        <v>126</v>
      </c>
      <c r="E5" t="s">
        <v>127</v>
      </c>
      <c r="F5" t="s">
        <v>595</v>
      </c>
      <c r="G5" t="s">
        <v>185</v>
      </c>
    </row>
    <row r="6" spans="1:7" ht="12.75">
      <c r="A6" s="7">
        <v>1</v>
      </c>
      <c r="B6" s="8" t="s">
        <v>110</v>
      </c>
      <c r="C6" s="166" t="s">
        <v>91</v>
      </c>
      <c r="D6" s="167"/>
      <c r="E6" s="167"/>
      <c r="F6" s="167"/>
      <c r="G6" s="168"/>
    </row>
    <row r="7" spans="1:7" ht="12.75">
      <c r="A7" s="7">
        <v>2</v>
      </c>
      <c r="B7" s="7"/>
      <c r="C7" s="145" t="s">
        <v>590</v>
      </c>
      <c r="D7" s="145" t="s">
        <v>591</v>
      </c>
      <c r="E7" s="145" t="s">
        <v>592</v>
      </c>
      <c r="F7" s="145" t="s">
        <v>593</v>
      </c>
      <c r="G7" s="145" t="s">
        <v>594</v>
      </c>
    </row>
    <row r="8" spans="1:7" ht="12.75">
      <c r="A8" s="7">
        <v>3</v>
      </c>
      <c r="B8" s="7" t="s">
        <v>6</v>
      </c>
      <c r="C8" s="7"/>
      <c r="D8" s="7"/>
      <c r="E8" s="7"/>
      <c r="F8" s="7"/>
      <c r="G8" s="7"/>
    </row>
    <row r="9" spans="1:7" ht="25.5">
      <c r="A9" s="7">
        <v>4</v>
      </c>
      <c r="B9" s="11" t="s">
        <v>10</v>
      </c>
      <c r="C9" s="7"/>
      <c r="D9" s="7"/>
      <c r="E9" s="7"/>
      <c r="F9" s="7"/>
      <c r="G9" s="7"/>
    </row>
    <row r="10" spans="1:7" ht="25.5">
      <c r="A10" s="7">
        <v>5</v>
      </c>
      <c r="B10" s="11" t="s">
        <v>11</v>
      </c>
      <c r="C10" s="7"/>
      <c r="D10" s="7"/>
      <c r="E10" s="7"/>
      <c r="F10" s="7"/>
      <c r="G10" s="7"/>
    </row>
    <row r="11" spans="1:7" ht="12.75">
      <c r="A11" s="7">
        <v>6</v>
      </c>
      <c r="B11" s="7" t="s">
        <v>7</v>
      </c>
      <c r="C11" s="7"/>
      <c r="D11" s="7"/>
      <c r="E11" s="7"/>
      <c r="F11" s="7"/>
      <c r="G11" s="7"/>
    </row>
    <row r="12" spans="1:7" ht="12.75">
      <c r="A12" s="7">
        <v>7</v>
      </c>
      <c r="B12" s="7" t="s">
        <v>8</v>
      </c>
      <c r="C12" s="7"/>
      <c r="D12" s="7"/>
      <c r="E12" s="7"/>
      <c r="F12" s="7"/>
      <c r="G12" s="7"/>
    </row>
    <row r="13" spans="1:7" ht="12.75">
      <c r="A13" s="7">
        <v>8</v>
      </c>
      <c r="B13" s="7" t="s">
        <v>9</v>
      </c>
      <c r="C13" s="7"/>
      <c r="D13" s="7"/>
      <c r="E13" s="7"/>
      <c r="F13" s="7"/>
      <c r="G13" s="7"/>
    </row>
    <row r="14" spans="1:7" ht="12.75">
      <c r="A14" s="7">
        <v>9</v>
      </c>
      <c r="B14" s="8" t="s">
        <v>92</v>
      </c>
      <c r="C14" s="8">
        <f>SUM(C8:C13)</f>
        <v>0</v>
      </c>
      <c r="D14" s="8">
        <f>SUM(D8:D13)</f>
        <v>0</v>
      </c>
      <c r="E14" s="8">
        <f>SUM(E8:E13)</f>
        <v>0</v>
      </c>
      <c r="F14" s="8">
        <f>SUM(F8:F13)</f>
        <v>0</v>
      </c>
      <c r="G14" s="8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</cols>
  <sheetData>
    <row r="1" ht="12.75">
      <c r="B1" s="1" t="s">
        <v>624</v>
      </c>
    </row>
    <row r="2" ht="12.75">
      <c r="B2" s="1"/>
    </row>
    <row r="3" ht="12.75">
      <c r="D3" t="s">
        <v>574</v>
      </c>
    </row>
    <row r="4" spans="2:15" ht="12.75">
      <c r="B4" s="3" t="s">
        <v>93</v>
      </c>
      <c r="C4" s="1"/>
      <c r="D4" s="1"/>
      <c r="E4" s="1"/>
      <c r="F4" s="1"/>
      <c r="G4" s="1"/>
      <c r="H4" s="1"/>
      <c r="I4" s="1"/>
      <c r="J4" s="1"/>
      <c r="K4" s="1"/>
      <c r="O4" s="86" t="s">
        <v>436</v>
      </c>
    </row>
    <row r="5" spans="1:15" ht="12.75">
      <c r="A5" s="7"/>
      <c r="B5" s="7" t="s">
        <v>81</v>
      </c>
      <c r="C5" s="7" t="s">
        <v>171</v>
      </c>
      <c r="D5" s="7" t="s">
        <v>126</v>
      </c>
      <c r="E5" s="7" t="s">
        <v>127</v>
      </c>
      <c r="F5" s="7" t="s">
        <v>180</v>
      </c>
      <c r="G5" s="7" t="s">
        <v>181</v>
      </c>
      <c r="H5" s="7" t="s">
        <v>182</v>
      </c>
      <c r="I5" s="7" t="s">
        <v>184</v>
      </c>
      <c r="J5" s="7" t="s">
        <v>83</v>
      </c>
      <c r="K5" s="7" t="s">
        <v>186</v>
      </c>
      <c r="L5" s="7" t="s">
        <v>187</v>
      </c>
      <c r="M5" s="7" t="s">
        <v>188</v>
      </c>
      <c r="N5" s="7" t="s">
        <v>189</v>
      </c>
      <c r="O5" s="7" t="s">
        <v>190</v>
      </c>
    </row>
    <row r="6" spans="1:15" ht="12.75">
      <c r="A6" s="7">
        <v>1</v>
      </c>
      <c r="B6" s="8" t="s">
        <v>106</v>
      </c>
      <c r="C6" s="8" t="s">
        <v>61</v>
      </c>
      <c r="D6" s="8" t="s">
        <v>62</v>
      </c>
      <c r="E6" s="8" t="s">
        <v>63</v>
      </c>
      <c r="F6" s="8" t="s">
        <v>64</v>
      </c>
      <c r="G6" s="8" t="s">
        <v>65</v>
      </c>
      <c r="H6" s="8" t="s">
        <v>66</v>
      </c>
      <c r="I6" s="8" t="s">
        <v>67</v>
      </c>
      <c r="J6" s="8" t="s">
        <v>68</v>
      </c>
      <c r="K6" s="8" t="s">
        <v>69</v>
      </c>
      <c r="L6" s="8" t="s">
        <v>70</v>
      </c>
      <c r="M6" s="8" t="s">
        <v>71</v>
      </c>
      <c r="N6" s="8" t="s">
        <v>72</v>
      </c>
      <c r="O6" s="8" t="s">
        <v>137</v>
      </c>
    </row>
    <row r="7" spans="1:15" ht="12.75">
      <c r="A7" s="46">
        <v>2</v>
      </c>
      <c r="B7" s="150" t="s">
        <v>28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5" ht="12.75">
      <c r="A8" s="7">
        <v>3</v>
      </c>
      <c r="B8" s="67" t="s">
        <v>228</v>
      </c>
      <c r="C8" s="124">
        <v>3307871</v>
      </c>
      <c r="D8" s="124">
        <v>3307871</v>
      </c>
      <c r="E8" s="124">
        <v>3307871</v>
      </c>
      <c r="F8" s="124">
        <v>3307871</v>
      </c>
      <c r="G8" s="124">
        <v>3307871</v>
      </c>
      <c r="H8" s="124">
        <v>3307871</v>
      </c>
      <c r="I8" s="124">
        <v>3307871</v>
      </c>
      <c r="J8" s="124">
        <v>3307871</v>
      </c>
      <c r="K8" s="124">
        <v>3307871</v>
      </c>
      <c r="L8" s="124">
        <v>3307871</v>
      </c>
      <c r="M8" s="124">
        <v>3307871</v>
      </c>
      <c r="N8" s="124">
        <v>3307881</v>
      </c>
      <c r="O8" s="124">
        <f>SUM(C8:N8)</f>
        <v>39694462</v>
      </c>
    </row>
    <row r="9" spans="1:15" ht="12.75">
      <c r="A9" s="7">
        <v>4</v>
      </c>
      <c r="B9" s="68" t="s">
        <v>150</v>
      </c>
      <c r="C9" s="124">
        <v>1201321</v>
      </c>
      <c r="D9" s="124">
        <v>1201321</v>
      </c>
      <c r="E9" s="124">
        <v>1201321</v>
      </c>
      <c r="F9" s="124">
        <v>1201321</v>
      </c>
      <c r="G9" s="124">
        <v>1201321</v>
      </c>
      <c r="H9" s="124">
        <v>1201321</v>
      </c>
      <c r="I9" s="124">
        <v>1201321</v>
      </c>
      <c r="J9" s="124">
        <v>1201321</v>
      </c>
      <c r="K9" s="124">
        <v>1201321</v>
      </c>
      <c r="L9" s="124">
        <v>1201321</v>
      </c>
      <c r="M9" s="124">
        <v>1201321</v>
      </c>
      <c r="N9" s="124">
        <v>1201325</v>
      </c>
      <c r="O9" s="124">
        <f>SUM(C9:N9)</f>
        <v>14415856</v>
      </c>
    </row>
    <row r="10" spans="1:15" ht="12.75">
      <c r="A10" s="7">
        <v>5</v>
      </c>
      <c r="B10" s="67" t="s">
        <v>82</v>
      </c>
      <c r="C10" s="124">
        <v>583383</v>
      </c>
      <c r="D10" s="124">
        <v>583383</v>
      </c>
      <c r="E10" s="124">
        <v>583383</v>
      </c>
      <c r="F10" s="124">
        <v>583383</v>
      </c>
      <c r="G10" s="124">
        <v>583383</v>
      </c>
      <c r="H10" s="124">
        <v>583383</v>
      </c>
      <c r="I10" s="124">
        <v>583383</v>
      </c>
      <c r="J10" s="124">
        <v>583383</v>
      </c>
      <c r="K10" s="124">
        <v>583383</v>
      </c>
      <c r="L10" s="124">
        <v>583383</v>
      </c>
      <c r="M10" s="124">
        <v>583383</v>
      </c>
      <c r="N10" s="124">
        <v>583387</v>
      </c>
      <c r="O10" s="124">
        <f>SUM(C10:N10)</f>
        <v>7000600</v>
      </c>
    </row>
    <row r="11" spans="1:15" ht="12.75">
      <c r="A11" s="7">
        <v>6</v>
      </c>
      <c r="B11" s="67" t="s">
        <v>550</v>
      </c>
      <c r="C11" s="124">
        <v>22000</v>
      </c>
      <c r="D11" s="124">
        <v>22000</v>
      </c>
      <c r="E11" s="124">
        <v>22000</v>
      </c>
      <c r="F11" s="124">
        <v>22000</v>
      </c>
      <c r="G11" s="124">
        <v>22000</v>
      </c>
      <c r="H11" s="124">
        <v>22000</v>
      </c>
      <c r="I11" s="124">
        <v>22000</v>
      </c>
      <c r="J11" s="124">
        <v>22000</v>
      </c>
      <c r="K11" s="124">
        <v>22000</v>
      </c>
      <c r="L11" s="124">
        <v>22000</v>
      </c>
      <c r="M11" s="124">
        <v>22000</v>
      </c>
      <c r="N11" s="124">
        <v>22000</v>
      </c>
      <c r="O11" s="124">
        <f>SUM(C11:N11)</f>
        <v>264000</v>
      </c>
    </row>
    <row r="12" spans="1:15" ht="12.75">
      <c r="A12" s="7">
        <v>7</v>
      </c>
      <c r="B12" s="67" t="s">
        <v>218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7">
        <v>8</v>
      </c>
      <c r="B13" s="67" t="s">
        <v>84</v>
      </c>
      <c r="C13" s="9">
        <v>208057</v>
      </c>
      <c r="D13" s="9">
        <v>208057</v>
      </c>
      <c r="E13" s="9">
        <v>208057</v>
      </c>
      <c r="F13" s="9">
        <v>208057</v>
      </c>
      <c r="G13" s="9">
        <v>208057</v>
      </c>
      <c r="H13" s="9">
        <v>208057</v>
      </c>
      <c r="I13" s="9">
        <v>208057</v>
      </c>
      <c r="J13" s="9">
        <v>208057</v>
      </c>
      <c r="K13" s="9">
        <v>208057</v>
      </c>
      <c r="L13" s="9">
        <v>208057</v>
      </c>
      <c r="M13" s="9">
        <v>208057</v>
      </c>
      <c r="N13" s="9">
        <v>208066</v>
      </c>
      <c r="O13" s="9">
        <f>SUM(C13:N13)</f>
        <v>2496693</v>
      </c>
    </row>
    <row r="14" spans="1:15" ht="12.75">
      <c r="A14" s="7">
        <v>9</v>
      </c>
      <c r="B14" s="122" t="s">
        <v>219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>SUM(F14:M14)</f>
        <v>0</v>
      </c>
    </row>
    <row r="15" spans="1:15" ht="12.75">
      <c r="A15" s="7">
        <v>10</v>
      </c>
      <c r="B15" s="69" t="s">
        <v>220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>SUM(E15:N15)</f>
        <v>0</v>
      </c>
    </row>
    <row r="16" spans="1:15" ht="27.75" customHeight="1">
      <c r="A16" s="7">
        <v>11</v>
      </c>
      <c r="B16" s="67" t="s">
        <v>136</v>
      </c>
      <c r="C16" s="9">
        <v>4928379</v>
      </c>
      <c r="D16" s="9">
        <v>4928379</v>
      </c>
      <c r="E16" s="9">
        <v>4928379</v>
      </c>
      <c r="F16" s="9">
        <v>4928379</v>
      </c>
      <c r="G16" s="9">
        <v>4928379</v>
      </c>
      <c r="H16" s="9">
        <v>4928379</v>
      </c>
      <c r="I16" s="9">
        <v>4928379</v>
      </c>
      <c r="J16" s="9">
        <v>4928379</v>
      </c>
      <c r="K16" s="9">
        <v>4928379</v>
      </c>
      <c r="L16" s="9">
        <v>4928379</v>
      </c>
      <c r="M16" s="9">
        <v>4928379</v>
      </c>
      <c r="N16" s="9">
        <v>4928381</v>
      </c>
      <c r="O16" s="9">
        <f>SUM(C16:N16)</f>
        <v>59140550</v>
      </c>
    </row>
    <row r="17" spans="1:15" ht="12.75">
      <c r="A17" s="7">
        <v>12</v>
      </c>
      <c r="B17" s="67" t="s">
        <v>151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>C17+D17+E17+F17+G17+H17+I17+J17+K17+L17+M17+N17</f>
        <v>0</v>
      </c>
    </row>
    <row r="18" spans="1:15" ht="25.5">
      <c r="A18" s="7">
        <v>13</v>
      </c>
      <c r="B18" s="67" t="s">
        <v>232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SUM(K18:N18)</f>
        <v>0</v>
      </c>
    </row>
    <row r="19" spans="1:15" ht="12.75">
      <c r="A19" s="7">
        <v>14</v>
      </c>
      <c r="B19" s="70" t="s">
        <v>73</v>
      </c>
      <c r="C19" s="123">
        <f>SUM(C8:C17)</f>
        <v>10251011</v>
      </c>
      <c r="D19" s="8">
        <f>SUM(D8:D17)</f>
        <v>10251011</v>
      </c>
      <c r="E19" s="8">
        <f>SUM(E8:E17)</f>
        <v>10251011</v>
      </c>
      <c r="F19" s="8">
        <f>SUM(F8:F17)</f>
        <v>10251011</v>
      </c>
      <c r="G19" s="8">
        <f>SUM(G8:G17)</f>
        <v>10251011</v>
      </c>
      <c r="H19" s="8">
        <f>SUM(H8:H17)</f>
        <v>10251011</v>
      </c>
      <c r="I19" s="8">
        <f>SUM(I8:I17)</f>
        <v>10251011</v>
      </c>
      <c r="J19" s="8">
        <f>SUM(J8:J17)</f>
        <v>10251011</v>
      </c>
      <c r="K19" s="8">
        <f>SUM(K8:K17)</f>
        <v>10251011</v>
      </c>
      <c r="L19" s="8">
        <f>SUM(L8:L17)</f>
        <v>10251011</v>
      </c>
      <c r="M19" s="8">
        <f>SUM(M8:M17)</f>
        <v>10251011</v>
      </c>
      <c r="N19" s="8">
        <f>SUM(N8:N17)</f>
        <v>10251040</v>
      </c>
      <c r="O19" s="123">
        <f>SUM(O8:O17)</f>
        <v>123012161</v>
      </c>
    </row>
    <row r="20" spans="2:15" ht="12.75">
      <c r="B20" s="3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50" t="s">
        <v>29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12.75">
      <c r="A22" s="7">
        <v>16</v>
      </c>
      <c r="B22" s="71" t="s">
        <v>420</v>
      </c>
      <c r="C22" s="124">
        <v>2021141</v>
      </c>
      <c r="D22" s="124">
        <v>2021141</v>
      </c>
      <c r="E22" s="124">
        <v>2021141</v>
      </c>
      <c r="F22" s="124">
        <v>2021141</v>
      </c>
      <c r="G22" s="124">
        <v>2021141</v>
      </c>
      <c r="H22" s="124">
        <v>2021141</v>
      </c>
      <c r="I22" s="124">
        <v>2021141</v>
      </c>
      <c r="J22" s="124">
        <v>2021141</v>
      </c>
      <c r="K22" s="124">
        <v>2021141</v>
      </c>
      <c r="L22" s="124">
        <v>2021141</v>
      </c>
      <c r="M22" s="124">
        <v>2021141</v>
      </c>
      <c r="N22" s="124">
        <v>2021146</v>
      </c>
      <c r="O22" s="124">
        <f>SUM(C22:N22)</f>
        <v>24253697</v>
      </c>
    </row>
    <row r="23" spans="1:15" ht="12.75">
      <c r="A23" s="7">
        <v>18</v>
      </c>
      <c r="B23" s="71" t="s">
        <v>94</v>
      </c>
      <c r="C23" s="124">
        <v>986460</v>
      </c>
      <c r="D23" s="124">
        <v>986460</v>
      </c>
      <c r="E23" s="124">
        <v>986460</v>
      </c>
      <c r="F23" s="124">
        <v>986460</v>
      </c>
      <c r="G23" s="124">
        <v>986460</v>
      </c>
      <c r="H23" s="124">
        <v>986460</v>
      </c>
      <c r="I23" s="124">
        <v>986460</v>
      </c>
      <c r="J23" s="124">
        <v>986460</v>
      </c>
      <c r="K23" s="124">
        <v>986460</v>
      </c>
      <c r="L23" s="124">
        <v>986460</v>
      </c>
      <c r="M23" s="124">
        <v>986460</v>
      </c>
      <c r="N23" s="124">
        <v>986463</v>
      </c>
      <c r="O23" s="124">
        <f>SUM(C23:N23)</f>
        <v>11837523</v>
      </c>
    </row>
    <row r="24" spans="1:15" ht="12.75">
      <c r="A24" s="7">
        <v>19</v>
      </c>
      <c r="B24" s="71" t="s">
        <v>231</v>
      </c>
      <c r="C24" s="124">
        <v>1728375</v>
      </c>
      <c r="D24" s="124">
        <v>1728375</v>
      </c>
      <c r="E24" s="124">
        <v>1728375</v>
      </c>
      <c r="F24" s="124">
        <v>1728375</v>
      </c>
      <c r="G24" s="124">
        <v>1728375</v>
      </c>
      <c r="H24" s="124">
        <v>1728375</v>
      </c>
      <c r="I24" s="124">
        <v>1728375</v>
      </c>
      <c r="J24" s="124">
        <v>1728375</v>
      </c>
      <c r="K24" s="124">
        <v>1728375</v>
      </c>
      <c r="L24" s="124">
        <v>1728375</v>
      </c>
      <c r="M24" s="124">
        <v>1728375</v>
      </c>
      <c r="N24" s="124">
        <v>1728382</v>
      </c>
      <c r="O24" s="124">
        <f>SUM(C24:N24)</f>
        <v>20740507</v>
      </c>
    </row>
    <row r="25" spans="1:15" ht="12.75">
      <c r="A25" s="7">
        <v>20</v>
      </c>
      <c r="B25" s="71" t="s">
        <v>467</v>
      </c>
      <c r="C25" s="124">
        <v>209583</v>
      </c>
      <c r="D25" s="124">
        <v>209583</v>
      </c>
      <c r="E25" s="124">
        <v>209583</v>
      </c>
      <c r="F25" s="124">
        <v>209583</v>
      </c>
      <c r="G25" s="124">
        <v>209583</v>
      </c>
      <c r="H25" s="124">
        <v>209583</v>
      </c>
      <c r="I25" s="124">
        <v>209583</v>
      </c>
      <c r="J25" s="124">
        <v>209583</v>
      </c>
      <c r="K25" s="124">
        <v>209583</v>
      </c>
      <c r="L25" s="124">
        <v>209583</v>
      </c>
      <c r="M25" s="124">
        <v>209583</v>
      </c>
      <c r="N25" s="124">
        <v>209587</v>
      </c>
      <c r="O25" s="124">
        <f>SUM(C25:N25)</f>
        <v>2515000</v>
      </c>
    </row>
    <row r="26" spans="1:16" ht="12.75">
      <c r="A26" s="7">
        <v>21</v>
      </c>
      <c r="B26" s="71" t="s">
        <v>95</v>
      </c>
      <c r="C26" s="124">
        <v>723472</v>
      </c>
      <c r="D26" s="124">
        <v>723472</v>
      </c>
      <c r="E26" s="124">
        <v>723472</v>
      </c>
      <c r="F26" s="124">
        <v>723472</v>
      </c>
      <c r="G26" s="124">
        <v>723472</v>
      </c>
      <c r="H26" s="124">
        <v>723472</v>
      </c>
      <c r="I26" s="124">
        <v>723472</v>
      </c>
      <c r="J26" s="124">
        <v>723472</v>
      </c>
      <c r="K26" s="124">
        <v>723472</v>
      </c>
      <c r="L26" s="124">
        <v>723472</v>
      </c>
      <c r="M26" s="124">
        <v>723472</v>
      </c>
      <c r="N26" s="124">
        <v>723477</v>
      </c>
      <c r="O26" s="124">
        <f>SUM(C26:N26)</f>
        <v>8681669</v>
      </c>
      <c r="P26" s="146"/>
    </row>
    <row r="27" spans="1:15" ht="12.75">
      <c r="A27" s="7">
        <v>22</v>
      </c>
      <c r="B27" s="71" t="s">
        <v>34</v>
      </c>
      <c r="C27" s="124">
        <v>3321642</v>
      </c>
      <c r="D27" s="124">
        <v>3321642</v>
      </c>
      <c r="E27" s="124">
        <v>3321642</v>
      </c>
      <c r="F27" s="124">
        <v>3321642</v>
      </c>
      <c r="G27" s="124">
        <v>3321642</v>
      </c>
      <c r="H27" s="124">
        <v>3321642</v>
      </c>
      <c r="I27" s="124">
        <v>3321642</v>
      </c>
      <c r="J27" s="124">
        <v>3321642</v>
      </c>
      <c r="K27" s="124">
        <v>3321642</v>
      </c>
      <c r="L27" s="124">
        <v>3321642</v>
      </c>
      <c r="M27" s="124">
        <v>3321642</v>
      </c>
      <c r="N27" s="124">
        <v>3321647</v>
      </c>
      <c r="O27" s="124">
        <f>SUM(C27:N27)</f>
        <v>39859709</v>
      </c>
    </row>
    <row r="28" spans="1:15" ht="12.75">
      <c r="A28" s="7">
        <v>23</v>
      </c>
      <c r="B28" s="71" t="s">
        <v>22</v>
      </c>
      <c r="C28" s="124">
        <v>1128390</v>
      </c>
      <c r="D28" s="124">
        <v>1128390</v>
      </c>
      <c r="E28" s="124">
        <v>1128390</v>
      </c>
      <c r="F28" s="124">
        <v>1128390</v>
      </c>
      <c r="G28" s="124">
        <v>1128390</v>
      </c>
      <c r="H28" s="124">
        <v>1128390</v>
      </c>
      <c r="I28" s="124">
        <v>1128390</v>
      </c>
      <c r="J28" s="124">
        <v>1128390</v>
      </c>
      <c r="K28" s="124">
        <v>1128390</v>
      </c>
      <c r="L28" s="124">
        <v>1128390</v>
      </c>
      <c r="M28" s="124">
        <v>1128390</v>
      </c>
      <c r="N28" s="124">
        <v>1128390</v>
      </c>
      <c r="O28" s="124">
        <f>SUM(C28:N28)</f>
        <v>13540680</v>
      </c>
    </row>
    <row r="29" spans="1:15" ht="12.75">
      <c r="A29" s="7">
        <v>24</v>
      </c>
      <c r="B29" s="71" t="s">
        <v>551</v>
      </c>
      <c r="C29" s="124">
        <v>131948</v>
      </c>
      <c r="D29" s="124">
        <v>131948</v>
      </c>
      <c r="E29" s="124">
        <v>131948</v>
      </c>
      <c r="F29" s="124">
        <v>131948</v>
      </c>
      <c r="G29" s="124">
        <v>131948</v>
      </c>
      <c r="H29" s="124">
        <v>131948</v>
      </c>
      <c r="I29" s="124">
        <v>131948</v>
      </c>
      <c r="J29" s="124">
        <v>131948</v>
      </c>
      <c r="K29" s="124">
        <v>131948</v>
      </c>
      <c r="L29" s="124">
        <v>131948</v>
      </c>
      <c r="M29" s="124">
        <v>131948</v>
      </c>
      <c r="N29" s="124">
        <v>131948</v>
      </c>
      <c r="O29" s="124">
        <f>SUM(C29:N29)</f>
        <v>1583376</v>
      </c>
    </row>
    <row r="30" spans="1:15" ht="12.75">
      <c r="A30" s="7">
        <v>25</v>
      </c>
      <c r="B30" s="72" t="s">
        <v>453</v>
      </c>
      <c r="C30" s="123">
        <f>SUM(C22:C29)</f>
        <v>10251011</v>
      </c>
      <c r="D30" s="123">
        <f>SUM(D22:D29)</f>
        <v>10251011</v>
      </c>
      <c r="E30" s="123">
        <f>SUM(E22:E29)</f>
        <v>10251011</v>
      </c>
      <c r="F30" s="123">
        <f>SUM(F22:F29)</f>
        <v>10251011</v>
      </c>
      <c r="G30" s="123">
        <f>SUM(G22:G29)</f>
        <v>10251011</v>
      </c>
      <c r="H30" s="123">
        <f>SUM(H22:H29)</f>
        <v>10251011</v>
      </c>
      <c r="I30" s="123">
        <f>SUM(I22:I29)</f>
        <v>10251011</v>
      </c>
      <c r="J30" s="123">
        <f>SUM(J22:J29)</f>
        <v>10251011</v>
      </c>
      <c r="K30" s="123">
        <f>SUM(K22:K29)</f>
        <v>10251011</v>
      </c>
      <c r="L30" s="123">
        <f>SUM(L22:L29)</f>
        <v>10251011</v>
      </c>
      <c r="M30" s="123">
        <f>SUM(M22:M29)</f>
        <v>10251011</v>
      </c>
      <c r="N30" s="123">
        <f>SUM(N22:N29)</f>
        <v>10251040</v>
      </c>
      <c r="O30" s="123">
        <f>SUM(C30:N30)</f>
        <v>123012161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1" t="s">
        <v>606</v>
      </c>
    </row>
    <row r="2" ht="12.75">
      <c r="B2" s="1" t="s">
        <v>574</v>
      </c>
    </row>
    <row r="3" ht="12.75">
      <c r="B3" s="3" t="s">
        <v>455</v>
      </c>
    </row>
    <row r="4" spans="2:4" ht="12.75">
      <c r="B4" s="3" t="s">
        <v>81</v>
      </c>
      <c r="C4" t="s">
        <v>171</v>
      </c>
      <c r="D4" t="s">
        <v>126</v>
      </c>
    </row>
    <row r="6" spans="1:4" ht="12.75">
      <c r="A6" s="7" t="s">
        <v>454</v>
      </c>
      <c r="B6" s="7" t="s">
        <v>3</v>
      </c>
      <c r="C6" s="7" t="s">
        <v>226</v>
      </c>
      <c r="D6" s="7" t="s">
        <v>86</v>
      </c>
    </row>
    <row r="7" spans="1:4" ht="12.75">
      <c r="A7" s="7">
        <v>1</v>
      </c>
      <c r="B7" s="7" t="s">
        <v>16</v>
      </c>
      <c r="C7" s="7"/>
      <c r="D7" s="7"/>
    </row>
    <row r="8" spans="1:4" ht="12.75">
      <c r="A8" s="7">
        <v>2</v>
      </c>
      <c r="B8" s="7" t="s">
        <v>13</v>
      </c>
      <c r="C8" s="7"/>
      <c r="D8" s="7"/>
    </row>
    <row r="9" spans="1:4" ht="12.75">
      <c r="A9" s="7">
        <v>3</v>
      </c>
      <c r="B9" s="7" t="s">
        <v>14</v>
      </c>
      <c r="C9" s="7"/>
      <c r="D9" s="7"/>
    </row>
    <row r="10" spans="1:4" ht="12.75">
      <c r="A10" s="7">
        <v>4</v>
      </c>
      <c r="B10" s="7" t="s">
        <v>114</v>
      </c>
      <c r="C10" s="137"/>
      <c r="D10" s="137"/>
    </row>
    <row r="11" spans="1:4" ht="12.75">
      <c r="A11" s="7">
        <v>5</v>
      </c>
      <c r="B11" s="7" t="s">
        <v>15</v>
      </c>
      <c r="C11" s="7"/>
      <c r="D11" s="7"/>
    </row>
    <row r="12" spans="1:4" ht="12.75">
      <c r="A12" s="7">
        <v>6</v>
      </c>
      <c r="B12" s="7" t="s">
        <v>227</v>
      </c>
      <c r="C12" s="7"/>
      <c r="D12" s="7"/>
    </row>
    <row r="13" spans="1:4" ht="12.75">
      <c r="A13" s="7">
        <v>7</v>
      </c>
      <c r="B13" s="7" t="s">
        <v>12</v>
      </c>
      <c r="C13" s="7"/>
      <c r="D13" s="7"/>
    </row>
    <row r="14" spans="1:4" ht="12.75">
      <c r="A14" s="7">
        <v>8</v>
      </c>
      <c r="B14" s="8" t="s">
        <v>74</v>
      </c>
      <c r="C14" s="8">
        <f>SUM(C7:C12)</f>
        <v>0</v>
      </c>
      <c r="D14" s="8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60" zoomScalePageLayoutView="0" workbookViewId="0" topLeftCell="A1">
      <selection activeCell="F28" sqref="F28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607</v>
      </c>
    </row>
    <row r="2" ht="12.75">
      <c r="B2" t="s">
        <v>574</v>
      </c>
    </row>
    <row r="4" spans="2:3" ht="12.75">
      <c r="B4" s="3" t="s">
        <v>152</v>
      </c>
      <c r="C4" s="86" t="s">
        <v>456</v>
      </c>
    </row>
    <row r="5" spans="1:3" ht="12.75">
      <c r="A5" s="7" t="s">
        <v>238</v>
      </c>
      <c r="B5" s="7" t="s">
        <v>81</v>
      </c>
      <c r="C5" s="7" t="s">
        <v>171</v>
      </c>
    </row>
    <row r="6" spans="1:3" ht="12.75">
      <c r="A6" s="7">
        <v>1</v>
      </c>
      <c r="B6" s="8" t="s">
        <v>3</v>
      </c>
      <c r="C6" s="7"/>
    </row>
    <row r="7" spans="1:3" ht="12.75">
      <c r="A7" s="7"/>
      <c r="B7" s="7"/>
      <c r="C7" s="7"/>
    </row>
    <row r="8" spans="1:3" ht="12.75">
      <c r="A8" s="7">
        <v>2</v>
      </c>
      <c r="B8" s="8" t="s">
        <v>525</v>
      </c>
      <c r="C8" s="8" t="s">
        <v>170</v>
      </c>
    </row>
    <row r="9" spans="1:3" ht="12.75">
      <c r="A9" s="7">
        <v>3</v>
      </c>
      <c r="B9" s="8" t="s">
        <v>457</v>
      </c>
      <c r="C9" s="83"/>
    </row>
    <row r="10" spans="1:3" ht="12.75">
      <c r="A10" s="7">
        <v>4</v>
      </c>
      <c r="B10" s="137" t="s">
        <v>458</v>
      </c>
      <c r="C10" s="83"/>
    </row>
    <row r="11" spans="1:3" ht="12.75">
      <c r="A11" s="7">
        <v>5</v>
      </c>
      <c r="B11" s="139" t="s">
        <v>570</v>
      </c>
      <c r="C11" s="83">
        <v>20244498</v>
      </c>
    </row>
    <row r="12" spans="1:3" ht="12.75">
      <c r="A12" s="7">
        <v>6</v>
      </c>
      <c r="B12" s="137" t="s">
        <v>459</v>
      </c>
      <c r="C12" s="83">
        <v>59726</v>
      </c>
    </row>
    <row r="13" spans="1:3" ht="12.75">
      <c r="A13" s="7">
        <v>7</v>
      </c>
      <c r="B13" s="137" t="s">
        <v>103</v>
      </c>
      <c r="C13" s="83">
        <v>14000</v>
      </c>
    </row>
    <row r="14" spans="1:3" ht="12.75">
      <c r="A14" s="7">
        <v>8</v>
      </c>
      <c r="B14" s="139" t="s">
        <v>548</v>
      </c>
      <c r="C14" s="83">
        <v>285433</v>
      </c>
    </row>
    <row r="15" spans="1:3" ht="12.75">
      <c r="A15" s="7">
        <v>9</v>
      </c>
      <c r="B15" s="139" t="s">
        <v>580</v>
      </c>
      <c r="C15" s="83">
        <v>15000</v>
      </c>
    </row>
    <row r="16" spans="1:3" ht="12.75">
      <c r="A16" s="7">
        <v>10</v>
      </c>
      <c r="B16" s="139" t="s">
        <v>579</v>
      </c>
      <c r="C16" s="83">
        <v>75000</v>
      </c>
    </row>
    <row r="17" spans="1:3" ht="12.75">
      <c r="A17" s="7">
        <v>11</v>
      </c>
      <c r="B17" s="139"/>
      <c r="C17" s="83"/>
    </row>
    <row r="18" spans="1:3" ht="12.75">
      <c r="A18" s="7">
        <v>12</v>
      </c>
      <c r="B18" s="139"/>
      <c r="C18" s="83"/>
    </row>
    <row r="19" spans="1:3" ht="12.75">
      <c r="A19" s="7">
        <v>13</v>
      </c>
      <c r="B19" s="7"/>
      <c r="C19" s="83"/>
    </row>
    <row r="20" spans="1:3" ht="12.75">
      <c r="A20" s="7">
        <v>14</v>
      </c>
      <c r="B20" s="7"/>
      <c r="C20" s="83"/>
    </row>
    <row r="21" spans="1:3" ht="12.75">
      <c r="A21" s="7">
        <v>15</v>
      </c>
      <c r="B21" s="8" t="s">
        <v>92</v>
      </c>
      <c r="C21" s="84">
        <f>SUM(C10:C20)</f>
        <v>20693657</v>
      </c>
    </row>
    <row r="22" spans="1:3" ht="12.75">
      <c r="A22" s="7"/>
      <c r="B22" s="7"/>
      <c r="C22" s="83"/>
    </row>
    <row r="23" spans="1:3" ht="12.75">
      <c r="A23" s="7">
        <v>16</v>
      </c>
      <c r="B23" s="8" t="s">
        <v>460</v>
      </c>
      <c r="C23" s="83"/>
    </row>
    <row r="24" spans="1:3" ht="12.75">
      <c r="A24" s="7"/>
      <c r="B24" s="8"/>
      <c r="C24" s="83"/>
    </row>
    <row r="25" spans="1:3" ht="12.75">
      <c r="A25" s="7">
        <v>17</v>
      </c>
      <c r="B25" s="138" t="s">
        <v>461</v>
      </c>
      <c r="C25" s="83">
        <v>17150</v>
      </c>
    </row>
    <row r="26" spans="1:3" ht="12.75">
      <c r="A26" s="7">
        <v>18</v>
      </c>
      <c r="B26" s="139" t="s">
        <v>549</v>
      </c>
      <c r="C26" s="83">
        <v>14700</v>
      </c>
    </row>
    <row r="27" spans="1:3" ht="12.75">
      <c r="A27" s="7">
        <v>19</v>
      </c>
      <c r="B27" s="137" t="s">
        <v>462</v>
      </c>
      <c r="C27" s="83">
        <v>5000</v>
      </c>
    </row>
    <row r="28" spans="1:3" ht="12.75">
      <c r="A28" s="7">
        <v>20</v>
      </c>
      <c r="B28" s="139" t="s">
        <v>578</v>
      </c>
      <c r="C28" s="83">
        <v>10000</v>
      </c>
    </row>
    <row r="29" spans="1:3" ht="12.75">
      <c r="A29" s="7">
        <v>21</v>
      </c>
      <c r="B29" s="139"/>
      <c r="C29" s="83"/>
    </row>
    <row r="30" spans="1:3" ht="12.75">
      <c r="A30" s="7">
        <v>22</v>
      </c>
      <c r="B30" s="139"/>
      <c r="C30" s="83"/>
    </row>
    <row r="31" spans="1:3" ht="12.75">
      <c r="A31" s="7">
        <v>23</v>
      </c>
      <c r="B31" s="139"/>
      <c r="C31" s="83"/>
    </row>
    <row r="32" spans="1:3" ht="12.75">
      <c r="A32" s="7">
        <v>24</v>
      </c>
      <c r="B32" s="137"/>
      <c r="C32" s="83"/>
    </row>
    <row r="33" spans="1:3" ht="12.75">
      <c r="A33" s="7">
        <v>25</v>
      </c>
      <c r="B33" s="8" t="s">
        <v>92</v>
      </c>
      <c r="C33" s="84">
        <f>SUM(C25:C32)</f>
        <v>46850</v>
      </c>
    </row>
    <row r="34" spans="1:3" ht="12.75">
      <c r="A34" s="7">
        <v>26</v>
      </c>
      <c r="B34" s="8" t="s">
        <v>116</v>
      </c>
      <c r="C34" s="84">
        <f>C21+C33</f>
        <v>20740507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4.7109375" style="0" bestFit="1" customWidth="1"/>
  </cols>
  <sheetData>
    <row r="1" ht="12.75">
      <c r="B1" s="1" t="s">
        <v>596</v>
      </c>
    </row>
    <row r="2" ht="12.75">
      <c r="B2" t="s">
        <v>574</v>
      </c>
    </row>
    <row r="4" spans="1:3" ht="12.75">
      <c r="A4" s="3"/>
      <c r="B4" s="150" t="s">
        <v>76</v>
      </c>
      <c r="C4" s="150"/>
    </row>
    <row r="5" spans="2:3" ht="12.75">
      <c r="B5" s="3" t="s">
        <v>117</v>
      </c>
      <c r="C5" t="s">
        <v>118</v>
      </c>
    </row>
    <row r="6" spans="2:3" ht="12.75">
      <c r="B6" s="7" t="s">
        <v>3</v>
      </c>
      <c r="C6" s="7" t="s">
        <v>434</v>
      </c>
    </row>
    <row r="7" spans="1:3" ht="12.75">
      <c r="A7" s="7">
        <v>1</v>
      </c>
      <c r="B7" s="7" t="s">
        <v>223</v>
      </c>
      <c r="C7" s="83">
        <f>C8+C9</f>
        <v>8236854</v>
      </c>
    </row>
    <row r="8" spans="1:3" ht="12.75">
      <c r="A8" s="7">
        <v>2</v>
      </c>
      <c r="B8" s="7" t="s">
        <v>427</v>
      </c>
      <c r="C8" s="83">
        <v>8236854</v>
      </c>
    </row>
    <row r="9" spans="1:3" ht="12.75">
      <c r="A9" s="7">
        <v>4</v>
      </c>
      <c r="B9" s="7" t="s">
        <v>77</v>
      </c>
      <c r="C9" s="83"/>
    </row>
    <row r="10" spans="1:3" ht="12.75">
      <c r="A10" s="7">
        <v>5</v>
      </c>
      <c r="B10" s="7" t="s">
        <v>74</v>
      </c>
      <c r="C10" s="84">
        <f>C7</f>
        <v>8236854</v>
      </c>
    </row>
    <row r="11" spans="1:3" ht="12.75">
      <c r="A11" s="7"/>
      <c r="B11" s="7"/>
      <c r="C11" s="83"/>
    </row>
    <row r="12" spans="1:3" ht="12.75">
      <c r="A12" s="7">
        <v>6</v>
      </c>
      <c r="B12" s="7" t="s">
        <v>78</v>
      </c>
      <c r="C12" s="83">
        <f>C13+C14</f>
        <v>50903696</v>
      </c>
    </row>
    <row r="13" spans="1:3" ht="12.75">
      <c r="A13" s="7">
        <v>7</v>
      </c>
      <c r="B13" s="7" t="s">
        <v>428</v>
      </c>
      <c r="C13" s="83">
        <v>50903696</v>
      </c>
    </row>
    <row r="14" spans="1:3" ht="12.75">
      <c r="A14" s="7">
        <v>8</v>
      </c>
      <c r="B14" s="7" t="s">
        <v>79</v>
      </c>
      <c r="C14" s="83"/>
    </row>
    <row r="15" spans="1:3" ht="12.75">
      <c r="A15" s="7">
        <v>9</v>
      </c>
      <c r="B15" s="7" t="s">
        <v>74</v>
      </c>
      <c r="C15" s="84">
        <f>C12</f>
        <v>50903696</v>
      </c>
    </row>
    <row r="16" spans="1:3" ht="12.75">
      <c r="A16" s="7"/>
      <c r="B16" s="8"/>
      <c r="C16" s="84"/>
    </row>
    <row r="17" spans="1:3" ht="12.75">
      <c r="A17" s="7">
        <v>10</v>
      </c>
      <c r="B17" s="8" t="s">
        <v>116</v>
      </c>
      <c r="C17" s="84">
        <f>C10+C15</f>
        <v>59140550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s="1" t="s">
        <v>597</v>
      </c>
    </row>
    <row r="2" ht="12.75">
      <c r="B2" t="s">
        <v>574</v>
      </c>
    </row>
    <row r="4" spans="2:5" ht="30" customHeight="1">
      <c r="B4" s="151" t="s">
        <v>60</v>
      </c>
      <c r="C4" s="151"/>
      <c r="D4" s="151"/>
      <c r="E4" s="151"/>
    </row>
    <row r="5" ht="12.75">
      <c r="B5" s="4"/>
    </row>
    <row r="6" spans="2:5" ht="12.75">
      <c r="B6" t="s">
        <v>122</v>
      </c>
      <c r="C6" t="s">
        <v>123</v>
      </c>
      <c r="D6" t="s">
        <v>124</v>
      </c>
      <c r="E6" t="s">
        <v>125</v>
      </c>
    </row>
    <row r="7" spans="1:5" ht="12.75">
      <c r="A7" s="7"/>
      <c r="B7" s="7"/>
      <c r="C7" s="79" t="s">
        <v>26</v>
      </c>
      <c r="D7" s="79" t="s">
        <v>27</v>
      </c>
      <c r="E7" s="79" t="s">
        <v>137</v>
      </c>
    </row>
    <row r="8" spans="1:5" ht="12.75">
      <c r="A8" s="7">
        <v>1</v>
      </c>
      <c r="B8" s="8" t="s">
        <v>4</v>
      </c>
      <c r="C8" s="79" t="s">
        <v>435</v>
      </c>
      <c r="D8" s="79" t="s">
        <v>435</v>
      </c>
      <c r="E8" s="79" t="s">
        <v>435</v>
      </c>
    </row>
    <row r="9" spans="1:5" ht="12.75">
      <c r="A9" s="7">
        <v>2</v>
      </c>
      <c r="B9" s="7" t="s">
        <v>193</v>
      </c>
      <c r="C9" s="7">
        <v>0</v>
      </c>
      <c r="D9" s="7">
        <v>0</v>
      </c>
      <c r="E9" s="7">
        <f>C9+D9</f>
        <v>0</v>
      </c>
    </row>
    <row r="10" spans="1:5" ht="12.75">
      <c r="A10" s="7">
        <v>3</v>
      </c>
      <c r="B10" s="7" t="s">
        <v>121</v>
      </c>
      <c r="C10" s="7"/>
      <c r="D10" s="7"/>
      <c r="E10" s="7"/>
    </row>
    <row r="11" spans="1:5" ht="12.75">
      <c r="A11" s="7"/>
      <c r="B11" s="7"/>
      <c r="C11" s="7"/>
      <c r="D11" s="7"/>
      <c r="E11" s="7"/>
    </row>
    <row r="12" spans="1:5" ht="12.75">
      <c r="A12" s="7">
        <v>4</v>
      </c>
      <c r="B12" s="8" t="s">
        <v>5</v>
      </c>
      <c r="C12" s="7"/>
      <c r="D12" s="7"/>
      <c r="E12" s="7"/>
    </row>
    <row r="13" spans="1:5" ht="12.75">
      <c r="A13" s="7">
        <v>5</v>
      </c>
      <c r="B13" s="7" t="s">
        <v>80</v>
      </c>
      <c r="C13" s="7"/>
      <c r="D13" s="7"/>
      <c r="E13" s="7"/>
    </row>
    <row r="14" spans="1:5" ht="12.75">
      <c r="A14" s="7">
        <v>6</v>
      </c>
      <c r="B14" s="7" t="s">
        <v>229</v>
      </c>
      <c r="C14" s="7"/>
      <c r="D14" s="7"/>
      <c r="E14" s="7"/>
    </row>
    <row r="15" spans="1:5" ht="12.75">
      <c r="A15" s="7">
        <v>7</v>
      </c>
      <c r="B15" s="7" t="s">
        <v>92</v>
      </c>
      <c r="C15" s="7">
        <f>C13+C14</f>
        <v>0</v>
      </c>
      <c r="D15" s="7">
        <f>D13+D14</f>
        <v>0</v>
      </c>
      <c r="E15" s="7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3">
      <selection activeCell="B21" sqref="B21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4" width="17.57421875" style="0" customWidth="1"/>
    <col min="5" max="5" width="57.421875" style="0" customWidth="1"/>
    <col min="6" max="7" width="17.57421875" style="0" customWidth="1"/>
  </cols>
  <sheetData>
    <row r="1" ht="12.75">
      <c r="B1" s="1" t="s">
        <v>614</v>
      </c>
    </row>
    <row r="3" ht="12.75">
      <c r="B3" t="s">
        <v>574</v>
      </c>
    </row>
    <row r="4" ht="15.75">
      <c r="B4" s="5" t="s">
        <v>236</v>
      </c>
    </row>
    <row r="5" spans="3:10" ht="12.75">
      <c r="C5" s="86" t="s">
        <v>436</v>
      </c>
      <c r="D5" s="86"/>
      <c r="F5" s="86" t="s">
        <v>436</v>
      </c>
      <c r="I5" s="1"/>
      <c r="J5" s="1"/>
    </row>
    <row r="6" spans="1:10" ht="12.75">
      <c r="A6" s="7"/>
      <c r="B6" s="26" t="s">
        <v>117</v>
      </c>
      <c r="C6" s="7" t="s">
        <v>118</v>
      </c>
      <c r="D6" s="7" t="s">
        <v>172</v>
      </c>
      <c r="E6" s="7" t="s">
        <v>613</v>
      </c>
      <c r="F6" s="7" t="s">
        <v>173</v>
      </c>
      <c r="G6" s="7" t="s">
        <v>185</v>
      </c>
      <c r="I6" s="1"/>
      <c r="J6" s="1"/>
    </row>
    <row r="7" spans="1:7" ht="18">
      <c r="A7" s="7"/>
      <c r="B7" s="152" t="s">
        <v>28</v>
      </c>
      <c r="C7" s="153"/>
      <c r="D7" s="147"/>
      <c r="E7" s="154" t="s">
        <v>29</v>
      </c>
      <c r="F7" s="153"/>
      <c r="G7" s="7"/>
    </row>
    <row r="8" spans="1:7" ht="12.75">
      <c r="A8" s="7"/>
      <c r="B8" s="52" t="s">
        <v>3</v>
      </c>
      <c r="C8" s="173" t="s">
        <v>612</v>
      </c>
      <c r="D8" s="172"/>
      <c r="E8" s="12" t="s">
        <v>3</v>
      </c>
      <c r="F8" s="173" t="s">
        <v>612</v>
      </c>
      <c r="G8" s="172"/>
    </row>
    <row r="9" spans="1:7" ht="12.75">
      <c r="A9" s="7"/>
      <c r="B9" s="52"/>
      <c r="C9" s="13" t="s">
        <v>611</v>
      </c>
      <c r="D9" s="171" t="s">
        <v>610</v>
      </c>
      <c r="E9" s="12"/>
      <c r="F9" s="13" t="s">
        <v>611</v>
      </c>
      <c r="G9" s="171" t="s">
        <v>610</v>
      </c>
    </row>
    <row r="10" spans="1:7" ht="18">
      <c r="A10" s="7">
        <v>1</v>
      </c>
      <c r="B10" s="53" t="s">
        <v>54</v>
      </c>
      <c r="C10" s="15"/>
      <c r="D10" s="15"/>
      <c r="E10" s="14" t="s">
        <v>30</v>
      </c>
      <c r="F10" s="15"/>
      <c r="G10" s="7"/>
    </row>
    <row r="11" spans="1:7" ht="16.5">
      <c r="A11" s="7">
        <v>2</v>
      </c>
      <c r="B11" s="54" t="s">
        <v>31</v>
      </c>
      <c r="C11" s="17"/>
      <c r="D11" s="17"/>
      <c r="E11" s="16" t="s">
        <v>32</v>
      </c>
      <c r="F11" s="17"/>
      <c r="G11" s="7"/>
    </row>
    <row r="12" spans="1:7" ht="15.75">
      <c r="A12" s="7">
        <v>3</v>
      </c>
      <c r="B12" s="55" t="s">
        <v>18</v>
      </c>
      <c r="C12" s="19"/>
      <c r="D12" s="19"/>
      <c r="E12" s="18" t="s">
        <v>18</v>
      </c>
      <c r="F12" s="19"/>
      <c r="G12" s="7"/>
    </row>
    <row r="13" spans="1:7" ht="12.75">
      <c r="A13" s="7">
        <v>4</v>
      </c>
      <c r="B13" s="56" t="s">
        <v>221</v>
      </c>
      <c r="C13" s="21">
        <f>'5.bev. forrásonként (2)'!H25</f>
        <v>39584408</v>
      </c>
      <c r="D13" s="21">
        <f>'5.bev. forrásonként (2)'!I25</f>
        <v>39694462</v>
      </c>
      <c r="E13" s="20" t="s">
        <v>21</v>
      </c>
      <c r="F13" s="21">
        <f>'6. Kiadások (2)'!F10</f>
        <v>21252789</v>
      </c>
      <c r="G13" s="21">
        <f>'6. Kiadások (2)'!G10</f>
        <v>21301078</v>
      </c>
    </row>
    <row r="14" spans="1:7" ht="12.75">
      <c r="A14" s="7">
        <v>5</v>
      </c>
      <c r="B14" s="57" t="s">
        <v>128</v>
      </c>
      <c r="C14" s="21">
        <f>'5.bev. forrásonként (2)'!H35</f>
        <v>14469170</v>
      </c>
      <c r="D14" s="21">
        <f>'5.bev. forrásonként (2)'!I35</f>
        <v>14415856</v>
      </c>
      <c r="E14" s="20" t="s">
        <v>129</v>
      </c>
      <c r="F14" s="21">
        <f>'6. Kiadások (2)'!F11</f>
        <v>2944168</v>
      </c>
      <c r="G14" s="21">
        <f>'6. Kiadások (2)'!G11</f>
        <v>2952619</v>
      </c>
    </row>
    <row r="15" spans="1:7" ht="12.75">
      <c r="A15" s="7">
        <v>6</v>
      </c>
      <c r="B15" s="57" t="s">
        <v>421</v>
      </c>
      <c r="C15" s="21">
        <f>'5.bev. forrásonként (2)'!H61</f>
        <v>7480000</v>
      </c>
      <c r="D15" s="21">
        <f>'5.bev. forrásonként (2)'!I61</f>
        <v>7000600</v>
      </c>
      <c r="E15" s="20" t="s">
        <v>94</v>
      </c>
      <c r="F15" s="21">
        <f>'6. Kiadások (2)'!F12</f>
        <v>11815078</v>
      </c>
      <c r="G15" s="21">
        <f>'6. Kiadások (2)'!G12</f>
        <v>11837523</v>
      </c>
    </row>
    <row r="16" spans="1:7" ht="12.75">
      <c r="A16" s="7">
        <v>7</v>
      </c>
      <c r="B16" s="57" t="s">
        <v>488</v>
      </c>
      <c r="C16" s="21">
        <f>'5.bev. forrásonként (2)'!H73</f>
        <v>264000</v>
      </c>
      <c r="D16" s="21">
        <f>'5.bev. forrásonként (2)'!I73</f>
        <v>264000</v>
      </c>
      <c r="E16" s="20" t="s">
        <v>33</v>
      </c>
      <c r="F16" s="21">
        <f>'6. Kiadások (2)'!F13</f>
        <v>2515000</v>
      </c>
      <c r="G16" s="21">
        <f>'6. Kiadások (2)'!G13</f>
        <v>2515000</v>
      </c>
    </row>
    <row r="17" spans="1:7" ht="12.75">
      <c r="A17" s="7">
        <v>8</v>
      </c>
      <c r="B17" s="57" t="s">
        <v>500</v>
      </c>
      <c r="C17" s="21">
        <f>'5.bev. forrásonként (2)'!H85</f>
        <v>0</v>
      </c>
      <c r="D17" s="21">
        <f>'5.bev. forrásonként (2)'!I85</f>
        <v>0</v>
      </c>
      <c r="E17" s="20" t="s">
        <v>130</v>
      </c>
      <c r="F17" s="21">
        <f>'6. Kiadások (2)'!F14</f>
        <v>20740507</v>
      </c>
      <c r="G17" s="21">
        <f>'6. Kiadások (2)'!G14</f>
        <v>20740507</v>
      </c>
    </row>
    <row r="18" spans="1:7" ht="14.25">
      <c r="A18" s="7">
        <v>9</v>
      </c>
      <c r="B18" s="87" t="s">
        <v>74</v>
      </c>
      <c r="C18" s="21">
        <f>SUM(C13:C17)</f>
        <v>61797578</v>
      </c>
      <c r="D18" s="21">
        <f>SUM(D13:D17)</f>
        <v>61374918</v>
      </c>
      <c r="E18" s="85" t="s">
        <v>74</v>
      </c>
      <c r="F18" s="21">
        <f>SUM(F13:F17)</f>
        <v>59267542</v>
      </c>
      <c r="G18" s="21">
        <f>SUM(G13:G17)</f>
        <v>59346727</v>
      </c>
    </row>
    <row r="19" spans="1:7" ht="12.75">
      <c r="A19" s="7"/>
      <c r="B19" s="56"/>
      <c r="C19" s="21"/>
      <c r="D19" s="21"/>
      <c r="E19" s="20"/>
      <c r="F19" s="21"/>
      <c r="G19" s="7"/>
    </row>
    <row r="20" spans="1:7" ht="15.75">
      <c r="A20" s="7">
        <v>11</v>
      </c>
      <c r="B20" s="55" t="s">
        <v>19</v>
      </c>
      <c r="C20" s="19"/>
      <c r="D20" s="19"/>
      <c r="E20" s="18" t="s">
        <v>55</v>
      </c>
      <c r="F20" s="19"/>
      <c r="G20" s="7"/>
    </row>
    <row r="21" spans="1:7" ht="12.75">
      <c r="A21" s="7">
        <v>12</v>
      </c>
      <c r="B21" s="56" t="s">
        <v>84</v>
      </c>
      <c r="C21" s="21">
        <f>'5.bev. forrásonként (2)'!H79</f>
        <v>0</v>
      </c>
      <c r="D21" s="21">
        <f>'5.bev. forrásonként (2)'!I79</f>
        <v>0</v>
      </c>
      <c r="E21" s="20" t="s">
        <v>133</v>
      </c>
      <c r="F21" s="21">
        <f>'6. Kiadások (2)'!F19</f>
        <v>13540680</v>
      </c>
      <c r="G21" s="21">
        <f>'6. Kiadások (2)'!G19</f>
        <v>13540680</v>
      </c>
    </row>
    <row r="22" spans="1:7" ht="12.75">
      <c r="A22" s="7">
        <v>13</v>
      </c>
      <c r="B22" s="56" t="s">
        <v>131</v>
      </c>
      <c r="C22" s="21">
        <f>'5.bev. forrásonként (2)'!H44</f>
        <v>2496693</v>
      </c>
      <c r="D22" s="21">
        <f>'5.bev. forrásonként (2)'!I44</f>
        <v>2496693</v>
      </c>
      <c r="E22" s="20" t="s">
        <v>34</v>
      </c>
      <c r="F22" s="21">
        <f>'6. Kiadások (2)'!F20</f>
        <v>39859709</v>
      </c>
      <c r="G22" s="21">
        <f>'6. Kiadások (2)'!G20</f>
        <v>39859709</v>
      </c>
    </row>
    <row r="23" spans="1:7" ht="12.75">
      <c r="A23" s="7">
        <v>14</v>
      </c>
      <c r="B23" s="56" t="s">
        <v>132</v>
      </c>
      <c r="C23" s="21">
        <f>'5.bev. forrásonként (2)'!H91</f>
        <v>0</v>
      </c>
      <c r="D23" s="21">
        <f>'5.bev. forrásonként (2)'!I91</f>
        <v>0</v>
      </c>
      <c r="E23" s="20" t="s">
        <v>134</v>
      </c>
      <c r="F23" s="21">
        <v>0</v>
      </c>
      <c r="G23" s="7"/>
    </row>
    <row r="24" spans="1:7" ht="12.75">
      <c r="A24" s="7">
        <v>15</v>
      </c>
      <c r="B24" s="26"/>
      <c r="C24" s="7"/>
      <c r="D24" s="7"/>
      <c r="E24" s="20" t="s">
        <v>24</v>
      </c>
      <c r="F24" s="21">
        <f>'6. Kiadások (2)'!F21</f>
        <v>0</v>
      </c>
      <c r="G24" s="7"/>
    </row>
    <row r="25" spans="1:7" ht="12.75">
      <c r="A25" s="7">
        <v>16</v>
      </c>
      <c r="B25" s="26"/>
      <c r="C25" s="7"/>
      <c r="D25" s="7"/>
      <c r="E25" s="20" t="s">
        <v>25</v>
      </c>
      <c r="F25" s="21">
        <f>'6. Kiadások (2)'!F22</f>
        <v>0</v>
      </c>
      <c r="G25" s="7"/>
    </row>
    <row r="26" spans="1:7" ht="14.25">
      <c r="A26" s="7">
        <v>17</v>
      </c>
      <c r="B26" s="58"/>
      <c r="C26" s="21"/>
      <c r="D26" s="21"/>
      <c r="E26" s="20" t="s">
        <v>135</v>
      </c>
      <c r="F26" s="21">
        <f>'6. Kiadások (2)'!F23</f>
        <v>0</v>
      </c>
      <c r="G26" s="7"/>
    </row>
    <row r="27" spans="1:7" ht="14.25">
      <c r="A27" s="7">
        <v>18</v>
      </c>
      <c r="B27" s="87" t="s">
        <v>74</v>
      </c>
      <c r="C27" s="21">
        <f>SUM(C21:C26)</f>
        <v>2496693</v>
      </c>
      <c r="D27" s="21">
        <f>SUM(D21:D26)</f>
        <v>2496693</v>
      </c>
      <c r="E27" s="85" t="s">
        <v>74</v>
      </c>
      <c r="F27" s="21">
        <f>SUM(F21:F26)</f>
        <v>53400389</v>
      </c>
      <c r="G27" s="21">
        <f>SUM(G21:G26)</f>
        <v>53400389</v>
      </c>
    </row>
    <row r="28" spans="1:7" ht="16.5">
      <c r="A28" s="7">
        <v>19</v>
      </c>
      <c r="B28" s="59"/>
      <c r="C28" s="21"/>
      <c r="D28" s="21"/>
      <c r="E28" s="16" t="s">
        <v>111</v>
      </c>
      <c r="F28" s="17"/>
      <c r="G28" s="7"/>
    </row>
    <row r="29" spans="1:7" ht="15.75">
      <c r="A29" s="7">
        <v>20</v>
      </c>
      <c r="B29" s="55"/>
      <c r="C29" s="21"/>
      <c r="D29" s="21"/>
      <c r="E29" s="18" t="s">
        <v>35</v>
      </c>
      <c r="F29" s="19"/>
      <c r="G29" s="7"/>
    </row>
    <row r="30" spans="1:7" ht="15.75">
      <c r="A30" s="7">
        <v>21</v>
      </c>
      <c r="B30" s="55"/>
      <c r="C30" s="21"/>
      <c r="D30" s="21"/>
      <c r="E30" s="29" t="s">
        <v>17</v>
      </c>
      <c r="F30" s="21">
        <v>9183514</v>
      </c>
      <c r="G30" s="21">
        <v>8681669</v>
      </c>
    </row>
    <row r="31" spans="1:7" ht="14.25">
      <c r="A31" s="7">
        <v>22</v>
      </c>
      <c r="B31" s="58"/>
      <c r="C31" s="21"/>
      <c r="D31" s="21"/>
      <c r="E31" s="20" t="s">
        <v>36</v>
      </c>
      <c r="F31" s="21">
        <f>'6. Kiadások (2)'!F28</f>
        <v>0</v>
      </c>
      <c r="G31" s="7"/>
    </row>
    <row r="32" spans="1:7" ht="14.25">
      <c r="A32" s="7">
        <v>23</v>
      </c>
      <c r="B32" s="58"/>
      <c r="C32" s="21"/>
      <c r="D32" s="21"/>
      <c r="E32" s="85" t="s">
        <v>74</v>
      </c>
      <c r="F32" s="21">
        <f>SUM(F30:F31)</f>
        <v>9183514</v>
      </c>
      <c r="G32" s="170">
        <v>8681669</v>
      </c>
    </row>
    <row r="33" spans="1:7" ht="15.75">
      <c r="A33" s="7">
        <v>24</v>
      </c>
      <c r="B33" s="55"/>
      <c r="C33" s="21"/>
      <c r="D33" s="21"/>
      <c r="E33" s="18" t="s">
        <v>37</v>
      </c>
      <c r="F33" s="19"/>
      <c r="G33" s="7"/>
    </row>
    <row r="34" spans="1:7" ht="14.25">
      <c r="A34" s="7">
        <v>25</v>
      </c>
      <c r="B34" s="58"/>
      <c r="C34" s="21"/>
      <c r="D34" s="21"/>
      <c r="E34" s="20" t="s">
        <v>38</v>
      </c>
      <c r="F34" s="21">
        <v>0</v>
      </c>
      <c r="G34" s="7"/>
    </row>
    <row r="35" spans="1:7" ht="18">
      <c r="A35" s="7">
        <v>26</v>
      </c>
      <c r="B35" s="53"/>
      <c r="C35" s="21"/>
      <c r="D35" s="21"/>
      <c r="E35" s="14" t="s">
        <v>39</v>
      </c>
      <c r="F35" s="15"/>
      <c r="G35" s="7"/>
    </row>
    <row r="36" spans="1:7" ht="14.25">
      <c r="A36" s="7">
        <v>27</v>
      </c>
      <c r="B36" s="58"/>
      <c r="C36" s="21"/>
      <c r="D36" s="21"/>
      <c r="E36" s="20" t="s">
        <v>40</v>
      </c>
      <c r="F36" s="21">
        <v>0</v>
      </c>
      <c r="G36" s="7"/>
    </row>
    <row r="37" spans="1:7" ht="14.25">
      <c r="A37" s="7">
        <v>28</v>
      </c>
      <c r="B37" s="58"/>
      <c r="C37" s="21"/>
      <c r="D37" s="21"/>
      <c r="E37" s="20" t="s">
        <v>41</v>
      </c>
      <c r="F37" s="21">
        <v>0</v>
      </c>
      <c r="G37" s="7"/>
    </row>
    <row r="38" spans="1:7" ht="14.25">
      <c r="A38" s="7">
        <v>29</v>
      </c>
      <c r="B38" s="58"/>
      <c r="C38" s="21"/>
      <c r="D38" s="21"/>
      <c r="E38" s="85" t="s">
        <v>74</v>
      </c>
      <c r="F38" s="21">
        <f>SUM(F36:F37)</f>
        <v>0</v>
      </c>
      <c r="G38" s="7"/>
    </row>
    <row r="39" spans="1:7" ht="14.25">
      <c r="A39" s="7">
        <v>30</v>
      </c>
      <c r="B39" s="58"/>
      <c r="C39" s="21"/>
      <c r="D39" s="21"/>
      <c r="E39" s="20"/>
      <c r="F39" s="21"/>
      <c r="G39" s="7"/>
    </row>
    <row r="40" spans="1:7" ht="18">
      <c r="A40" s="7">
        <v>31</v>
      </c>
      <c r="B40" s="53"/>
      <c r="C40" s="21"/>
      <c r="D40" s="21"/>
      <c r="E40" s="14" t="s">
        <v>42</v>
      </c>
      <c r="F40" s="15"/>
      <c r="G40" s="7"/>
    </row>
    <row r="41" spans="1:7" ht="14.25">
      <c r="A41" s="7">
        <v>32</v>
      </c>
      <c r="B41" s="58"/>
      <c r="C41" s="21"/>
      <c r="D41" s="21"/>
      <c r="E41" s="20" t="s">
        <v>552</v>
      </c>
      <c r="F41" s="21">
        <v>1583376</v>
      </c>
      <c r="G41" s="7">
        <v>1583376</v>
      </c>
    </row>
    <row r="42" spans="1:7" ht="14.25">
      <c r="A42" s="7">
        <v>33</v>
      </c>
      <c r="B42" s="58"/>
      <c r="C42" s="21"/>
      <c r="D42" s="21"/>
      <c r="E42" s="20" t="s">
        <v>43</v>
      </c>
      <c r="F42" s="21">
        <v>0</v>
      </c>
      <c r="G42" s="7"/>
    </row>
    <row r="43" spans="1:7" ht="48">
      <c r="A43" s="7">
        <v>34</v>
      </c>
      <c r="B43" s="60" t="s">
        <v>56</v>
      </c>
      <c r="C43" s="19">
        <f>C18+C27</f>
        <v>64294271</v>
      </c>
      <c r="D43" s="19">
        <f>D18+D27</f>
        <v>63871611</v>
      </c>
      <c r="E43" s="14" t="s">
        <v>44</v>
      </c>
      <c r="F43" s="19">
        <f>F18+F27+F32+F41</f>
        <v>123434821</v>
      </c>
      <c r="G43" s="19">
        <f>G18+G27+G32+G41</f>
        <v>123012161</v>
      </c>
    </row>
    <row r="44" spans="1:7" ht="18">
      <c r="A44" s="7">
        <v>35</v>
      </c>
      <c r="B44" s="61"/>
      <c r="C44" s="21"/>
      <c r="D44" s="21"/>
      <c r="E44" s="14" t="s">
        <v>45</v>
      </c>
      <c r="F44" s="15"/>
      <c r="G44" s="7"/>
    </row>
    <row r="45" spans="1:7" ht="14.25">
      <c r="A45" s="7">
        <v>36</v>
      </c>
      <c r="B45" s="58"/>
      <c r="C45" s="21"/>
      <c r="D45" s="21"/>
      <c r="E45" s="20" t="s">
        <v>40</v>
      </c>
      <c r="F45" s="21">
        <v>0</v>
      </c>
      <c r="G45" s="7"/>
    </row>
    <row r="46" spans="1:7" ht="14.25">
      <c r="A46" s="7">
        <v>37</v>
      </c>
      <c r="B46" s="58"/>
      <c r="C46" s="21"/>
      <c r="D46" s="21"/>
      <c r="E46" s="20" t="s">
        <v>41</v>
      </c>
      <c r="F46" s="21">
        <v>0</v>
      </c>
      <c r="G46" s="7"/>
    </row>
    <row r="47" spans="1:7" ht="18">
      <c r="A47" s="7">
        <v>38</v>
      </c>
      <c r="B47" s="53" t="s">
        <v>46</v>
      </c>
      <c r="C47" s="15"/>
      <c r="D47" s="15"/>
      <c r="E47" s="14"/>
      <c r="F47" s="22"/>
      <c r="G47" s="7"/>
    </row>
    <row r="48" spans="1:7" ht="18">
      <c r="A48" s="7">
        <v>39</v>
      </c>
      <c r="B48" s="55" t="s">
        <v>47</v>
      </c>
      <c r="C48" s="19"/>
      <c r="D48" s="19"/>
      <c r="E48" s="23"/>
      <c r="F48" s="22"/>
      <c r="G48" s="7"/>
    </row>
    <row r="49" spans="1:7" ht="18">
      <c r="A49" s="7">
        <v>40</v>
      </c>
      <c r="B49" s="58" t="s">
        <v>57</v>
      </c>
      <c r="C49" s="21">
        <v>8236854</v>
      </c>
      <c r="D49" s="21">
        <v>8236854</v>
      </c>
      <c r="E49" s="20"/>
      <c r="F49" s="22"/>
      <c r="G49" s="7"/>
    </row>
    <row r="50" spans="1:7" ht="18">
      <c r="A50" s="7">
        <v>41</v>
      </c>
      <c r="B50" s="58" t="s">
        <v>58</v>
      </c>
      <c r="C50" s="21">
        <v>50903696</v>
      </c>
      <c r="D50" s="21">
        <v>50903696</v>
      </c>
      <c r="E50" s="20"/>
      <c r="F50" s="22"/>
      <c r="G50" s="7"/>
    </row>
    <row r="51" spans="1:7" ht="18">
      <c r="A51" s="7">
        <v>42</v>
      </c>
      <c r="B51" s="55" t="s">
        <v>48</v>
      </c>
      <c r="C51" s="19"/>
      <c r="D51" s="19"/>
      <c r="E51" s="23"/>
      <c r="F51" s="22"/>
      <c r="G51" s="7"/>
    </row>
    <row r="52" spans="1:7" ht="18">
      <c r="A52" s="7">
        <v>43</v>
      </c>
      <c r="B52" s="58" t="s">
        <v>422</v>
      </c>
      <c r="C52" s="21">
        <v>0</v>
      </c>
      <c r="D52" s="21"/>
      <c r="E52" s="20"/>
      <c r="F52" s="22"/>
      <c r="G52" s="7"/>
    </row>
    <row r="53" spans="1:7" ht="18">
      <c r="A53" s="7">
        <v>44</v>
      </c>
      <c r="B53" s="58" t="s">
        <v>49</v>
      </c>
      <c r="C53" s="21">
        <v>0</v>
      </c>
      <c r="D53" s="21"/>
      <c r="E53" s="20"/>
      <c r="F53" s="22"/>
      <c r="G53" s="7"/>
    </row>
    <row r="54" spans="1:7" ht="18">
      <c r="A54" s="7">
        <v>45</v>
      </c>
      <c r="B54" s="53" t="s">
        <v>20</v>
      </c>
      <c r="C54" s="15">
        <f>C43+C50+C52+C49+C53</f>
        <v>123434821</v>
      </c>
      <c r="D54" s="15">
        <f>D43+D50+D52+D49+D53</f>
        <v>123012161</v>
      </c>
      <c r="E54" s="14" t="s">
        <v>50</v>
      </c>
      <c r="F54" s="15">
        <f>F18+F27+F32+F41</f>
        <v>123434821</v>
      </c>
      <c r="G54" s="15">
        <f>G18+G27+G32+G41</f>
        <v>123012161</v>
      </c>
    </row>
    <row r="55" spans="1:7" ht="14.25">
      <c r="A55" s="7">
        <v>46</v>
      </c>
      <c r="B55" s="58" t="s">
        <v>51</v>
      </c>
      <c r="C55" s="21">
        <f>C18+C52+C49</f>
        <v>70034432</v>
      </c>
      <c r="D55" s="21">
        <f>D18+D52+D49</f>
        <v>69611772</v>
      </c>
      <c r="E55" s="20" t="s">
        <v>52</v>
      </c>
      <c r="F55" s="21">
        <f>F18+F32+F41</f>
        <v>70034432</v>
      </c>
      <c r="G55" s="21">
        <f>G18+G32+G41</f>
        <v>69611772</v>
      </c>
    </row>
    <row r="56" spans="1:7" ht="14.25">
      <c r="A56" s="7">
        <v>47</v>
      </c>
      <c r="B56" s="58" t="s">
        <v>53</v>
      </c>
      <c r="C56" s="21">
        <f>C27+C50</f>
        <v>53400389</v>
      </c>
      <c r="D56" s="21">
        <f>D27+D50</f>
        <v>53400389</v>
      </c>
      <c r="E56" s="20" t="s">
        <v>59</v>
      </c>
      <c r="F56" s="21">
        <f>F27</f>
        <v>53400389</v>
      </c>
      <c r="G56" s="21">
        <f>G27</f>
        <v>53400389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="60" zoomScalePageLayoutView="0" workbookViewId="0" topLeftCell="A91">
      <selection activeCell="B21" sqref="B21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6.28125" style="0" customWidth="1"/>
    <col min="6" max="6" width="16.421875" style="0" customWidth="1"/>
    <col min="7" max="7" width="11.28125" style="0" customWidth="1"/>
    <col min="8" max="8" width="20.57421875" style="0" customWidth="1"/>
    <col min="9" max="9" width="15.7109375" style="0" customWidth="1"/>
  </cols>
  <sheetData>
    <row r="1" ht="12.75">
      <c r="A1" s="1" t="s">
        <v>618</v>
      </c>
    </row>
    <row r="2" spans="1:8" ht="15">
      <c r="A2" s="1" t="s">
        <v>437</v>
      </c>
      <c r="C2" s="6"/>
      <c r="E2" s="6" t="s">
        <v>574</v>
      </c>
      <c r="F2" s="6"/>
      <c r="G2" s="6"/>
      <c r="H2" s="6"/>
    </row>
    <row r="3" spans="1:9" ht="12.75">
      <c r="A3" s="7" t="s">
        <v>243</v>
      </c>
      <c r="B3" s="9" t="s">
        <v>244</v>
      </c>
      <c r="C3" s="7" t="s">
        <v>245</v>
      </c>
      <c r="D3" s="7" t="s">
        <v>246</v>
      </c>
      <c r="E3" s="7" t="s">
        <v>247</v>
      </c>
      <c r="F3" s="8" t="s">
        <v>181</v>
      </c>
      <c r="G3" s="7" t="s">
        <v>182</v>
      </c>
      <c r="H3" s="7" t="s">
        <v>184</v>
      </c>
      <c r="I3" s="7" t="s">
        <v>617</v>
      </c>
    </row>
    <row r="4" spans="1:9" ht="25.5">
      <c r="A4" s="11" t="s">
        <v>248</v>
      </c>
      <c r="B4" s="28" t="s">
        <v>249</v>
      </c>
      <c r="C4" s="10" t="s">
        <v>250</v>
      </c>
      <c r="D4" s="73" t="s">
        <v>251</v>
      </c>
      <c r="E4" s="8" t="s">
        <v>252</v>
      </c>
      <c r="F4" s="8" t="s">
        <v>253</v>
      </c>
      <c r="G4" s="73" t="s">
        <v>254</v>
      </c>
      <c r="H4" s="11" t="s">
        <v>255</v>
      </c>
      <c r="I4" s="181" t="s">
        <v>616</v>
      </c>
    </row>
    <row r="5" spans="1:9" ht="15.75">
      <c r="A5" s="7">
        <v>1</v>
      </c>
      <c r="B5" s="28">
        <v>1</v>
      </c>
      <c r="C5" s="44" t="s">
        <v>256</v>
      </c>
      <c r="D5" s="7" t="s">
        <v>257</v>
      </c>
      <c r="E5" s="176"/>
      <c r="F5" s="178"/>
      <c r="G5" s="175"/>
      <c r="H5" s="176"/>
      <c r="I5" s="7"/>
    </row>
    <row r="6" spans="1:9" ht="12.75">
      <c r="A6" s="7">
        <v>2</v>
      </c>
      <c r="B6" s="74" t="s">
        <v>258</v>
      </c>
      <c r="C6" s="43" t="s">
        <v>259</v>
      </c>
      <c r="D6" s="7"/>
      <c r="E6" s="176">
        <v>2295720</v>
      </c>
      <c r="F6" s="178"/>
      <c r="G6" s="177"/>
      <c r="H6" s="176">
        <f>E6+F6+G6</f>
        <v>2295720</v>
      </c>
      <c r="I6" s="7">
        <v>2295720</v>
      </c>
    </row>
    <row r="7" spans="1:9" ht="12.75">
      <c r="A7" s="7">
        <v>3</v>
      </c>
      <c r="B7" s="28" t="s">
        <v>260</v>
      </c>
      <c r="C7" s="25" t="s">
        <v>261</v>
      </c>
      <c r="D7" s="7"/>
      <c r="E7" s="178">
        <v>2272000</v>
      </c>
      <c r="F7" s="178"/>
      <c r="G7" s="179"/>
      <c r="H7" s="176">
        <f>E7+F7+G7</f>
        <v>2272000</v>
      </c>
      <c r="I7" s="7">
        <v>2272000</v>
      </c>
    </row>
    <row r="8" spans="1:9" ht="12.75">
      <c r="A8" s="7">
        <v>4</v>
      </c>
      <c r="B8" s="28" t="s">
        <v>262</v>
      </c>
      <c r="C8" s="25" t="s">
        <v>263</v>
      </c>
      <c r="D8" s="7"/>
      <c r="E8" s="178">
        <v>590019</v>
      </c>
      <c r="F8" s="178"/>
      <c r="G8" s="179"/>
      <c r="H8" s="176">
        <f>E8+F8+G8</f>
        <v>590019</v>
      </c>
      <c r="I8" s="7">
        <v>590019</v>
      </c>
    </row>
    <row r="9" spans="1:9" ht="12.75">
      <c r="A9" s="7">
        <v>5</v>
      </c>
      <c r="B9" s="28" t="s">
        <v>264</v>
      </c>
      <c r="C9" s="25" t="s">
        <v>265</v>
      </c>
      <c r="D9" s="7"/>
      <c r="E9" s="178">
        <v>644680</v>
      </c>
      <c r="F9" s="178"/>
      <c r="G9" s="179"/>
      <c r="H9" s="176">
        <f>E9+F9+G9</f>
        <v>644680</v>
      </c>
      <c r="I9" s="7">
        <v>644680</v>
      </c>
    </row>
    <row r="10" spans="1:9" ht="12.75">
      <c r="A10" s="7">
        <v>6</v>
      </c>
      <c r="B10" s="28" t="s">
        <v>266</v>
      </c>
      <c r="C10" s="7" t="s">
        <v>267</v>
      </c>
      <c r="D10" s="7"/>
      <c r="E10" s="178">
        <v>5000000</v>
      </c>
      <c r="F10" s="178"/>
      <c r="G10" s="179"/>
      <c r="H10" s="176">
        <f>E10+F10+G10</f>
        <v>5000000</v>
      </c>
      <c r="I10" s="7">
        <v>5000000</v>
      </c>
    </row>
    <row r="11" spans="1:9" ht="12.75">
      <c r="A11" s="7">
        <v>7</v>
      </c>
      <c r="B11" s="28" t="s">
        <v>471</v>
      </c>
      <c r="C11" s="9" t="s">
        <v>438</v>
      </c>
      <c r="D11" s="7"/>
      <c r="E11" s="178">
        <v>0</v>
      </c>
      <c r="F11" s="178"/>
      <c r="G11" s="179"/>
      <c r="H11" s="176">
        <f>E11+F11+G11</f>
        <v>0</v>
      </c>
      <c r="I11" s="7"/>
    </row>
    <row r="12" spans="1:9" ht="12.75">
      <c r="A12" s="7">
        <v>8</v>
      </c>
      <c r="B12" s="28" t="s">
        <v>472</v>
      </c>
      <c r="C12" s="9" t="s">
        <v>541</v>
      </c>
      <c r="D12" s="7"/>
      <c r="E12" s="178">
        <v>0</v>
      </c>
      <c r="F12" s="178"/>
      <c r="G12" s="179"/>
      <c r="H12" s="176"/>
      <c r="I12" s="7"/>
    </row>
    <row r="13" spans="1:9" ht="12.75">
      <c r="A13" s="7">
        <v>9</v>
      </c>
      <c r="B13" s="28">
        <v>2</v>
      </c>
      <c r="C13" s="7" t="s">
        <v>566</v>
      </c>
      <c r="D13" s="7"/>
      <c r="E13" s="178">
        <v>1908900</v>
      </c>
      <c r="F13" s="178"/>
      <c r="G13" s="179"/>
      <c r="H13" s="176">
        <f>E13+F13+G13</f>
        <v>1908900</v>
      </c>
      <c r="I13" s="7">
        <v>1908900</v>
      </c>
    </row>
    <row r="14" spans="1:9" ht="12.75">
      <c r="A14" s="7"/>
      <c r="B14" s="28"/>
      <c r="C14" s="7" t="s">
        <v>571</v>
      </c>
      <c r="D14" s="7"/>
      <c r="E14" s="178">
        <v>-1172925</v>
      </c>
      <c r="F14" s="178"/>
      <c r="G14" s="179"/>
      <c r="H14" s="176">
        <f>E14+F14+G14</f>
        <v>-1172925</v>
      </c>
      <c r="I14" s="7">
        <v>-1172925</v>
      </c>
    </row>
    <row r="15" spans="1:9" ht="12.75">
      <c r="A15" s="7">
        <v>10</v>
      </c>
      <c r="B15" s="28">
        <v>3</v>
      </c>
      <c r="C15" s="7" t="s">
        <v>268</v>
      </c>
      <c r="D15" s="7" t="s">
        <v>269</v>
      </c>
      <c r="E15" s="178">
        <v>16659930</v>
      </c>
      <c r="F15" s="178"/>
      <c r="G15" s="179"/>
      <c r="H15" s="176">
        <f>E15+F15+G15</f>
        <v>16659930</v>
      </c>
      <c r="I15" s="7">
        <v>16659930</v>
      </c>
    </row>
    <row r="16" spans="1:9" ht="12.75">
      <c r="A16" s="7">
        <v>11</v>
      </c>
      <c r="B16" s="28" t="s">
        <v>258</v>
      </c>
      <c r="C16" s="9" t="s">
        <v>473</v>
      </c>
      <c r="D16" s="7" t="s">
        <v>270</v>
      </c>
      <c r="E16" s="178"/>
      <c r="F16" s="178"/>
      <c r="G16" s="179"/>
      <c r="H16" s="176">
        <f>E16+F16+G16</f>
        <v>0</v>
      </c>
      <c r="I16" s="7"/>
    </row>
    <row r="17" spans="1:9" ht="12.75">
      <c r="A17" s="7">
        <v>12</v>
      </c>
      <c r="B17" s="28" t="s">
        <v>260</v>
      </c>
      <c r="C17" s="9" t="s">
        <v>429</v>
      </c>
      <c r="D17" s="7"/>
      <c r="E17" s="178">
        <v>2590000</v>
      </c>
      <c r="F17" s="178"/>
      <c r="G17" s="179"/>
      <c r="H17" s="176">
        <f>E17+F17+G17</f>
        <v>2590000</v>
      </c>
      <c r="I17" s="7">
        <v>2590000</v>
      </c>
    </row>
    <row r="18" spans="1:9" ht="12.75">
      <c r="A18" s="7">
        <v>13</v>
      </c>
      <c r="B18" s="28" t="s">
        <v>262</v>
      </c>
      <c r="C18" s="9" t="s">
        <v>430</v>
      </c>
      <c r="D18" s="7"/>
      <c r="E18" s="178">
        <v>4250000</v>
      </c>
      <c r="F18" s="178"/>
      <c r="G18" s="179"/>
      <c r="H18" s="176">
        <f>E18+F18+G18</f>
        <v>4250000</v>
      </c>
      <c r="I18" s="7">
        <v>4250000</v>
      </c>
    </row>
    <row r="19" spans="1:9" ht="12.75">
      <c r="A19" s="7"/>
      <c r="B19" s="28"/>
      <c r="C19" s="9" t="s">
        <v>615</v>
      </c>
      <c r="D19" s="7"/>
      <c r="E19" s="178"/>
      <c r="F19" s="178"/>
      <c r="G19" s="179"/>
      <c r="H19" s="176"/>
      <c r="I19" s="7">
        <v>110054</v>
      </c>
    </row>
    <row r="20" spans="1:9" ht="12.75">
      <c r="A20" s="7">
        <v>14</v>
      </c>
      <c r="B20" s="28">
        <v>4</v>
      </c>
      <c r="C20" s="9" t="s">
        <v>543</v>
      </c>
      <c r="D20" s="7"/>
      <c r="E20" s="178">
        <v>158004</v>
      </c>
      <c r="F20" s="178"/>
      <c r="G20" s="179"/>
      <c r="H20" s="176">
        <f>E20+F20+G20</f>
        <v>158004</v>
      </c>
      <c r="I20" s="7">
        <v>158004</v>
      </c>
    </row>
    <row r="21" spans="1:9" ht="12.75">
      <c r="A21" s="7">
        <v>15</v>
      </c>
      <c r="B21" s="28">
        <v>5</v>
      </c>
      <c r="C21" s="9" t="s">
        <v>572</v>
      </c>
      <c r="D21" s="7"/>
      <c r="E21" s="178">
        <v>2588080</v>
      </c>
      <c r="F21" s="178"/>
      <c r="G21" s="179"/>
      <c r="H21" s="176">
        <f>E21+F21+G21</f>
        <v>2588080</v>
      </c>
      <c r="I21" s="7">
        <v>2588080</v>
      </c>
    </row>
    <row r="22" spans="1:9" ht="12.75">
      <c r="A22" s="7">
        <v>16</v>
      </c>
      <c r="B22" s="28">
        <v>6</v>
      </c>
      <c r="C22" s="7" t="s">
        <v>271</v>
      </c>
      <c r="D22" s="7" t="s">
        <v>272</v>
      </c>
      <c r="E22" s="178">
        <v>1800000</v>
      </c>
      <c r="F22" s="178"/>
      <c r="G22" s="179"/>
      <c r="H22" s="176">
        <f>E22+F22+G22</f>
        <v>1800000</v>
      </c>
      <c r="I22" s="7">
        <v>1800000</v>
      </c>
    </row>
    <row r="23" spans="1:9" ht="12.75">
      <c r="A23" s="7">
        <v>17</v>
      </c>
      <c r="B23" s="28" t="s">
        <v>83</v>
      </c>
      <c r="C23" s="7" t="s">
        <v>474</v>
      </c>
      <c r="D23" s="7" t="s">
        <v>273</v>
      </c>
      <c r="E23" s="178">
        <v>0</v>
      </c>
      <c r="F23" s="178"/>
      <c r="G23" s="179"/>
      <c r="H23" s="176">
        <f>E23+F23+G23</f>
        <v>0</v>
      </c>
      <c r="I23" s="7"/>
    </row>
    <row r="24" spans="1:9" ht="12.75">
      <c r="A24" s="7">
        <v>18</v>
      </c>
      <c r="B24" s="28">
        <v>1</v>
      </c>
      <c r="C24" s="7" t="s">
        <v>475</v>
      </c>
      <c r="D24" s="7" t="s">
        <v>274</v>
      </c>
      <c r="E24" s="178">
        <v>0</v>
      </c>
      <c r="F24" s="178"/>
      <c r="G24" s="179"/>
      <c r="H24" s="176">
        <f>E24+F24+G24</f>
        <v>0</v>
      </c>
      <c r="I24" s="7"/>
    </row>
    <row r="25" spans="1:9" ht="12.75">
      <c r="A25" s="7">
        <v>19</v>
      </c>
      <c r="B25" s="28">
        <v>2</v>
      </c>
      <c r="C25" s="8" t="s">
        <v>275</v>
      </c>
      <c r="D25" s="7" t="s">
        <v>276</v>
      </c>
      <c r="E25" s="175">
        <f>SUM(E6:E24)</f>
        <v>39584408</v>
      </c>
      <c r="F25" s="175">
        <f>SUM(F6:F24)</f>
        <v>0</v>
      </c>
      <c r="G25" s="175">
        <f>SUM(G6:G24)</f>
        <v>0</v>
      </c>
      <c r="H25" s="175">
        <f>SUM(H6:H24)</f>
        <v>39584408</v>
      </c>
      <c r="I25" s="174">
        <f>SUM(I6:I24)</f>
        <v>39694462</v>
      </c>
    </row>
    <row r="26" spans="1:9" ht="12.75">
      <c r="A26" s="7">
        <v>20</v>
      </c>
      <c r="B26" s="28">
        <v>3</v>
      </c>
      <c r="C26" s="9" t="s">
        <v>277</v>
      </c>
      <c r="D26" s="7" t="s">
        <v>278</v>
      </c>
      <c r="E26" s="178"/>
      <c r="F26" s="178"/>
      <c r="G26" s="179"/>
      <c r="H26" s="178">
        <v>0</v>
      </c>
      <c r="I26" s="7"/>
    </row>
    <row r="27" spans="1:9" ht="12.75">
      <c r="A27" s="7">
        <v>21</v>
      </c>
      <c r="B27" s="28">
        <v>4</v>
      </c>
      <c r="C27" s="9" t="s">
        <v>279</v>
      </c>
      <c r="D27" s="7" t="s">
        <v>280</v>
      </c>
      <c r="E27" s="178"/>
      <c r="F27" s="178"/>
      <c r="G27" s="179"/>
      <c r="H27" s="178">
        <v>0</v>
      </c>
      <c r="I27" s="7"/>
    </row>
    <row r="28" spans="1:9" ht="12.75">
      <c r="A28" s="7">
        <v>22</v>
      </c>
      <c r="B28" s="28">
        <v>5</v>
      </c>
      <c r="C28" s="9" t="s">
        <v>281</v>
      </c>
      <c r="D28" s="7" t="s">
        <v>282</v>
      </c>
      <c r="E28" s="178"/>
      <c r="F28" s="178"/>
      <c r="G28" s="179"/>
      <c r="H28" s="178">
        <v>0</v>
      </c>
      <c r="I28" s="7"/>
    </row>
    <row r="29" spans="1:9" ht="12.75">
      <c r="A29" s="7">
        <v>23</v>
      </c>
      <c r="B29" s="28" t="s">
        <v>258</v>
      </c>
      <c r="C29" s="9" t="s">
        <v>283</v>
      </c>
      <c r="D29" s="9" t="s">
        <v>284</v>
      </c>
      <c r="E29" s="175"/>
      <c r="F29" s="175"/>
      <c r="G29" s="180"/>
      <c r="H29" s="178">
        <v>0</v>
      </c>
      <c r="I29" s="7"/>
    </row>
    <row r="30" spans="1:9" ht="12.75">
      <c r="A30" s="7">
        <v>24</v>
      </c>
      <c r="B30" s="28" t="s">
        <v>260</v>
      </c>
      <c r="C30" s="7" t="s">
        <v>285</v>
      </c>
      <c r="D30" s="7" t="s">
        <v>286</v>
      </c>
      <c r="E30" s="178"/>
      <c r="F30" s="178"/>
      <c r="G30" s="179"/>
      <c r="H30" s="178"/>
      <c r="I30" s="7"/>
    </row>
    <row r="31" spans="1:9" ht="12.75">
      <c r="A31" s="7">
        <v>25</v>
      </c>
      <c r="B31" s="28" t="s">
        <v>262</v>
      </c>
      <c r="C31" s="25" t="s">
        <v>431</v>
      </c>
      <c r="D31" s="7"/>
      <c r="E31" s="178">
        <v>13749797</v>
      </c>
      <c r="F31" s="178"/>
      <c r="G31" s="179"/>
      <c r="H31" s="178">
        <f>E31+F31+G31</f>
        <v>13749797</v>
      </c>
      <c r="I31" s="7">
        <v>13749797</v>
      </c>
    </row>
    <row r="32" spans="1:9" ht="12.75">
      <c r="A32" s="7">
        <v>26</v>
      </c>
      <c r="B32" s="28" t="s">
        <v>264</v>
      </c>
      <c r="C32" s="25" t="s">
        <v>567</v>
      </c>
      <c r="D32" s="7"/>
      <c r="E32" s="178">
        <v>119380</v>
      </c>
      <c r="F32" s="178"/>
      <c r="G32" s="179"/>
      <c r="H32" s="178">
        <f>E32+F32+G32</f>
        <v>119380</v>
      </c>
      <c r="I32" s="7">
        <v>66066</v>
      </c>
    </row>
    <row r="33" spans="1:9" ht="12.75">
      <c r="A33" s="7">
        <v>27</v>
      </c>
      <c r="B33" s="28" t="s">
        <v>287</v>
      </c>
      <c r="C33" s="25" t="s">
        <v>432</v>
      </c>
      <c r="D33" s="7"/>
      <c r="E33" s="178">
        <v>0</v>
      </c>
      <c r="F33" s="178"/>
      <c r="G33" s="179"/>
      <c r="H33" s="178">
        <f>E33+F33+G33</f>
        <v>0</v>
      </c>
      <c r="I33" s="7"/>
    </row>
    <row r="34" spans="1:9" ht="12.75">
      <c r="A34" s="7">
        <v>28</v>
      </c>
      <c r="B34" s="28">
        <v>1</v>
      </c>
      <c r="C34" s="25" t="s">
        <v>582</v>
      </c>
      <c r="D34" s="7"/>
      <c r="E34" s="178">
        <v>599993</v>
      </c>
      <c r="F34" s="178"/>
      <c r="G34" s="179"/>
      <c r="H34" s="178">
        <f>E34+F34+G34</f>
        <v>599993</v>
      </c>
      <c r="I34" s="7">
        <v>599993</v>
      </c>
    </row>
    <row r="35" spans="1:9" ht="12.75">
      <c r="A35" s="7">
        <v>29</v>
      </c>
      <c r="B35" s="28">
        <v>2</v>
      </c>
      <c r="C35" s="31" t="s">
        <v>476</v>
      </c>
      <c r="D35" s="7" t="s">
        <v>288</v>
      </c>
      <c r="E35" s="175">
        <f>SUM(E26:E34)</f>
        <v>14469170</v>
      </c>
      <c r="F35" s="175">
        <f>SUM(F26:F34)</f>
        <v>0</v>
      </c>
      <c r="G35" s="175">
        <f>SUM(G26:G34)</f>
        <v>0</v>
      </c>
      <c r="H35" s="175">
        <f>SUM(H26:H34)</f>
        <v>14469170</v>
      </c>
      <c r="I35" s="174">
        <f>SUM(I26:I34)</f>
        <v>14415856</v>
      </c>
    </row>
    <row r="36" spans="1:9" ht="12.75">
      <c r="A36" s="7">
        <v>30</v>
      </c>
      <c r="B36" s="28">
        <v>3</v>
      </c>
      <c r="C36" s="25" t="s">
        <v>289</v>
      </c>
      <c r="D36" s="7" t="s">
        <v>290</v>
      </c>
      <c r="E36" s="178"/>
      <c r="F36" s="178"/>
      <c r="G36" s="179"/>
      <c r="H36" s="178">
        <f>SUM(E36:G36)</f>
        <v>0</v>
      </c>
      <c r="I36" s="7"/>
    </row>
    <row r="37" spans="1:9" ht="12.75">
      <c r="A37" s="7">
        <v>31</v>
      </c>
      <c r="B37" s="28">
        <v>4</v>
      </c>
      <c r="C37" s="40" t="s">
        <v>291</v>
      </c>
      <c r="D37" s="9" t="s">
        <v>292</v>
      </c>
      <c r="E37" s="175"/>
      <c r="F37" s="175"/>
      <c r="G37" s="180"/>
      <c r="H37" s="178">
        <f>SUM(E37:G37)</f>
        <v>0</v>
      </c>
      <c r="I37" s="7"/>
    </row>
    <row r="38" spans="1:9" ht="12.75">
      <c r="A38" s="7">
        <v>32</v>
      </c>
      <c r="B38" s="75">
        <v>5</v>
      </c>
      <c r="C38" s="25" t="s">
        <v>293</v>
      </c>
      <c r="D38" s="7" t="s">
        <v>294</v>
      </c>
      <c r="E38" s="178"/>
      <c r="F38" s="178"/>
      <c r="G38" s="179"/>
      <c r="H38" s="178">
        <f>SUM(E38:G38)</f>
        <v>0</v>
      </c>
      <c r="I38" s="7"/>
    </row>
    <row r="39" spans="1:9" ht="12.75">
      <c r="A39" s="7">
        <v>33</v>
      </c>
      <c r="B39" s="28" t="s">
        <v>258</v>
      </c>
      <c r="C39" s="25" t="s">
        <v>295</v>
      </c>
      <c r="D39" s="7" t="s">
        <v>296</v>
      </c>
      <c r="E39" s="178"/>
      <c r="F39" s="178"/>
      <c r="G39" s="179"/>
      <c r="H39" s="178">
        <f>SUM(E39:G39)</f>
        <v>0</v>
      </c>
      <c r="I39" s="7"/>
    </row>
    <row r="40" spans="1:9" ht="12.75">
      <c r="A40" s="7">
        <v>34</v>
      </c>
      <c r="B40" s="28" t="s">
        <v>477</v>
      </c>
      <c r="C40" s="40" t="s">
        <v>297</v>
      </c>
      <c r="D40" s="7" t="s">
        <v>298</v>
      </c>
      <c r="E40" s="178"/>
      <c r="F40" s="178">
        <f>F41+F42+F43</f>
        <v>0</v>
      </c>
      <c r="G40" s="178">
        <f>G41+G42+G43</f>
        <v>0</v>
      </c>
      <c r="H40" s="178"/>
      <c r="I40" s="7"/>
    </row>
    <row r="41" spans="1:9" ht="12.75">
      <c r="A41" s="7">
        <v>35</v>
      </c>
      <c r="B41" s="28">
        <v>1</v>
      </c>
      <c r="C41" s="40" t="s">
        <v>478</v>
      </c>
      <c r="D41" s="7"/>
      <c r="E41" s="178"/>
      <c r="F41" s="178"/>
      <c r="G41" s="179"/>
      <c r="H41" s="178">
        <f>SUM(E41:G41)</f>
        <v>0</v>
      </c>
      <c r="I41" s="7"/>
    </row>
    <row r="42" spans="1:9" ht="12.75">
      <c r="A42" s="7"/>
      <c r="B42" s="28"/>
      <c r="C42" s="40" t="s">
        <v>568</v>
      </c>
      <c r="D42" s="7"/>
      <c r="E42" s="178">
        <v>2496693</v>
      </c>
      <c r="F42" s="178"/>
      <c r="G42" s="179"/>
      <c r="H42" s="178">
        <f>SUM(E42:G42)</f>
        <v>2496693</v>
      </c>
      <c r="I42" s="7">
        <v>2496693</v>
      </c>
    </row>
    <row r="43" spans="1:9" ht="12.75">
      <c r="A43" s="7"/>
      <c r="B43" s="28"/>
      <c r="C43" s="40" t="s">
        <v>569</v>
      </c>
      <c r="D43" s="7"/>
      <c r="E43" s="178"/>
      <c r="F43" s="178"/>
      <c r="G43" s="179"/>
      <c r="H43" s="178"/>
      <c r="I43" s="7"/>
    </row>
    <row r="44" spans="1:9" ht="12.75">
      <c r="A44" s="7">
        <v>36</v>
      </c>
      <c r="B44" s="9">
        <v>2</v>
      </c>
      <c r="C44" s="31" t="s">
        <v>299</v>
      </c>
      <c r="D44" s="7" t="s">
        <v>300</v>
      </c>
      <c r="E44" s="175">
        <f>SUM(E36:E43)</f>
        <v>2496693</v>
      </c>
      <c r="F44" s="175">
        <f>SUM(F36:F43)</f>
        <v>0</v>
      </c>
      <c r="G44" s="175">
        <f>SUM(G36:G43)</f>
        <v>0</v>
      </c>
      <c r="H44" s="175">
        <f>SUM(H36:H43)</f>
        <v>2496693</v>
      </c>
      <c r="I44" s="174">
        <f>SUM(I36:I43)</f>
        <v>2496693</v>
      </c>
    </row>
    <row r="45" spans="1:9" ht="12.75">
      <c r="A45" s="7">
        <v>37</v>
      </c>
      <c r="B45" s="50" t="s">
        <v>305</v>
      </c>
      <c r="C45" s="25" t="s">
        <v>301</v>
      </c>
      <c r="D45" s="7" t="s">
        <v>302</v>
      </c>
      <c r="E45" s="178"/>
      <c r="F45" s="178"/>
      <c r="G45" s="179"/>
      <c r="H45" s="178">
        <f>E45+F45+G45</f>
        <v>0</v>
      </c>
      <c r="I45" s="7"/>
    </row>
    <row r="46" spans="1:9" ht="12.75">
      <c r="A46" s="7">
        <v>38</v>
      </c>
      <c r="B46" s="28">
        <v>1</v>
      </c>
      <c r="C46" s="7" t="s">
        <v>303</v>
      </c>
      <c r="D46" s="7" t="s">
        <v>304</v>
      </c>
      <c r="E46" s="178"/>
      <c r="F46" s="178"/>
      <c r="G46" s="179"/>
      <c r="H46" s="178">
        <f>E46+F46+G46</f>
        <v>0</v>
      </c>
      <c r="I46" s="7"/>
    </row>
    <row r="47" spans="1:9" ht="12.75">
      <c r="A47" s="7">
        <v>39</v>
      </c>
      <c r="B47" s="28">
        <v>2</v>
      </c>
      <c r="C47" s="8" t="s">
        <v>479</v>
      </c>
      <c r="D47" s="7" t="s">
        <v>306</v>
      </c>
      <c r="E47" s="176">
        <f>SUM(E45:E46)</f>
        <v>0</v>
      </c>
      <c r="F47" s="176">
        <f>SUM(F45:F46)</f>
        <v>0</v>
      </c>
      <c r="G47" s="176">
        <f>SUM(G45:G46)</f>
        <v>0</v>
      </c>
      <c r="H47" s="176">
        <f>SUM(H45:H46)</f>
        <v>0</v>
      </c>
      <c r="I47" s="7"/>
    </row>
    <row r="48" spans="1:9" ht="12.75">
      <c r="A48" s="7">
        <v>40</v>
      </c>
      <c r="B48" s="28">
        <v>3</v>
      </c>
      <c r="C48" s="25" t="s">
        <v>307</v>
      </c>
      <c r="D48" s="7" t="s">
        <v>308</v>
      </c>
      <c r="E48" s="178"/>
      <c r="F48" s="178"/>
      <c r="G48" s="179"/>
      <c r="H48" s="176">
        <f>SUM(E48:G48)</f>
        <v>0</v>
      </c>
      <c r="I48" s="7"/>
    </row>
    <row r="49" spans="1:9" ht="12.75">
      <c r="A49" s="7">
        <v>41</v>
      </c>
      <c r="B49" s="28">
        <v>4</v>
      </c>
      <c r="C49" s="42" t="s">
        <v>309</v>
      </c>
      <c r="D49" s="7" t="s">
        <v>310</v>
      </c>
      <c r="E49" s="178"/>
      <c r="F49" s="178"/>
      <c r="G49" s="179"/>
      <c r="H49" s="176">
        <f>SUM(E49:G49)</f>
        <v>0</v>
      </c>
      <c r="I49" s="7"/>
    </row>
    <row r="50" spans="1:9" ht="12.75">
      <c r="A50" s="7">
        <v>42</v>
      </c>
      <c r="B50" s="28">
        <v>5</v>
      </c>
      <c r="C50" s="7" t="s">
        <v>311</v>
      </c>
      <c r="D50" s="7" t="s">
        <v>312</v>
      </c>
      <c r="E50" s="178"/>
      <c r="F50" s="178">
        <v>960000</v>
      </c>
      <c r="G50" s="179"/>
      <c r="H50" s="176">
        <f>SUM(E50:G50)</f>
        <v>960000</v>
      </c>
      <c r="I50" s="7">
        <v>960000</v>
      </c>
    </row>
    <row r="51" spans="1:9" ht="12.75">
      <c r="A51" s="7">
        <v>43</v>
      </c>
      <c r="B51" s="28">
        <v>6</v>
      </c>
      <c r="C51" s="7" t="s">
        <v>424</v>
      </c>
      <c r="D51" s="7" t="s">
        <v>312</v>
      </c>
      <c r="E51" s="178"/>
      <c r="F51" s="178">
        <v>0</v>
      </c>
      <c r="G51" s="179"/>
      <c r="H51" s="176">
        <f>SUM(E51:G51)</f>
        <v>0</v>
      </c>
      <c r="I51" s="7"/>
    </row>
    <row r="52" spans="1:9" ht="12.75">
      <c r="A52" s="7">
        <v>44</v>
      </c>
      <c r="B52" s="28">
        <v>7</v>
      </c>
      <c r="C52" s="7" t="s">
        <v>313</v>
      </c>
      <c r="D52" s="7" t="s">
        <v>314</v>
      </c>
      <c r="E52" s="178"/>
      <c r="F52" s="178">
        <v>6000000</v>
      </c>
      <c r="G52" s="179"/>
      <c r="H52" s="176">
        <f>SUM(E52:G52)</f>
        <v>6000000</v>
      </c>
      <c r="I52" s="7">
        <v>6000000</v>
      </c>
    </row>
    <row r="53" spans="1:9" ht="12.75">
      <c r="A53" s="7">
        <v>45</v>
      </c>
      <c r="B53" s="28">
        <v>8</v>
      </c>
      <c r="C53" s="7" t="s">
        <v>583</v>
      </c>
      <c r="D53" s="7" t="s">
        <v>315</v>
      </c>
      <c r="E53" s="178"/>
      <c r="F53" s="178"/>
      <c r="G53" s="179"/>
      <c r="H53" s="176">
        <f>SUM(E53:G53)</f>
        <v>0</v>
      </c>
      <c r="I53" s="7"/>
    </row>
    <row r="54" spans="1:9" ht="12.75">
      <c r="A54" s="7">
        <v>46</v>
      </c>
      <c r="B54" s="28">
        <v>9</v>
      </c>
      <c r="C54" s="25" t="s">
        <v>316</v>
      </c>
      <c r="D54" s="7" t="s">
        <v>317</v>
      </c>
      <c r="E54" s="178"/>
      <c r="F54" s="178"/>
      <c r="G54" s="179"/>
      <c r="H54" s="176">
        <f>SUM(E54:G54)</f>
        <v>0</v>
      </c>
      <c r="I54" s="7"/>
    </row>
    <row r="55" spans="1:9" ht="12.75">
      <c r="A55" s="7">
        <v>47</v>
      </c>
      <c r="B55" s="47" t="s">
        <v>480</v>
      </c>
      <c r="C55" s="40" t="s">
        <v>318</v>
      </c>
      <c r="D55" s="7" t="s">
        <v>319</v>
      </c>
      <c r="E55" s="176">
        <v>456000</v>
      </c>
      <c r="F55" s="178"/>
      <c r="G55" s="177"/>
      <c r="H55" s="176">
        <f>SUM(E55:G55)</f>
        <v>456000</v>
      </c>
      <c r="I55" s="7">
        <v>0</v>
      </c>
    </row>
    <row r="56" spans="1:9" ht="12.75">
      <c r="A56" s="7">
        <v>48</v>
      </c>
      <c r="B56" s="34">
        <v>1</v>
      </c>
      <c r="C56" s="40" t="s">
        <v>320</v>
      </c>
      <c r="D56" s="9" t="s">
        <v>321</v>
      </c>
      <c r="E56" s="175">
        <v>24000</v>
      </c>
      <c r="F56" s="175"/>
      <c r="G56" s="180"/>
      <c r="H56" s="176">
        <f>SUM(E56:G56)</f>
        <v>24000</v>
      </c>
      <c r="I56" s="7">
        <v>600</v>
      </c>
    </row>
    <row r="57" spans="1:9" ht="12.75">
      <c r="A57" s="7">
        <v>49</v>
      </c>
      <c r="B57" s="28" t="s">
        <v>258</v>
      </c>
      <c r="C57" s="31" t="s">
        <v>481</v>
      </c>
      <c r="D57" s="7" t="s">
        <v>322</v>
      </c>
      <c r="E57" s="175">
        <f>SUM(E48:E56)</f>
        <v>480000</v>
      </c>
      <c r="F57" s="175">
        <f>SUM(F48:F56)</f>
        <v>6960000</v>
      </c>
      <c r="G57" s="175">
        <f>SUM(G48:G56)</f>
        <v>0</v>
      </c>
      <c r="H57" s="175">
        <f>SUM(H48:H56)</f>
        <v>7440000</v>
      </c>
      <c r="I57" s="174">
        <f>SUM(I48:I56)</f>
        <v>6960600</v>
      </c>
    </row>
    <row r="58" spans="1:9" ht="12.75">
      <c r="A58" s="7">
        <v>50</v>
      </c>
      <c r="B58" s="28" t="s">
        <v>260</v>
      </c>
      <c r="C58" s="31" t="s">
        <v>482</v>
      </c>
      <c r="D58" s="7" t="s">
        <v>323</v>
      </c>
      <c r="E58" s="175">
        <f>SUM(E59:E60)</f>
        <v>0</v>
      </c>
      <c r="F58" s="175">
        <v>40000</v>
      </c>
      <c r="G58" s="175">
        <f>SUM(G59:G60)</f>
        <v>0</v>
      </c>
      <c r="H58" s="175">
        <f>SUM(H59:H60)</f>
        <v>40000</v>
      </c>
      <c r="I58" s="174">
        <f>SUM(I59:I60)</f>
        <v>40000</v>
      </c>
    </row>
    <row r="59" spans="1:9" ht="12.75">
      <c r="A59" s="7">
        <v>51</v>
      </c>
      <c r="B59" s="28" t="s">
        <v>324</v>
      </c>
      <c r="C59" s="40" t="s">
        <v>416</v>
      </c>
      <c r="D59" s="7"/>
      <c r="E59" s="178"/>
      <c r="F59" s="176">
        <v>40000</v>
      </c>
      <c r="G59" s="180"/>
      <c r="H59" s="176">
        <f>SUM(E59:G59)</f>
        <v>40000</v>
      </c>
      <c r="I59" s="7">
        <v>40000</v>
      </c>
    </row>
    <row r="60" spans="1:9" ht="12.75">
      <c r="A60" s="7">
        <v>52</v>
      </c>
      <c r="B60" s="28">
        <v>1</v>
      </c>
      <c r="C60" s="25" t="s">
        <v>417</v>
      </c>
      <c r="D60" s="7"/>
      <c r="E60" s="178"/>
      <c r="F60" s="178"/>
      <c r="G60" s="179"/>
      <c r="H60" s="176">
        <f>SUM(E60:G60)</f>
        <v>0</v>
      </c>
      <c r="I60" s="7"/>
    </row>
    <row r="61" spans="1:9" ht="12.75">
      <c r="A61" s="7">
        <v>53</v>
      </c>
      <c r="B61" s="28">
        <v>2</v>
      </c>
      <c r="C61" s="45" t="s">
        <v>325</v>
      </c>
      <c r="D61" s="8" t="s">
        <v>326</v>
      </c>
      <c r="E61" s="175">
        <f>E47+E57+E58</f>
        <v>480000</v>
      </c>
      <c r="F61" s="175">
        <f>F47+F57+F58</f>
        <v>7000000</v>
      </c>
      <c r="G61" s="175">
        <f>G47+G57+G58</f>
        <v>0</v>
      </c>
      <c r="H61" s="175">
        <f>H47+H57+H58</f>
        <v>7480000</v>
      </c>
      <c r="I61" s="174">
        <f>I47+I57+I58</f>
        <v>7000600</v>
      </c>
    </row>
    <row r="62" spans="1:9" ht="12.75">
      <c r="A62" s="7">
        <v>54</v>
      </c>
      <c r="B62" s="28">
        <v>3</v>
      </c>
      <c r="C62" s="42" t="s">
        <v>327</v>
      </c>
      <c r="D62" s="7" t="s">
        <v>328</v>
      </c>
      <c r="E62" s="176"/>
      <c r="F62" s="178">
        <v>0</v>
      </c>
      <c r="G62" s="177"/>
      <c r="H62" s="176">
        <f>SUM(E62:G62)</f>
        <v>0</v>
      </c>
      <c r="I62" s="7"/>
    </row>
    <row r="63" spans="1:9" ht="12.75">
      <c r="A63" s="7">
        <v>55</v>
      </c>
      <c r="B63" s="28">
        <v>4</v>
      </c>
      <c r="C63" s="42" t="s">
        <v>329</v>
      </c>
      <c r="D63" s="7" t="s">
        <v>330</v>
      </c>
      <c r="E63" s="176"/>
      <c r="F63" s="178">
        <v>0</v>
      </c>
      <c r="G63" s="177"/>
      <c r="H63" s="176">
        <f>SUM(E63:G63)</f>
        <v>0</v>
      </c>
      <c r="I63" s="7"/>
    </row>
    <row r="64" spans="1:9" ht="12.75">
      <c r="A64" s="7">
        <v>56</v>
      </c>
      <c r="B64" s="28">
        <v>5</v>
      </c>
      <c r="C64" s="42" t="s">
        <v>331</v>
      </c>
      <c r="D64" s="7" t="s">
        <v>332</v>
      </c>
      <c r="E64" s="176"/>
      <c r="F64" s="178"/>
      <c r="G64" s="176"/>
      <c r="H64" s="176">
        <f>SUM(E64:G64)</f>
        <v>0</v>
      </c>
      <c r="I64" s="7"/>
    </row>
    <row r="65" spans="1:9" ht="12.75">
      <c r="A65" s="7">
        <v>57</v>
      </c>
      <c r="B65" s="75">
        <v>6</v>
      </c>
      <c r="C65" s="40" t="s">
        <v>333</v>
      </c>
      <c r="D65" s="9" t="s">
        <v>334</v>
      </c>
      <c r="E65" s="175"/>
      <c r="F65" s="176">
        <v>264000</v>
      </c>
      <c r="G65" s="176">
        <v>0</v>
      </c>
      <c r="H65" s="176">
        <f>SUM(E65:G65)</f>
        <v>264000</v>
      </c>
      <c r="I65" s="7">
        <v>264000</v>
      </c>
    </row>
    <row r="66" spans="1:9" ht="12.75">
      <c r="A66" s="7">
        <v>58</v>
      </c>
      <c r="B66" s="76">
        <v>7</v>
      </c>
      <c r="C66" s="42" t="s">
        <v>335</v>
      </c>
      <c r="D66" s="7" t="s">
        <v>336</v>
      </c>
      <c r="E66" s="176"/>
      <c r="F66" s="178"/>
      <c r="G66" s="176"/>
      <c r="H66" s="176">
        <f>SUM(E66:G66)</f>
        <v>0</v>
      </c>
      <c r="I66" s="7"/>
    </row>
    <row r="67" spans="1:9" ht="12.75">
      <c r="A67" s="7">
        <v>59</v>
      </c>
      <c r="B67" s="28">
        <v>8</v>
      </c>
      <c r="C67" s="40" t="s">
        <v>337</v>
      </c>
      <c r="D67" s="7" t="s">
        <v>338</v>
      </c>
      <c r="E67" s="176"/>
      <c r="F67" s="175"/>
      <c r="G67" s="177"/>
      <c r="H67" s="176">
        <f>SUM(E67:G67)</f>
        <v>0</v>
      </c>
      <c r="I67" s="7"/>
    </row>
    <row r="68" spans="1:9" ht="12.75">
      <c r="A68" s="7">
        <v>60</v>
      </c>
      <c r="B68" s="28">
        <v>9</v>
      </c>
      <c r="C68" s="43" t="s">
        <v>339</v>
      </c>
      <c r="D68" s="7" t="s">
        <v>340</v>
      </c>
      <c r="E68" s="176"/>
      <c r="F68" s="178"/>
      <c r="G68" s="177"/>
      <c r="H68" s="176">
        <f>SUM(E68:G68)</f>
        <v>0</v>
      </c>
      <c r="I68" s="7"/>
    </row>
    <row r="69" spans="1:9" ht="12.75">
      <c r="A69" s="7">
        <v>61</v>
      </c>
      <c r="B69" s="28">
        <v>10</v>
      </c>
      <c r="C69" s="1" t="s">
        <v>483</v>
      </c>
      <c r="D69" s="7" t="s">
        <v>341</v>
      </c>
      <c r="E69" s="176"/>
      <c r="F69" s="178"/>
      <c r="G69" s="177"/>
      <c r="H69" s="176">
        <f>SUM(E69:G69)</f>
        <v>0</v>
      </c>
      <c r="I69" s="7"/>
    </row>
    <row r="70" spans="1:9" ht="12.75">
      <c r="A70" s="7">
        <v>62</v>
      </c>
      <c r="B70" s="28">
        <v>11</v>
      </c>
      <c r="C70" s="42" t="s">
        <v>342</v>
      </c>
      <c r="D70" s="7" t="s">
        <v>343</v>
      </c>
      <c r="E70" s="176"/>
      <c r="F70" s="178"/>
      <c r="G70" s="177"/>
      <c r="H70" s="176">
        <f>SUM(E70:G70)</f>
        <v>0</v>
      </c>
      <c r="I70" s="7"/>
    </row>
    <row r="71" spans="1:9" ht="12.75">
      <c r="A71" s="7">
        <v>63</v>
      </c>
      <c r="B71" s="28" t="s">
        <v>486</v>
      </c>
      <c r="C71" s="1" t="s">
        <v>484</v>
      </c>
      <c r="D71" s="7" t="s">
        <v>344</v>
      </c>
      <c r="E71" s="176"/>
      <c r="F71" s="178"/>
      <c r="G71" s="177"/>
      <c r="H71" s="176">
        <f>SUM(E71:G71)</f>
        <v>0</v>
      </c>
      <c r="I71" s="7"/>
    </row>
    <row r="72" spans="1:9" ht="12.75">
      <c r="A72" s="7">
        <v>64</v>
      </c>
      <c r="B72" s="28">
        <v>1</v>
      </c>
      <c r="C72" s="42" t="s">
        <v>584</v>
      </c>
      <c r="D72" s="9" t="s">
        <v>485</v>
      </c>
      <c r="E72" s="176"/>
      <c r="F72" s="176"/>
      <c r="G72" s="177">
        <v>0</v>
      </c>
      <c r="H72" s="176">
        <f>SUM(E72:G72)</f>
        <v>0</v>
      </c>
      <c r="I72" s="7"/>
    </row>
    <row r="73" spans="1:9" ht="12.75">
      <c r="A73" s="7">
        <v>65</v>
      </c>
      <c r="B73" s="77">
        <v>2</v>
      </c>
      <c r="C73" s="45" t="s">
        <v>487</v>
      </c>
      <c r="D73" s="7" t="s">
        <v>345</v>
      </c>
      <c r="E73" s="175">
        <f>SUM(E62:E72)</f>
        <v>0</v>
      </c>
      <c r="F73" s="175">
        <f>SUM(F62:F72)</f>
        <v>264000</v>
      </c>
      <c r="G73" s="175">
        <f>SUM(G62:G72)</f>
        <v>0</v>
      </c>
      <c r="H73" s="175">
        <f>SUM(H62:H72)</f>
        <v>264000</v>
      </c>
      <c r="I73" s="8">
        <v>264000</v>
      </c>
    </row>
    <row r="74" spans="1:9" ht="12.75">
      <c r="A74" s="7">
        <v>66</v>
      </c>
      <c r="B74" s="28">
        <v>3</v>
      </c>
      <c r="C74" s="42" t="s">
        <v>346</v>
      </c>
      <c r="D74" s="9" t="s">
        <v>347</v>
      </c>
      <c r="E74" s="175"/>
      <c r="F74" s="175"/>
      <c r="G74" s="180"/>
      <c r="H74" s="176">
        <f>SUM(E74:G74)</f>
        <v>0</v>
      </c>
      <c r="I74" s="7"/>
    </row>
    <row r="75" spans="1:9" ht="12.75">
      <c r="A75" s="7">
        <v>67</v>
      </c>
      <c r="B75" s="28">
        <v>4</v>
      </c>
      <c r="C75" s="40" t="s">
        <v>348</v>
      </c>
      <c r="D75" s="7" t="s">
        <v>349</v>
      </c>
      <c r="E75" s="176"/>
      <c r="F75" s="178"/>
      <c r="G75" s="177"/>
      <c r="H75" s="176">
        <f>SUM(E75:G75)</f>
        <v>0</v>
      </c>
      <c r="I75" s="7"/>
    </row>
    <row r="76" spans="1:9" ht="12.75">
      <c r="A76" s="7">
        <v>68</v>
      </c>
      <c r="B76" s="77">
        <v>5</v>
      </c>
      <c r="C76" s="42" t="s">
        <v>350</v>
      </c>
      <c r="D76" s="7" t="s">
        <v>351</v>
      </c>
      <c r="E76" s="176"/>
      <c r="F76" s="178"/>
      <c r="G76" s="177"/>
      <c r="H76" s="176">
        <f>SUM(E76:G76)</f>
        <v>0</v>
      </c>
      <c r="I76" s="7"/>
    </row>
    <row r="77" spans="1:9" ht="12.75">
      <c r="A77" s="7">
        <v>69</v>
      </c>
      <c r="B77" s="76" t="s">
        <v>356</v>
      </c>
      <c r="C77" s="42" t="s">
        <v>352</v>
      </c>
      <c r="D77" s="7" t="s">
        <v>353</v>
      </c>
      <c r="E77" s="176"/>
      <c r="F77" s="178"/>
      <c r="G77" s="177"/>
      <c r="H77" s="176">
        <f>SUM(E77:G77)</f>
        <v>0</v>
      </c>
      <c r="I77" s="7"/>
    </row>
    <row r="78" spans="1:9" ht="12.75">
      <c r="A78" s="7">
        <v>70</v>
      </c>
      <c r="B78" s="76">
        <v>1</v>
      </c>
      <c r="C78" s="40" t="s">
        <v>354</v>
      </c>
      <c r="D78" s="7" t="s">
        <v>355</v>
      </c>
      <c r="E78" s="176"/>
      <c r="F78" s="178"/>
      <c r="G78" s="177"/>
      <c r="H78" s="176">
        <f>SUM(E78:G78)</f>
        <v>0</v>
      </c>
      <c r="I78" s="7"/>
    </row>
    <row r="79" spans="1:9" ht="12.75">
      <c r="A79" s="7">
        <v>71</v>
      </c>
      <c r="B79" s="76">
        <v>2</v>
      </c>
      <c r="C79" s="31" t="s">
        <v>497</v>
      </c>
      <c r="D79" s="7" t="s">
        <v>357</v>
      </c>
      <c r="E79" s="175">
        <f>SUM(E74:E78)</f>
        <v>0</v>
      </c>
      <c r="F79" s="175">
        <f>SUM(F74:F78)</f>
        <v>0</v>
      </c>
      <c r="G79" s="175">
        <f>SUM(G74:G78)</f>
        <v>0</v>
      </c>
      <c r="H79" s="175">
        <f>SUM(H74:H78)</f>
        <v>0</v>
      </c>
      <c r="I79" s="7"/>
    </row>
    <row r="80" spans="1:9" ht="12.75">
      <c r="A80" s="7">
        <v>72</v>
      </c>
      <c r="B80" s="76">
        <v>3</v>
      </c>
      <c r="C80" s="40" t="s">
        <v>358</v>
      </c>
      <c r="D80" s="7" t="s">
        <v>359</v>
      </c>
      <c r="E80" s="176"/>
      <c r="F80" s="178"/>
      <c r="G80" s="177"/>
      <c r="H80" s="176">
        <f>SUM(E80:G80)</f>
        <v>0</v>
      </c>
      <c r="I80" s="7"/>
    </row>
    <row r="81" spans="1:9" ht="12.75">
      <c r="A81" s="7">
        <v>73</v>
      </c>
      <c r="B81" s="76">
        <v>4</v>
      </c>
      <c r="C81" s="40" t="s">
        <v>489</v>
      </c>
      <c r="D81" s="7" t="s">
        <v>361</v>
      </c>
      <c r="E81" s="176"/>
      <c r="F81" s="178"/>
      <c r="G81" s="177"/>
      <c r="H81" s="176">
        <f>SUM(E81:G81)</f>
        <v>0</v>
      </c>
      <c r="I81" s="7"/>
    </row>
    <row r="82" spans="1:9" ht="12.75">
      <c r="A82" s="7">
        <v>74</v>
      </c>
      <c r="B82" s="76">
        <v>5</v>
      </c>
      <c r="C82" s="9" t="s">
        <v>490</v>
      </c>
      <c r="D82" s="9" t="s">
        <v>362</v>
      </c>
      <c r="E82" s="176"/>
      <c r="F82" s="178"/>
      <c r="G82" s="177"/>
      <c r="H82" s="176">
        <f>SUM(E82:G82)</f>
        <v>0</v>
      </c>
      <c r="I82" s="7"/>
    </row>
    <row r="83" spans="1:9" ht="12.75">
      <c r="A83" s="7">
        <v>75</v>
      </c>
      <c r="B83" s="76" t="s">
        <v>363</v>
      </c>
      <c r="C83" s="9" t="s">
        <v>360</v>
      </c>
      <c r="D83" s="9" t="s">
        <v>491</v>
      </c>
      <c r="E83" s="176"/>
      <c r="F83" s="178"/>
      <c r="G83" s="177"/>
      <c r="H83" s="176">
        <f>SUM(E83:G83)</f>
        <v>0</v>
      </c>
      <c r="I83" s="7"/>
    </row>
    <row r="84" spans="1:9" ht="12.75">
      <c r="A84" s="7">
        <v>76</v>
      </c>
      <c r="B84" s="76">
        <v>1</v>
      </c>
      <c r="C84" s="40" t="s">
        <v>423</v>
      </c>
      <c r="D84" s="9" t="s">
        <v>493</v>
      </c>
      <c r="E84" s="176"/>
      <c r="F84" s="178"/>
      <c r="G84" s="177"/>
      <c r="H84" s="176">
        <f>SUM(E84:G84)</f>
        <v>0</v>
      </c>
      <c r="I84" s="7"/>
    </row>
    <row r="85" spans="1:9" ht="12.75">
      <c r="A85" s="7">
        <v>77</v>
      </c>
      <c r="B85" s="76">
        <v>2</v>
      </c>
      <c r="C85" s="3" t="s">
        <v>492</v>
      </c>
      <c r="D85" s="7" t="s">
        <v>364</v>
      </c>
      <c r="E85" s="175">
        <f>SUM(E80:E84)</f>
        <v>0</v>
      </c>
      <c r="F85" s="175">
        <f>SUM(F80:F84)</f>
        <v>0</v>
      </c>
      <c r="G85" s="175">
        <f>SUM(G80:G84)</f>
        <v>0</v>
      </c>
      <c r="H85" s="175">
        <f>SUM(H80:H84)</f>
        <v>0</v>
      </c>
      <c r="I85" s="7"/>
    </row>
    <row r="86" spans="1:9" ht="12.75">
      <c r="A86" s="7">
        <v>78</v>
      </c>
      <c r="B86" s="76">
        <v>3</v>
      </c>
      <c r="C86" s="40" t="s">
        <v>365</v>
      </c>
      <c r="D86" s="7" t="s">
        <v>366</v>
      </c>
      <c r="E86" s="176"/>
      <c r="F86" s="178"/>
      <c r="G86" s="177"/>
      <c r="H86" s="176">
        <f>SUM(E86:G86)</f>
        <v>0</v>
      </c>
      <c r="I86" s="7"/>
    </row>
    <row r="87" spans="1:9" ht="12.75">
      <c r="A87" s="7">
        <v>79</v>
      </c>
      <c r="B87" s="76">
        <v>4</v>
      </c>
      <c r="C87" s="9" t="s">
        <v>494</v>
      </c>
      <c r="D87" s="9" t="s">
        <v>368</v>
      </c>
      <c r="E87" s="176"/>
      <c r="F87" s="178"/>
      <c r="G87" s="180"/>
      <c r="H87" s="176">
        <f>SUM(E87:G87)</f>
        <v>0</v>
      </c>
      <c r="I87" s="7"/>
    </row>
    <row r="88" spans="1:9" ht="12.75">
      <c r="A88" s="7">
        <v>80</v>
      </c>
      <c r="B88" s="76">
        <v>5</v>
      </c>
      <c r="C88" s="9" t="s">
        <v>498</v>
      </c>
      <c r="D88" s="9" t="s">
        <v>370</v>
      </c>
      <c r="E88" s="176"/>
      <c r="F88" s="178"/>
      <c r="G88" s="180"/>
      <c r="H88" s="176">
        <f>SUM(E88:G88)</f>
        <v>0</v>
      </c>
      <c r="I88" s="7"/>
    </row>
    <row r="89" spans="1:9" ht="12.75">
      <c r="A89" s="7">
        <v>81</v>
      </c>
      <c r="B89" s="78" t="s">
        <v>371</v>
      </c>
      <c r="C89" s="9" t="s">
        <v>367</v>
      </c>
      <c r="D89" s="9" t="s">
        <v>495</v>
      </c>
      <c r="E89" s="176"/>
      <c r="F89" s="178"/>
      <c r="G89" s="180"/>
      <c r="H89" s="176">
        <f>SUM(E89:G89)</f>
        <v>0</v>
      </c>
      <c r="I89" s="7"/>
    </row>
    <row r="90" spans="1:9" ht="12.75">
      <c r="A90" s="7">
        <v>82</v>
      </c>
      <c r="B90" s="76" t="s">
        <v>373</v>
      </c>
      <c r="C90" s="9" t="s">
        <v>369</v>
      </c>
      <c r="D90" s="9" t="s">
        <v>496</v>
      </c>
      <c r="E90" s="176"/>
      <c r="F90" s="178"/>
      <c r="G90" s="177"/>
      <c r="H90" s="176">
        <f>SUM(E90:G90)</f>
        <v>0</v>
      </c>
      <c r="I90" s="7"/>
    </row>
    <row r="91" spans="1:9" ht="12.75">
      <c r="A91" s="7">
        <v>83</v>
      </c>
      <c r="B91" s="76">
        <v>1</v>
      </c>
      <c r="C91" s="45" t="s">
        <v>499</v>
      </c>
      <c r="D91" s="7" t="s">
        <v>372</v>
      </c>
      <c r="E91" s="175">
        <f>SUM(E86:E90)</f>
        <v>0</v>
      </c>
      <c r="F91" s="175">
        <f>SUM(F86:F90)</f>
        <v>0</v>
      </c>
      <c r="G91" s="175">
        <f>SUM(G86:G90)</f>
        <v>0</v>
      </c>
      <c r="H91" s="175">
        <f>SUM(H86:H90)</f>
        <v>0</v>
      </c>
      <c r="I91" s="7"/>
    </row>
    <row r="92" spans="1:9" ht="12.75">
      <c r="A92" s="7">
        <v>84</v>
      </c>
      <c r="B92" s="76">
        <v>2</v>
      </c>
      <c r="C92" s="31" t="s">
        <v>374</v>
      </c>
      <c r="D92" s="7" t="s">
        <v>375</v>
      </c>
      <c r="E92" s="175">
        <f>E25+E35+E44+E61+E73+E79+E85+E91</f>
        <v>57030271</v>
      </c>
      <c r="F92" s="175">
        <f>F25+F35+F44+F61+F73+F79+F85+F91</f>
        <v>7264000</v>
      </c>
      <c r="G92" s="175">
        <f>G25+G35+G44+G61+G73+G79+G85+G91</f>
        <v>0</v>
      </c>
      <c r="H92" s="175">
        <f>H25+H35+H44+H61+H73+H79+H85+H91</f>
        <v>64294271</v>
      </c>
      <c r="I92" s="174">
        <f>I25+I35+I44+I61+I73+I79+I85+I91</f>
        <v>63871611</v>
      </c>
    </row>
    <row r="93" spans="1:9" ht="12.75">
      <c r="A93" s="7">
        <v>85</v>
      </c>
      <c r="B93" s="76">
        <v>3</v>
      </c>
      <c r="C93" s="1" t="s">
        <v>501</v>
      </c>
      <c r="D93" s="7" t="s">
        <v>376</v>
      </c>
      <c r="E93" s="176"/>
      <c r="F93" s="178"/>
      <c r="G93" s="177"/>
      <c r="H93" s="176">
        <f>SUM(E93:G93)</f>
        <v>0</v>
      </c>
      <c r="I93" s="7"/>
    </row>
    <row r="94" spans="1:9" ht="12.75">
      <c r="A94" s="7">
        <v>86</v>
      </c>
      <c r="B94" s="76" t="s">
        <v>508</v>
      </c>
      <c r="C94" s="40" t="s">
        <v>377</v>
      </c>
      <c r="D94" s="7" t="s">
        <v>378</v>
      </c>
      <c r="E94" s="176"/>
      <c r="F94" s="178"/>
      <c r="G94" s="177"/>
      <c r="H94" s="176">
        <f>SUM(E94:G94)</f>
        <v>0</v>
      </c>
      <c r="I94" s="7"/>
    </row>
    <row r="95" spans="1:9" ht="12.75">
      <c r="A95" s="7">
        <v>87</v>
      </c>
      <c r="B95" s="76">
        <v>1</v>
      </c>
      <c r="C95" s="1" t="s">
        <v>502</v>
      </c>
      <c r="D95" s="7" t="s">
        <v>379</v>
      </c>
      <c r="E95" s="176"/>
      <c r="F95" s="178"/>
      <c r="G95" s="177"/>
      <c r="H95" s="176">
        <f>SUM(E95:G95)</f>
        <v>0</v>
      </c>
      <c r="I95" s="7"/>
    </row>
    <row r="96" spans="1:9" ht="12.75">
      <c r="A96" s="7">
        <v>88</v>
      </c>
      <c r="B96" s="76">
        <v>2</v>
      </c>
      <c r="C96" s="8" t="s">
        <v>503</v>
      </c>
      <c r="D96" s="7" t="s">
        <v>380</v>
      </c>
      <c r="E96" s="175">
        <f>SUM(E93:E95)</f>
        <v>0</v>
      </c>
      <c r="F96" s="175">
        <f>SUM(F93:F95)</f>
        <v>0</v>
      </c>
      <c r="G96" s="175">
        <f>SUM(G93:G95)</f>
        <v>0</v>
      </c>
      <c r="H96" s="175">
        <f>SUM(H93:H95)</f>
        <v>0</v>
      </c>
      <c r="I96" s="7"/>
    </row>
    <row r="97" spans="1:9" ht="12.75">
      <c r="A97" s="7">
        <v>89</v>
      </c>
      <c r="B97" s="78">
        <v>3</v>
      </c>
      <c r="C97" s="9" t="s">
        <v>381</v>
      </c>
      <c r="D97" s="9" t="s">
        <v>382</v>
      </c>
      <c r="E97" s="175"/>
      <c r="F97" s="175"/>
      <c r="G97" s="180"/>
      <c r="H97" s="176">
        <f>SUM(E97:G97)</f>
        <v>0</v>
      </c>
      <c r="I97" s="7"/>
    </row>
    <row r="98" spans="1:9" ht="12.75">
      <c r="A98" s="7">
        <v>90</v>
      </c>
      <c r="B98" s="76">
        <v>4</v>
      </c>
      <c r="C98" s="9" t="s">
        <v>504</v>
      </c>
      <c r="D98" s="7" t="s">
        <v>383</v>
      </c>
      <c r="E98" s="176"/>
      <c r="F98" s="178"/>
      <c r="G98" s="177"/>
      <c r="H98" s="176">
        <f>SUM(E98:G98)</f>
        <v>0</v>
      </c>
      <c r="I98" s="7"/>
    </row>
    <row r="99" spans="1:9" ht="12.75">
      <c r="A99" s="7">
        <v>91</v>
      </c>
      <c r="B99" s="76" t="s">
        <v>509</v>
      </c>
      <c r="C99" s="9" t="s">
        <v>505</v>
      </c>
      <c r="D99" s="7" t="s">
        <v>384</v>
      </c>
      <c r="E99" s="176"/>
      <c r="F99" s="178"/>
      <c r="G99" s="177"/>
      <c r="H99" s="176">
        <f>SUM(E99:G99)</f>
        <v>0</v>
      </c>
      <c r="I99" s="7"/>
    </row>
    <row r="100" spans="1:9" ht="12.75">
      <c r="A100" s="7">
        <v>92</v>
      </c>
      <c r="B100" s="76">
        <v>1</v>
      </c>
      <c r="C100" s="9" t="s">
        <v>506</v>
      </c>
      <c r="D100" s="7" t="s">
        <v>385</v>
      </c>
      <c r="E100" s="176"/>
      <c r="F100" s="178"/>
      <c r="G100" s="177"/>
      <c r="H100" s="176">
        <f>SUM(E100:G100)</f>
        <v>0</v>
      </c>
      <c r="I100" s="7"/>
    </row>
    <row r="101" spans="1:9" ht="12.75">
      <c r="A101" s="7">
        <v>93</v>
      </c>
      <c r="B101" s="76" t="s">
        <v>258</v>
      </c>
      <c r="C101" s="3" t="s">
        <v>507</v>
      </c>
      <c r="D101" s="7" t="s">
        <v>386</v>
      </c>
      <c r="E101" s="175">
        <f>SUM(E97:E100)</f>
        <v>0</v>
      </c>
      <c r="F101" s="175">
        <f>SUM(F97:F100)</f>
        <v>0</v>
      </c>
      <c r="G101" s="175">
        <f>SUM(G97:G100)</f>
        <v>0</v>
      </c>
      <c r="H101" s="175">
        <f>SUM(H97:H100)</f>
        <v>0</v>
      </c>
      <c r="I101" s="7"/>
    </row>
    <row r="102" spans="1:9" ht="12.75">
      <c r="A102" s="7">
        <v>94</v>
      </c>
      <c r="B102" s="76" t="s">
        <v>260</v>
      </c>
      <c r="C102" s="40" t="s">
        <v>387</v>
      </c>
      <c r="D102" s="7" t="s">
        <v>388</v>
      </c>
      <c r="E102" s="176"/>
      <c r="F102" s="178"/>
      <c r="G102" s="177"/>
      <c r="H102" s="176"/>
      <c r="I102" s="7"/>
    </row>
    <row r="103" spans="1:9" ht="12.75">
      <c r="A103" s="7">
        <v>95</v>
      </c>
      <c r="B103" s="28">
        <v>2</v>
      </c>
      <c r="C103" s="40" t="s">
        <v>418</v>
      </c>
      <c r="D103" s="7"/>
      <c r="E103" s="176">
        <v>8236854</v>
      </c>
      <c r="F103" s="176">
        <v>0</v>
      </c>
      <c r="G103" s="177"/>
      <c r="H103" s="176">
        <f>SUM(E103:G103)</f>
        <v>8236854</v>
      </c>
      <c r="I103" s="7">
        <v>8236854</v>
      </c>
    </row>
    <row r="104" spans="1:9" ht="12.75">
      <c r="A104" s="7">
        <v>96</v>
      </c>
      <c r="B104" s="28" t="s">
        <v>391</v>
      </c>
      <c r="C104" s="28" t="s">
        <v>425</v>
      </c>
      <c r="D104" s="7"/>
      <c r="E104" s="176">
        <v>50903696</v>
      </c>
      <c r="F104" s="176"/>
      <c r="G104" s="180"/>
      <c r="H104" s="176">
        <f>SUM(E104:G104)</f>
        <v>50903696</v>
      </c>
      <c r="I104" s="7">
        <v>50903696</v>
      </c>
    </row>
    <row r="105" spans="1:9" ht="12.75">
      <c r="A105" s="7">
        <v>97</v>
      </c>
      <c r="B105" s="76">
        <v>1</v>
      </c>
      <c r="C105" s="47" t="s">
        <v>389</v>
      </c>
      <c r="D105" s="7" t="s">
        <v>390</v>
      </c>
      <c r="E105" s="178"/>
      <c r="F105" s="178"/>
      <c r="G105" s="177"/>
      <c r="H105" s="176">
        <f>SUM(E105:G105)</f>
        <v>0</v>
      </c>
      <c r="I105" s="7"/>
    </row>
    <row r="106" spans="1:9" ht="12.75">
      <c r="A106" s="7">
        <v>98</v>
      </c>
      <c r="B106" s="28">
        <v>2</v>
      </c>
      <c r="C106" s="48" t="s">
        <v>510</v>
      </c>
      <c r="D106" s="7" t="s">
        <v>392</v>
      </c>
      <c r="E106" s="175">
        <f>SUM(E103:E105)</f>
        <v>59140550</v>
      </c>
      <c r="F106" s="175">
        <f>SUM(F103:F105)</f>
        <v>0</v>
      </c>
      <c r="G106" s="175">
        <f>SUM(G103:G105)</f>
        <v>0</v>
      </c>
      <c r="H106" s="175">
        <f>SUM(H103:H105)</f>
        <v>59140550</v>
      </c>
      <c r="I106" s="174">
        <f>SUM(I103:I105)</f>
        <v>59140550</v>
      </c>
    </row>
    <row r="107" spans="1:9" ht="12.75">
      <c r="A107" s="7">
        <v>99</v>
      </c>
      <c r="B107" s="28">
        <v>3</v>
      </c>
      <c r="C107" s="1" t="s">
        <v>393</v>
      </c>
      <c r="D107" s="7" t="s">
        <v>394</v>
      </c>
      <c r="E107" s="178"/>
      <c r="F107" s="178"/>
      <c r="G107" s="177"/>
      <c r="H107" s="176">
        <f>SUM(E107:G107)</f>
        <v>0</v>
      </c>
      <c r="I107" s="7"/>
    </row>
    <row r="108" spans="1:9" ht="12.75">
      <c r="A108" s="7">
        <v>100</v>
      </c>
      <c r="B108" s="28">
        <v>4</v>
      </c>
      <c r="C108" s="47" t="s">
        <v>395</v>
      </c>
      <c r="D108" s="7" t="s">
        <v>396</v>
      </c>
      <c r="E108" s="178"/>
      <c r="F108" s="178"/>
      <c r="G108" s="177"/>
      <c r="H108" s="176">
        <f>SUM(E108:G108)</f>
        <v>0</v>
      </c>
      <c r="I108" s="7"/>
    </row>
    <row r="109" spans="1:9" ht="12.75">
      <c r="A109" s="7">
        <v>101</v>
      </c>
      <c r="B109" s="28">
        <v>5</v>
      </c>
      <c r="C109" s="47" t="s">
        <v>397</v>
      </c>
      <c r="D109" s="9" t="s">
        <v>398</v>
      </c>
      <c r="E109" s="175"/>
      <c r="F109" s="175"/>
      <c r="G109" s="180"/>
      <c r="H109" s="176">
        <f>SUM(E109:G109)</f>
        <v>0</v>
      </c>
      <c r="I109" s="7"/>
    </row>
    <row r="110" spans="1:9" ht="12.75">
      <c r="A110" s="7">
        <v>102</v>
      </c>
      <c r="B110" s="28">
        <v>6</v>
      </c>
      <c r="C110" s="1" t="s">
        <v>511</v>
      </c>
      <c r="D110" s="7" t="s">
        <v>399</v>
      </c>
      <c r="E110" s="178"/>
      <c r="F110" s="178"/>
      <c r="G110" s="177"/>
      <c r="H110" s="176">
        <f>SUM(E110:G110)</f>
        <v>0</v>
      </c>
      <c r="I110" s="7"/>
    </row>
    <row r="111" spans="1:9" ht="12.75">
      <c r="A111" s="7">
        <v>103</v>
      </c>
      <c r="B111" s="28" t="s">
        <v>433</v>
      </c>
      <c r="C111" s="49" t="s">
        <v>400</v>
      </c>
      <c r="D111" s="7" t="s">
        <v>401</v>
      </c>
      <c r="E111" s="178"/>
      <c r="F111" s="178"/>
      <c r="G111" s="179"/>
      <c r="H111" s="176">
        <f>SUM(E111:G111)</f>
        <v>0</v>
      </c>
      <c r="I111" s="7"/>
    </row>
    <row r="112" spans="1:9" ht="12.75">
      <c r="A112" s="7">
        <v>104</v>
      </c>
      <c r="B112" s="28">
        <v>1</v>
      </c>
      <c r="C112" s="1" t="s">
        <v>512</v>
      </c>
      <c r="D112" s="9" t="s">
        <v>513</v>
      </c>
      <c r="E112" s="178"/>
      <c r="F112" s="178"/>
      <c r="G112" s="179"/>
      <c r="H112" s="176">
        <f>SUM(E112:G112)</f>
        <v>0</v>
      </c>
      <c r="I112" s="7"/>
    </row>
    <row r="113" spans="1:9" ht="12.75">
      <c r="A113" s="7">
        <v>105</v>
      </c>
      <c r="B113" s="28">
        <v>2</v>
      </c>
      <c r="C113" s="48" t="s">
        <v>514</v>
      </c>
      <c r="D113" s="7" t="s">
        <v>402</v>
      </c>
      <c r="E113" s="175">
        <f>SUM(E107:E112)+E106+E101+E96</f>
        <v>59140550</v>
      </c>
      <c r="F113" s="175">
        <f>SUM(F107:F112)+F106+F101+F96</f>
        <v>0</v>
      </c>
      <c r="G113" s="175">
        <f>SUM(G107:G112)+G106+G101+G96</f>
        <v>0</v>
      </c>
      <c r="H113" s="175">
        <f>SUM(H107:H112)+H106+H101+H96</f>
        <v>59140550</v>
      </c>
      <c r="I113" s="174">
        <f>SUM(I107:I112)+I106+I101+I96</f>
        <v>59140550</v>
      </c>
    </row>
    <row r="114" spans="1:9" ht="12.75">
      <c r="A114" s="7">
        <v>106</v>
      </c>
      <c r="B114" s="76">
        <v>3</v>
      </c>
      <c r="C114" s="9" t="s">
        <v>515</v>
      </c>
      <c r="D114" s="7" t="s">
        <v>403</v>
      </c>
      <c r="E114" s="178"/>
      <c r="F114" s="178"/>
      <c r="G114" s="179"/>
      <c r="H114" s="178">
        <f>SUM(E114:G114)</f>
        <v>0</v>
      </c>
      <c r="I114" s="7"/>
    </row>
    <row r="115" spans="1:9" ht="12.75">
      <c r="A115" s="7">
        <v>107</v>
      </c>
      <c r="B115" s="76">
        <v>4</v>
      </c>
      <c r="C115" s="7" t="s">
        <v>404</v>
      </c>
      <c r="D115" s="7" t="s">
        <v>405</v>
      </c>
      <c r="E115" s="178"/>
      <c r="F115" s="175"/>
      <c r="G115" s="179"/>
      <c r="H115" s="178">
        <f>SUM(E115:G115)</f>
        <v>0</v>
      </c>
      <c r="I115" s="7"/>
    </row>
    <row r="116" spans="1:9" ht="12.75">
      <c r="A116" s="7">
        <v>108</v>
      </c>
      <c r="B116" s="76">
        <v>5</v>
      </c>
      <c r="C116" s="9" t="s">
        <v>406</v>
      </c>
      <c r="D116" s="7" t="s">
        <v>407</v>
      </c>
      <c r="E116" s="176"/>
      <c r="F116" s="178"/>
      <c r="G116" s="177"/>
      <c r="H116" s="178">
        <f>SUM(E116:G116)</f>
        <v>0</v>
      </c>
      <c r="I116" s="7"/>
    </row>
    <row r="117" spans="1:9" ht="12.75">
      <c r="A117" s="7">
        <v>109</v>
      </c>
      <c r="B117" s="76" t="s">
        <v>518</v>
      </c>
      <c r="C117" s="9" t="s">
        <v>516</v>
      </c>
      <c r="D117" s="7" t="s">
        <v>408</v>
      </c>
      <c r="E117" s="176"/>
      <c r="F117" s="178"/>
      <c r="G117" s="177"/>
      <c r="H117" s="178">
        <f>SUM(E117:G117)</f>
        <v>0</v>
      </c>
      <c r="I117" s="7"/>
    </row>
    <row r="118" spans="1:9" ht="12.75">
      <c r="A118" s="7">
        <v>110</v>
      </c>
      <c r="B118" s="76">
        <v>1</v>
      </c>
      <c r="C118" s="9" t="s">
        <v>517</v>
      </c>
      <c r="D118" s="9" t="s">
        <v>520</v>
      </c>
      <c r="E118" s="176"/>
      <c r="F118" s="178"/>
      <c r="G118" s="177"/>
      <c r="H118" s="178">
        <f>SUM(E118:G118)</f>
        <v>0</v>
      </c>
      <c r="I118" s="7"/>
    </row>
    <row r="119" spans="1:9" ht="12.75">
      <c r="A119" s="7">
        <v>111</v>
      </c>
      <c r="B119" s="76">
        <v>2</v>
      </c>
      <c r="C119" s="48" t="s">
        <v>519</v>
      </c>
      <c r="D119" s="7" t="s">
        <v>409</v>
      </c>
      <c r="E119" s="175">
        <f>SUM(E114:E118)</f>
        <v>0</v>
      </c>
      <c r="F119" s="175">
        <f>SUM(F114:F118)</f>
        <v>0</v>
      </c>
      <c r="G119" s="175">
        <f>SUM(G114:G118)</f>
        <v>0</v>
      </c>
      <c r="H119" s="175">
        <f>SUM(H114:H118)</f>
        <v>0</v>
      </c>
      <c r="I119" s="7"/>
    </row>
    <row r="120" spans="1:9" ht="12.75">
      <c r="A120" s="7">
        <v>112</v>
      </c>
      <c r="B120" s="76" t="s">
        <v>523</v>
      </c>
      <c r="C120" s="49" t="s">
        <v>410</v>
      </c>
      <c r="D120" s="7" t="s">
        <v>411</v>
      </c>
      <c r="E120" s="176"/>
      <c r="F120" s="178"/>
      <c r="G120" s="177"/>
      <c r="H120" s="176">
        <f>SUM(E120:G120)</f>
        <v>0</v>
      </c>
      <c r="I120" s="7"/>
    </row>
    <row r="121" spans="1:9" ht="12.75">
      <c r="A121" s="7">
        <v>113</v>
      </c>
      <c r="B121" s="50" t="s">
        <v>414</v>
      </c>
      <c r="C121" s="1" t="s">
        <v>521</v>
      </c>
      <c r="D121" s="9" t="s">
        <v>522</v>
      </c>
      <c r="E121" s="176"/>
      <c r="F121" s="178"/>
      <c r="G121" s="177"/>
      <c r="H121" s="176">
        <f>SUM(E121:G121)</f>
        <v>0</v>
      </c>
      <c r="I121" s="7"/>
    </row>
    <row r="122" spans="1:9" ht="12.75">
      <c r="A122" s="7">
        <v>114</v>
      </c>
      <c r="B122" s="50" t="s">
        <v>542</v>
      </c>
      <c r="C122" s="134" t="s">
        <v>412</v>
      </c>
      <c r="D122" s="7" t="s">
        <v>413</v>
      </c>
      <c r="E122" s="175">
        <f>E96+E101+E113+E119+E120+E121</f>
        <v>59140550</v>
      </c>
      <c r="F122" s="175">
        <f>F96+F101+F113+F119+F120+F121</f>
        <v>0</v>
      </c>
      <c r="G122" s="175">
        <f>G96+G101+G113+G119+G120+G121</f>
        <v>0</v>
      </c>
      <c r="H122" s="175">
        <f>H96+H101+H113+H119+H120+H121</f>
        <v>59140550</v>
      </c>
      <c r="I122" s="174">
        <f>I96+I101+I113+I119+I120+I121</f>
        <v>59140550</v>
      </c>
    </row>
    <row r="123" spans="1:9" ht="12.75">
      <c r="A123" s="7">
        <v>114</v>
      </c>
      <c r="B123" s="50" t="s">
        <v>542</v>
      </c>
      <c r="C123" s="8" t="s">
        <v>415</v>
      </c>
      <c r="D123" s="8"/>
      <c r="E123" s="175">
        <f>E92+E122</f>
        <v>116170821</v>
      </c>
      <c r="F123" s="175">
        <f>F92+F122</f>
        <v>7264000</v>
      </c>
      <c r="G123" s="175">
        <f>G92+G122</f>
        <v>0</v>
      </c>
      <c r="H123" s="175">
        <f>H92+H122</f>
        <v>123434821</v>
      </c>
      <c r="I123" s="174">
        <f>I92+I122</f>
        <v>123012161</v>
      </c>
    </row>
    <row r="124" spans="2:8" ht="12.75">
      <c r="B124" s="34"/>
      <c r="C124" s="1"/>
      <c r="E124" s="1"/>
      <c r="F124" s="33"/>
      <c r="G124" s="1"/>
      <c r="H124" s="1"/>
    </row>
    <row r="125" spans="2:7" ht="12.75">
      <c r="B125" s="34"/>
      <c r="C125" s="1"/>
      <c r="E125" s="1"/>
      <c r="F125" s="1"/>
      <c r="G125" s="1"/>
    </row>
    <row r="126" spans="2:7" ht="12.75">
      <c r="B126" s="51"/>
      <c r="C126" s="1"/>
      <c r="E126" s="1"/>
      <c r="F126" s="1"/>
      <c r="G126" s="3"/>
    </row>
    <row r="127" spans="2:7" ht="12.75">
      <c r="B127" s="34"/>
      <c r="C127" s="1"/>
      <c r="E127" s="1"/>
      <c r="F127" s="1"/>
      <c r="G127" s="1"/>
    </row>
    <row r="128" spans="2:7" ht="12.75">
      <c r="B128" s="34"/>
      <c r="C128" s="1"/>
      <c r="E128" s="1"/>
      <c r="G128" s="1"/>
    </row>
    <row r="129" spans="2:7" ht="12.75">
      <c r="B129" s="34"/>
      <c r="C129" s="1"/>
      <c r="E129" s="1"/>
      <c r="G129" s="1"/>
    </row>
    <row r="130" spans="2:7" ht="15.75">
      <c r="B130" s="34"/>
      <c r="C130" s="5"/>
      <c r="E130" s="1"/>
      <c r="G130" s="3"/>
    </row>
    <row r="131" spans="2:7" ht="12.75">
      <c r="B131" s="34"/>
      <c r="C131" s="1"/>
      <c r="E131" s="1"/>
      <c r="G131" s="1"/>
    </row>
    <row r="132" spans="2:7" ht="12.75">
      <c r="B132" s="34"/>
      <c r="C132" s="1"/>
      <c r="E132" s="1"/>
      <c r="G132" s="1"/>
    </row>
    <row r="133" spans="2:7" ht="12.75">
      <c r="B133" s="34"/>
      <c r="C133" s="1"/>
      <c r="E133" s="1"/>
      <c r="G133" s="1"/>
    </row>
    <row r="134" spans="2:7" ht="12.75">
      <c r="B134" s="34"/>
      <c r="C134" s="1"/>
      <c r="E134" s="1"/>
      <c r="G134" s="1"/>
    </row>
    <row r="135" spans="2:7" ht="12.75">
      <c r="B135" s="34"/>
      <c r="C135" s="1"/>
      <c r="E135" s="1"/>
      <c r="G135" s="1"/>
    </row>
    <row r="136" spans="2:7" ht="12.75">
      <c r="B136" s="34"/>
      <c r="C136" s="1"/>
      <c r="E136" s="1"/>
      <c r="G136" s="1"/>
    </row>
    <row r="137" spans="2:7" ht="12.75">
      <c r="B137" s="34"/>
      <c r="C137" s="1"/>
      <c r="E137" s="1"/>
      <c r="G137" s="1"/>
    </row>
    <row r="138" spans="2:7" ht="12.75">
      <c r="B138" s="34"/>
      <c r="C138" s="1"/>
      <c r="E138" s="1"/>
      <c r="G138" s="1"/>
    </row>
    <row r="139" spans="2:7" ht="12.75">
      <c r="B139" s="51"/>
      <c r="C139" s="1"/>
      <c r="E139" s="1"/>
      <c r="G139" s="1"/>
    </row>
    <row r="140" spans="2:7" ht="12.75">
      <c r="B140" s="34"/>
      <c r="C140" s="1"/>
      <c r="E140" s="1"/>
      <c r="G140" s="3"/>
    </row>
    <row r="141" spans="2:7" ht="12.75">
      <c r="B141" s="34"/>
      <c r="C141" s="1"/>
      <c r="E141" s="1"/>
      <c r="G141" s="1"/>
    </row>
    <row r="142" spans="2:7" ht="12.75">
      <c r="B142" s="34"/>
      <c r="C142" s="1"/>
      <c r="E142" s="1"/>
      <c r="G142" s="3"/>
    </row>
  </sheetData>
  <sheetProtection/>
  <printOptions/>
  <pageMargins left="0.75" right="0.75" top="1" bottom="1" header="0.5" footer="0.5"/>
  <pageSetup horizontalDpi="600" verticalDpi="600" orientation="landscape" paperSize="9" scale="47" r:id="rId1"/>
  <rowBreaks count="1" manualBreakCount="1">
    <brk id="5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60" zoomScalePageLayoutView="0" workbookViewId="0" topLeftCell="A19">
      <selection activeCell="B21" sqref="B2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8515625" style="0" customWidth="1"/>
    <col min="8" max="8" width="11.28125" style="0" customWidth="1"/>
    <col min="9" max="9" width="10.140625" style="0" bestFit="1" customWidth="1"/>
    <col min="10" max="10" width="10.7109375" style="0" customWidth="1"/>
    <col min="11" max="11" width="9.8515625" style="0" customWidth="1"/>
    <col min="12" max="12" width="11.140625" style="0" bestFit="1" customWidth="1"/>
  </cols>
  <sheetData>
    <row r="1" ht="12.75">
      <c r="B1" s="1" t="s">
        <v>622</v>
      </c>
    </row>
    <row r="3" ht="12.75">
      <c r="B3" s="3" t="s">
        <v>214</v>
      </c>
    </row>
    <row r="4" spans="2:3" ht="12.75">
      <c r="B4" s="3" t="s">
        <v>574</v>
      </c>
      <c r="C4" s="88" t="s">
        <v>436</v>
      </c>
    </row>
    <row r="5" spans="2:7" ht="12.75">
      <c r="B5" s="3" t="s">
        <v>117</v>
      </c>
      <c r="C5" t="s">
        <v>118</v>
      </c>
      <c r="D5" s="1" t="s">
        <v>172</v>
      </c>
      <c r="E5" s="1" t="s">
        <v>613</v>
      </c>
      <c r="F5" s="192" t="s">
        <v>173</v>
      </c>
      <c r="G5" s="191" t="s">
        <v>185</v>
      </c>
    </row>
    <row r="6" spans="1:9" ht="25.5" customHeight="1">
      <c r="A6" s="9"/>
      <c r="B6" s="8" t="s">
        <v>3</v>
      </c>
      <c r="C6" s="190" t="s">
        <v>621</v>
      </c>
      <c r="D6" s="189"/>
      <c r="E6" s="188"/>
      <c r="F6" s="187" t="s">
        <v>200</v>
      </c>
      <c r="G6" s="186" t="s">
        <v>620</v>
      </c>
      <c r="I6" s="3"/>
    </row>
    <row r="7" spans="1:9" ht="12.75">
      <c r="A7" s="9"/>
      <c r="B7" s="8"/>
      <c r="C7" s="148" t="s">
        <v>194</v>
      </c>
      <c r="D7" s="148" t="s">
        <v>196</v>
      </c>
      <c r="E7" s="148" t="s">
        <v>195</v>
      </c>
      <c r="F7" s="185"/>
      <c r="G7" s="184"/>
      <c r="I7" s="3"/>
    </row>
    <row r="8" spans="1:9" ht="12.75">
      <c r="A8" s="9">
        <v>1</v>
      </c>
      <c r="B8" s="10" t="s">
        <v>198</v>
      </c>
      <c r="C8" s="123"/>
      <c r="D8" s="124"/>
      <c r="E8" s="125"/>
      <c r="F8" s="126"/>
      <c r="G8" s="8"/>
      <c r="I8" s="3"/>
    </row>
    <row r="9" spans="1:9" ht="12.75">
      <c r="A9" s="9">
        <v>2</v>
      </c>
      <c r="B9" s="10" t="s">
        <v>201</v>
      </c>
      <c r="C9" s="123"/>
      <c r="D9" s="124"/>
      <c r="E9" s="125"/>
      <c r="F9" s="126"/>
      <c r="G9" s="8"/>
      <c r="I9" s="3"/>
    </row>
    <row r="10" spans="1:7" ht="12.75">
      <c r="A10" s="9">
        <v>3</v>
      </c>
      <c r="B10" s="7" t="s">
        <v>202</v>
      </c>
      <c r="C10" s="127">
        <v>21252789</v>
      </c>
      <c r="D10" s="124"/>
      <c r="E10" s="127"/>
      <c r="F10" s="128">
        <v>21252789</v>
      </c>
      <c r="G10" s="7">
        <v>21301078</v>
      </c>
    </row>
    <row r="11" spans="1:9" ht="12.75">
      <c r="A11" s="9">
        <v>4</v>
      </c>
      <c r="B11" s="9" t="s">
        <v>203</v>
      </c>
      <c r="C11" s="124">
        <v>2944168</v>
      </c>
      <c r="D11" s="124"/>
      <c r="E11" s="127"/>
      <c r="F11" s="128">
        <v>2944168</v>
      </c>
      <c r="G11" s="9">
        <v>2952619</v>
      </c>
      <c r="I11" s="1"/>
    </row>
    <row r="12" spans="1:7" ht="12.75">
      <c r="A12" s="9">
        <v>5</v>
      </c>
      <c r="B12" s="9" t="s">
        <v>204</v>
      </c>
      <c r="C12" s="124">
        <v>11815078</v>
      </c>
      <c r="D12" s="124"/>
      <c r="E12" s="127"/>
      <c r="F12" s="128">
        <f>SUM(C12:E12)</f>
        <v>11815078</v>
      </c>
      <c r="G12" s="9">
        <v>11837523</v>
      </c>
    </row>
    <row r="13" spans="1:9" ht="12.75">
      <c r="A13" s="9">
        <v>6</v>
      </c>
      <c r="B13" s="9" t="s">
        <v>205</v>
      </c>
      <c r="C13" s="124">
        <v>2515000</v>
      </c>
      <c r="D13" s="124"/>
      <c r="E13" s="127"/>
      <c r="F13" s="128">
        <f>SUM(C13:E13)</f>
        <v>2515000</v>
      </c>
      <c r="G13" s="9">
        <v>2515000</v>
      </c>
      <c r="H13" s="1"/>
      <c r="I13" s="1"/>
    </row>
    <row r="14" spans="1:9" ht="12.75">
      <c r="A14" s="9">
        <v>7</v>
      </c>
      <c r="B14" s="9" t="s">
        <v>206</v>
      </c>
      <c r="C14" s="124">
        <v>20740507</v>
      </c>
      <c r="D14" s="124">
        <v>0</v>
      </c>
      <c r="E14" s="127"/>
      <c r="F14" s="128">
        <f>SUM(C14:E14)</f>
        <v>20740507</v>
      </c>
      <c r="G14" s="9">
        <v>20740507</v>
      </c>
      <c r="H14" s="1"/>
      <c r="I14" s="1"/>
    </row>
    <row r="15" spans="1:9" ht="12.75">
      <c r="A15" s="9">
        <v>8</v>
      </c>
      <c r="B15" s="9" t="s">
        <v>197</v>
      </c>
      <c r="C15" s="124">
        <f>SUM(C10:C14)</f>
        <v>59267542</v>
      </c>
      <c r="D15" s="124">
        <f>SUM(D11:D14)</f>
        <v>0</v>
      </c>
      <c r="E15" s="127">
        <f>SUM(E13:E14)</f>
        <v>0</v>
      </c>
      <c r="F15" s="126">
        <f>SUM(C15:E15)</f>
        <v>59267542</v>
      </c>
      <c r="G15" s="124">
        <f>G10+G11+G12+G13+G14</f>
        <v>59346727</v>
      </c>
      <c r="I15" s="1"/>
    </row>
    <row r="16" spans="1:9" ht="12.75">
      <c r="A16" s="9"/>
      <c r="B16" s="9"/>
      <c r="C16" s="124"/>
      <c r="D16" s="124"/>
      <c r="E16" s="127"/>
      <c r="F16" s="126"/>
      <c r="G16" s="9"/>
      <c r="I16" s="1"/>
    </row>
    <row r="17" spans="1:9" ht="12.75">
      <c r="A17" s="9">
        <v>9</v>
      </c>
      <c r="B17" s="8" t="s">
        <v>207</v>
      </c>
      <c r="C17" s="124"/>
      <c r="D17" s="124"/>
      <c r="E17" s="123"/>
      <c r="F17" s="126"/>
      <c r="G17" s="9"/>
      <c r="I17" s="3"/>
    </row>
    <row r="18" spans="1:9" ht="12.75">
      <c r="A18" s="9">
        <v>10</v>
      </c>
      <c r="B18" s="8" t="s">
        <v>201</v>
      </c>
      <c r="C18" s="124"/>
      <c r="D18" s="124"/>
      <c r="E18" s="123"/>
      <c r="F18" s="126"/>
      <c r="G18" s="9"/>
      <c r="I18" s="3"/>
    </row>
    <row r="19" spans="1:9" ht="12.75">
      <c r="A19" s="9">
        <v>11</v>
      </c>
      <c r="B19" s="9" t="s">
        <v>208</v>
      </c>
      <c r="C19" s="124">
        <v>13540680</v>
      </c>
      <c r="D19" s="124">
        <v>0</v>
      </c>
      <c r="E19" s="127"/>
      <c r="F19" s="126">
        <f>SUM(C19:E19)</f>
        <v>13540680</v>
      </c>
      <c r="G19" s="9">
        <v>13540680</v>
      </c>
      <c r="I19" s="1"/>
    </row>
    <row r="20" spans="1:9" ht="12.75">
      <c r="A20" s="9">
        <v>12</v>
      </c>
      <c r="B20" s="9" t="s">
        <v>209</v>
      </c>
      <c r="C20" s="124">
        <v>39859709</v>
      </c>
      <c r="D20" s="124"/>
      <c r="E20" s="127"/>
      <c r="F20" s="126">
        <f>SUM(C20:E20)</f>
        <v>39859709</v>
      </c>
      <c r="G20" s="9">
        <v>39859709</v>
      </c>
      <c r="I20" s="1"/>
    </row>
    <row r="21" spans="1:9" ht="12.75">
      <c r="A21" s="9">
        <v>13</v>
      </c>
      <c r="B21" s="9" t="s">
        <v>210</v>
      </c>
      <c r="C21" s="127"/>
      <c r="D21" s="127"/>
      <c r="E21" s="127"/>
      <c r="F21" s="126">
        <f>SUM(C21:E21)</f>
        <v>0</v>
      </c>
      <c r="G21" s="7"/>
      <c r="I21" s="1"/>
    </row>
    <row r="22" spans="1:9" ht="12.75">
      <c r="A22" s="9">
        <v>14</v>
      </c>
      <c r="B22" s="9" t="s">
        <v>211</v>
      </c>
      <c r="C22" s="127"/>
      <c r="D22" s="127"/>
      <c r="E22" s="127"/>
      <c r="F22" s="126">
        <f>SUM(C22:E22)</f>
        <v>0</v>
      </c>
      <c r="G22" s="7"/>
      <c r="I22" s="1"/>
    </row>
    <row r="23" spans="1:9" ht="12.75">
      <c r="A23" s="9">
        <v>15</v>
      </c>
      <c r="B23" s="9" t="s">
        <v>212</v>
      </c>
      <c r="C23" s="127"/>
      <c r="D23" s="127"/>
      <c r="E23" s="127"/>
      <c r="F23" s="126">
        <f>SUM(C23:E23)</f>
        <v>0</v>
      </c>
      <c r="G23" s="7"/>
      <c r="I23" s="1"/>
    </row>
    <row r="24" spans="1:9" ht="12.75">
      <c r="A24" s="9">
        <v>16</v>
      </c>
      <c r="B24" s="9" t="s">
        <v>137</v>
      </c>
      <c r="C24" s="127">
        <f>SUM(C19:C23)</f>
        <v>53400389</v>
      </c>
      <c r="D24" s="127">
        <f>SUM(D19:D23)</f>
        <v>0</v>
      </c>
      <c r="E24" s="127">
        <f>SUM(E19:E23)</f>
        <v>0</v>
      </c>
      <c r="F24" s="127">
        <f>SUM(F19:F23)</f>
        <v>53400389</v>
      </c>
      <c r="G24" s="127">
        <f>SUM(G19:G23)</f>
        <v>53400389</v>
      </c>
      <c r="I24" s="1"/>
    </row>
    <row r="25" spans="1:7" ht="12.75">
      <c r="A25" s="9"/>
      <c r="B25" s="7"/>
      <c r="C25" s="127"/>
      <c r="D25" s="127"/>
      <c r="E25" s="123"/>
      <c r="F25" s="128"/>
      <c r="G25" s="7"/>
    </row>
    <row r="26" spans="1:9" ht="12.75">
      <c r="A26" s="135">
        <v>17</v>
      </c>
      <c r="B26" s="8" t="s">
        <v>213</v>
      </c>
      <c r="C26" s="127"/>
      <c r="D26" s="127"/>
      <c r="E26" s="123"/>
      <c r="F26" s="128"/>
      <c r="G26" s="7"/>
      <c r="I26" s="3"/>
    </row>
    <row r="27" spans="1:9" ht="12.75">
      <c r="A27" s="32">
        <v>18</v>
      </c>
      <c r="B27" s="32" t="s">
        <v>138</v>
      </c>
      <c r="C27" s="129">
        <v>9183514</v>
      </c>
      <c r="D27" s="127">
        <v>0</v>
      </c>
      <c r="E27" s="123"/>
      <c r="F27" s="126">
        <f>SUM(C27:E27)</f>
        <v>9183514</v>
      </c>
      <c r="G27" s="9">
        <v>8681669</v>
      </c>
      <c r="I27" s="1"/>
    </row>
    <row r="28" spans="1:7" ht="12.75">
      <c r="A28" s="9">
        <v>19</v>
      </c>
      <c r="B28" s="7" t="s">
        <v>139</v>
      </c>
      <c r="C28" s="127"/>
      <c r="D28" s="127"/>
      <c r="E28" s="123"/>
      <c r="F28" s="126">
        <f>SUM(F29:F30)</f>
        <v>0</v>
      </c>
      <c r="G28" s="7"/>
    </row>
    <row r="29" spans="1:7" ht="12.75">
      <c r="A29" s="9">
        <v>20</v>
      </c>
      <c r="B29" s="7" t="s">
        <v>140</v>
      </c>
      <c r="C29" s="127"/>
      <c r="D29" s="127"/>
      <c r="E29" s="123"/>
      <c r="F29" s="126">
        <f>SUM(C29:E29)</f>
        <v>0</v>
      </c>
      <c r="G29" s="7"/>
    </row>
    <row r="30" spans="1:7" ht="12.75">
      <c r="A30" s="9">
        <v>21</v>
      </c>
      <c r="B30" s="7" t="s">
        <v>141</v>
      </c>
      <c r="C30" s="127"/>
      <c r="D30" s="127"/>
      <c r="E30" s="123"/>
      <c r="F30" s="126">
        <f>SUM(C30:E30)</f>
        <v>0</v>
      </c>
      <c r="G30" s="7"/>
    </row>
    <row r="31" spans="1:7" ht="12.75">
      <c r="A31" s="9">
        <v>22</v>
      </c>
      <c r="B31" s="7" t="s">
        <v>137</v>
      </c>
      <c r="C31" s="127">
        <f>SUM(C27:C29)</f>
        <v>9183514</v>
      </c>
      <c r="D31" s="127">
        <f>SUM(D27:D29)</f>
        <v>0</v>
      </c>
      <c r="E31" s="123"/>
      <c r="F31" s="126">
        <f>SUM(C31:E31)</f>
        <v>9183514</v>
      </c>
      <c r="G31" s="124">
        <v>8681669</v>
      </c>
    </row>
    <row r="32" spans="1:10" ht="12.75">
      <c r="A32" s="9"/>
      <c r="B32" s="8"/>
      <c r="C32" s="123"/>
      <c r="D32" s="123"/>
      <c r="E32" s="123"/>
      <c r="F32" s="130"/>
      <c r="G32" s="8"/>
      <c r="H32" s="3"/>
      <c r="I32" s="3"/>
      <c r="J32" s="3"/>
    </row>
    <row r="33" spans="1:9" ht="12.75">
      <c r="A33" s="9">
        <v>23</v>
      </c>
      <c r="B33" s="3" t="s">
        <v>142</v>
      </c>
      <c r="C33" s="127">
        <v>1583376</v>
      </c>
      <c r="D33" s="127"/>
      <c r="E33" s="127">
        <f>E34</f>
        <v>0</v>
      </c>
      <c r="F33" s="127">
        <f>F34</f>
        <v>1583376</v>
      </c>
      <c r="G33" s="127">
        <f>G34</f>
        <v>1583376</v>
      </c>
      <c r="I33" s="3"/>
    </row>
    <row r="34" spans="1:7" ht="12.75">
      <c r="A34" s="9">
        <v>24</v>
      </c>
      <c r="B34" s="9" t="s">
        <v>544</v>
      </c>
      <c r="C34" s="127">
        <v>1583376</v>
      </c>
      <c r="D34" s="127">
        <v>0</v>
      </c>
      <c r="E34" s="123">
        <v>0</v>
      </c>
      <c r="F34" s="128">
        <f>C34+D34+E34</f>
        <v>1583376</v>
      </c>
      <c r="G34" s="183">
        <v>1583376</v>
      </c>
    </row>
    <row r="35" spans="1:7" ht="12.75">
      <c r="A35" s="9">
        <v>25</v>
      </c>
      <c r="B35" s="8" t="s">
        <v>105</v>
      </c>
      <c r="C35" s="123">
        <f>C15+C24+C31+C33</f>
        <v>123434821</v>
      </c>
      <c r="D35" s="123">
        <f>D15+D24+D31+D33</f>
        <v>0</v>
      </c>
      <c r="E35" s="123">
        <f>E15+E24+E31+E33</f>
        <v>0</v>
      </c>
      <c r="F35" s="123">
        <f>F15+F24+F31+F33</f>
        <v>123434821</v>
      </c>
      <c r="G35" s="123">
        <f>G15+G24+G31+G33</f>
        <v>123012161</v>
      </c>
    </row>
    <row r="42" spans="2:12" ht="12.75">
      <c r="B42" t="s">
        <v>117</v>
      </c>
      <c r="C42" t="s">
        <v>118</v>
      </c>
      <c r="D42" t="s">
        <v>172</v>
      </c>
      <c r="E42" t="s">
        <v>127</v>
      </c>
      <c r="F42" t="s">
        <v>173</v>
      </c>
      <c r="G42" t="s">
        <v>174</v>
      </c>
      <c r="H42" t="s">
        <v>175</v>
      </c>
      <c r="I42" t="s">
        <v>176</v>
      </c>
      <c r="J42" t="s">
        <v>177</v>
      </c>
      <c r="K42" t="s">
        <v>178</v>
      </c>
      <c r="L42" t="s">
        <v>179</v>
      </c>
    </row>
    <row r="43" spans="1:12" ht="12.75">
      <c r="A43" s="9">
        <v>26</v>
      </c>
      <c r="B43" s="27" t="s">
        <v>145</v>
      </c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9">
        <v>27</v>
      </c>
      <c r="B44" s="26" t="s">
        <v>96</v>
      </c>
      <c r="C44" s="7" t="s">
        <v>97</v>
      </c>
      <c r="D44" s="7" t="s">
        <v>98</v>
      </c>
      <c r="E44" s="7" t="s">
        <v>99</v>
      </c>
      <c r="F44" s="7" t="s">
        <v>100</v>
      </c>
      <c r="G44" s="7" t="s">
        <v>101</v>
      </c>
      <c r="H44" s="7" t="s">
        <v>143</v>
      </c>
      <c r="I44" s="7" t="s">
        <v>23</v>
      </c>
      <c r="J44" s="9" t="s">
        <v>619</v>
      </c>
      <c r="K44" s="7" t="s">
        <v>95</v>
      </c>
      <c r="L44" s="7" t="s">
        <v>102</v>
      </c>
    </row>
    <row r="45" spans="1:12" ht="12.75">
      <c r="A45" s="9">
        <v>28</v>
      </c>
      <c r="B45" s="27" t="s">
        <v>144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27"/>
    </row>
    <row r="46" spans="1:12" ht="12.75">
      <c r="A46" s="9">
        <v>29</v>
      </c>
      <c r="B46" s="28" t="s">
        <v>532</v>
      </c>
      <c r="C46" s="131"/>
      <c r="D46" s="131"/>
      <c r="E46" s="131"/>
      <c r="F46" s="131"/>
      <c r="G46" s="131"/>
      <c r="H46" s="131"/>
      <c r="I46" s="124"/>
      <c r="J46" s="131"/>
      <c r="K46" s="131"/>
      <c r="L46" s="182">
        <f>SUM(C46:K46)</f>
        <v>0</v>
      </c>
    </row>
    <row r="47" spans="1:12" ht="12.75">
      <c r="A47" s="9">
        <v>30</v>
      </c>
      <c r="B47" s="28" t="s">
        <v>531</v>
      </c>
      <c r="C47" s="124">
        <v>5413903</v>
      </c>
      <c r="D47" s="124">
        <v>996039</v>
      </c>
      <c r="E47" s="124">
        <v>1092000</v>
      </c>
      <c r="F47" s="131"/>
      <c r="G47" s="124"/>
      <c r="H47" s="124"/>
      <c r="I47" s="124"/>
      <c r="J47" s="131"/>
      <c r="K47" s="124">
        <v>8681669</v>
      </c>
      <c r="L47" s="182">
        <f>SUM(C47:K47)</f>
        <v>16183611</v>
      </c>
    </row>
    <row r="48" spans="1:12" ht="12.75">
      <c r="A48" s="9">
        <v>31</v>
      </c>
      <c r="B48" s="28" t="s">
        <v>469</v>
      </c>
      <c r="C48" s="131"/>
      <c r="D48" s="131"/>
      <c r="E48" s="124">
        <v>791000</v>
      </c>
      <c r="F48" s="131"/>
      <c r="G48" s="131"/>
      <c r="H48" s="131"/>
      <c r="I48" s="131"/>
      <c r="J48" s="131"/>
      <c r="K48" s="131"/>
      <c r="L48" s="182">
        <f>SUM(C48:K48)</f>
        <v>791000</v>
      </c>
    </row>
    <row r="49" spans="1:12" ht="12.75">
      <c r="A49" s="9">
        <v>32</v>
      </c>
      <c r="B49" s="28" t="s">
        <v>530</v>
      </c>
      <c r="C49" s="124">
        <v>2977425</v>
      </c>
      <c r="D49" s="124">
        <v>535449</v>
      </c>
      <c r="E49" s="124">
        <v>2908445</v>
      </c>
      <c r="F49" s="131"/>
      <c r="G49" s="131"/>
      <c r="H49" s="124"/>
      <c r="I49" s="124">
        <v>39859709</v>
      </c>
      <c r="J49" s="131"/>
      <c r="K49" s="124"/>
      <c r="L49" s="182">
        <f>SUM(C49:K49)</f>
        <v>46281028</v>
      </c>
    </row>
    <row r="50" spans="1:12" ht="12.75">
      <c r="A50" s="9">
        <v>33</v>
      </c>
      <c r="B50" s="28" t="s">
        <v>529</v>
      </c>
      <c r="C50" s="131"/>
      <c r="D50" s="131"/>
      <c r="E50" s="124">
        <v>30000</v>
      </c>
      <c r="F50" s="131"/>
      <c r="G50" s="124">
        <v>20244498</v>
      </c>
      <c r="H50" s="131"/>
      <c r="I50" s="124"/>
      <c r="J50" s="131"/>
      <c r="K50" s="131"/>
      <c r="L50" s="182">
        <f>SUM(C50:K50)</f>
        <v>20274498</v>
      </c>
    </row>
    <row r="51" spans="1:12" ht="12.75">
      <c r="A51" s="9">
        <v>35</v>
      </c>
      <c r="B51" s="28" t="s">
        <v>546</v>
      </c>
      <c r="C51" s="131"/>
      <c r="D51" s="131"/>
      <c r="E51" s="131"/>
      <c r="F51" s="131"/>
      <c r="G51" s="124">
        <v>285433</v>
      </c>
      <c r="H51" s="131"/>
      <c r="I51" s="131"/>
      <c r="J51" s="131"/>
      <c r="K51" s="131"/>
      <c r="L51" s="182">
        <f>SUM(C51:K51)</f>
        <v>285433</v>
      </c>
    </row>
    <row r="52" spans="1:12" ht="12.75">
      <c r="A52" s="9">
        <v>36</v>
      </c>
      <c r="B52" s="28" t="s">
        <v>545</v>
      </c>
      <c r="C52" s="131"/>
      <c r="D52" s="131"/>
      <c r="E52" s="131"/>
      <c r="F52" s="124">
        <v>2515000</v>
      </c>
      <c r="G52" s="124">
        <v>75000</v>
      </c>
      <c r="H52" s="131"/>
      <c r="I52" s="131"/>
      <c r="J52" s="131"/>
      <c r="K52" s="131"/>
      <c r="L52" s="182">
        <f>SUM(C52:K52)</f>
        <v>2590000</v>
      </c>
    </row>
    <row r="53" spans="1:12" ht="12.75">
      <c r="A53" s="9">
        <v>37</v>
      </c>
      <c r="B53" s="28" t="s">
        <v>526</v>
      </c>
      <c r="C53" s="131"/>
      <c r="D53" s="131"/>
      <c r="E53" s="131"/>
      <c r="F53" s="131"/>
      <c r="G53" s="124">
        <v>0</v>
      </c>
      <c r="H53" s="131"/>
      <c r="I53" s="131"/>
      <c r="J53" s="131"/>
      <c r="K53" s="131"/>
      <c r="L53" s="182">
        <f>SUM(C53:K53)</f>
        <v>0</v>
      </c>
    </row>
    <row r="54" spans="1:12" ht="12.75">
      <c r="A54" s="9">
        <v>38</v>
      </c>
      <c r="B54" s="28" t="s">
        <v>463</v>
      </c>
      <c r="C54" s="124">
        <v>3127314</v>
      </c>
      <c r="D54" s="124">
        <v>561680</v>
      </c>
      <c r="E54" s="124">
        <v>1501000</v>
      </c>
      <c r="F54" s="131"/>
      <c r="G54" s="131"/>
      <c r="H54" s="124">
        <v>1000000</v>
      </c>
      <c r="I54" s="131"/>
      <c r="J54" s="131"/>
      <c r="K54" s="131"/>
      <c r="L54" s="182">
        <f>SUM(C54:K54)</f>
        <v>6189994</v>
      </c>
    </row>
    <row r="55" spans="1:12" ht="12.75">
      <c r="A55" s="9">
        <v>39</v>
      </c>
      <c r="B55" s="28" t="s">
        <v>575</v>
      </c>
      <c r="C55" s="131"/>
      <c r="D55" s="131"/>
      <c r="E55" s="124">
        <v>158004</v>
      </c>
      <c r="F55" s="131"/>
      <c r="G55" s="131"/>
      <c r="H55" s="131"/>
      <c r="I55" s="131"/>
      <c r="J55" s="131"/>
      <c r="K55" s="131"/>
      <c r="L55" s="182">
        <f>SUM(C55:K55)</f>
        <v>158004</v>
      </c>
    </row>
    <row r="56" spans="1:12" ht="12.75">
      <c r="A56" s="9">
        <v>40</v>
      </c>
      <c r="B56" s="28" t="s">
        <v>576</v>
      </c>
      <c r="C56" s="131"/>
      <c r="D56" s="131"/>
      <c r="E56" s="131"/>
      <c r="F56" s="131"/>
      <c r="G56" s="124">
        <v>0</v>
      </c>
      <c r="H56" s="131"/>
      <c r="I56" s="131"/>
      <c r="J56" s="131"/>
      <c r="K56" s="131"/>
      <c r="L56" s="182">
        <f>SUM(C56:K56)</f>
        <v>0</v>
      </c>
    </row>
    <row r="57" spans="1:12" ht="12.75">
      <c r="A57" s="9">
        <v>41</v>
      </c>
      <c r="B57" s="28" t="s">
        <v>585</v>
      </c>
      <c r="C57" s="124"/>
      <c r="D57" s="124"/>
      <c r="E57" s="124">
        <v>0</v>
      </c>
      <c r="F57" s="131"/>
      <c r="G57" s="131"/>
      <c r="H57" s="124">
        <v>12164999</v>
      </c>
      <c r="I57" s="131"/>
      <c r="J57" s="131"/>
      <c r="K57" s="131"/>
      <c r="L57" s="182">
        <f>SUM(C57:K57)</f>
        <v>12164999</v>
      </c>
    </row>
    <row r="58" spans="1:12" ht="12.75">
      <c r="A58" s="9">
        <v>42</v>
      </c>
      <c r="B58" s="28" t="s">
        <v>426</v>
      </c>
      <c r="C58" s="132">
        <v>9782436</v>
      </c>
      <c r="D58" s="124">
        <v>859451</v>
      </c>
      <c r="E58" s="124">
        <v>2772006</v>
      </c>
      <c r="F58" s="131"/>
      <c r="G58" s="131"/>
      <c r="H58" s="124">
        <v>375681</v>
      </c>
      <c r="I58" s="131"/>
      <c r="J58" s="131"/>
      <c r="K58" s="131"/>
      <c r="L58" s="182">
        <f>SUM(C58:K58)</f>
        <v>13789574</v>
      </c>
    </row>
    <row r="59" spans="1:12" ht="12.75">
      <c r="A59" s="9">
        <v>43</v>
      </c>
      <c r="B59" s="28" t="s">
        <v>535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82">
        <f>SUM(C59:K59)</f>
        <v>0</v>
      </c>
    </row>
    <row r="60" spans="1:12" ht="12.75">
      <c r="A60" s="9">
        <v>44</v>
      </c>
      <c r="B60" s="28" t="s">
        <v>470</v>
      </c>
      <c r="C60" s="124"/>
      <c r="D60" s="124"/>
      <c r="E60" s="124">
        <v>592000</v>
      </c>
      <c r="F60" s="131"/>
      <c r="G60" s="131"/>
      <c r="H60" s="131"/>
      <c r="I60" s="131"/>
      <c r="J60" s="131"/>
      <c r="K60" s="131"/>
      <c r="L60" s="182">
        <f>SUM(C60:K60)</f>
        <v>592000</v>
      </c>
    </row>
    <row r="61" spans="1:12" ht="12.75">
      <c r="A61" s="9">
        <v>45</v>
      </c>
      <c r="B61" s="28" t="s">
        <v>465</v>
      </c>
      <c r="C61" s="131"/>
      <c r="D61" s="131"/>
      <c r="E61" s="124">
        <v>1883068</v>
      </c>
      <c r="F61" s="131"/>
      <c r="G61" s="131"/>
      <c r="H61" s="124"/>
      <c r="I61" s="131"/>
      <c r="J61" s="131"/>
      <c r="K61" s="131"/>
      <c r="L61" s="182">
        <f>SUM(C61:K61)</f>
        <v>1883068</v>
      </c>
    </row>
    <row r="62" spans="1:12" ht="12.75">
      <c r="A62" s="9">
        <v>46</v>
      </c>
      <c r="B62" s="28" t="s">
        <v>466</v>
      </c>
      <c r="C62" s="131"/>
      <c r="D62" s="131"/>
      <c r="E62" s="124">
        <v>110000</v>
      </c>
      <c r="F62" s="131"/>
      <c r="G62" s="131"/>
      <c r="H62" s="131"/>
      <c r="I62" s="131"/>
      <c r="J62" s="131"/>
      <c r="K62" s="131"/>
      <c r="L62" s="182">
        <f>SUM(C62:K62)</f>
        <v>110000</v>
      </c>
    </row>
    <row r="63" spans="1:12" ht="12.75">
      <c r="A63" s="9">
        <v>47</v>
      </c>
      <c r="B63" s="28" t="s">
        <v>586</v>
      </c>
      <c r="C63" s="131"/>
      <c r="D63" s="131"/>
      <c r="E63" s="131"/>
      <c r="F63" s="131"/>
      <c r="G63" s="124">
        <v>1718952</v>
      </c>
      <c r="H63" s="131"/>
      <c r="I63" s="131"/>
      <c r="J63" s="131"/>
      <c r="K63" s="131"/>
      <c r="L63" s="182">
        <f>SUM(C63:K63)</f>
        <v>1718952</v>
      </c>
    </row>
    <row r="64" spans="1:12" ht="12.75">
      <c r="A64" s="9">
        <v>48</v>
      </c>
      <c r="B64" s="26" t="s">
        <v>537</v>
      </c>
      <c r="C64" s="123">
        <f>SUM(C46:C63)</f>
        <v>21301078</v>
      </c>
      <c r="D64" s="123">
        <f>SUM(D46:D63)</f>
        <v>2952619</v>
      </c>
      <c r="E64" s="123">
        <f>SUM(E46:E63)</f>
        <v>11837523</v>
      </c>
      <c r="F64" s="123">
        <f>SUM(F46:F63)</f>
        <v>2515000</v>
      </c>
      <c r="G64" s="123">
        <f>SUM(G46:G63)</f>
        <v>22323883</v>
      </c>
      <c r="H64" s="123">
        <f>SUM(H46:H63)</f>
        <v>13540680</v>
      </c>
      <c r="I64" s="123">
        <f>SUM(I46:I63)</f>
        <v>39859709</v>
      </c>
      <c r="J64" s="123">
        <f>SUM(J46:J63)</f>
        <v>0</v>
      </c>
      <c r="K64" s="123">
        <f>SUM(K46:K63)</f>
        <v>8681669</v>
      </c>
      <c r="L64" s="123">
        <f>SUM(L46:L63)</f>
        <v>123012161</v>
      </c>
    </row>
    <row r="65" spans="2:10" ht="12.75">
      <c r="B65" s="3"/>
      <c r="C65" s="3"/>
      <c r="D65" s="3"/>
      <c r="E65" s="3"/>
      <c r="F65" s="3"/>
      <c r="G65" s="3"/>
      <c r="H65" s="3"/>
      <c r="I65" s="3"/>
      <c r="J65" s="3"/>
    </row>
    <row r="67" spans="2:10" ht="12.75">
      <c r="B67" s="3"/>
      <c r="C67" s="3"/>
      <c r="D67" s="3"/>
      <c r="E67" s="3"/>
      <c r="F67" s="3"/>
      <c r="G67" s="3"/>
      <c r="H67" s="3"/>
      <c r="I67" s="3"/>
      <c r="J67" s="3"/>
    </row>
  </sheetData>
  <sheetProtection/>
  <mergeCells count="3">
    <mergeCell ref="F6:F7"/>
    <mergeCell ref="C6:E6"/>
    <mergeCell ref="G6:G7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598</v>
      </c>
    </row>
    <row r="3" ht="12.75">
      <c r="B3" s="1" t="s">
        <v>574</v>
      </c>
    </row>
    <row r="4" ht="12.75">
      <c r="C4" s="88" t="s">
        <v>436</v>
      </c>
    </row>
    <row r="5" spans="1:3" ht="12.75">
      <c r="A5" s="7"/>
      <c r="B5" s="8" t="s">
        <v>237</v>
      </c>
      <c r="C5" s="7"/>
    </row>
    <row r="6" spans="1:3" ht="12.75">
      <c r="A6" s="7" t="s">
        <v>117</v>
      </c>
      <c r="B6" s="9" t="s">
        <v>118</v>
      </c>
      <c r="C6" s="9" t="s">
        <v>126</v>
      </c>
    </row>
    <row r="7" spans="1:3" ht="12.75">
      <c r="A7" s="7" t="s">
        <v>419</v>
      </c>
      <c r="B7" s="7" t="s">
        <v>3</v>
      </c>
      <c r="C7" s="9" t="s">
        <v>439</v>
      </c>
    </row>
    <row r="8" spans="1:3" ht="12.75">
      <c r="A8" s="7"/>
      <c r="B8" s="7"/>
      <c r="C8" s="7"/>
    </row>
    <row r="9" spans="1:3" ht="12.75">
      <c r="A9" s="7">
        <v>1</v>
      </c>
      <c r="B9" s="9" t="s">
        <v>524</v>
      </c>
      <c r="C9" s="83">
        <v>2515000</v>
      </c>
    </row>
    <row r="10" spans="1:3" ht="12.75">
      <c r="A10" s="7"/>
      <c r="B10" s="9"/>
      <c r="C10" s="83"/>
    </row>
    <row r="11" spans="1:3" ht="12.75">
      <c r="A11" s="7">
        <v>2</v>
      </c>
      <c r="B11" s="9" t="s">
        <v>74</v>
      </c>
      <c r="C11" s="84">
        <f>SUM(C9:C10)</f>
        <v>2515000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5.57421875" style="0" customWidth="1"/>
    <col min="5" max="5" width="9.28125" style="0" bestFit="1" customWidth="1"/>
    <col min="6" max="6" width="16.7109375" style="0" customWidth="1"/>
  </cols>
  <sheetData>
    <row r="1" ht="12.75">
      <c r="B1" s="1" t="s">
        <v>599</v>
      </c>
    </row>
    <row r="2" spans="2:4" ht="12.75">
      <c r="B2" t="s">
        <v>574</v>
      </c>
      <c r="D2" t="s">
        <v>468</v>
      </c>
    </row>
    <row r="3" ht="12.75">
      <c r="A3" s="3" t="s">
        <v>240</v>
      </c>
    </row>
    <row r="4" spans="2:6" ht="12.75">
      <c r="B4" t="s">
        <v>122</v>
      </c>
      <c r="C4" t="s">
        <v>123</v>
      </c>
      <c r="D4" t="s">
        <v>124</v>
      </c>
      <c r="E4" t="s">
        <v>125</v>
      </c>
      <c r="F4" t="s">
        <v>199</v>
      </c>
    </row>
    <row r="5" spans="1:6" ht="12.75">
      <c r="A5" s="8" t="s">
        <v>440</v>
      </c>
      <c r="B5" s="8" t="s">
        <v>441</v>
      </c>
      <c r="C5" s="8" t="s">
        <v>234</v>
      </c>
      <c r="D5" s="8" t="s">
        <v>252</v>
      </c>
      <c r="E5" s="8" t="s">
        <v>442</v>
      </c>
      <c r="F5" s="8" t="s">
        <v>102</v>
      </c>
    </row>
    <row r="6" spans="1:6" ht="25.5">
      <c r="A6" s="7">
        <v>1</v>
      </c>
      <c r="B6" s="141" t="s">
        <v>577</v>
      </c>
      <c r="C6" s="83"/>
      <c r="D6" s="83">
        <v>31385598</v>
      </c>
      <c r="E6" s="83"/>
      <c r="F6" s="83">
        <f>SUM(C6:E6)</f>
        <v>31385598</v>
      </c>
    </row>
    <row r="7" spans="1:6" ht="12.75">
      <c r="A7" s="7">
        <v>2</v>
      </c>
      <c r="B7" s="7" t="s">
        <v>241</v>
      </c>
      <c r="C7" s="83"/>
      <c r="D7" s="83">
        <v>8474111</v>
      </c>
      <c r="E7" s="83"/>
      <c r="F7" s="83">
        <f>SUM(C7:E7)</f>
        <v>8474111</v>
      </c>
    </row>
    <row r="8" spans="1:6" ht="12.75">
      <c r="A8" s="7">
        <v>3</v>
      </c>
      <c r="B8" s="8" t="s">
        <v>104</v>
      </c>
      <c r="C8" s="84">
        <f>SUM(C6:C7)</f>
        <v>0</v>
      </c>
      <c r="D8" s="84">
        <f>SUM(D6:D7)</f>
        <v>39859709</v>
      </c>
      <c r="E8" s="84">
        <f>SUM(E6:E7)</f>
        <v>0</v>
      </c>
      <c r="F8" s="84">
        <f>SUM(F6:F7)</f>
        <v>39859709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PageLayoutView="0"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50.42187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600</v>
      </c>
    </row>
    <row r="2" ht="12.75">
      <c r="C2" t="s">
        <v>574</v>
      </c>
    </row>
    <row r="3" spans="1:2" ht="12.75">
      <c r="A3" s="3" t="s">
        <v>146</v>
      </c>
      <c r="B3" s="2"/>
    </row>
    <row r="4" spans="2:6" ht="12.75">
      <c r="B4" t="s">
        <v>81</v>
      </c>
      <c r="C4" t="s">
        <v>118</v>
      </c>
      <c r="D4" t="s">
        <v>126</v>
      </c>
      <c r="E4" t="s">
        <v>125</v>
      </c>
      <c r="F4" t="s">
        <v>199</v>
      </c>
    </row>
    <row r="5" spans="1:6" ht="12.75">
      <c r="A5" s="8" t="s">
        <v>183</v>
      </c>
      <c r="B5" s="8" t="s">
        <v>22</v>
      </c>
      <c r="C5" s="8" t="s">
        <v>234</v>
      </c>
      <c r="D5" s="8" t="s">
        <v>235</v>
      </c>
      <c r="E5" s="8" t="s">
        <v>442</v>
      </c>
      <c r="F5" s="8" t="s">
        <v>102</v>
      </c>
    </row>
    <row r="6" spans="1:6" ht="12.75">
      <c r="A6" s="7">
        <v>1</v>
      </c>
      <c r="B6" s="141" t="s">
        <v>587</v>
      </c>
      <c r="C6" s="8"/>
      <c r="D6" s="136">
        <v>295812</v>
      </c>
      <c r="E6" s="9"/>
      <c r="F6" s="83">
        <f aca="true" t="shared" si="0" ref="F6:F12">C6+D6+E6</f>
        <v>295812</v>
      </c>
    </row>
    <row r="7" spans="1:6" ht="12.75">
      <c r="A7" s="24">
        <v>2</v>
      </c>
      <c r="B7" s="9" t="s">
        <v>241</v>
      </c>
      <c r="C7" s="8"/>
      <c r="D7" s="136">
        <v>79869</v>
      </c>
      <c r="E7" s="9"/>
      <c r="F7" s="83">
        <f t="shared" si="0"/>
        <v>79869</v>
      </c>
    </row>
    <row r="8" spans="1:6" ht="12.75">
      <c r="A8" s="24">
        <v>3</v>
      </c>
      <c r="B8" s="9" t="s">
        <v>588</v>
      </c>
      <c r="C8" s="8"/>
      <c r="D8" s="136">
        <v>9578740</v>
      </c>
      <c r="E8" s="9"/>
      <c r="F8" s="83">
        <f t="shared" si="0"/>
        <v>9578740</v>
      </c>
    </row>
    <row r="9" spans="1:6" ht="12.75">
      <c r="A9" s="24">
        <v>4</v>
      </c>
      <c r="B9" s="9" t="s">
        <v>241</v>
      </c>
      <c r="C9" s="8"/>
      <c r="D9" s="136">
        <v>2586259</v>
      </c>
      <c r="E9" s="9"/>
      <c r="F9" s="83">
        <f t="shared" si="0"/>
        <v>2586259</v>
      </c>
    </row>
    <row r="10" spans="1:6" ht="12.75">
      <c r="A10" s="24">
        <v>5</v>
      </c>
      <c r="B10" s="9" t="s">
        <v>589</v>
      </c>
      <c r="C10" s="8"/>
      <c r="D10" s="136">
        <v>787402</v>
      </c>
      <c r="E10" s="9"/>
      <c r="F10" s="83">
        <f t="shared" si="0"/>
        <v>787402</v>
      </c>
    </row>
    <row r="11" spans="1:6" ht="12.75">
      <c r="A11" s="24">
        <v>6</v>
      </c>
      <c r="B11" s="9" t="s">
        <v>241</v>
      </c>
      <c r="C11" s="8"/>
      <c r="D11" s="136">
        <v>212598</v>
      </c>
      <c r="E11" s="9"/>
      <c r="F11" s="83">
        <f t="shared" si="0"/>
        <v>212598</v>
      </c>
    </row>
    <row r="12" spans="1:6" ht="12.75">
      <c r="A12" s="7">
        <v>7</v>
      </c>
      <c r="B12" s="8" t="s">
        <v>115</v>
      </c>
      <c r="C12" s="89"/>
      <c r="D12" s="89">
        <f>SUM(D6:D11)</f>
        <v>13540680</v>
      </c>
      <c r="E12" s="89">
        <f>SUM(E6:E7)</f>
        <v>0</v>
      </c>
      <c r="F12" s="83">
        <f t="shared" si="0"/>
        <v>13540680</v>
      </c>
    </row>
    <row r="14" spans="2:3" ht="12.75">
      <c r="B14" s="3"/>
      <c r="C14" s="3"/>
    </row>
    <row r="16" ht="12.75">
      <c r="B16" s="3"/>
    </row>
    <row r="19" ht="12.75">
      <c r="C19" s="3"/>
    </row>
    <row r="21" spans="2:3" ht="12.75">
      <c r="B21" s="3"/>
      <c r="C21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2020-03-09T14:36:30Z</cp:lastPrinted>
  <dcterms:created xsi:type="dcterms:W3CDTF">2006-01-17T11:47:21Z</dcterms:created>
  <dcterms:modified xsi:type="dcterms:W3CDTF">2020-12-26T05:56:50Z</dcterms:modified>
  <cp:category/>
  <cp:version/>
  <cp:contentType/>
  <cp:contentStatus/>
</cp:coreProperties>
</file>