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itkarsag\2018\Képviselő-testület\2018.09.11\NJT\"/>
    </mc:Choice>
  </mc:AlternateContent>
  <xr:revisionPtr revIDLastSave="0" documentId="13_ncr:1_{5576F6AC-6E11-4455-B501-58A5F6522233}" xr6:coauthVersionLast="36" xr6:coauthVersionMax="36" xr10:uidLastSave="{00000000-0000-0000-0000-000000000000}"/>
  <bookViews>
    <workbookView xWindow="0" yWindow="0" windowWidth="19200" windowHeight="10770" tabRatio="727" activeTab="7" xr2:uid="{00000000-000D-0000-FFFF-FFFF00000000}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77" r:id="rId7"/>
    <sheet name="4.sz.mell." sheetId="63" r:id="rId8"/>
    <sheet name="5.1. sz. mell" sheetId="3" r:id="rId9"/>
    <sheet name="5.1.1. sz. mell " sheetId="113" r:id="rId10"/>
    <sheet name="5.1.2. sz. mell  " sheetId="114" r:id="rId11"/>
    <sheet name="5.2. sz. mell" sheetId="79" r:id="rId12"/>
    <sheet name="5.2.1. sz. mell" sheetId="98" r:id="rId13"/>
    <sheet name="5.2.3. sz. mell" sheetId="100" r:id="rId14"/>
    <sheet name="5.3. sz. mell" sheetId="105" r:id="rId15"/>
    <sheet name="5.3.1. sz. mell" sheetId="106" r:id="rId16"/>
    <sheet name="5.4. sz. mell" sheetId="116" r:id="rId17"/>
    <sheet name="5.4.1. sz. mell" sheetId="117" r:id="rId18"/>
    <sheet name="5.4.2. sz. mell" sheetId="118" r:id="rId19"/>
  </sheets>
  <definedNames>
    <definedName name="_xlnm.Print_Titles" localSheetId="8">'5.1. sz. mell'!$1:$6</definedName>
    <definedName name="_xlnm.Print_Titles" localSheetId="9">'5.1.1. sz. mell '!$1:$6</definedName>
    <definedName name="_xlnm.Print_Titles" localSheetId="10">'5.1.2. sz. mell  '!$1:$6</definedName>
    <definedName name="_xlnm.Print_Titles" localSheetId="11">'5.2. sz. mell'!$1:$6</definedName>
    <definedName name="_xlnm.Print_Titles" localSheetId="12">'5.2.1. sz. mell'!$1:$6</definedName>
    <definedName name="_xlnm.Print_Titles" localSheetId="13">'5.2.3. sz. mell'!$1:$6</definedName>
    <definedName name="_xlnm.Print_Titles" localSheetId="14">'5.3. sz. mell'!$1:$6</definedName>
    <definedName name="_xlnm.Print_Titles" localSheetId="15">'5.3.1. sz. mell'!$1:$6</definedName>
    <definedName name="_xlnm.Print_Titles" localSheetId="16">'5.4. sz. mell'!$1:$6</definedName>
    <definedName name="_xlnm.Print_Titles" localSheetId="17">'5.4.1. sz. mell'!$1:$6</definedName>
    <definedName name="_xlnm.Print_Titles" localSheetId="18">'5.4.2.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'1.4.sz.mell.'!$A$1:$D$149</definedName>
  </definedNames>
  <calcPr calcId="162913"/>
</workbook>
</file>

<file path=xl/calcChain.xml><?xml version="1.0" encoding="utf-8"?>
<calcChain xmlns="http://schemas.openxmlformats.org/spreadsheetml/2006/main">
  <c r="D44" i="117" l="1"/>
  <c r="D50" i="106"/>
  <c r="D44" i="106"/>
  <c r="D36" i="106"/>
  <c r="D29" i="106"/>
  <c r="D25" i="106"/>
  <c r="D19" i="106"/>
  <c r="D29" i="98"/>
  <c r="D25" i="98"/>
  <c r="D134" i="113"/>
  <c r="D129" i="113"/>
  <c r="D125" i="113"/>
  <c r="D121" i="113"/>
  <c r="D107" i="113"/>
  <c r="D73" i="113"/>
  <c r="D68" i="113"/>
  <c r="D64" i="113"/>
  <c r="D58" i="113"/>
  <c r="D53" i="113"/>
  <c r="D47" i="113"/>
  <c r="D36" i="113"/>
  <c r="D30" i="113"/>
  <c r="D29" i="113" s="1"/>
  <c r="D22" i="113"/>
  <c r="D15" i="113"/>
  <c r="C11" i="77"/>
  <c r="D133" i="95"/>
  <c r="D128" i="95"/>
  <c r="D124" i="95"/>
  <c r="D120" i="95"/>
  <c r="D106" i="95"/>
  <c r="D27" i="95"/>
  <c r="D26" i="95" s="1"/>
  <c r="D77" i="95"/>
  <c r="D73" i="95"/>
  <c r="D70" i="95"/>
  <c r="D65" i="95"/>
  <c r="D61" i="95"/>
  <c r="D55" i="95"/>
  <c r="D50" i="95"/>
  <c r="D44" i="95"/>
  <c r="D33" i="95"/>
  <c r="D19" i="95"/>
  <c r="D12" i="95"/>
  <c r="C50" i="118" l="1"/>
  <c r="C44" i="118"/>
  <c r="C55" i="118" s="1"/>
  <c r="C36" i="118"/>
  <c r="C29" i="118"/>
  <c r="C25" i="118"/>
  <c r="C19" i="118"/>
  <c r="C8" i="118"/>
  <c r="C35" i="118" s="1"/>
  <c r="C40" i="118" s="1"/>
  <c r="C50" i="117"/>
  <c r="C44" i="117"/>
  <c r="C55" i="117" s="1"/>
  <c r="C36" i="117"/>
  <c r="C29" i="117"/>
  <c r="C25" i="117"/>
  <c r="C19" i="117"/>
  <c r="C8" i="117"/>
  <c r="C35" i="117" s="1"/>
  <c r="C40" i="117" s="1"/>
  <c r="C50" i="116"/>
  <c r="C55" i="116" s="1"/>
  <c r="C44" i="116"/>
  <c r="C36" i="116"/>
  <c r="C29" i="116"/>
  <c r="C25" i="116"/>
  <c r="C19" i="116"/>
  <c r="C8" i="116"/>
  <c r="C35" i="116" s="1"/>
  <c r="C40" i="116" s="1"/>
  <c r="C50" i="106"/>
  <c r="C44" i="106"/>
  <c r="C55" i="106" s="1"/>
  <c r="C36" i="106"/>
  <c r="C29" i="106"/>
  <c r="C25" i="106"/>
  <c r="C19" i="106"/>
  <c r="C8" i="106"/>
  <c r="C35" i="106" s="1"/>
  <c r="C40" i="106" s="1"/>
  <c r="C50" i="105"/>
  <c r="C44" i="105"/>
  <c r="C55" i="105" s="1"/>
  <c r="C36" i="105"/>
  <c r="C29" i="105"/>
  <c r="C25" i="105"/>
  <c r="C19" i="105"/>
  <c r="C8" i="105"/>
  <c r="C35" i="105" s="1"/>
  <c r="C40" i="105" s="1"/>
  <c r="C50" i="100"/>
  <c r="C44" i="100"/>
  <c r="C55" i="100" s="1"/>
  <c r="C36" i="100"/>
  <c r="C29" i="100"/>
  <c r="C25" i="100"/>
  <c r="C19" i="100"/>
  <c r="C8" i="100"/>
  <c r="C35" i="100" s="1"/>
  <c r="C40" i="100" s="1"/>
  <c r="C50" i="98"/>
  <c r="C44" i="98"/>
  <c r="C55" i="98" s="1"/>
  <c r="C29" i="98"/>
  <c r="C25" i="98"/>
  <c r="C19" i="98"/>
  <c r="C8" i="98"/>
  <c r="C35" i="98" s="1"/>
  <c r="C40" i="98" s="1"/>
  <c r="C50" i="79"/>
  <c r="C44" i="79"/>
  <c r="C55" i="79" s="1"/>
  <c r="C29" i="79"/>
  <c r="C25" i="79"/>
  <c r="C19" i="79"/>
  <c r="C8" i="79"/>
  <c r="C35" i="79" s="1"/>
  <c r="C40" i="79" s="1"/>
  <c r="C139" i="114"/>
  <c r="C134" i="114"/>
  <c r="C129" i="114"/>
  <c r="C125" i="114"/>
  <c r="C144" i="114" s="1"/>
  <c r="C121" i="114"/>
  <c r="C124" i="114" s="1"/>
  <c r="C107" i="114"/>
  <c r="C91" i="114"/>
  <c r="C80" i="114"/>
  <c r="C76" i="114"/>
  <c r="C73" i="114"/>
  <c r="C68" i="114"/>
  <c r="C86" i="114" s="1"/>
  <c r="C64" i="114"/>
  <c r="C58" i="114"/>
  <c r="C53" i="114"/>
  <c r="C47" i="114"/>
  <c r="C36" i="114"/>
  <c r="C30" i="114"/>
  <c r="C29" i="114"/>
  <c r="C22" i="114"/>
  <c r="C15" i="114"/>
  <c r="C8" i="114"/>
  <c r="C63" i="114" s="1"/>
  <c r="C139" i="113"/>
  <c r="C134" i="113"/>
  <c r="C129" i="113"/>
  <c r="C125" i="113"/>
  <c r="C144" i="113" s="1"/>
  <c r="C121" i="113"/>
  <c r="C107" i="113"/>
  <c r="C91" i="113"/>
  <c r="C124" i="113" s="1"/>
  <c r="C86" i="113"/>
  <c r="C80" i="113"/>
  <c r="C76" i="113"/>
  <c r="C73" i="113"/>
  <c r="C68" i="113"/>
  <c r="C64" i="113"/>
  <c r="C58" i="113"/>
  <c r="C53" i="113"/>
  <c r="C47" i="113"/>
  <c r="C36" i="113"/>
  <c r="C30" i="113"/>
  <c r="C29" i="113"/>
  <c r="C22" i="113"/>
  <c r="C15" i="113"/>
  <c r="C8" i="113"/>
  <c r="C63" i="113" s="1"/>
  <c r="C87" i="113" s="1"/>
  <c r="C139" i="3"/>
  <c r="C134" i="3"/>
  <c r="C129" i="3"/>
  <c r="C125" i="3"/>
  <c r="C144" i="3" s="1"/>
  <c r="C121" i="3"/>
  <c r="C124" i="3" s="1"/>
  <c r="C107" i="3"/>
  <c r="C91" i="3"/>
  <c r="C80" i="3"/>
  <c r="C76" i="3"/>
  <c r="C73" i="3"/>
  <c r="C68" i="3"/>
  <c r="C86" i="3" s="1"/>
  <c r="C64" i="3"/>
  <c r="C58" i="3"/>
  <c r="C53" i="3"/>
  <c r="C47" i="3"/>
  <c r="C36" i="3"/>
  <c r="C30" i="3"/>
  <c r="C29" i="3"/>
  <c r="C22" i="3"/>
  <c r="C15" i="3"/>
  <c r="C8" i="3"/>
  <c r="C63" i="3" s="1"/>
  <c r="F24" i="63"/>
  <c r="C30" i="61"/>
  <c r="C24" i="61"/>
  <c r="C18" i="61"/>
  <c r="C17" i="61"/>
  <c r="C33" i="61" s="1"/>
  <c r="F30" i="61"/>
  <c r="F31" i="61" s="1"/>
  <c r="F33" i="61" s="1"/>
  <c r="F17" i="61"/>
  <c r="F27" i="73"/>
  <c r="F18" i="73"/>
  <c r="F29" i="73" s="1"/>
  <c r="C19" i="73"/>
  <c r="C27" i="73" s="1"/>
  <c r="C18" i="73"/>
  <c r="C30" i="73" s="1"/>
  <c r="D138" i="97"/>
  <c r="D133" i="97"/>
  <c r="D128" i="97"/>
  <c r="D124" i="97"/>
  <c r="D143" i="97" s="1"/>
  <c r="D120" i="97"/>
  <c r="D106" i="97"/>
  <c r="D90" i="97"/>
  <c r="D123" i="97" s="1"/>
  <c r="D77" i="97"/>
  <c r="D73" i="97"/>
  <c r="D70" i="97"/>
  <c r="D65" i="97"/>
  <c r="D61" i="97"/>
  <c r="D83" i="97" s="1"/>
  <c r="D55" i="97"/>
  <c r="D50" i="97"/>
  <c r="D44" i="97"/>
  <c r="D33" i="97"/>
  <c r="D27" i="97"/>
  <c r="D26" i="97"/>
  <c r="D19" i="97"/>
  <c r="D12" i="97"/>
  <c r="D60" i="97" s="1"/>
  <c r="D5" i="97"/>
  <c r="D138" i="96"/>
  <c r="D133" i="96"/>
  <c r="D128" i="96"/>
  <c r="D124" i="96"/>
  <c r="D143" i="96" s="1"/>
  <c r="D120" i="96"/>
  <c r="D106" i="96"/>
  <c r="D90" i="96"/>
  <c r="D123" i="96" s="1"/>
  <c r="D77" i="96"/>
  <c r="D73" i="96"/>
  <c r="D70" i="96"/>
  <c r="D65" i="96"/>
  <c r="D83" i="96" s="1"/>
  <c r="D61" i="96"/>
  <c r="D55" i="96"/>
  <c r="D50" i="96"/>
  <c r="D44" i="96"/>
  <c r="D33" i="96"/>
  <c r="D27" i="96"/>
  <c r="D26" i="96"/>
  <c r="D19" i="96"/>
  <c r="D12" i="96"/>
  <c r="D5" i="96"/>
  <c r="D60" i="96" s="1"/>
  <c r="D138" i="95"/>
  <c r="D143" i="95"/>
  <c r="D90" i="95"/>
  <c r="D123" i="95" s="1"/>
  <c r="D83" i="95"/>
  <c r="D84" i="95"/>
  <c r="D5" i="95"/>
  <c r="D60" i="95" s="1"/>
  <c r="D138" i="1"/>
  <c r="D133" i="1"/>
  <c r="D128" i="1"/>
  <c r="D124" i="1"/>
  <c r="D143" i="1" s="1"/>
  <c r="D120" i="1"/>
  <c r="D106" i="1"/>
  <c r="D90" i="1"/>
  <c r="D77" i="1"/>
  <c r="D73" i="1"/>
  <c r="D70" i="1"/>
  <c r="D65" i="1"/>
  <c r="D61" i="1"/>
  <c r="D55" i="1"/>
  <c r="D50" i="1"/>
  <c r="D44" i="1"/>
  <c r="D33" i="1"/>
  <c r="D27" i="1"/>
  <c r="D26" i="1"/>
  <c r="D19" i="1"/>
  <c r="D12" i="1"/>
  <c r="D5" i="1"/>
  <c r="D60" i="1" s="1"/>
  <c r="D123" i="1" l="1"/>
  <c r="D83" i="1"/>
  <c r="D84" i="1" s="1"/>
  <c r="C87" i="114"/>
  <c r="C145" i="114"/>
  <c r="C145" i="113"/>
  <c r="C87" i="3"/>
  <c r="C145" i="3"/>
  <c r="C31" i="61"/>
  <c r="C32" i="61"/>
  <c r="F32" i="61"/>
  <c r="F28" i="73"/>
  <c r="F30" i="73" s="1"/>
  <c r="C28" i="73"/>
  <c r="C29" i="73"/>
  <c r="D144" i="97"/>
  <c r="D84" i="97"/>
  <c r="D144" i="96"/>
  <c r="D84" i="96"/>
  <c r="D144" i="95"/>
  <c r="D144" i="1"/>
  <c r="D134" i="3"/>
  <c r="D129" i="3"/>
  <c r="D125" i="3"/>
  <c r="D121" i="3"/>
  <c r="D107" i="3"/>
  <c r="D58" i="3"/>
  <c r="D53" i="3"/>
  <c r="D47" i="3"/>
  <c r="D36" i="3"/>
  <c r="D30" i="3"/>
  <c r="D29" i="3"/>
  <c r="D22" i="3"/>
  <c r="D15" i="3"/>
  <c r="D50" i="117"/>
  <c r="C133" i="95"/>
  <c r="C128" i="95"/>
  <c r="C124" i="95"/>
  <c r="C120" i="95"/>
  <c r="C106" i="95"/>
  <c r="C55" i="95"/>
  <c r="C50" i="95"/>
  <c r="C44" i="95"/>
  <c r="C33" i="95"/>
  <c r="C27" i="95"/>
  <c r="C26" i="95" s="1"/>
  <c r="C19" i="95"/>
  <c r="C12" i="95"/>
  <c r="C133" i="1" l="1"/>
  <c r="C128" i="1"/>
  <c r="C124" i="1"/>
  <c r="C120" i="1"/>
  <c r="C106" i="1"/>
  <c r="D50" i="98"/>
  <c r="C55" i="1"/>
  <c r="C50" i="1"/>
  <c r="C44" i="1"/>
  <c r="C33" i="1"/>
  <c r="C27" i="1"/>
  <c r="C26" i="1" s="1"/>
  <c r="C19" i="1"/>
  <c r="C12" i="1"/>
  <c r="E24" i="63"/>
  <c r="D50" i="116"/>
  <c r="D139" i="113"/>
  <c r="D144" i="113" s="1"/>
  <c r="C138" i="95"/>
  <c r="C143" i="95" s="1"/>
  <c r="C90" i="95"/>
  <c r="C77" i="95"/>
  <c r="C73" i="95"/>
  <c r="C70" i="95"/>
  <c r="C65" i="95"/>
  <c r="C61" i="95"/>
  <c r="C83" i="95" s="1"/>
  <c r="C5" i="95"/>
  <c r="C77" i="1"/>
  <c r="C73" i="1"/>
  <c r="C70" i="1"/>
  <c r="C65" i="1"/>
  <c r="C61" i="1"/>
  <c r="C5" i="1"/>
  <c r="C60" i="95"/>
  <c r="D91" i="113"/>
  <c r="D124" i="113" s="1"/>
  <c r="D80" i="113"/>
  <c r="D76" i="113"/>
  <c r="D8" i="113"/>
  <c r="D63" i="113" s="1"/>
  <c r="D86" i="113"/>
  <c r="D55" i="117"/>
  <c r="D36" i="117"/>
  <c r="D40" i="117" s="1"/>
  <c r="D29" i="117"/>
  <c r="D25" i="117"/>
  <c r="D35" i="117" s="1"/>
  <c r="D19" i="117"/>
  <c r="D8" i="117"/>
  <c r="D55" i="106"/>
  <c r="D8" i="106"/>
  <c r="D35" i="106" s="1"/>
  <c r="D40" i="106" s="1"/>
  <c r="D44" i="98"/>
  <c r="D19" i="98"/>
  <c r="D35" i="98" s="1"/>
  <c r="D40" i="98" s="1"/>
  <c r="D8" i="98"/>
  <c r="D139" i="114"/>
  <c r="D134" i="114"/>
  <c r="D129" i="114"/>
  <c r="D125" i="114"/>
  <c r="D121" i="114"/>
  <c r="D107" i="114"/>
  <c r="D91" i="114"/>
  <c r="D80" i="114"/>
  <c r="D76" i="114"/>
  <c r="D73" i="114"/>
  <c r="D68" i="114"/>
  <c r="D64" i="114"/>
  <c r="D86" i="114"/>
  <c r="D58" i="114"/>
  <c r="D53" i="114"/>
  <c r="D47" i="114"/>
  <c r="D36" i="114"/>
  <c r="D30" i="114"/>
  <c r="D29" i="114" s="1"/>
  <c r="D22" i="114"/>
  <c r="D15" i="114"/>
  <c r="D8" i="114"/>
  <c r="C138" i="97"/>
  <c r="C133" i="97"/>
  <c r="C128" i="97"/>
  <c r="C124" i="97"/>
  <c r="C143" i="97" s="1"/>
  <c r="C120" i="97"/>
  <c r="C106" i="97"/>
  <c r="C90" i="97"/>
  <c r="C123" i="97" s="1"/>
  <c r="C77" i="97"/>
  <c r="C73" i="97"/>
  <c r="C70" i="97"/>
  <c r="C65" i="97"/>
  <c r="C61" i="97"/>
  <c r="C83" i="97" s="1"/>
  <c r="C55" i="97"/>
  <c r="C50" i="97"/>
  <c r="C44" i="97"/>
  <c r="C33" i="97"/>
  <c r="C27" i="97"/>
  <c r="C26" i="97" s="1"/>
  <c r="C19" i="97"/>
  <c r="C12" i="97"/>
  <c r="C5" i="97"/>
  <c r="C60" i="97" s="1"/>
  <c r="C138" i="96"/>
  <c r="C133" i="96"/>
  <c r="C128" i="96"/>
  <c r="C143" i="96"/>
  <c r="C124" i="96"/>
  <c r="C120" i="96"/>
  <c r="C106" i="96"/>
  <c r="C90" i="96"/>
  <c r="C123" i="96" s="1"/>
  <c r="C144" i="96" s="1"/>
  <c r="C77" i="96"/>
  <c r="C73" i="96"/>
  <c r="C70" i="96"/>
  <c r="C65" i="96"/>
  <c r="C83" i="96" s="1"/>
  <c r="C61" i="96"/>
  <c r="C55" i="96"/>
  <c r="C50" i="96"/>
  <c r="C44" i="96"/>
  <c r="C33" i="96"/>
  <c r="C27" i="96"/>
  <c r="C26" i="96" s="1"/>
  <c r="C19" i="96"/>
  <c r="C12" i="96"/>
  <c r="C5" i="96"/>
  <c r="D11" i="77"/>
  <c r="C138" i="1"/>
  <c r="C90" i="1"/>
  <c r="D139" i="3"/>
  <c r="D144" i="3" s="1"/>
  <c r="D91" i="3"/>
  <c r="D124" i="3" s="1"/>
  <c r="D80" i="3"/>
  <c r="D76" i="3"/>
  <c r="D73" i="3"/>
  <c r="D68" i="3"/>
  <c r="D64" i="3"/>
  <c r="D8" i="3"/>
  <c r="D63" i="3" s="1"/>
  <c r="D50" i="100"/>
  <c r="D44" i="100"/>
  <c r="D36" i="100"/>
  <c r="D29" i="100"/>
  <c r="D25" i="100"/>
  <c r="D19" i="100"/>
  <c r="D8" i="100"/>
  <c r="D50" i="79"/>
  <c r="D44" i="79"/>
  <c r="D55" i="79" s="1"/>
  <c r="D29" i="79"/>
  <c r="D25" i="79"/>
  <c r="D19" i="79"/>
  <c r="D8" i="79"/>
  <c r="D50" i="105"/>
  <c r="D44" i="105"/>
  <c r="D36" i="105"/>
  <c r="D29" i="105"/>
  <c r="D25" i="105"/>
  <c r="D19" i="105"/>
  <c r="D8" i="105"/>
  <c r="D35" i="105" s="1"/>
  <c r="D44" i="116"/>
  <c r="D55" i="116" s="1"/>
  <c r="D36" i="116"/>
  <c r="D29" i="116"/>
  <c r="D25" i="116"/>
  <c r="D19" i="116"/>
  <c r="D35" i="116" s="1"/>
  <c r="D8" i="116"/>
  <c r="D50" i="118"/>
  <c r="D44" i="118"/>
  <c r="D55" i="118" s="1"/>
  <c r="D36" i="118"/>
  <c r="D29" i="118"/>
  <c r="D25" i="118"/>
  <c r="D19" i="118"/>
  <c r="D8" i="118"/>
  <c r="D35" i="118" s="1"/>
  <c r="D40" i="118" s="1"/>
  <c r="D19" i="73"/>
  <c r="D27" i="73" s="1"/>
  <c r="D18" i="73"/>
  <c r="G17" i="61"/>
  <c r="G31" i="61" s="1"/>
  <c r="D17" i="61"/>
  <c r="G30" i="61"/>
  <c r="D18" i="61"/>
  <c r="D30" i="61" s="1"/>
  <c r="G27" i="73"/>
  <c r="G18" i="73"/>
  <c r="D24" i="61"/>
  <c r="B24" i="63"/>
  <c r="D24" i="63"/>
  <c r="D40" i="105" l="1"/>
  <c r="D86" i="3"/>
  <c r="D87" i="3" s="1"/>
  <c r="C143" i="1"/>
  <c r="C84" i="97"/>
  <c r="D28" i="73"/>
  <c r="D35" i="79"/>
  <c r="D40" i="79" s="1"/>
  <c r="D145" i="3"/>
  <c r="C144" i="97"/>
  <c r="D55" i="98"/>
  <c r="D87" i="113"/>
  <c r="D124" i="114"/>
  <c r="D145" i="114" s="1"/>
  <c r="D144" i="114"/>
  <c r="G28" i="73"/>
  <c r="G30" i="73" s="1"/>
  <c r="D55" i="105"/>
  <c r="D35" i="100"/>
  <c r="D40" i="100" s="1"/>
  <c r="C123" i="1"/>
  <c r="D63" i="114"/>
  <c r="D87" i="114" s="1"/>
  <c r="C83" i="1"/>
  <c r="D55" i="100"/>
  <c r="D40" i="116"/>
  <c r="G32" i="61"/>
  <c r="D31" i="61"/>
  <c r="G33" i="61"/>
  <c r="D29" i="73"/>
  <c r="C60" i="96"/>
  <c r="C84" i="96" s="1"/>
  <c r="C123" i="95"/>
  <c r="C144" i="95" s="1"/>
  <c r="C84" i="95"/>
  <c r="C60" i="1"/>
  <c r="D145" i="113"/>
  <c r="D33" i="61"/>
  <c r="D32" i="61"/>
  <c r="G29" i="73"/>
  <c r="D30" i="73" l="1"/>
  <c r="C144" i="1"/>
  <c r="C84" i="1"/>
</calcChain>
</file>

<file path=xl/sharedStrings.xml><?xml version="1.0" encoding="utf-8"?>
<sst xmlns="http://schemas.openxmlformats.org/spreadsheetml/2006/main" count="3027" uniqueCount="432">
  <si>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</si>
  <si>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</si>
  <si>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</si>
  <si>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</si>
  <si>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</si>
  <si>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</si>
  <si>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</si>
  <si>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</si>
  <si>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</si>
  <si>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</si>
  <si>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</si>
  <si>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</si>
  <si>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</si>
  <si>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</si>
  <si>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</si>
  <si>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</si>
  <si>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</si>
  <si>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</si>
  <si>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</si>
  <si>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</si>
  <si>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</si>
  <si>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</si>
  <si>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</si>
  <si>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</si>
  <si>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</si>
  <si>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</si>
  <si>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</si>
  <si>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</si>
  <si>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</si>
  <si>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</si>
  <si>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</si>
  <si>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</si>
  <si>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</si>
  <si>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</si>
  <si>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</si>
  <si>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</si>
  <si>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</si>
  <si>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</si>
  <si>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</si>
  <si>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</si>
  <si>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</si>
  <si>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</si>
  <si>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</si>
  <si>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</si>
  <si>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</si>
  <si>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</si>
  <si>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</si>
  <si>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</si>
  <si>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</si>
  <si>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</si>
  <si>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</si>
  <si>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</si>
  <si>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</si>
  <si>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</si>
  <si>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</si>
  <si>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</si>
  <si>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</si>
  <si>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</si>
  <si>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</si>
  <si>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</si>
  <si>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</si>
  <si>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</si>
  <si>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</si>
  <si>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</si>
  <si>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</si>
  <si>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</si>
  <si>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</si>
  <si>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</si>
  <si>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</si>
  <si>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</si>
  <si>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</si>
  <si>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</si>
  <si>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</si>
  <si>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</si>
  <si>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</si>
  <si>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</si>
  <si>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</si>
  <si>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</si>
  <si>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</si>
  <si>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</si>
  <si>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</si>
  <si>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</si>
  <si>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</si>
  <si>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</si>
  <si>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</si>
  <si>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</si>
  <si>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</si>
  <si>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</si>
  <si>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</si>
  <si>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</si>
  <si>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</si>
  <si>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</si>
  <si>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</si>
  <si>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</si>
  <si>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</si>
  <si>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</si>
  <si>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</si>
  <si>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</si>
  <si>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</si>
  <si>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</si>
  <si>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</si>
  <si>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</si>
  <si>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</si>
  <si>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</si>
  <si>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</si>
  <si>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</si>
  <si>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</si>
  <si>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</si>
  <si>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</si>
  <si>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</si>
  <si>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</si>
  <si>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</si>
  <si>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</si>
  <si>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</si>
  <si>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</si>
  <si>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</si>
  <si>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</si>
  <si>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</si>
  <si>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</si>
  <si>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</si>
  <si>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</si>
  <si>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</si>
  <si>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</si>
  <si>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</si>
  <si>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</si>
  <si>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</si>
  <si>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</si>
  <si>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</si>
  <si>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</si>
  <si>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</si>
  <si>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</si>
  <si>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</si>
  <si>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</si>
  <si>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</si>
  <si>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</si>
  <si>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</si>
  <si>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</si>
  <si>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</si>
  <si>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</si>
  <si>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</si>
  <si>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</si>
  <si>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</si>
  <si>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</si>
  <si>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</si>
  <si>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</si>
  <si>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</si>
  <si>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</si>
  <si>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</si>
  <si>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</si>
  <si>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</si>
  <si>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</si>
  <si>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</si>
  <si>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</si>
  <si>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</si>
  <si>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</si>
  <si>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</si>
  <si>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</si>
  <si>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</si>
  <si>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</si>
  <si>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</si>
  <si>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</si>
  <si>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</si>
  <si>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</si>
  <si>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</si>
  <si>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</si>
  <si>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</si>
  <si>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</si>
  <si>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</si>
  <si>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</si>
  <si>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</si>
  <si>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</si>
  <si>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</si>
  <si>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</si>
  <si>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</si>
  <si>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</si>
  <si>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</si>
  <si>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</si>
  <si>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</si>
  <si>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</si>
  <si>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</si>
  <si>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</si>
  <si>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</si>
  <si>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</si>
  <si>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</si>
  <si>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</si>
  <si>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</si>
  <si>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</si>
  <si>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</si>
  <si>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</si>
  <si>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</si>
  <si>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</si>
  <si>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</si>
  <si>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</si>
  <si>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</si>
  <si>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</si>
  <si>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</si>
  <si>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</si>
  <si>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</si>
  <si>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</si>
  <si>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</si>
  <si>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</si>
  <si>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</si>
  <si>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</si>
  <si>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</si>
  <si>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</si>
  <si>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</si>
  <si>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</si>
  <si>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</si>
  <si>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</si>
  <si>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</si>
  <si>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</si>
  <si>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</si>
  <si>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</si>
  <si>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</si>
  <si>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</si>
  <si>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</si>
  <si>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</si>
  <si>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</si>
  <si>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</si>
  <si>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</si>
  <si>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</si>
  <si>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</si>
  <si>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</si>
  <si>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</si>
  <si>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</si>
  <si>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</si>
  <si>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</si>
  <si>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</si>
  <si>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</si>
  <si>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</si>
  <si>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</si>
  <si>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</si>
  <si>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</si>
  <si>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</si>
  <si>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</si>
  <si>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</si>
  <si>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</si>
  <si>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</si>
  <si>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</si>
  <si>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</si>
  <si>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</si>
  <si>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</si>
  <si>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</si>
  <si>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</si>
  <si>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</si>
  <si>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</si>
  <si>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</si>
  <si>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</si>
  <si>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</si>
  <si>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</si>
  <si>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</si>
  <si>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</si>
  <si>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</si>
  <si>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</si>
  <si>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</si>
  <si>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</si>
  <si>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</si>
  <si>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</si>
  <si>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</si>
  <si>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</si>
  <si>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</si>
  <si>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</si>
  <si>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</si>
  <si>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</si>
  <si>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</si>
  <si>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</si>
  <si>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</si>
  <si>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</si>
  <si>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</si>
  <si>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</si>
  <si>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</si>
  <si>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</si>
  <si>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</si>
  <si>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</si>
  <si>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</si>
  <si>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</si>
  <si>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</si>
  <si>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</si>
  <si>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</si>
  <si>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</si>
  <si>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</si>
  <si>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</si>
  <si>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</si>
  <si>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</si>
  <si>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</si>
  <si>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</si>
  <si>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</si>
  <si>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</si>
  <si>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</si>
  <si>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</si>
  <si>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</si>
  <si>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</si>
  <si>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</si>
  <si>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</si>
  <si>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</si>
  <si>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</si>
  <si>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</si>
  <si>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</si>
  <si>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</si>
  <si>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</si>
  <si>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</si>
  <si>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</si>
  <si>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</si>
  <si>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</si>
  <si>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</si>
  <si>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</si>
  <si>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</si>
  <si>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</si>
  <si>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</si>
  <si>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</si>
  <si>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</si>
  <si>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</si>
  <si>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</si>
  <si>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</si>
  <si>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</si>
  <si>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</si>
  <si>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</si>
  <si>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</si>
  <si>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</si>
  <si>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</si>
  <si>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</si>
  <si>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</si>
  <si>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</si>
  <si>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</si>
  <si>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</si>
  <si>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</si>
  <si>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</si>
  <si>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</si>
  <si>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</si>
  <si>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</si>
  <si>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</si>
  <si>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</si>
  <si>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</si>
  <si>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</si>
  <si>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</si>
  <si>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</si>
  <si>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</si>
  <si>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</si>
  <si>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</si>
  <si>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</si>
  <si>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</si>
  <si>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</si>
  <si>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</si>
  <si>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</si>
  <si>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</si>
  <si>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</si>
  <si>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</si>
  <si>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</si>
  <si>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</si>
  <si>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</si>
  <si>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</si>
  <si>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</si>
  <si>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</si>
  <si>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</si>
  <si>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</si>
  <si>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</si>
  <si>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</si>
  <si>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</si>
  <si>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</si>
  <si>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</si>
  <si>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</si>
  <si>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</si>
  <si>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</si>
  <si>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</si>
  <si>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</si>
  <si>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</si>
  <si>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</si>
  <si>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</si>
  <si>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</si>
  <si>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</si>
  <si>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</si>
  <si>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</si>
  <si>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</si>
  <si>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</si>
  <si>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</si>
  <si>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</si>
  <si>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</si>
  <si>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</si>
  <si>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</si>
  <si>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</si>
  <si>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</si>
  <si>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</si>
  <si>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</si>
  <si>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</si>
  <si>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</si>
  <si>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</si>
  <si>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</si>
  <si>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</si>
  <si>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II. Bölcsőde</t>
  </si>
  <si>
    <t>Győrújbarát Község Önkormányzat saját bevételeinek részletezése az adósságot keletkeztető ügyletből származó tárgyévi fizetési kötelezettség megállapításához</t>
  </si>
  <si>
    <t>Pénzforgalom nélküli kiadások</t>
  </si>
  <si>
    <t>Pénzforgalom nélküli kiadás</t>
  </si>
  <si>
    <t>Pénzforgalom nélküli technikai tételek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</si>
  <si>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</si>
  <si>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</si>
  <si>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</si>
  <si>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</si>
  <si>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</si>
  <si>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</si>
  <si>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Forintban !</t>
  </si>
  <si>
    <t>Forintban</t>
  </si>
  <si>
    <t>Labdarúgó Egyesület TAO-s pályázat önrész</t>
  </si>
  <si>
    <t>Közművelődési érdekeltségnövelő támogatás önrész</t>
  </si>
  <si>
    <t>Államháztartáson belüli megelőlegezés</t>
  </si>
  <si>
    <t>2018. évi előirányzat</t>
  </si>
  <si>
    <t>Felhasználás
2018. XII.31-ig</t>
  </si>
  <si>
    <t>Egészségház építése</t>
  </si>
  <si>
    <t>Fő utca Templomsor utca vízrendezés</t>
  </si>
  <si>
    <t>Településképi Arculati kézikönyv elkészítése (2. részlet)</t>
  </si>
  <si>
    <t>Tájház tető állagmegóvás</t>
  </si>
  <si>
    <t>Belterületi utak felújítása (Hunyadi utca) 2068/2017. Korm.hat.</t>
  </si>
  <si>
    <t>Belterületi utak felújítása (Hunyadi utca) önrész</t>
  </si>
  <si>
    <t>Járdaépítés terveinek elkészítése</t>
  </si>
  <si>
    <t xml:space="preserve">Baráti Bölcsőde </t>
  </si>
  <si>
    <t>Győrújbaráti Pitypang Óvoda és Konyha</t>
  </si>
  <si>
    <t>Győrújbaráti Polgármesteri Hivatal</t>
  </si>
  <si>
    <t>Győrújbarát Község Önkormányzata</t>
  </si>
  <si>
    <t>2018. évi módosított előirányzat</t>
  </si>
  <si>
    <t>2018. évi módosított  előirányzat</t>
  </si>
  <si>
    <t>Elszámolásból származó bevétel</t>
  </si>
  <si>
    <t>5.1. melléklet a 15/2018. (IX.12.) önkormányzati rendelethez</t>
  </si>
  <si>
    <t>5.1.1. melléklet a 15/2018. (IX.12.) önkormányzati rendelethez</t>
  </si>
  <si>
    <t>5.1.2. melléklet a 15/2018. (IX.12.) önkormányzati rendelethez</t>
  </si>
  <si>
    <t>5.2.melléklet a 15/2018.(IX.12.) önkormányzati rendelethez</t>
  </si>
  <si>
    <t>5.2.1. melléklet a 15/2018.(IX.12.) önkormányzati rendelethez</t>
  </si>
  <si>
    <t>5.2.3. melléklet a 15/2018.(IX.12.) önkormányzati rendelethez</t>
  </si>
  <si>
    <t>5.3. melléklet a 15/2018.(IX.12.) önkormányzati rendelethez</t>
  </si>
  <si>
    <t>5.3.1. melléklet a 15/2018.(IX.12.) önkormányzati rendelethez</t>
  </si>
  <si>
    <t>5.4. melléklet a 15/2018.(IX.12.) önkormányzati rendelethez</t>
  </si>
  <si>
    <t>5.3.2. melléklet a 15/2018.(IX.12.) önkormányzati rendelethez</t>
  </si>
  <si>
    <t xml:space="preserve">2.2. melléklet a 15/2018. (IX.12.) önkormányzati rendelethez     </t>
  </si>
  <si>
    <t xml:space="preserve">2.1. melléklet a 15/2018.(IX.12.)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</si>
</sst>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/>
  </cellStyleXfs>
  <cellXfs count="30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0" fontId="18" fillId="0" borderId="7" xfId="6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4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17" fillId="0" borderId="16" xfId="6" applyFont="1" applyFill="1" applyBorder="1" applyAlignment="1" applyProtection="1">
      <alignment horizontal="left" vertical="center" wrapText="1" indent="1"/>
    </xf>
    <xf numFmtId="0" fontId="8" fillId="0" borderId="14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17" fillId="0" borderId="15" xfId="6" applyFont="1" applyFill="1" applyBorder="1" applyAlignment="1" applyProtection="1">
      <alignment vertical="center" wrapText="1"/>
    </xf>
    <xf numFmtId="0" fontId="17" fillId="0" borderId="17" xfId="6" applyFont="1" applyFill="1" applyBorder="1" applyAlignment="1" applyProtection="1">
      <alignment vertical="center" wrapText="1"/>
    </xf>
    <xf numFmtId="0" fontId="17" fillId="0" borderId="14" xfId="6" applyFont="1" applyFill="1" applyBorder="1" applyAlignment="1" applyProtection="1">
      <alignment horizontal="center"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8" xfId="6" applyFont="1" applyFill="1" applyBorder="1" applyAlignment="1" applyProtection="1">
      <alignment horizontal="center" vertical="center" wrapText="1"/>
    </xf>
    <xf numFmtId="0" fontId="8" fillId="0" borderId="18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5" xfId="6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left" vertical="center" wrapText="1" indent="1"/>
    </xf>
    <xf numFmtId="0" fontId="6" fillId="0" borderId="22" xfId="0" applyFont="1" applyFill="1" applyBorder="1" applyAlignment="1" applyProtection="1">
      <alignment horizontal="right"/>
    </xf>
    <xf numFmtId="0" fontId="26" fillId="0" borderId="23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indent="6"/>
    </xf>
    <xf numFmtId="0" fontId="18" fillId="0" borderId="3" xfId="6" applyFont="1" applyFill="1" applyBorder="1" applyAlignment="1" applyProtection="1">
      <alignment horizontal="left" vertical="center" wrapText="1" indent="6"/>
    </xf>
    <xf numFmtId="0" fontId="18" fillId="0" borderId="7" xfId="6" applyFont="1" applyFill="1" applyBorder="1" applyAlignment="1" applyProtection="1">
      <alignment horizontal="left" vertical="center" wrapText="1" indent="6"/>
    </xf>
    <xf numFmtId="0" fontId="18" fillId="0" borderId="24" xfId="6" applyFont="1" applyFill="1" applyBorder="1" applyAlignment="1" applyProtection="1">
      <alignment horizontal="left" vertical="center" wrapText="1" indent="6"/>
    </xf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>
      <alignment horizontal="right"/>
    </xf>
    <xf numFmtId="0" fontId="25" fillId="0" borderId="12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/>
    </xf>
    <xf numFmtId="0" fontId="26" fillId="0" borderId="15" xfId="6" applyFont="1" applyFill="1" applyBorder="1" applyAlignment="1" applyProtection="1">
      <alignment horizontal="center" vertical="center"/>
    </xf>
    <xf numFmtId="0" fontId="26" fillId="0" borderId="18" xfId="6" applyFont="1" applyFill="1" applyBorder="1" applyAlignment="1" applyProtection="1">
      <alignment horizontal="center" vertical="center"/>
    </xf>
    <xf numFmtId="0" fontId="26" fillId="0" borderId="12" xfId="6" applyFont="1" applyFill="1" applyBorder="1" applyAlignment="1" applyProtection="1">
      <alignment horizontal="center" vertical="center"/>
    </xf>
    <xf numFmtId="0" fontId="26" fillId="0" borderId="9" xfId="6" applyFont="1" applyFill="1" applyBorder="1" applyAlignment="1" applyProtection="1">
      <alignment horizontal="center" vertical="center"/>
    </xf>
    <xf numFmtId="0" fontId="26" fillId="0" borderId="11" xfId="6" applyFont="1" applyFill="1" applyBorder="1" applyAlignment="1" applyProtection="1">
      <alignment horizontal="center" vertical="center"/>
    </xf>
    <xf numFmtId="165" fontId="25" fillId="0" borderId="18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24" fillId="0" borderId="14" xfId="0" applyFont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8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35" xfId="0" applyFont="1" applyBorder="1" applyAlignment="1" applyProtection="1">
      <alignment horizontal="left" vertical="center" wrapText="1" indent="1"/>
    </xf>
    <xf numFmtId="164" fontId="17" fillId="0" borderId="25" xfId="6" applyNumberFormat="1" applyFont="1" applyFill="1" applyBorder="1" applyAlignment="1" applyProtection="1">
      <alignment horizontal="right" vertical="center" wrapText="1" indent="1"/>
    </xf>
    <xf numFmtId="164" fontId="17" fillId="0" borderId="18" xfId="6" applyNumberFormat="1" applyFont="1" applyFill="1" applyBorder="1" applyAlignment="1" applyProtection="1">
      <alignment horizontal="right" vertical="center" wrapText="1" indent="1"/>
    </xf>
    <xf numFmtId="164" fontId="1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6" applyNumberFormat="1" applyFont="1" applyFill="1" applyBorder="1" applyAlignment="1" applyProtection="1">
      <alignment horizontal="right" vertical="center" wrapText="1" indent="1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0" applyNumberFormat="1" applyFont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39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8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29" fillId="0" borderId="4" xfId="0" applyNumberFormat="1" applyFont="1" applyFill="1" applyBorder="1" applyAlignment="1" applyProtection="1">
      <alignment horizontal="right" vertical="center" wrapText="1" indent="1"/>
    </xf>
    <xf numFmtId="165" fontId="26" fillId="0" borderId="45" xfId="1" applyNumberFormat="1" applyFont="1" applyFill="1" applyBorder="1" applyProtection="1">
      <protection locked="0"/>
    </xf>
    <xf numFmtId="165" fontId="26" fillId="0" borderId="34" xfId="1" applyNumberFormat="1" applyFont="1" applyFill="1" applyBorder="1" applyProtection="1">
      <protection locked="0"/>
    </xf>
    <xf numFmtId="165" fontId="26" fillId="0" borderId="30" xfId="1" applyNumberFormat="1" applyFont="1" applyFill="1" applyBorder="1" applyProtection="1">
      <protection locked="0"/>
    </xf>
    <xf numFmtId="0" fontId="26" fillId="0" borderId="4" xfId="6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6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6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2" fillId="0" borderId="23" xfId="0" applyFont="1" applyBorder="1" applyAlignment="1" applyProtection="1">
      <alignment horizontal="left" vertical="center" wrapText="1" indent="1"/>
    </xf>
    <xf numFmtId="0" fontId="11" fillId="0" borderId="0" xfId="6" applyFont="1" applyFill="1" applyProtection="1"/>
    <xf numFmtId="0" fontId="32" fillId="0" borderId="3" xfId="0" applyFont="1" applyBorder="1" applyAlignment="1">
      <alignment horizontal="justify" wrapText="1"/>
    </xf>
    <xf numFmtId="0" fontId="32" fillId="0" borderId="3" xfId="0" applyFont="1" applyBorder="1" applyAlignment="1">
      <alignment wrapText="1"/>
    </xf>
    <xf numFmtId="0" fontId="32" fillId="0" borderId="24" xfId="0" applyFont="1" applyBorder="1" applyAlignment="1">
      <alignment wrapTex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7" fillId="0" borderId="17" xfId="6" applyFont="1" applyFill="1" applyBorder="1" applyAlignment="1" applyProtection="1">
      <alignment horizontal="center" vertical="center" wrapText="1"/>
    </xf>
    <xf numFmtId="0" fontId="17" fillId="0" borderId="25" xfId="6" applyFont="1" applyFill="1" applyBorder="1" applyAlignment="1" applyProtection="1">
      <alignment horizontal="center" vertical="center" wrapText="1"/>
    </xf>
    <xf numFmtId="164" fontId="18" fillId="0" borderId="19" xfId="6" applyNumberFormat="1" applyFont="1" applyFill="1" applyBorder="1" applyAlignment="1" applyProtection="1">
      <alignment horizontal="righ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6"/>
    </xf>
    <xf numFmtId="0" fontId="11" fillId="0" borderId="0" xfId="6" applyFill="1" applyProtection="1"/>
    <xf numFmtId="0" fontId="18" fillId="0" borderId="0" xfId="6" applyFont="1" applyFill="1" applyProtection="1"/>
    <xf numFmtId="0" fontId="14" fillId="0" borderId="0" xfId="6" applyFont="1" applyFill="1" applyProtection="1"/>
    <xf numFmtId="0" fontId="23" fillId="0" borderId="4" xfId="0" applyFont="1" applyBorder="1" applyAlignment="1" applyProtection="1">
      <alignment horizontal="left" wrapText="1" indent="1"/>
    </xf>
    <xf numFmtId="0" fontId="23" fillId="0" borderId="3" xfId="0" applyFont="1" applyBorder="1" applyAlignment="1" applyProtection="1">
      <alignment horizontal="left" wrapText="1" indent="1"/>
    </xf>
    <xf numFmtId="0" fontId="23" fillId="0" borderId="7" xfId="0" applyFont="1" applyBorder="1" applyAlignment="1" applyProtection="1">
      <alignment horizontal="left" wrapText="1" indent="1"/>
    </xf>
    <xf numFmtId="0" fontId="24" fillId="0" borderId="14" xfId="0" applyFont="1" applyBorder="1" applyAlignment="1" applyProtection="1">
      <alignment wrapText="1"/>
    </xf>
    <xf numFmtId="0" fontId="23" fillId="0" borderId="7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11" xfId="0" applyFont="1" applyBorder="1" applyAlignment="1" applyProtection="1">
      <alignment wrapText="1"/>
    </xf>
    <xf numFmtId="0" fontId="24" fillId="0" borderId="15" xfId="0" applyFont="1" applyBorder="1" applyAlignment="1" applyProtection="1">
      <alignment wrapText="1"/>
    </xf>
    <xf numFmtId="0" fontId="24" fillId="0" borderId="35" xfId="0" applyFont="1" applyBorder="1" applyAlignment="1" applyProtection="1">
      <alignment wrapText="1"/>
    </xf>
    <xf numFmtId="0" fontId="24" fillId="0" borderId="23" xfId="0" applyFont="1" applyBorder="1" applyAlignment="1" applyProtection="1">
      <alignment wrapText="1"/>
    </xf>
    <xf numFmtId="0" fontId="11" fillId="0" borderId="0" xfId="6" applyFill="1" applyAlignment="1" applyProtection="1"/>
    <xf numFmtId="164" fontId="22" fillId="0" borderId="18" xfId="0" quotePrefix="1" applyNumberFormat="1" applyFont="1" applyBorder="1" applyAlignment="1" applyProtection="1">
      <alignment horizontal="right" vertical="center" wrapText="1" indent="1"/>
    </xf>
    <xf numFmtId="0" fontId="21" fillId="0" borderId="0" xfId="6" applyFont="1" applyFill="1" applyProtection="1"/>
    <xf numFmtId="0" fontId="20" fillId="0" borderId="0" xfId="6" applyFont="1" applyFill="1" applyProtection="1"/>
    <xf numFmtId="0" fontId="11" fillId="0" borderId="0" xfId="6" applyFill="1" applyBorder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10" xfId="6" applyNumberFormat="1" applyFont="1" applyFill="1" applyBorder="1" applyAlignment="1" applyProtection="1">
      <alignment horizontal="center" vertical="center" wrapText="1"/>
    </xf>
    <xf numFmtId="49" fontId="18" fillId="0" borderId="9" xfId="6" applyNumberFormat="1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11" xfId="0" applyFont="1" applyBorder="1" applyAlignment="1" applyProtection="1">
      <alignment horizontal="center" wrapText="1"/>
    </xf>
    <xf numFmtId="0" fontId="24" fillId="0" borderId="35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2" xfId="6" applyNumberFormat="1" applyFont="1" applyFill="1" applyBorder="1" applyAlignment="1" applyProtection="1">
      <alignment horizontal="center" vertical="center" wrapText="1"/>
    </xf>
    <xf numFmtId="49" fontId="18" fillId="0" borderId="8" xfId="6" applyNumberFormat="1" applyFont="1" applyFill="1" applyBorder="1" applyAlignment="1" applyProtection="1">
      <alignment horizontal="center" vertical="center" wrapText="1"/>
    </xf>
    <xf numFmtId="49" fontId="18" fillId="0" borderId="13" xfId="6" applyNumberFormat="1" applyFont="1" applyFill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4" xfId="6" applyFont="1" applyFill="1" applyBorder="1" applyAlignment="1" applyProtection="1">
      <alignment horizontal="left" vertical="center" wrapText="1" indent="1"/>
    </xf>
    <xf numFmtId="0" fontId="26" fillId="0" borderId="3" xfId="6" applyFont="1" applyFill="1" applyBorder="1" applyAlignment="1" applyProtection="1">
      <alignment horizontal="left" vertical="center" wrapText="1" indent="1"/>
    </xf>
    <xf numFmtId="0" fontId="26" fillId="0" borderId="23" xfId="6" quotePrefix="1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18" fillId="2" borderId="20" xfId="6" applyNumberFormat="1" applyFont="1" applyFill="1" applyBorder="1" applyAlignment="1" applyProtection="1">
      <alignment horizontal="right" vertical="center" wrapText="1" indent="1"/>
    </xf>
    <xf numFmtId="164" fontId="18" fillId="2" borderId="36" xfId="6" applyNumberFormat="1" applyFont="1" applyFill="1" applyBorder="1" applyAlignment="1" applyProtection="1">
      <alignment horizontal="right" vertical="center" wrapText="1" indent="1"/>
    </xf>
    <xf numFmtId="164" fontId="26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20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vertical="center" wrapText="1"/>
    </xf>
    <xf numFmtId="166" fontId="36" fillId="0" borderId="3" xfId="0" applyNumberFormat="1" applyFont="1" applyFill="1" applyBorder="1"/>
    <xf numFmtId="166" fontId="36" fillId="0" borderId="3" xfId="0" applyNumberFormat="1" applyFont="1" applyBorder="1"/>
    <xf numFmtId="166" fontId="36" fillId="0" borderId="3" xfId="0" applyNumberFormat="1" applyFont="1" applyFill="1" applyBorder="1" applyAlignment="1">
      <alignment vertical="center"/>
    </xf>
    <xf numFmtId="166" fontId="35" fillId="0" borderId="3" xfId="0" applyNumberFormat="1" applyFont="1" applyBorder="1"/>
    <xf numFmtId="166" fontId="36" fillId="0" borderId="3" xfId="0" applyNumberFormat="1" applyFont="1" applyBorder="1" applyAlignment="1">
      <alignment horizontal="right"/>
    </xf>
    <xf numFmtId="164" fontId="36" fillId="0" borderId="0" xfId="0" applyNumberFormat="1" applyFont="1" applyFill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" xfId="0" applyNumberFormat="1" applyFont="1" applyFill="1" applyBorder="1" applyAlignment="1" applyProtection="1">
      <alignment vertical="center" wrapText="1"/>
      <protection locked="0"/>
    </xf>
    <xf numFmtId="164" fontId="36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5" fillId="0" borderId="3" xfId="0" applyNumberFormat="1" applyFont="1" applyFill="1" applyBorder="1" applyAlignment="1" applyProtection="1">
      <alignment horizontal="left" vertical="center" wrapText="1"/>
    </xf>
    <xf numFmtId="164" fontId="35" fillId="0" borderId="3" xfId="0" applyNumberFormat="1" applyFont="1" applyFill="1" applyBorder="1" applyAlignment="1" applyProtection="1">
      <alignment vertical="center" wrapText="1"/>
    </xf>
    <xf numFmtId="164" fontId="35" fillId="2" borderId="3" xfId="0" applyNumberFormat="1" applyFont="1" applyFill="1" applyBorder="1" applyAlignment="1" applyProtection="1">
      <alignment vertical="center" wrapText="1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35" fillId="0" borderId="17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6" fontId="36" fillId="0" borderId="3" xfId="0" applyNumberFormat="1" applyFont="1" applyFill="1" applyBorder="1" applyAlignment="1">
      <alignment horizontal="left"/>
    </xf>
    <xf numFmtId="166" fontId="36" fillId="0" borderId="3" xfId="0" applyNumberFormat="1" applyFont="1" applyFill="1" applyBorder="1" applyAlignment="1">
      <alignment horizontal="left" wrapText="1"/>
    </xf>
    <xf numFmtId="166" fontId="36" fillId="0" borderId="1" xfId="0" applyNumberFormat="1" applyFont="1" applyFill="1" applyBorder="1" applyAlignment="1">
      <alignment horizontal="left" vertical="center"/>
    </xf>
    <xf numFmtId="166" fontId="36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Continuous" vertical="center" wrapText="1"/>
    </xf>
    <xf numFmtId="164" fontId="8" fillId="0" borderId="33" xfId="0" applyNumberFormat="1" applyFont="1" applyFill="1" applyBorder="1" applyAlignment="1" applyProtection="1">
      <alignment horizontal="centerContinuous" vertical="center" wrapText="1"/>
    </xf>
    <xf numFmtId="164" fontId="34" fillId="0" borderId="0" xfId="0" applyNumberFormat="1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164" fontId="14" fillId="0" borderId="0" xfId="6" applyNumberFormat="1" applyFont="1" applyFill="1" applyProtection="1"/>
    <xf numFmtId="164" fontId="30" fillId="0" borderId="0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0" fillId="0" borderId="22" xfId="6" applyNumberFormat="1" applyFont="1" applyFill="1" applyBorder="1" applyAlignment="1" applyProtection="1">
      <alignment horizontal="left" vertical="center"/>
    </xf>
    <xf numFmtId="164" fontId="30" fillId="0" borderId="22" xfId="6" applyNumberFormat="1" applyFont="1" applyFill="1" applyBorder="1" applyAlignment="1" applyProtection="1">
      <alignment horizontal="left"/>
    </xf>
    <xf numFmtId="0" fontId="20" fillId="0" borderId="0" xfId="6" applyFont="1" applyFill="1" applyBorder="1" applyAlignment="1" applyProtection="1">
      <alignment horizontal="center"/>
    </xf>
    <xf numFmtId="164" fontId="27" fillId="0" borderId="49" xfId="0" applyNumberFormat="1" applyFont="1" applyFill="1" applyBorder="1" applyAlignment="1" applyProtection="1">
      <alignment horizontal="center" vertical="center" wrapText="1"/>
    </xf>
    <xf numFmtId="164" fontId="27" fillId="0" borderId="50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34" fillId="0" borderId="51" xfId="0" applyNumberFormat="1" applyFont="1" applyFill="1" applyBorder="1" applyAlignment="1" applyProtection="1">
      <alignment horizontal="center" vertical="center" wrapText="1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3" xfId="0" applyNumberFormat="1" applyFont="1" applyFill="1" applyBorder="1" applyAlignment="1" applyProtection="1">
      <alignment horizontal="center" vertical="center" wrapText="1"/>
    </xf>
    <xf numFmtId="0" fontId="27" fillId="0" borderId="14" xfId="6" applyFont="1" applyFill="1" applyBorder="1" applyAlignment="1" applyProtection="1">
      <alignment horizontal="left"/>
    </xf>
    <xf numFmtId="0" fontId="27" fillId="0" borderId="15" xfId="6" applyFont="1" applyFill="1" applyBorder="1" applyAlignment="1" applyProtection="1">
      <alignment horizontal="left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8" fillId="0" borderId="51" xfId="6" applyFont="1" applyFill="1" applyBorder="1" applyAlignment="1">
      <alignment horizontal="left" vertical="center" wrapText="1"/>
    </xf>
    <xf numFmtId="164" fontId="35" fillId="0" borderId="0" xfId="0" applyNumberFormat="1" applyFont="1" applyFill="1" applyAlignment="1">
      <alignment horizontal="center" vertical="center" wrapText="1"/>
    </xf>
    <xf numFmtId="164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right" vertical="top"/>
      <protection locked="0"/>
    </xf>
    <xf numFmtId="0" fontId="32" fillId="0" borderId="22" xfId="0" applyFont="1" applyBorder="1" applyAlignment="1" applyProtection="1">
      <alignment horizontal="right" vertical="top"/>
    </xf>
  </cellXfs>
  <cellStyles count="7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_KVRENMUNKA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H149"/>
  <sheetViews>
    <sheetView view="pageLayout" zoomScaleNormal="100" zoomScaleSheetLayoutView="100" workbookViewId="0">
      <selection activeCell="B3" sqref="B3"/>
    </sheetView>
  </sheetViews>
  <sheetFormatPr defaultRowHeight="15.75" x14ac:dyDescent="0.25"/>
  <cols>
    <col min="1" max="1" width="9.5" style="183" customWidth="1"/>
    <col min="2" max="2" width="76" style="183" customWidth="1"/>
    <col min="3" max="3" width="16.6640625" style="203" customWidth="1"/>
    <col min="4" max="4" width="16.1640625" style="203" customWidth="1"/>
    <col min="5" max="5" width="17" style="203" customWidth="1"/>
    <col min="6" max="16384" width="9.33203125" style="203"/>
  </cols>
  <sheetData>
    <row r="1" spans="1:5" ht="15.95" customHeight="1" x14ac:dyDescent="0.25">
      <c r="A1" s="291" t="s">
        <v>5</v>
      </c>
      <c r="B1" s="291"/>
      <c r="C1" s="291"/>
      <c r="D1" s="291"/>
    </row>
    <row r="2" spans="1:5" ht="15.95" customHeight="1" thickBot="1" x14ac:dyDescent="0.3">
      <c r="A2" s="292" t="s">
        <v>91</v>
      </c>
      <c r="B2" s="292"/>
      <c r="C2" s="114"/>
      <c r="D2" s="114" t="s">
        <v>400</v>
      </c>
    </row>
    <row r="3" spans="1:5" ht="38.1" customHeight="1" thickBot="1" x14ac:dyDescent="0.3">
      <c r="A3" s="21" t="s">
        <v>56</v>
      </c>
      <c r="B3" s="22" t="s">
        <v>7</v>
      </c>
      <c r="C3" s="28" t="s">
        <v>404</v>
      </c>
      <c r="D3" s="28" t="s">
        <v>417</v>
      </c>
    </row>
    <row r="4" spans="1:5" s="204" customFormat="1" ht="12" customHeight="1" thickBot="1" x14ac:dyDescent="0.25">
      <c r="A4" s="198">
        <v>1</v>
      </c>
      <c r="B4" s="199">
        <v>2</v>
      </c>
      <c r="C4" s="200">
        <v>3</v>
      </c>
      <c r="D4" s="200">
        <v>4</v>
      </c>
    </row>
    <row r="5" spans="1:5" s="205" customFormat="1" ht="12" customHeight="1" thickBot="1" x14ac:dyDescent="0.25">
      <c r="A5" s="18" t="s">
        <v>8</v>
      </c>
      <c r="B5" s="19" t="s">
        <v>159</v>
      </c>
      <c r="C5" s="105">
        <f>+C6+C7+C8+C9+C10+C11</f>
        <v>355797976</v>
      </c>
      <c r="D5" s="105">
        <f>+D6+D7+D8+D9+D10+D11</f>
        <v>360784779</v>
      </c>
      <c r="E5" s="289"/>
    </row>
    <row r="6" spans="1:5" s="205" customFormat="1" ht="12" customHeight="1" x14ac:dyDescent="0.2">
      <c r="A6" s="13" t="s">
        <v>68</v>
      </c>
      <c r="B6" s="206" t="s">
        <v>160</v>
      </c>
      <c r="C6" s="108">
        <v>106888390</v>
      </c>
      <c r="D6" s="108">
        <v>106968910</v>
      </c>
      <c r="E6" s="289"/>
    </row>
    <row r="7" spans="1:5" s="205" customFormat="1" ht="12" customHeight="1" x14ac:dyDescent="0.2">
      <c r="A7" s="12" t="s">
        <v>69</v>
      </c>
      <c r="B7" s="207" t="s">
        <v>161</v>
      </c>
      <c r="C7" s="107">
        <v>138408917</v>
      </c>
      <c r="D7" s="107">
        <v>138408917</v>
      </c>
      <c r="E7" s="289"/>
    </row>
    <row r="8" spans="1:5" s="205" customFormat="1" ht="12" customHeight="1" x14ac:dyDescent="0.2">
      <c r="A8" s="12" t="s">
        <v>70</v>
      </c>
      <c r="B8" s="207" t="s">
        <v>162</v>
      </c>
      <c r="C8" s="107">
        <v>101724169</v>
      </c>
      <c r="D8" s="107">
        <v>103015358</v>
      </c>
      <c r="E8" s="289"/>
    </row>
    <row r="9" spans="1:5" s="205" customFormat="1" ht="12" customHeight="1" x14ac:dyDescent="0.2">
      <c r="A9" s="12" t="s">
        <v>71</v>
      </c>
      <c r="B9" s="207" t="s">
        <v>163</v>
      </c>
      <c r="C9" s="107">
        <v>8046500</v>
      </c>
      <c r="D9" s="107">
        <v>9367017</v>
      </c>
      <c r="E9" s="289"/>
    </row>
    <row r="10" spans="1:5" s="205" customFormat="1" ht="12" customHeight="1" x14ac:dyDescent="0.2">
      <c r="A10" s="12" t="s">
        <v>88</v>
      </c>
      <c r="B10" s="207" t="s">
        <v>164</v>
      </c>
      <c r="C10" s="254">
        <v>730000</v>
      </c>
      <c r="D10" s="254">
        <v>1128355</v>
      </c>
      <c r="E10" s="289"/>
    </row>
    <row r="11" spans="1:5" s="205" customFormat="1" ht="12" customHeight="1" thickBot="1" x14ac:dyDescent="0.25">
      <c r="A11" s="14" t="s">
        <v>72</v>
      </c>
      <c r="B11" s="208" t="s">
        <v>419</v>
      </c>
      <c r="C11" s="255"/>
      <c r="D11" s="255">
        <v>1896222</v>
      </c>
      <c r="E11" s="289"/>
    </row>
    <row r="12" spans="1:5" s="205" customFormat="1" ht="12" customHeight="1" thickBot="1" x14ac:dyDescent="0.25">
      <c r="A12" s="18" t="s">
        <v>9</v>
      </c>
      <c r="B12" s="100" t="s">
        <v>166</v>
      </c>
      <c r="C12" s="105">
        <f>+C13+C14+C15+C16+C17</f>
        <v>11461200</v>
      </c>
      <c r="D12" s="105">
        <f>+D13+D14+D15+D16+D17</f>
        <v>12627710</v>
      </c>
      <c r="E12" s="289"/>
    </row>
    <row r="13" spans="1:5" s="205" customFormat="1" ht="12" customHeight="1" x14ac:dyDescent="0.2">
      <c r="A13" s="13" t="s">
        <v>74</v>
      </c>
      <c r="B13" s="206" t="s">
        <v>167</v>
      </c>
      <c r="C13" s="108"/>
      <c r="D13" s="108"/>
      <c r="E13" s="289"/>
    </row>
    <row r="14" spans="1:5" s="205" customFormat="1" ht="12" customHeight="1" x14ac:dyDescent="0.2">
      <c r="A14" s="12" t="s">
        <v>75</v>
      </c>
      <c r="B14" s="207" t="s">
        <v>168</v>
      </c>
      <c r="C14" s="107"/>
      <c r="D14" s="107"/>
      <c r="E14" s="289"/>
    </row>
    <row r="15" spans="1:5" s="205" customFormat="1" ht="12" customHeight="1" x14ac:dyDescent="0.2">
      <c r="A15" s="12" t="s">
        <v>76</v>
      </c>
      <c r="B15" s="207" t="s">
        <v>374</v>
      </c>
      <c r="C15" s="107"/>
      <c r="D15" s="107"/>
      <c r="E15" s="289"/>
    </row>
    <row r="16" spans="1:5" s="205" customFormat="1" ht="12" customHeight="1" x14ac:dyDescent="0.2">
      <c r="A16" s="12" t="s">
        <v>77</v>
      </c>
      <c r="B16" s="207" t="s">
        <v>375</v>
      </c>
      <c r="C16" s="107"/>
      <c r="D16" s="107"/>
      <c r="E16" s="289"/>
    </row>
    <row r="17" spans="1:5" s="205" customFormat="1" ht="12" customHeight="1" x14ac:dyDescent="0.2">
      <c r="A17" s="12" t="s">
        <v>78</v>
      </c>
      <c r="B17" s="207" t="s">
        <v>169</v>
      </c>
      <c r="C17" s="107">
        <v>11461200</v>
      </c>
      <c r="D17" s="107">
        <v>12627710</v>
      </c>
      <c r="E17" s="289"/>
    </row>
    <row r="18" spans="1:5" s="205" customFormat="1" ht="12" customHeight="1" thickBot="1" x14ac:dyDescent="0.25">
      <c r="A18" s="14" t="s">
        <v>84</v>
      </c>
      <c r="B18" s="208" t="s">
        <v>170</v>
      </c>
      <c r="C18" s="109"/>
      <c r="D18" s="109"/>
      <c r="E18" s="289"/>
    </row>
    <row r="19" spans="1:5" s="205" customFormat="1" ht="12" customHeight="1" thickBot="1" x14ac:dyDescent="0.25">
      <c r="A19" s="18" t="s">
        <v>10</v>
      </c>
      <c r="B19" s="19" t="s">
        <v>171</v>
      </c>
      <c r="C19" s="105">
        <f>+C20+C21+C22+C23+C24</f>
        <v>14283271</v>
      </c>
      <c r="D19" s="105">
        <f>+D20+D21+D22+D23+D24</f>
        <v>14283271</v>
      </c>
      <c r="E19" s="289"/>
    </row>
    <row r="20" spans="1:5" s="205" customFormat="1" ht="12" customHeight="1" x14ac:dyDescent="0.2">
      <c r="A20" s="13" t="s">
        <v>57</v>
      </c>
      <c r="B20" s="206" t="s">
        <v>172</v>
      </c>
      <c r="C20" s="108">
        <v>14283271</v>
      </c>
      <c r="D20" s="108">
        <v>14283271</v>
      </c>
      <c r="E20" s="289"/>
    </row>
    <row r="21" spans="1:5" s="205" customFormat="1" ht="12" customHeight="1" x14ac:dyDescent="0.2">
      <c r="A21" s="12" t="s">
        <v>58</v>
      </c>
      <c r="B21" s="207" t="s">
        <v>173</v>
      </c>
      <c r="C21" s="107"/>
      <c r="D21" s="107"/>
      <c r="E21" s="289"/>
    </row>
    <row r="22" spans="1:5" s="205" customFormat="1" ht="12" customHeight="1" x14ac:dyDescent="0.2">
      <c r="A22" s="12" t="s">
        <v>59</v>
      </c>
      <c r="B22" s="207" t="s">
        <v>376</v>
      </c>
      <c r="C22" s="107"/>
      <c r="D22" s="107"/>
      <c r="E22" s="289"/>
    </row>
    <row r="23" spans="1:5" s="205" customFormat="1" ht="12" customHeight="1" x14ac:dyDescent="0.2">
      <c r="A23" s="12" t="s">
        <v>60</v>
      </c>
      <c r="B23" s="207" t="s">
        <v>377</v>
      </c>
      <c r="C23" s="107"/>
      <c r="D23" s="107"/>
      <c r="E23" s="289"/>
    </row>
    <row r="24" spans="1:5" s="205" customFormat="1" ht="12" customHeight="1" x14ac:dyDescent="0.2">
      <c r="A24" s="12" t="s">
        <v>99</v>
      </c>
      <c r="B24" s="207" t="s">
        <v>174</v>
      </c>
      <c r="C24" s="107"/>
      <c r="D24" s="107"/>
      <c r="E24" s="289"/>
    </row>
    <row r="25" spans="1:5" s="205" customFormat="1" ht="12" customHeight="1" thickBot="1" x14ac:dyDescent="0.25">
      <c r="A25" s="14" t="s">
        <v>100</v>
      </c>
      <c r="B25" s="208" t="s">
        <v>175</v>
      </c>
      <c r="C25" s="109"/>
      <c r="D25" s="109"/>
      <c r="E25" s="289"/>
    </row>
    <row r="26" spans="1:5" s="205" customFormat="1" ht="12" customHeight="1" thickBot="1" x14ac:dyDescent="0.25">
      <c r="A26" s="18" t="s">
        <v>101</v>
      </c>
      <c r="B26" s="19" t="s">
        <v>176</v>
      </c>
      <c r="C26" s="111">
        <f>+C27+C30+C31+C32</f>
        <v>297800000</v>
      </c>
      <c r="D26" s="111">
        <f>+D27+D30+D31+D32</f>
        <v>297800000</v>
      </c>
      <c r="E26" s="289"/>
    </row>
    <row r="27" spans="1:5" s="205" customFormat="1" ht="12" customHeight="1" x14ac:dyDescent="0.2">
      <c r="A27" s="13" t="s">
        <v>177</v>
      </c>
      <c r="B27" s="206" t="s">
        <v>183</v>
      </c>
      <c r="C27" s="201">
        <f>+C28+C29</f>
        <v>261000000</v>
      </c>
      <c r="D27" s="201">
        <f>+D28+D29</f>
        <v>261000000</v>
      </c>
      <c r="E27" s="289"/>
    </row>
    <row r="28" spans="1:5" s="205" customFormat="1" ht="12" customHeight="1" x14ac:dyDescent="0.2">
      <c r="A28" s="12" t="s">
        <v>178</v>
      </c>
      <c r="B28" s="207" t="s">
        <v>184</v>
      </c>
      <c r="C28" s="107">
        <v>66000000</v>
      </c>
      <c r="D28" s="107">
        <v>66000000</v>
      </c>
      <c r="E28" s="289"/>
    </row>
    <row r="29" spans="1:5" s="205" customFormat="1" ht="12" customHeight="1" x14ac:dyDescent="0.2">
      <c r="A29" s="12" t="s">
        <v>179</v>
      </c>
      <c r="B29" s="207" t="s">
        <v>185</v>
      </c>
      <c r="C29" s="107">
        <v>195000000</v>
      </c>
      <c r="D29" s="107">
        <v>195000000</v>
      </c>
      <c r="E29" s="289"/>
    </row>
    <row r="30" spans="1:5" s="205" customFormat="1" ht="12" customHeight="1" x14ac:dyDescent="0.2">
      <c r="A30" s="12" t="s">
        <v>180</v>
      </c>
      <c r="B30" s="207" t="s">
        <v>186</v>
      </c>
      <c r="C30" s="107">
        <v>35000000</v>
      </c>
      <c r="D30" s="107">
        <v>35000000</v>
      </c>
      <c r="E30" s="289"/>
    </row>
    <row r="31" spans="1:5" s="205" customFormat="1" ht="12" customHeight="1" x14ac:dyDescent="0.2">
      <c r="A31" s="12" t="s">
        <v>181</v>
      </c>
      <c r="B31" s="207" t="s">
        <v>187</v>
      </c>
      <c r="C31" s="107">
        <v>1000000</v>
      </c>
      <c r="D31" s="107">
        <v>1000000</v>
      </c>
      <c r="E31" s="289"/>
    </row>
    <row r="32" spans="1:5" s="205" customFormat="1" ht="12" customHeight="1" thickBot="1" x14ac:dyDescent="0.25">
      <c r="A32" s="14" t="s">
        <v>182</v>
      </c>
      <c r="B32" s="208" t="s">
        <v>188</v>
      </c>
      <c r="C32" s="109">
        <v>800000</v>
      </c>
      <c r="D32" s="109">
        <v>800000</v>
      </c>
      <c r="E32" s="289"/>
    </row>
    <row r="33" spans="1:5" s="205" customFormat="1" ht="12" customHeight="1" thickBot="1" x14ac:dyDescent="0.25">
      <c r="A33" s="18" t="s">
        <v>12</v>
      </c>
      <c r="B33" s="19" t="s">
        <v>189</v>
      </c>
      <c r="C33" s="105">
        <f>SUM(C34:C43)</f>
        <v>51638369</v>
      </c>
      <c r="D33" s="105">
        <f>SUM(D34:D43)</f>
        <v>53162369</v>
      </c>
      <c r="E33" s="289"/>
    </row>
    <row r="34" spans="1:5" s="205" customFormat="1" ht="12" customHeight="1" x14ac:dyDescent="0.2">
      <c r="A34" s="13" t="s">
        <v>61</v>
      </c>
      <c r="B34" s="206" t="s">
        <v>192</v>
      </c>
      <c r="C34" s="108"/>
      <c r="D34" s="108"/>
      <c r="E34" s="289"/>
    </row>
    <row r="35" spans="1:5" s="205" customFormat="1" ht="12" customHeight="1" x14ac:dyDescent="0.2">
      <c r="A35" s="12" t="s">
        <v>62</v>
      </c>
      <c r="B35" s="207" t="s">
        <v>193</v>
      </c>
      <c r="C35" s="107">
        <v>7068000</v>
      </c>
      <c r="D35" s="107">
        <v>12568000</v>
      </c>
      <c r="E35" s="289"/>
    </row>
    <row r="36" spans="1:5" s="205" customFormat="1" ht="12" customHeight="1" x14ac:dyDescent="0.2">
      <c r="A36" s="12" t="s">
        <v>63</v>
      </c>
      <c r="B36" s="207" t="s">
        <v>194</v>
      </c>
      <c r="C36" s="107"/>
      <c r="D36" s="107"/>
      <c r="E36" s="289"/>
    </row>
    <row r="37" spans="1:5" s="205" customFormat="1" ht="12" customHeight="1" x14ac:dyDescent="0.2">
      <c r="A37" s="12" t="s">
        <v>103</v>
      </c>
      <c r="B37" s="207" t="s">
        <v>195</v>
      </c>
      <c r="C37" s="107">
        <v>955000</v>
      </c>
      <c r="D37" s="107">
        <v>955000</v>
      </c>
      <c r="E37" s="289"/>
    </row>
    <row r="38" spans="1:5" s="205" customFormat="1" ht="12" customHeight="1" x14ac:dyDescent="0.2">
      <c r="A38" s="12" t="s">
        <v>104</v>
      </c>
      <c r="B38" s="207" t="s">
        <v>196</v>
      </c>
      <c r="C38" s="107">
        <v>27964857</v>
      </c>
      <c r="D38" s="107">
        <v>22464857</v>
      </c>
      <c r="E38" s="289"/>
    </row>
    <row r="39" spans="1:5" s="205" customFormat="1" ht="12" customHeight="1" x14ac:dyDescent="0.2">
      <c r="A39" s="12" t="s">
        <v>105</v>
      </c>
      <c r="B39" s="207" t="s">
        <v>197</v>
      </c>
      <c r="C39" s="107">
        <v>8350512</v>
      </c>
      <c r="D39" s="107">
        <v>8350512</v>
      </c>
      <c r="E39" s="289"/>
    </row>
    <row r="40" spans="1:5" s="205" customFormat="1" ht="12" customHeight="1" x14ac:dyDescent="0.2">
      <c r="A40" s="12" t="s">
        <v>106</v>
      </c>
      <c r="B40" s="207" t="s">
        <v>198</v>
      </c>
      <c r="C40" s="107">
        <v>6800000</v>
      </c>
      <c r="D40" s="107">
        <v>7899000</v>
      </c>
      <c r="E40" s="289"/>
    </row>
    <row r="41" spans="1:5" s="205" customFormat="1" ht="12" customHeight="1" x14ac:dyDescent="0.2">
      <c r="A41" s="12" t="s">
        <v>107</v>
      </c>
      <c r="B41" s="207" t="s">
        <v>199</v>
      </c>
      <c r="C41" s="107">
        <v>500000</v>
      </c>
      <c r="D41" s="107">
        <v>500000</v>
      </c>
      <c r="E41" s="289"/>
    </row>
    <row r="42" spans="1:5" s="205" customFormat="1" ht="12" customHeight="1" x14ac:dyDescent="0.2">
      <c r="A42" s="12" t="s">
        <v>190</v>
      </c>
      <c r="B42" s="207" t="s">
        <v>200</v>
      </c>
      <c r="C42" s="110"/>
      <c r="D42" s="110"/>
      <c r="E42" s="289"/>
    </row>
    <row r="43" spans="1:5" s="205" customFormat="1" ht="12" customHeight="1" thickBot="1" x14ac:dyDescent="0.25">
      <c r="A43" s="14" t="s">
        <v>191</v>
      </c>
      <c r="B43" s="208" t="s">
        <v>201</v>
      </c>
      <c r="C43" s="195"/>
      <c r="D43" s="195">
        <v>425000</v>
      </c>
      <c r="E43" s="289"/>
    </row>
    <row r="44" spans="1:5" s="205" customFormat="1" ht="12" customHeight="1" thickBot="1" x14ac:dyDescent="0.25">
      <c r="A44" s="18" t="s">
        <v>13</v>
      </c>
      <c r="B44" s="19" t="s">
        <v>202</v>
      </c>
      <c r="C44" s="105">
        <f>SUM(C45:C49)</f>
        <v>26300000</v>
      </c>
      <c r="D44" s="105">
        <f>SUM(D45:D49)</f>
        <v>26300000</v>
      </c>
      <c r="E44" s="289"/>
    </row>
    <row r="45" spans="1:5" s="205" customFormat="1" ht="12" customHeight="1" x14ac:dyDescent="0.2">
      <c r="A45" s="13" t="s">
        <v>64</v>
      </c>
      <c r="B45" s="206" t="s">
        <v>206</v>
      </c>
      <c r="C45" s="251"/>
      <c r="D45" s="251"/>
      <c r="E45" s="289"/>
    </row>
    <row r="46" spans="1:5" s="205" customFormat="1" ht="12" customHeight="1" x14ac:dyDescent="0.2">
      <c r="A46" s="12" t="s">
        <v>65</v>
      </c>
      <c r="B46" s="207" t="s">
        <v>207</v>
      </c>
      <c r="C46" s="110">
        <v>26300000</v>
      </c>
      <c r="D46" s="110">
        <v>26300000</v>
      </c>
      <c r="E46" s="289"/>
    </row>
    <row r="47" spans="1:5" s="205" customFormat="1" ht="12" customHeight="1" x14ac:dyDescent="0.2">
      <c r="A47" s="12" t="s">
        <v>203</v>
      </c>
      <c r="B47" s="207" t="s">
        <v>208</v>
      </c>
      <c r="C47" s="110"/>
      <c r="D47" s="110"/>
      <c r="E47" s="289"/>
    </row>
    <row r="48" spans="1:5" s="205" customFormat="1" ht="12" customHeight="1" x14ac:dyDescent="0.2">
      <c r="A48" s="12" t="s">
        <v>204</v>
      </c>
      <c r="B48" s="207" t="s">
        <v>209</v>
      </c>
      <c r="C48" s="110"/>
      <c r="D48" s="110"/>
      <c r="E48" s="289"/>
    </row>
    <row r="49" spans="1:5" s="205" customFormat="1" ht="12" customHeight="1" thickBot="1" x14ac:dyDescent="0.25">
      <c r="A49" s="14" t="s">
        <v>205</v>
      </c>
      <c r="B49" s="208" t="s">
        <v>210</v>
      </c>
      <c r="C49" s="195"/>
      <c r="D49" s="195"/>
      <c r="E49" s="289"/>
    </row>
    <row r="50" spans="1:5" s="205" customFormat="1" ht="12" customHeight="1" thickBot="1" x14ac:dyDescent="0.25">
      <c r="A50" s="18" t="s">
        <v>108</v>
      </c>
      <c r="B50" s="19" t="s">
        <v>211</v>
      </c>
      <c r="C50" s="105">
        <f>SUM(C51:C53)</f>
        <v>0</v>
      </c>
      <c r="D50" s="105">
        <f>SUM(D51:D53)</f>
        <v>0</v>
      </c>
      <c r="E50" s="289"/>
    </row>
    <row r="51" spans="1:5" s="205" customFormat="1" ht="12" customHeight="1" x14ac:dyDescent="0.2">
      <c r="A51" s="13" t="s">
        <v>66</v>
      </c>
      <c r="B51" s="206" t="s">
        <v>212</v>
      </c>
      <c r="C51" s="108"/>
      <c r="D51" s="108"/>
      <c r="E51" s="289"/>
    </row>
    <row r="52" spans="1:5" s="205" customFormat="1" ht="12" customHeight="1" x14ac:dyDescent="0.2">
      <c r="A52" s="12" t="s">
        <v>67</v>
      </c>
      <c r="B52" s="207" t="s">
        <v>378</v>
      </c>
      <c r="C52" s="107"/>
      <c r="D52" s="107"/>
      <c r="E52" s="289"/>
    </row>
    <row r="53" spans="1:5" s="205" customFormat="1" ht="12" customHeight="1" x14ac:dyDescent="0.2">
      <c r="A53" s="12" t="s">
        <v>216</v>
      </c>
      <c r="B53" s="207" t="s">
        <v>214</v>
      </c>
      <c r="C53" s="107">
        <v>0</v>
      </c>
      <c r="D53" s="107">
        <v>0</v>
      </c>
      <c r="E53" s="289"/>
    </row>
    <row r="54" spans="1:5" s="205" customFormat="1" ht="12" customHeight="1" thickBot="1" x14ac:dyDescent="0.25">
      <c r="A54" s="14" t="s">
        <v>217</v>
      </c>
      <c r="B54" s="208" t="s">
        <v>215</v>
      </c>
      <c r="C54" s="109"/>
      <c r="D54" s="109"/>
      <c r="E54" s="289"/>
    </row>
    <row r="55" spans="1:5" s="205" customFormat="1" ht="12" customHeight="1" thickBot="1" x14ac:dyDescent="0.25">
      <c r="A55" s="18" t="s">
        <v>15</v>
      </c>
      <c r="B55" s="100" t="s">
        <v>218</v>
      </c>
      <c r="C55" s="105">
        <f>SUM(C56:C58)</f>
        <v>2250000</v>
      </c>
      <c r="D55" s="105">
        <f>SUM(D56:D58)</f>
        <v>2250000</v>
      </c>
      <c r="E55" s="289"/>
    </row>
    <row r="56" spans="1:5" s="205" customFormat="1" ht="12" customHeight="1" x14ac:dyDescent="0.2">
      <c r="A56" s="13" t="s">
        <v>109</v>
      </c>
      <c r="B56" s="206" t="s">
        <v>220</v>
      </c>
      <c r="C56" s="110"/>
      <c r="D56" s="110"/>
      <c r="E56" s="289"/>
    </row>
    <row r="57" spans="1:5" s="205" customFormat="1" ht="12" customHeight="1" x14ac:dyDescent="0.2">
      <c r="A57" s="12" t="s">
        <v>110</v>
      </c>
      <c r="B57" s="207" t="s">
        <v>379</v>
      </c>
      <c r="C57" s="110">
        <v>750000</v>
      </c>
      <c r="D57" s="110">
        <v>750000</v>
      </c>
      <c r="E57" s="289"/>
    </row>
    <row r="58" spans="1:5" s="205" customFormat="1" ht="12" customHeight="1" x14ac:dyDescent="0.2">
      <c r="A58" s="12" t="s">
        <v>136</v>
      </c>
      <c r="B58" s="207" t="s">
        <v>221</v>
      </c>
      <c r="C58" s="110">
        <v>1500000</v>
      </c>
      <c r="D58" s="110">
        <v>1500000</v>
      </c>
      <c r="E58" s="289"/>
    </row>
    <row r="59" spans="1:5" s="205" customFormat="1" ht="12" customHeight="1" thickBot="1" x14ac:dyDescent="0.25">
      <c r="A59" s="14" t="s">
        <v>219</v>
      </c>
      <c r="B59" s="208" t="s">
        <v>222</v>
      </c>
      <c r="C59" s="110"/>
      <c r="D59" s="110"/>
      <c r="E59" s="289"/>
    </row>
    <row r="60" spans="1:5" s="205" customFormat="1" ht="12" customHeight="1" thickBot="1" x14ac:dyDescent="0.25">
      <c r="A60" s="18" t="s">
        <v>16</v>
      </c>
      <c r="B60" s="19" t="s">
        <v>223</v>
      </c>
      <c r="C60" s="111">
        <f>+C5+C12+C19+C26+C33+C44+C50+C55</f>
        <v>759530816</v>
      </c>
      <c r="D60" s="111">
        <f>+D5+D12+D19+D26+D33+D44+D50+D55</f>
        <v>767208129</v>
      </c>
      <c r="E60" s="289"/>
    </row>
    <row r="61" spans="1:5" s="205" customFormat="1" ht="12" customHeight="1" thickBot="1" x14ac:dyDescent="0.25">
      <c r="A61" s="209" t="s">
        <v>224</v>
      </c>
      <c r="B61" s="100" t="s">
        <v>225</v>
      </c>
      <c r="C61" s="105">
        <f>SUM(C62:C64)</f>
        <v>0</v>
      </c>
      <c r="D61" s="105">
        <f>SUM(D62:D64)</f>
        <v>0</v>
      </c>
      <c r="E61" s="289"/>
    </row>
    <row r="62" spans="1:5" s="205" customFormat="1" ht="12" customHeight="1" x14ac:dyDescent="0.2">
      <c r="A62" s="13" t="s">
        <v>258</v>
      </c>
      <c r="B62" s="206" t="s">
        <v>226</v>
      </c>
      <c r="C62" s="110"/>
      <c r="D62" s="110"/>
      <c r="E62" s="289"/>
    </row>
    <row r="63" spans="1:5" s="205" customFormat="1" ht="12" customHeight="1" x14ac:dyDescent="0.2">
      <c r="A63" s="12" t="s">
        <v>267</v>
      </c>
      <c r="B63" s="207" t="s">
        <v>227</v>
      </c>
      <c r="C63" s="110"/>
      <c r="D63" s="110"/>
      <c r="E63" s="289"/>
    </row>
    <row r="64" spans="1:5" s="205" customFormat="1" ht="12" customHeight="1" thickBot="1" x14ac:dyDescent="0.25">
      <c r="A64" s="14" t="s">
        <v>268</v>
      </c>
      <c r="B64" s="210" t="s">
        <v>228</v>
      </c>
      <c r="C64" s="110"/>
      <c r="D64" s="110"/>
      <c r="E64" s="289"/>
    </row>
    <row r="65" spans="1:5" s="205" customFormat="1" ht="12" customHeight="1" thickBot="1" x14ac:dyDescent="0.25">
      <c r="A65" s="209" t="s">
        <v>229</v>
      </c>
      <c r="B65" s="100" t="s">
        <v>230</v>
      </c>
      <c r="C65" s="105">
        <f>SUM(C66:C69)</f>
        <v>0</v>
      </c>
      <c r="D65" s="105">
        <f>SUM(D66:D69)</f>
        <v>0</v>
      </c>
      <c r="E65" s="289"/>
    </row>
    <row r="66" spans="1:5" s="205" customFormat="1" ht="12" customHeight="1" x14ac:dyDescent="0.2">
      <c r="A66" s="13" t="s">
        <v>89</v>
      </c>
      <c r="B66" s="206" t="s">
        <v>231</v>
      </c>
      <c r="C66" s="110"/>
      <c r="D66" s="110"/>
      <c r="E66" s="289"/>
    </row>
    <row r="67" spans="1:5" s="205" customFormat="1" ht="12" customHeight="1" x14ac:dyDescent="0.2">
      <c r="A67" s="12" t="s">
        <v>90</v>
      </c>
      <c r="B67" s="207" t="s">
        <v>232</v>
      </c>
      <c r="C67" s="110"/>
      <c r="D67" s="110"/>
      <c r="E67" s="289"/>
    </row>
    <row r="68" spans="1:5" s="205" customFormat="1" ht="12" customHeight="1" x14ac:dyDescent="0.2">
      <c r="A68" s="12" t="s">
        <v>259</v>
      </c>
      <c r="B68" s="207" t="s">
        <v>233</v>
      </c>
      <c r="C68" s="110"/>
      <c r="D68" s="110"/>
      <c r="E68" s="289"/>
    </row>
    <row r="69" spans="1:5" s="205" customFormat="1" ht="12" customHeight="1" thickBot="1" x14ac:dyDescent="0.25">
      <c r="A69" s="14" t="s">
        <v>260</v>
      </c>
      <c r="B69" s="208" t="s">
        <v>234</v>
      </c>
      <c r="C69" s="110"/>
      <c r="D69" s="110"/>
      <c r="E69" s="289"/>
    </row>
    <row r="70" spans="1:5" s="205" customFormat="1" ht="12" customHeight="1" thickBot="1" x14ac:dyDescent="0.25">
      <c r="A70" s="209" t="s">
        <v>235</v>
      </c>
      <c r="B70" s="100" t="s">
        <v>236</v>
      </c>
      <c r="C70" s="105">
        <f>SUM(C71:C72)</f>
        <v>0</v>
      </c>
      <c r="D70" s="105">
        <f>SUM(D71:D72)</f>
        <v>277076210</v>
      </c>
      <c r="E70" s="289"/>
    </row>
    <row r="71" spans="1:5" s="205" customFormat="1" ht="12" customHeight="1" x14ac:dyDescent="0.2">
      <c r="A71" s="13" t="s">
        <v>261</v>
      </c>
      <c r="B71" s="206" t="s">
        <v>237</v>
      </c>
      <c r="C71" s="110"/>
      <c r="D71" s="110">
        <v>277076210</v>
      </c>
      <c r="E71" s="289"/>
    </row>
    <row r="72" spans="1:5" s="205" customFormat="1" ht="12" customHeight="1" thickBot="1" x14ac:dyDescent="0.25">
      <c r="A72" s="14" t="s">
        <v>262</v>
      </c>
      <c r="B72" s="208" t="s">
        <v>238</v>
      </c>
      <c r="C72" s="110"/>
      <c r="D72" s="110"/>
      <c r="E72" s="289"/>
    </row>
    <row r="73" spans="1:5" s="205" customFormat="1" ht="12" customHeight="1" thickBot="1" x14ac:dyDescent="0.25">
      <c r="A73" s="209" t="s">
        <v>239</v>
      </c>
      <c r="B73" s="100" t="s">
        <v>240</v>
      </c>
      <c r="C73" s="105">
        <f>SUM(C74:C76)</f>
        <v>0</v>
      </c>
      <c r="D73" s="105">
        <f>SUM(D74:D76)</f>
        <v>0</v>
      </c>
      <c r="E73" s="289"/>
    </row>
    <row r="74" spans="1:5" s="205" customFormat="1" ht="12" customHeight="1" x14ac:dyDescent="0.2">
      <c r="A74" s="13" t="s">
        <v>263</v>
      </c>
      <c r="B74" s="206" t="s">
        <v>241</v>
      </c>
      <c r="C74" s="110"/>
      <c r="D74" s="110"/>
      <c r="E74" s="289"/>
    </row>
    <row r="75" spans="1:5" s="205" customFormat="1" ht="12" customHeight="1" x14ac:dyDescent="0.2">
      <c r="A75" s="12" t="s">
        <v>264</v>
      </c>
      <c r="B75" s="207" t="s">
        <v>242</v>
      </c>
      <c r="C75" s="110"/>
      <c r="D75" s="110"/>
      <c r="E75" s="289"/>
    </row>
    <row r="76" spans="1:5" s="205" customFormat="1" ht="12" customHeight="1" thickBot="1" x14ac:dyDescent="0.25">
      <c r="A76" s="14" t="s">
        <v>265</v>
      </c>
      <c r="B76" s="208" t="s">
        <v>243</v>
      </c>
      <c r="C76" s="110"/>
      <c r="D76" s="110"/>
      <c r="E76" s="289"/>
    </row>
    <row r="77" spans="1:5" s="205" customFormat="1" ht="12" customHeight="1" thickBot="1" x14ac:dyDescent="0.25">
      <c r="A77" s="209" t="s">
        <v>244</v>
      </c>
      <c r="B77" s="100" t="s">
        <v>266</v>
      </c>
      <c r="C77" s="105">
        <f>SUM(C78:C81)</f>
        <v>0</v>
      </c>
      <c r="D77" s="105">
        <f>SUM(D78:D81)</f>
        <v>0</v>
      </c>
      <c r="E77" s="289"/>
    </row>
    <row r="78" spans="1:5" s="205" customFormat="1" ht="12" customHeight="1" x14ac:dyDescent="0.2">
      <c r="A78" s="211" t="s">
        <v>245</v>
      </c>
      <c r="B78" s="206" t="s">
        <v>246</v>
      </c>
      <c r="C78" s="110"/>
      <c r="D78" s="110"/>
      <c r="E78" s="289"/>
    </row>
    <row r="79" spans="1:5" s="205" customFormat="1" ht="12" customHeight="1" x14ac:dyDescent="0.2">
      <c r="A79" s="212" t="s">
        <v>247</v>
      </c>
      <c r="B79" s="207" t="s">
        <v>248</v>
      </c>
      <c r="C79" s="110"/>
      <c r="D79" s="110"/>
      <c r="E79" s="289"/>
    </row>
    <row r="80" spans="1:5" s="205" customFormat="1" ht="12" customHeight="1" x14ac:dyDescent="0.2">
      <c r="A80" s="212" t="s">
        <v>249</v>
      </c>
      <c r="B80" s="207" t="s">
        <v>250</v>
      </c>
      <c r="C80" s="110"/>
      <c r="D80" s="110"/>
      <c r="E80" s="289"/>
    </row>
    <row r="81" spans="1:5" s="205" customFormat="1" ht="12" customHeight="1" thickBot="1" x14ac:dyDescent="0.25">
      <c r="A81" s="213" t="s">
        <v>251</v>
      </c>
      <c r="B81" s="208" t="s">
        <v>252</v>
      </c>
      <c r="C81" s="110"/>
      <c r="D81" s="110"/>
      <c r="E81" s="289"/>
    </row>
    <row r="82" spans="1:5" s="205" customFormat="1" ht="13.5" customHeight="1" thickBot="1" x14ac:dyDescent="0.25">
      <c r="A82" s="209" t="s">
        <v>253</v>
      </c>
      <c r="B82" s="100" t="s">
        <v>254</v>
      </c>
      <c r="C82" s="252"/>
      <c r="D82" s="252"/>
      <c r="E82" s="289"/>
    </row>
    <row r="83" spans="1:5" s="205" customFormat="1" ht="15.75" customHeight="1" thickBot="1" x14ac:dyDescent="0.25">
      <c r="A83" s="209" t="s">
        <v>255</v>
      </c>
      <c r="B83" s="214" t="s">
        <v>256</v>
      </c>
      <c r="C83" s="111">
        <f>+C61+C65+C70+C73+C77+C82</f>
        <v>0</v>
      </c>
      <c r="D83" s="111">
        <f>+D61+D65+D70+D73+D77+D82</f>
        <v>277076210</v>
      </c>
      <c r="E83" s="289"/>
    </row>
    <row r="84" spans="1:5" s="205" customFormat="1" ht="16.5" customHeight="1" thickBot="1" x14ac:dyDescent="0.25">
      <c r="A84" s="215" t="s">
        <v>269</v>
      </c>
      <c r="B84" s="216" t="s">
        <v>257</v>
      </c>
      <c r="C84" s="111">
        <f>+C60+C83</f>
        <v>759530816</v>
      </c>
      <c r="D84" s="111">
        <f>+D60+D83</f>
        <v>1044284339</v>
      </c>
      <c r="E84" s="289"/>
    </row>
    <row r="85" spans="1:5" s="205" customFormat="1" ht="83.25" customHeight="1" x14ac:dyDescent="0.2">
      <c r="A85" s="3"/>
      <c r="B85" s="4"/>
      <c r="E85" s="289"/>
    </row>
    <row r="86" spans="1:5" ht="16.5" customHeight="1" x14ac:dyDescent="0.25">
      <c r="A86" s="291" t="s">
        <v>36</v>
      </c>
      <c r="B86" s="291"/>
      <c r="E86" s="289"/>
    </row>
    <row r="87" spans="1:5" s="217" customFormat="1" ht="16.5" customHeight="1" thickBot="1" x14ac:dyDescent="0.3">
      <c r="A87" s="293" t="s">
        <v>92</v>
      </c>
      <c r="B87" s="293"/>
      <c r="C87" s="50"/>
      <c r="D87" s="50" t="s">
        <v>400</v>
      </c>
      <c r="E87" s="289"/>
    </row>
    <row r="88" spans="1:5" ht="38.1" customHeight="1" thickBot="1" x14ac:dyDescent="0.3">
      <c r="A88" s="21" t="s">
        <v>56</v>
      </c>
      <c r="B88" s="22" t="s">
        <v>37</v>
      </c>
      <c r="C88" s="28" t="s">
        <v>404</v>
      </c>
      <c r="D88" s="28" t="s">
        <v>417</v>
      </c>
      <c r="E88" s="289"/>
    </row>
    <row r="89" spans="1:5" s="204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  <c r="E89" s="289"/>
    </row>
    <row r="90" spans="1:5" ht="12" customHeight="1" thickBot="1" x14ac:dyDescent="0.3">
      <c r="A90" s="20" t="s">
        <v>8</v>
      </c>
      <c r="B90" s="24" t="s">
        <v>272</v>
      </c>
      <c r="C90" s="104">
        <f>SUM(C91:C95)</f>
        <v>637152631</v>
      </c>
      <c r="D90" s="104">
        <f>SUM(D91:D95)</f>
        <v>702233740</v>
      </c>
      <c r="E90" s="289"/>
    </row>
    <row r="91" spans="1:5" ht="12" customHeight="1" x14ac:dyDescent="0.25">
      <c r="A91" s="15" t="s">
        <v>68</v>
      </c>
      <c r="B91" s="8" t="s">
        <v>38</v>
      </c>
      <c r="C91" s="106">
        <v>321513244</v>
      </c>
      <c r="D91" s="106">
        <v>326694091</v>
      </c>
      <c r="E91" s="289"/>
    </row>
    <row r="92" spans="1:5" ht="12" customHeight="1" x14ac:dyDescent="0.25">
      <c r="A92" s="12" t="s">
        <v>69</v>
      </c>
      <c r="B92" s="6" t="s">
        <v>111</v>
      </c>
      <c r="C92" s="107">
        <v>64586310</v>
      </c>
      <c r="D92" s="107">
        <v>65422699</v>
      </c>
      <c r="E92" s="289"/>
    </row>
    <row r="93" spans="1:5" ht="12" customHeight="1" x14ac:dyDescent="0.25">
      <c r="A93" s="12" t="s">
        <v>70</v>
      </c>
      <c r="B93" s="6" t="s">
        <v>87</v>
      </c>
      <c r="C93" s="109">
        <v>222614777</v>
      </c>
      <c r="D93" s="109">
        <v>281428650</v>
      </c>
      <c r="E93" s="289"/>
    </row>
    <row r="94" spans="1:5" ht="12" customHeight="1" x14ac:dyDescent="0.25">
      <c r="A94" s="12" t="s">
        <v>71</v>
      </c>
      <c r="B94" s="9" t="s">
        <v>112</v>
      </c>
      <c r="C94" s="109">
        <v>10000000</v>
      </c>
      <c r="D94" s="109">
        <v>10250000</v>
      </c>
      <c r="E94" s="289"/>
    </row>
    <row r="95" spans="1:5" ht="12" customHeight="1" x14ac:dyDescent="0.25">
      <c r="A95" s="12" t="s">
        <v>79</v>
      </c>
      <c r="B95" s="17" t="s">
        <v>113</v>
      </c>
      <c r="C95" s="109">
        <v>18438300</v>
      </c>
      <c r="D95" s="109">
        <v>18438300</v>
      </c>
      <c r="E95" s="289"/>
    </row>
    <row r="96" spans="1:5" ht="12" customHeight="1" x14ac:dyDescent="0.25">
      <c r="A96" s="12" t="s">
        <v>72</v>
      </c>
      <c r="B96" s="6" t="s">
        <v>273</v>
      </c>
      <c r="C96" s="109"/>
      <c r="D96" s="109"/>
      <c r="E96" s="289"/>
    </row>
    <row r="97" spans="1:5" ht="12" customHeight="1" x14ac:dyDescent="0.25">
      <c r="A97" s="12" t="s">
        <v>73</v>
      </c>
      <c r="B97" s="52" t="s">
        <v>274</v>
      </c>
      <c r="C97" s="109"/>
      <c r="D97" s="109"/>
      <c r="E97" s="289"/>
    </row>
    <row r="98" spans="1:5" ht="12" customHeight="1" x14ac:dyDescent="0.25">
      <c r="A98" s="12" t="s">
        <v>80</v>
      </c>
      <c r="B98" s="53" t="s">
        <v>275</v>
      </c>
      <c r="C98" s="109"/>
      <c r="D98" s="109"/>
      <c r="E98" s="289"/>
    </row>
    <row r="99" spans="1:5" ht="12" customHeight="1" x14ac:dyDescent="0.25">
      <c r="A99" s="12" t="s">
        <v>81</v>
      </c>
      <c r="B99" s="53" t="s">
        <v>276</v>
      </c>
      <c r="C99" s="109"/>
      <c r="D99" s="109"/>
      <c r="E99" s="289"/>
    </row>
    <row r="100" spans="1:5" ht="12" customHeight="1" x14ac:dyDescent="0.25">
      <c r="A100" s="12" t="s">
        <v>82</v>
      </c>
      <c r="B100" s="52" t="s">
        <v>277</v>
      </c>
      <c r="C100" s="109">
        <v>7697000</v>
      </c>
      <c r="D100" s="109">
        <v>7697000</v>
      </c>
      <c r="E100" s="289"/>
    </row>
    <row r="101" spans="1:5" ht="12" customHeight="1" x14ac:dyDescent="0.25">
      <c r="A101" s="12" t="s">
        <v>83</v>
      </c>
      <c r="B101" s="52" t="s">
        <v>278</v>
      </c>
      <c r="C101" s="109"/>
      <c r="D101" s="109"/>
      <c r="E101" s="289"/>
    </row>
    <row r="102" spans="1:5" ht="12" customHeight="1" x14ac:dyDescent="0.25">
      <c r="A102" s="12" t="s">
        <v>85</v>
      </c>
      <c r="B102" s="53" t="s">
        <v>279</v>
      </c>
      <c r="C102" s="109"/>
      <c r="D102" s="109"/>
      <c r="E102" s="289"/>
    </row>
    <row r="103" spans="1:5" ht="12" customHeight="1" x14ac:dyDescent="0.25">
      <c r="A103" s="11" t="s">
        <v>114</v>
      </c>
      <c r="B103" s="54" t="s">
        <v>280</v>
      </c>
      <c r="C103" s="109"/>
      <c r="D103" s="109"/>
      <c r="E103" s="289"/>
    </row>
    <row r="104" spans="1:5" ht="12" customHeight="1" x14ac:dyDescent="0.25">
      <c r="A104" s="12" t="s">
        <v>270</v>
      </c>
      <c r="B104" s="54" t="s">
        <v>281</v>
      </c>
      <c r="C104" s="109"/>
      <c r="D104" s="109"/>
      <c r="E104" s="289"/>
    </row>
    <row r="105" spans="1:5" ht="12" customHeight="1" thickBot="1" x14ac:dyDescent="0.3">
      <c r="A105" s="16" t="s">
        <v>271</v>
      </c>
      <c r="B105" s="55" t="s">
        <v>282</v>
      </c>
      <c r="C105" s="112">
        <v>10741300</v>
      </c>
      <c r="D105" s="112">
        <v>10741300</v>
      </c>
      <c r="E105" s="289"/>
    </row>
    <row r="106" spans="1:5" ht="12" customHeight="1" thickBot="1" x14ac:dyDescent="0.3">
      <c r="A106" s="18" t="s">
        <v>9</v>
      </c>
      <c r="B106" s="23" t="s">
        <v>283</v>
      </c>
      <c r="C106" s="105">
        <f>+C107+C109+C111</f>
        <v>107074940</v>
      </c>
      <c r="D106" s="105">
        <f>+D107+D109+D111</f>
        <v>157014331</v>
      </c>
      <c r="E106" s="289"/>
    </row>
    <row r="107" spans="1:5" ht="12" customHeight="1" x14ac:dyDescent="0.25">
      <c r="A107" s="13" t="s">
        <v>74</v>
      </c>
      <c r="B107" s="6" t="s">
        <v>135</v>
      </c>
      <c r="C107" s="108">
        <v>104115772</v>
      </c>
      <c r="D107" s="108">
        <v>152455163</v>
      </c>
      <c r="E107" s="289"/>
    </row>
    <row r="108" spans="1:5" ht="12" customHeight="1" x14ac:dyDescent="0.25">
      <c r="A108" s="13" t="s">
        <v>75</v>
      </c>
      <c r="B108" s="10" t="s">
        <v>287</v>
      </c>
      <c r="C108" s="108">
        <v>0</v>
      </c>
      <c r="D108" s="108">
        <v>0</v>
      </c>
      <c r="E108" s="289"/>
    </row>
    <row r="109" spans="1:5" ht="12" customHeight="1" x14ac:dyDescent="0.25">
      <c r="A109" s="13" t="s">
        <v>76</v>
      </c>
      <c r="B109" s="10" t="s">
        <v>115</v>
      </c>
      <c r="C109" s="107"/>
      <c r="D109" s="107"/>
      <c r="E109" s="289"/>
    </row>
    <row r="110" spans="1:5" ht="12" customHeight="1" x14ac:dyDescent="0.25">
      <c r="A110" s="13" t="s">
        <v>77</v>
      </c>
      <c r="B110" s="10" t="s">
        <v>288</v>
      </c>
      <c r="C110" s="98"/>
      <c r="D110" s="98"/>
      <c r="E110" s="289"/>
    </row>
    <row r="111" spans="1:5" ht="12" customHeight="1" x14ac:dyDescent="0.25">
      <c r="A111" s="13" t="s">
        <v>78</v>
      </c>
      <c r="B111" s="102" t="s">
        <v>137</v>
      </c>
      <c r="C111" s="98">
        <v>2959168</v>
      </c>
      <c r="D111" s="98">
        <v>4559168</v>
      </c>
      <c r="E111" s="289"/>
    </row>
    <row r="112" spans="1:5" ht="12" customHeight="1" x14ac:dyDescent="0.25">
      <c r="A112" s="13" t="s">
        <v>84</v>
      </c>
      <c r="B112" s="101" t="s">
        <v>380</v>
      </c>
      <c r="C112" s="98"/>
      <c r="D112" s="98"/>
      <c r="E112" s="289"/>
    </row>
    <row r="113" spans="1:5" ht="12" customHeight="1" x14ac:dyDescent="0.25">
      <c r="A113" s="13" t="s">
        <v>86</v>
      </c>
      <c r="B113" s="202" t="s">
        <v>293</v>
      </c>
      <c r="C113" s="98"/>
      <c r="D113" s="98"/>
      <c r="E113" s="289"/>
    </row>
    <row r="114" spans="1:5" x14ac:dyDescent="0.25">
      <c r="A114" s="13" t="s">
        <v>116</v>
      </c>
      <c r="B114" s="53" t="s">
        <v>276</v>
      </c>
      <c r="C114" s="98"/>
      <c r="D114" s="98"/>
      <c r="E114" s="289"/>
    </row>
    <row r="115" spans="1:5" ht="12" customHeight="1" x14ac:dyDescent="0.25">
      <c r="A115" s="13" t="s">
        <v>117</v>
      </c>
      <c r="B115" s="53" t="s">
        <v>292</v>
      </c>
      <c r="C115" s="98"/>
      <c r="D115" s="98"/>
      <c r="E115" s="289"/>
    </row>
    <row r="116" spans="1:5" ht="12" customHeight="1" x14ac:dyDescent="0.25">
      <c r="A116" s="13" t="s">
        <v>118</v>
      </c>
      <c r="B116" s="53" t="s">
        <v>291</v>
      </c>
      <c r="C116" s="98"/>
      <c r="D116" s="98"/>
      <c r="E116" s="289"/>
    </row>
    <row r="117" spans="1:5" ht="12" customHeight="1" x14ac:dyDescent="0.25">
      <c r="A117" s="13" t="s">
        <v>284</v>
      </c>
      <c r="B117" s="53" t="s">
        <v>279</v>
      </c>
      <c r="C117" s="98"/>
      <c r="D117" s="98"/>
      <c r="E117" s="289"/>
    </row>
    <row r="118" spans="1:5" ht="12" customHeight="1" x14ac:dyDescent="0.25">
      <c r="A118" s="13" t="s">
        <v>285</v>
      </c>
      <c r="B118" s="53" t="s">
        <v>290</v>
      </c>
      <c r="C118" s="98"/>
      <c r="D118" s="98"/>
      <c r="E118" s="289"/>
    </row>
    <row r="119" spans="1:5" ht="16.5" thickBot="1" x14ac:dyDescent="0.3">
      <c r="A119" s="11" t="s">
        <v>286</v>
      </c>
      <c r="B119" s="53" t="s">
        <v>289</v>
      </c>
      <c r="C119" s="99"/>
      <c r="D119" s="99"/>
      <c r="E119" s="289"/>
    </row>
    <row r="120" spans="1:5" ht="12" customHeight="1" thickBot="1" x14ac:dyDescent="0.3">
      <c r="A120" s="18" t="s">
        <v>10</v>
      </c>
      <c r="B120" s="48" t="s">
        <v>294</v>
      </c>
      <c r="C120" s="105">
        <f>+C121+C122</f>
        <v>3087870</v>
      </c>
      <c r="D120" s="105">
        <f>+D121+D122</f>
        <v>172820893</v>
      </c>
      <c r="E120" s="289"/>
    </row>
    <row r="121" spans="1:5" ht="12" customHeight="1" x14ac:dyDescent="0.25">
      <c r="A121" s="13" t="s">
        <v>57</v>
      </c>
      <c r="B121" s="7" t="s">
        <v>47</v>
      </c>
      <c r="C121" s="108">
        <v>3087870</v>
      </c>
      <c r="D121" s="108">
        <v>172820893</v>
      </c>
      <c r="E121" s="289"/>
    </row>
    <row r="122" spans="1:5" ht="12" customHeight="1" thickBot="1" x14ac:dyDescent="0.3">
      <c r="A122" s="14" t="s">
        <v>58</v>
      </c>
      <c r="B122" s="10" t="s">
        <v>48</v>
      </c>
      <c r="C122" s="109"/>
      <c r="D122" s="109"/>
      <c r="E122" s="289"/>
    </row>
    <row r="123" spans="1:5" ht="12" customHeight="1" thickBot="1" x14ac:dyDescent="0.3">
      <c r="A123" s="18" t="s">
        <v>11</v>
      </c>
      <c r="B123" s="48" t="s">
        <v>295</v>
      </c>
      <c r="C123" s="105">
        <f>+C90+C106+C120</f>
        <v>747315441</v>
      </c>
      <c r="D123" s="105">
        <f>+D90+D106+D120</f>
        <v>1032068964</v>
      </c>
      <c r="E123" s="289"/>
    </row>
    <row r="124" spans="1:5" ht="12" customHeight="1" thickBot="1" x14ac:dyDescent="0.3">
      <c r="A124" s="18" t="s">
        <v>12</v>
      </c>
      <c r="B124" s="48" t="s">
        <v>296</v>
      </c>
      <c r="C124" s="105">
        <f>+C125+C126+C127</f>
        <v>0</v>
      </c>
      <c r="D124" s="105">
        <f>+D125+D126+D127</f>
        <v>0</v>
      </c>
      <c r="E124" s="289"/>
    </row>
    <row r="125" spans="1:5" ht="12" customHeight="1" x14ac:dyDescent="0.25">
      <c r="A125" s="13" t="s">
        <v>61</v>
      </c>
      <c r="B125" s="7" t="s">
        <v>297</v>
      </c>
      <c r="C125" s="98"/>
      <c r="D125" s="98"/>
      <c r="E125" s="289"/>
    </row>
    <row r="126" spans="1:5" ht="12" customHeight="1" x14ac:dyDescent="0.25">
      <c r="A126" s="13" t="s">
        <v>62</v>
      </c>
      <c r="B126" s="7" t="s">
        <v>298</v>
      </c>
      <c r="C126" s="98"/>
      <c r="D126" s="98"/>
      <c r="E126" s="289"/>
    </row>
    <row r="127" spans="1:5" ht="12" customHeight="1" thickBot="1" x14ac:dyDescent="0.3">
      <c r="A127" s="11" t="s">
        <v>63</v>
      </c>
      <c r="B127" s="5" t="s">
        <v>299</v>
      </c>
      <c r="C127" s="98"/>
      <c r="D127" s="98"/>
      <c r="E127" s="289"/>
    </row>
    <row r="128" spans="1:5" ht="12" customHeight="1" thickBot="1" x14ac:dyDescent="0.3">
      <c r="A128" s="18" t="s">
        <v>13</v>
      </c>
      <c r="B128" s="48" t="s">
        <v>342</v>
      </c>
      <c r="C128" s="105">
        <f>+C129+C130+C131+C132</f>
        <v>0</v>
      </c>
      <c r="D128" s="105">
        <f>+D129+D130+D131+D132</f>
        <v>0</v>
      </c>
      <c r="E128" s="289"/>
    </row>
    <row r="129" spans="1:8" ht="12" customHeight="1" x14ac:dyDescent="0.25">
      <c r="A129" s="13" t="s">
        <v>64</v>
      </c>
      <c r="B129" s="7" t="s">
        <v>300</v>
      </c>
      <c r="C129" s="98"/>
      <c r="D129" s="98"/>
      <c r="E129" s="289"/>
    </row>
    <row r="130" spans="1:8" ht="12" customHeight="1" x14ac:dyDescent="0.25">
      <c r="A130" s="13" t="s">
        <v>65</v>
      </c>
      <c r="B130" s="7" t="s">
        <v>301</v>
      </c>
      <c r="C130" s="98"/>
      <c r="D130" s="98"/>
      <c r="E130" s="289"/>
    </row>
    <row r="131" spans="1:8" ht="12" customHeight="1" x14ac:dyDescent="0.25">
      <c r="A131" s="13" t="s">
        <v>203</v>
      </c>
      <c r="B131" s="7" t="s">
        <v>302</v>
      </c>
      <c r="C131" s="98"/>
      <c r="D131" s="98"/>
      <c r="E131" s="289"/>
    </row>
    <row r="132" spans="1:8" ht="12" customHeight="1" thickBot="1" x14ac:dyDescent="0.3">
      <c r="A132" s="11" t="s">
        <v>204</v>
      </c>
      <c r="B132" s="5" t="s">
        <v>303</v>
      </c>
      <c r="C132" s="98"/>
      <c r="D132" s="98"/>
      <c r="E132" s="289"/>
    </row>
    <row r="133" spans="1:8" ht="12" customHeight="1" thickBot="1" x14ac:dyDescent="0.3">
      <c r="A133" s="18" t="s">
        <v>14</v>
      </c>
      <c r="B133" s="48" t="s">
        <v>304</v>
      </c>
      <c r="C133" s="111">
        <f>+C134+C135+C136+C137</f>
        <v>12215375</v>
      </c>
      <c r="D133" s="111">
        <f>+D134+D135+D136+D137</f>
        <v>12215375</v>
      </c>
      <c r="E133" s="289"/>
    </row>
    <row r="134" spans="1:8" ht="12" customHeight="1" x14ac:dyDescent="0.25">
      <c r="A134" s="13" t="s">
        <v>66</v>
      </c>
      <c r="B134" s="7" t="s">
        <v>305</v>
      </c>
      <c r="C134" s="98"/>
      <c r="D134" s="98"/>
      <c r="E134" s="289"/>
    </row>
    <row r="135" spans="1:8" ht="12" customHeight="1" x14ac:dyDescent="0.25">
      <c r="A135" s="13" t="s">
        <v>67</v>
      </c>
      <c r="B135" s="7" t="s">
        <v>315</v>
      </c>
      <c r="C135" s="98">
        <v>12215375</v>
      </c>
      <c r="D135" s="98">
        <v>12215375</v>
      </c>
      <c r="E135" s="289"/>
    </row>
    <row r="136" spans="1:8" ht="12" customHeight="1" x14ac:dyDescent="0.25">
      <c r="A136" s="13" t="s">
        <v>216</v>
      </c>
      <c r="B136" s="7" t="s">
        <v>306</v>
      </c>
      <c r="C136" s="98"/>
      <c r="D136" s="98"/>
      <c r="E136" s="289"/>
    </row>
    <row r="137" spans="1:8" ht="12" customHeight="1" thickBot="1" x14ac:dyDescent="0.3">
      <c r="A137" s="11" t="s">
        <v>217</v>
      </c>
      <c r="B137" s="5" t="s">
        <v>391</v>
      </c>
      <c r="C137" s="98"/>
      <c r="D137" s="98"/>
      <c r="E137" s="289"/>
    </row>
    <row r="138" spans="1:8" ht="12" customHeight="1" thickBot="1" x14ac:dyDescent="0.3">
      <c r="A138" s="18" t="s">
        <v>15</v>
      </c>
      <c r="B138" s="48" t="s">
        <v>308</v>
      </c>
      <c r="C138" s="113">
        <f>+C139+C140+C141+C142</f>
        <v>0</v>
      </c>
      <c r="D138" s="113">
        <f>+D139+D140+D141+D142</f>
        <v>0</v>
      </c>
      <c r="E138" s="289"/>
    </row>
    <row r="139" spans="1:8" ht="12" customHeight="1" x14ac:dyDescent="0.25">
      <c r="A139" s="13" t="s">
        <v>109</v>
      </c>
      <c r="B139" s="7" t="s">
        <v>309</v>
      </c>
      <c r="C139" s="98"/>
      <c r="D139" s="98"/>
      <c r="E139" s="289"/>
    </row>
    <row r="140" spans="1:8" ht="12" customHeight="1" x14ac:dyDescent="0.25">
      <c r="A140" s="13" t="s">
        <v>110</v>
      </c>
      <c r="B140" s="7" t="s">
        <v>310</v>
      </c>
      <c r="C140" s="98"/>
      <c r="D140" s="98"/>
      <c r="E140" s="289"/>
    </row>
    <row r="141" spans="1:8" ht="12" customHeight="1" x14ac:dyDescent="0.25">
      <c r="A141" s="13" t="s">
        <v>136</v>
      </c>
      <c r="B141" s="7" t="s">
        <v>311</v>
      </c>
      <c r="C141" s="98"/>
      <c r="D141" s="98"/>
      <c r="E141" s="289"/>
    </row>
    <row r="142" spans="1:8" ht="12" customHeight="1" thickBot="1" x14ac:dyDescent="0.3">
      <c r="A142" s="13" t="s">
        <v>219</v>
      </c>
      <c r="B142" s="7" t="s">
        <v>312</v>
      </c>
      <c r="C142" s="98"/>
      <c r="D142" s="98"/>
      <c r="E142" s="289"/>
    </row>
    <row r="143" spans="1:8" ht="15" customHeight="1" thickBot="1" x14ac:dyDescent="0.3">
      <c r="A143" s="18" t="s">
        <v>16</v>
      </c>
      <c r="B143" s="48" t="s">
        <v>313</v>
      </c>
      <c r="C143" s="218">
        <f>+C124+C128+C133+C138</f>
        <v>12215375</v>
      </c>
      <c r="D143" s="218">
        <f>+D124+D128+D133+D138</f>
        <v>12215375</v>
      </c>
      <c r="E143" s="289"/>
      <c r="F143" s="220"/>
      <c r="G143" s="220"/>
      <c r="H143" s="220"/>
    </row>
    <row r="144" spans="1:8" s="205" customFormat="1" ht="12.95" customHeight="1" thickBot="1" x14ac:dyDescent="0.25">
      <c r="A144" s="103" t="s">
        <v>17</v>
      </c>
      <c r="B144" s="182" t="s">
        <v>314</v>
      </c>
      <c r="C144" s="218">
        <f>+C123+C143</f>
        <v>759530816</v>
      </c>
      <c r="D144" s="218">
        <f>+D123+D143</f>
        <v>1044284339</v>
      </c>
      <c r="E144" s="289"/>
    </row>
    <row r="145" spans="1:3" ht="7.5" customHeight="1" x14ac:dyDescent="0.25"/>
    <row r="146" spans="1:3" x14ac:dyDescent="0.25">
      <c r="A146" s="294"/>
      <c r="B146" s="294"/>
    </row>
    <row r="147" spans="1:3" ht="15" customHeight="1" x14ac:dyDescent="0.25">
      <c r="A147" s="290"/>
      <c r="B147" s="290"/>
    </row>
    <row r="148" spans="1:3" ht="13.5" customHeight="1" x14ac:dyDescent="0.25">
      <c r="A148" s="256"/>
      <c r="B148" s="257"/>
      <c r="C148" s="221"/>
    </row>
    <row r="149" spans="1:3" ht="27.75" customHeight="1" x14ac:dyDescent="0.25">
      <c r="A149" s="256"/>
      <c r="B149" s="257"/>
    </row>
  </sheetData>
  <mergeCells count="6">
    <mergeCell ref="A1:D1"/>
    <mergeCell ref="A147:B147"/>
    <mergeCell ref="A86:B86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2018. ÉVI KÖLTSÉGVETÉSÉNEK ÖSSZEVONT MÉRLEGE&amp;10
&amp;R&amp;"Times New Roman CE,Félkövér dőlt"&amp;11 1.1. melléklet a 15/2018. (IX.12.)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48"/>
  <sheetViews>
    <sheetView view="pageBreakPreview" zoomScale="85" zoomScaleSheetLayoutView="85" workbookViewId="0">
      <selection activeCell="B1" sqref="B1:D1"/>
    </sheetView>
  </sheetViews>
  <sheetFormatPr defaultRowHeight="12.75" x14ac:dyDescent="0.2"/>
  <cols>
    <col min="1" max="1" width="19.5" style="190" customWidth="1"/>
    <col min="2" max="2" width="72" style="191" customWidth="1"/>
    <col min="3" max="3" width="27.83203125" style="191" customWidth="1"/>
    <col min="4" max="4" width="24.6640625" style="2" customWidth="1"/>
    <col min="5" max="16384" width="9.33203125" style="2"/>
  </cols>
  <sheetData>
    <row r="1" spans="1:4" s="1" customFormat="1" ht="16.5" customHeight="1" thickBot="1" x14ac:dyDescent="0.25">
      <c r="A1" s="74"/>
      <c r="B1" s="307" t="s">
        <v>421</v>
      </c>
      <c r="C1" s="307"/>
      <c r="D1" s="307"/>
    </row>
    <row r="2" spans="1:4" s="41" customFormat="1" ht="21" customHeight="1" x14ac:dyDescent="0.2">
      <c r="A2" s="196" t="s">
        <v>50</v>
      </c>
      <c r="B2" s="281" t="s">
        <v>416</v>
      </c>
      <c r="C2" s="285"/>
      <c r="D2" s="167">
        <v>2</v>
      </c>
    </row>
    <row r="3" spans="1:4" s="41" customFormat="1" ht="16.5" thickBot="1" x14ac:dyDescent="0.25">
      <c r="A3" s="76" t="s">
        <v>127</v>
      </c>
      <c r="B3" s="166" t="s">
        <v>381</v>
      </c>
      <c r="C3" s="286"/>
      <c r="D3" s="168">
        <v>3</v>
      </c>
    </row>
    <row r="4" spans="1:4" s="42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3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36" customFormat="1" ht="15.95" customHeight="1" thickBot="1" x14ac:dyDescent="0.25">
      <c r="A7" s="80"/>
      <c r="B7" s="81" t="s">
        <v>43</v>
      </c>
      <c r="C7" s="169"/>
      <c r="D7" s="169"/>
    </row>
    <row r="8" spans="1:4" s="36" customFormat="1" ht="12" customHeight="1" thickBot="1" x14ac:dyDescent="0.25">
      <c r="A8" s="25" t="s">
        <v>8</v>
      </c>
      <c r="B8" s="19" t="s">
        <v>159</v>
      </c>
      <c r="C8" s="105">
        <f>+C9+C10+C11+C12+C13+C14</f>
        <v>355797976</v>
      </c>
      <c r="D8" s="105">
        <f>+D9+D10+D11+D12+D13+D14</f>
        <v>360784779</v>
      </c>
    </row>
    <row r="9" spans="1:4" s="43" customFormat="1" ht="12" customHeight="1" x14ac:dyDescent="0.2">
      <c r="A9" s="224" t="s">
        <v>68</v>
      </c>
      <c r="B9" s="206" t="s">
        <v>160</v>
      </c>
      <c r="C9" s="108">
        <v>106888390</v>
      </c>
      <c r="D9" s="108">
        <v>106968910</v>
      </c>
    </row>
    <row r="10" spans="1:4" s="44" customFormat="1" ht="12" customHeight="1" x14ac:dyDescent="0.2">
      <c r="A10" s="225" t="s">
        <v>69</v>
      </c>
      <c r="B10" s="207" t="s">
        <v>161</v>
      </c>
      <c r="C10" s="107">
        <v>138408917</v>
      </c>
      <c r="D10" s="107">
        <v>138408917</v>
      </c>
    </row>
    <row r="11" spans="1:4" s="44" customFormat="1" ht="12" customHeight="1" x14ac:dyDescent="0.2">
      <c r="A11" s="225" t="s">
        <v>70</v>
      </c>
      <c r="B11" s="207" t="s">
        <v>162</v>
      </c>
      <c r="C11" s="107">
        <v>101724169</v>
      </c>
      <c r="D11" s="107">
        <v>103015358</v>
      </c>
    </row>
    <row r="12" spans="1:4" s="44" customFormat="1" ht="12" customHeight="1" x14ac:dyDescent="0.2">
      <c r="A12" s="225" t="s">
        <v>71</v>
      </c>
      <c r="B12" s="207" t="s">
        <v>163</v>
      </c>
      <c r="C12" s="107">
        <v>8046500</v>
      </c>
      <c r="D12" s="107">
        <v>9367017</v>
      </c>
    </row>
    <row r="13" spans="1:4" s="44" customFormat="1" ht="12" customHeight="1" x14ac:dyDescent="0.2">
      <c r="A13" s="225" t="s">
        <v>88</v>
      </c>
      <c r="B13" s="207" t="s">
        <v>164</v>
      </c>
      <c r="C13" s="254">
        <v>730000</v>
      </c>
      <c r="D13" s="254">
        <v>1128355</v>
      </c>
    </row>
    <row r="14" spans="1:4" s="43" customFormat="1" ht="12" customHeight="1" thickBot="1" x14ac:dyDescent="0.25">
      <c r="A14" s="226" t="s">
        <v>72</v>
      </c>
      <c r="B14" s="208" t="s">
        <v>165</v>
      </c>
      <c r="C14" s="255"/>
      <c r="D14" s="255">
        <v>1896222</v>
      </c>
    </row>
    <row r="15" spans="1:4" s="43" customFormat="1" ht="12" customHeight="1" thickBot="1" x14ac:dyDescent="0.25">
      <c r="A15" s="25" t="s">
        <v>9</v>
      </c>
      <c r="B15" s="100" t="s">
        <v>166</v>
      </c>
      <c r="C15" s="105">
        <f>+C16+C17+C18+C19+C20</f>
        <v>11461200</v>
      </c>
      <c r="D15" s="105">
        <f>+D16+D17+D18+D19+D20</f>
        <v>11461200</v>
      </c>
    </row>
    <row r="16" spans="1:4" s="43" customFormat="1" ht="12" customHeight="1" x14ac:dyDescent="0.2">
      <c r="A16" s="224" t="s">
        <v>74</v>
      </c>
      <c r="B16" s="206" t="s">
        <v>167</v>
      </c>
      <c r="C16" s="108"/>
      <c r="D16" s="108"/>
    </row>
    <row r="17" spans="1:4" s="43" customFormat="1" ht="12" customHeight="1" x14ac:dyDescent="0.2">
      <c r="A17" s="225" t="s">
        <v>75</v>
      </c>
      <c r="B17" s="207" t="s">
        <v>168</v>
      </c>
      <c r="C17" s="107"/>
      <c r="D17" s="107"/>
    </row>
    <row r="18" spans="1:4" s="43" customFormat="1" ht="12" customHeight="1" x14ac:dyDescent="0.2">
      <c r="A18" s="225" t="s">
        <v>76</v>
      </c>
      <c r="B18" s="207" t="s">
        <v>374</v>
      </c>
      <c r="C18" s="107"/>
      <c r="D18" s="107"/>
    </row>
    <row r="19" spans="1:4" s="43" customFormat="1" ht="12" customHeight="1" x14ac:dyDescent="0.2">
      <c r="A19" s="225" t="s">
        <v>77</v>
      </c>
      <c r="B19" s="207" t="s">
        <v>375</v>
      </c>
      <c r="C19" s="107"/>
      <c r="D19" s="107"/>
    </row>
    <row r="20" spans="1:4" s="43" customFormat="1" ht="12" customHeight="1" x14ac:dyDescent="0.2">
      <c r="A20" s="225" t="s">
        <v>78</v>
      </c>
      <c r="B20" s="207" t="s">
        <v>169</v>
      </c>
      <c r="C20" s="107">
        <v>11461200</v>
      </c>
      <c r="D20" s="107">
        <v>11461200</v>
      </c>
    </row>
    <row r="21" spans="1:4" s="44" customFormat="1" ht="12" customHeight="1" thickBot="1" x14ac:dyDescent="0.25">
      <c r="A21" s="226" t="s">
        <v>84</v>
      </c>
      <c r="B21" s="208" t="s">
        <v>170</v>
      </c>
      <c r="C21" s="109"/>
      <c r="D21" s="109"/>
    </row>
    <row r="22" spans="1:4" s="44" customFormat="1" ht="12" customHeight="1" thickBot="1" x14ac:dyDescent="0.25">
      <c r="A22" s="25" t="s">
        <v>10</v>
      </c>
      <c r="B22" s="19" t="s">
        <v>171</v>
      </c>
      <c r="C22" s="105">
        <f>+C23+C24+C25+C26+C27</f>
        <v>14283271</v>
      </c>
      <c r="D22" s="105">
        <f>+D23+D24+D25+D26+D27</f>
        <v>14283271</v>
      </c>
    </row>
    <row r="23" spans="1:4" s="44" customFormat="1" ht="12" customHeight="1" x14ac:dyDescent="0.2">
      <c r="A23" s="224" t="s">
        <v>57</v>
      </c>
      <c r="B23" s="206" t="s">
        <v>172</v>
      </c>
      <c r="C23" s="108">
        <v>14283271</v>
      </c>
      <c r="D23" s="108">
        <v>14283271</v>
      </c>
    </row>
    <row r="24" spans="1:4" s="43" customFormat="1" ht="12" customHeight="1" x14ac:dyDescent="0.2">
      <c r="A24" s="225" t="s">
        <v>58</v>
      </c>
      <c r="B24" s="207" t="s">
        <v>173</v>
      </c>
      <c r="C24" s="107"/>
      <c r="D24" s="107"/>
    </row>
    <row r="25" spans="1:4" s="44" customFormat="1" ht="12" customHeight="1" x14ac:dyDescent="0.2">
      <c r="A25" s="225" t="s">
        <v>59</v>
      </c>
      <c r="B25" s="207" t="s">
        <v>376</v>
      </c>
      <c r="C25" s="107"/>
      <c r="D25" s="107"/>
    </row>
    <row r="26" spans="1:4" s="44" customFormat="1" ht="12" customHeight="1" x14ac:dyDescent="0.2">
      <c r="A26" s="225" t="s">
        <v>60</v>
      </c>
      <c r="B26" s="207" t="s">
        <v>377</v>
      </c>
      <c r="C26" s="107"/>
      <c r="D26" s="107"/>
    </row>
    <row r="27" spans="1:4" s="44" customFormat="1" ht="12" customHeight="1" x14ac:dyDescent="0.2">
      <c r="A27" s="225" t="s">
        <v>99</v>
      </c>
      <c r="B27" s="207" t="s">
        <v>174</v>
      </c>
      <c r="C27" s="107"/>
      <c r="D27" s="107"/>
    </row>
    <row r="28" spans="1:4" s="44" customFormat="1" ht="12" customHeight="1" thickBot="1" x14ac:dyDescent="0.25">
      <c r="A28" s="226" t="s">
        <v>100</v>
      </c>
      <c r="B28" s="208" t="s">
        <v>175</v>
      </c>
      <c r="C28" s="109"/>
      <c r="D28" s="109"/>
    </row>
    <row r="29" spans="1:4" s="44" customFormat="1" ht="12" customHeight="1" thickBot="1" x14ac:dyDescent="0.25">
      <c r="A29" s="25" t="s">
        <v>101</v>
      </c>
      <c r="B29" s="19" t="s">
        <v>176</v>
      </c>
      <c r="C29" s="111">
        <f>+C30+C33+C34+C35</f>
        <v>274435750</v>
      </c>
      <c r="D29" s="111">
        <f>+D30+D33+D34+D35</f>
        <v>274435750</v>
      </c>
    </row>
    <row r="30" spans="1:4" s="44" customFormat="1" ht="12" customHeight="1" x14ac:dyDescent="0.2">
      <c r="A30" s="224" t="s">
        <v>177</v>
      </c>
      <c r="B30" s="206" t="s">
        <v>183</v>
      </c>
      <c r="C30" s="201">
        <f>+C31+C32</f>
        <v>237635750</v>
      </c>
      <c r="D30" s="201">
        <f>+D31+D32</f>
        <v>237635750</v>
      </c>
    </row>
    <row r="31" spans="1:4" s="44" customFormat="1" ht="12" customHeight="1" x14ac:dyDescent="0.2">
      <c r="A31" s="225" t="s">
        <v>178</v>
      </c>
      <c r="B31" s="207" t="s">
        <v>184</v>
      </c>
      <c r="C31" s="107">
        <v>42635750</v>
      </c>
      <c r="D31" s="107">
        <v>42635750</v>
      </c>
    </row>
    <row r="32" spans="1:4" s="44" customFormat="1" ht="12" customHeight="1" x14ac:dyDescent="0.2">
      <c r="A32" s="225" t="s">
        <v>179</v>
      </c>
      <c r="B32" s="207" t="s">
        <v>185</v>
      </c>
      <c r="C32" s="107">
        <v>195000000</v>
      </c>
      <c r="D32" s="107">
        <v>195000000</v>
      </c>
    </row>
    <row r="33" spans="1:4" s="44" customFormat="1" ht="12" customHeight="1" x14ac:dyDescent="0.2">
      <c r="A33" s="225" t="s">
        <v>180</v>
      </c>
      <c r="B33" s="207" t="s">
        <v>186</v>
      </c>
      <c r="C33" s="107">
        <v>35000000</v>
      </c>
      <c r="D33" s="107">
        <v>35000000</v>
      </c>
    </row>
    <row r="34" spans="1:4" s="44" customFormat="1" ht="12" customHeight="1" x14ac:dyDescent="0.2">
      <c r="A34" s="225" t="s">
        <v>181</v>
      </c>
      <c r="B34" s="207" t="s">
        <v>187</v>
      </c>
      <c r="C34" s="107">
        <v>1000000</v>
      </c>
      <c r="D34" s="107">
        <v>1000000</v>
      </c>
    </row>
    <row r="35" spans="1:4" s="44" customFormat="1" ht="12" customHeight="1" thickBot="1" x14ac:dyDescent="0.25">
      <c r="A35" s="226" t="s">
        <v>182</v>
      </c>
      <c r="B35" s="208" t="s">
        <v>188</v>
      </c>
      <c r="C35" s="109">
        <v>800000</v>
      </c>
      <c r="D35" s="109">
        <v>800000</v>
      </c>
    </row>
    <row r="36" spans="1:4" s="44" customFormat="1" ht="12" customHeight="1" thickBot="1" x14ac:dyDescent="0.25">
      <c r="A36" s="25" t="s">
        <v>12</v>
      </c>
      <c r="B36" s="19" t="s">
        <v>189</v>
      </c>
      <c r="C36" s="105">
        <f>SUM(C37:C46)</f>
        <v>51138369</v>
      </c>
      <c r="D36" s="105">
        <f>SUM(D37:D46)</f>
        <v>18323000</v>
      </c>
    </row>
    <row r="37" spans="1:4" s="44" customFormat="1" ht="12" customHeight="1" x14ac:dyDescent="0.2">
      <c r="A37" s="224" t="s">
        <v>61</v>
      </c>
      <c r="B37" s="206" t="s">
        <v>192</v>
      </c>
      <c r="C37" s="108"/>
      <c r="D37" s="108"/>
    </row>
    <row r="38" spans="1:4" s="44" customFormat="1" ht="12" customHeight="1" x14ac:dyDescent="0.2">
      <c r="A38" s="225" t="s">
        <v>62</v>
      </c>
      <c r="B38" s="207" t="s">
        <v>193</v>
      </c>
      <c r="C38" s="107">
        <v>6568000</v>
      </c>
      <c r="D38" s="107">
        <v>6568000</v>
      </c>
    </row>
    <row r="39" spans="1:4" s="44" customFormat="1" ht="12" customHeight="1" x14ac:dyDescent="0.2">
      <c r="A39" s="225" t="s">
        <v>63</v>
      </c>
      <c r="B39" s="207" t="s">
        <v>194</v>
      </c>
      <c r="C39" s="107"/>
      <c r="D39" s="107"/>
    </row>
    <row r="40" spans="1:4" s="44" customFormat="1" ht="12" customHeight="1" x14ac:dyDescent="0.2">
      <c r="A40" s="225" t="s">
        <v>103</v>
      </c>
      <c r="B40" s="207" t="s">
        <v>195</v>
      </c>
      <c r="C40" s="107">
        <v>955000</v>
      </c>
      <c r="D40" s="107">
        <v>955000</v>
      </c>
    </row>
    <row r="41" spans="1:4" s="44" customFormat="1" ht="12" customHeight="1" x14ac:dyDescent="0.2">
      <c r="A41" s="225" t="s">
        <v>104</v>
      </c>
      <c r="B41" s="207" t="s">
        <v>196</v>
      </c>
      <c r="C41" s="107">
        <v>27964857</v>
      </c>
      <c r="D41" s="107">
        <v>2000000</v>
      </c>
    </row>
    <row r="42" spans="1:4" s="44" customFormat="1" ht="12" customHeight="1" x14ac:dyDescent="0.2">
      <c r="A42" s="225" t="s">
        <v>105</v>
      </c>
      <c r="B42" s="207" t="s">
        <v>197</v>
      </c>
      <c r="C42" s="107">
        <v>8350512</v>
      </c>
      <c r="D42" s="107">
        <v>1500000</v>
      </c>
    </row>
    <row r="43" spans="1:4" s="44" customFormat="1" ht="12" customHeight="1" x14ac:dyDescent="0.2">
      <c r="A43" s="225" t="s">
        <v>106</v>
      </c>
      <c r="B43" s="207" t="s">
        <v>198</v>
      </c>
      <c r="C43" s="107">
        <v>6800000</v>
      </c>
      <c r="D43" s="107">
        <v>6800000</v>
      </c>
    </row>
    <row r="44" spans="1:4" s="44" customFormat="1" ht="12" customHeight="1" x14ac:dyDescent="0.2">
      <c r="A44" s="225" t="s">
        <v>107</v>
      </c>
      <c r="B44" s="207" t="s">
        <v>199</v>
      </c>
      <c r="C44" s="107">
        <v>500000</v>
      </c>
      <c r="D44" s="107">
        <v>500000</v>
      </c>
    </row>
    <row r="45" spans="1:4" s="44" customFormat="1" ht="12" customHeight="1" x14ac:dyDescent="0.2">
      <c r="A45" s="225" t="s">
        <v>190</v>
      </c>
      <c r="B45" s="207" t="s">
        <v>200</v>
      </c>
      <c r="C45" s="110"/>
      <c r="D45" s="110"/>
    </row>
    <row r="46" spans="1:4" s="44" customFormat="1" ht="12" customHeight="1" thickBot="1" x14ac:dyDescent="0.25">
      <c r="A46" s="226" t="s">
        <v>191</v>
      </c>
      <c r="B46" s="208" t="s">
        <v>201</v>
      </c>
      <c r="C46" s="195"/>
      <c r="D46" s="195"/>
    </row>
    <row r="47" spans="1:4" s="44" customFormat="1" ht="12" customHeight="1" thickBot="1" x14ac:dyDescent="0.25">
      <c r="A47" s="25" t="s">
        <v>13</v>
      </c>
      <c r="B47" s="19" t="s">
        <v>202</v>
      </c>
      <c r="C47" s="105">
        <f>SUM(C48:C52)</f>
        <v>26300000</v>
      </c>
      <c r="D47" s="105">
        <f>SUM(D48:D52)</f>
        <v>26300000</v>
      </c>
    </row>
    <row r="48" spans="1:4" s="44" customFormat="1" ht="12" customHeight="1" x14ac:dyDescent="0.2">
      <c r="A48" s="224" t="s">
        <v>64</v>
      </c>
      <c r="B48" s="206" t="s">
        <v>206</v>
      </c>
      <c r="C48" s="251"/>
      <c r="D48" s="251"/>
    </row>
    <row r="49" spans="1:4" s="44" customFormat="1" ht="12" customHeight="1" x14ac:dyDescent="0.2">
      <c r="A49" s="225" t="s">
        <v>65</v>
      </c>
      <c r="B49" s="207" t="s">
        <v>207</v>
      </c>
      <c r="C49" s="110">
        <v>26300000</v>
      </c>
      <c r="D49" s="110">
        <v>26300000</v>
      </c>
    </row>
    <row r="50" spans="1:4" s="44" customFormat="1" ht="12" customHeight="1" x14ac:dyDescent="0.2">
      <c r="A50" s="225" t="s">
        <v>203</v>
      </c>
      <c r="B50" s="207" t="s">
        <v>208</v>
      </c>
      <c r="C50" s="110"/>
      <c r="D50" s="110"/>
    </row>
    <row r="51" spans="1:4" s="44" customFormat="1" ht="12" customHeight="1" x14ac:dyDescent="0.2">
      <c r="A51" s="225" t="s">
        <v>204</v>
      </c>
      <c r="B51" s="207" t="s">
        <v>209</v>
      </c>
      <c r="C51" s="110"/>
      <c r="D51" s="110"/>
    </row>
    <row r="52" spans="1:4" s="44" customFormat="1" ht="12" customHeight="1" thickBot="1" x14ac:dyDescent="0.25">
      <c r="A52" s="226" t="s">
        <v>205</v>
      </c>
      <c r="B52" s="208" t="s">
        <v>210</v>
      </c>
      <c r="C52" s="195"/>
      <c r="D52" s="195"/>
    </row>
    <row r="53" spans="1:4" s="44" customFormat="1" ht="12" customHeight="1" thickBot="1" x14ac:dyDescent="0.25">
      <c r="A53" s="25" t="s">
        <v>108</v>
      </c>
      <c r="B53" s="19" t="s">
        <v>211</v>
      </c>
      <c r="C53" s="105">
        <f>SUM(C54:C56)</f>
        <v>0</v>
      </c>
      <c r="D53" s="105">
        <f>SUM(D54:D56)</f>
        <v>0</v>
      </c>
    </row>
    <row r="54" spans="1:4" s="44" customFormat="1" ht="12" customHeight="1" x14ac:dyDescent="0.2">
      <c r="A54" s="224" t="s">
        <v>66</v>
      </c>
      <c r="B54" s="206" t="s">
        <v>212</v>
      </c>
      <c r="C54" s="108"/>
      <c r="D54" s="108"/>
    </row>
    <row r="55" spans="1:4" s="44" customFormat="1" ht="12" customHeight="1" x14ac:dyDescent="0.2">
      <c r="A55" s="225" t="s">
        <v>67</v>
      </c>
      <c r="B55" s="207" t="s">
        <v>378</v>
      </c>
      <c r="C55" s="107"/>
      <c r="D55" s="107"/>
    </row>
    <row r="56" spans="1:4" s="44" customFormat="1" ht="12" customHeight="1" x14ac:dyDescent="0.2">
      <c r="A56" s="225" t="s">
        <v>216</v>
      </c>
      <c r="B56" s="207" t="s">
        <v>214</v>
      </c>
      <c r="C56" s="107">
        <v>0</v>
      </c>
      <c r="D56" s="107">
        <v>0</v>
      </c>
    </row>
    <row r="57" spans="1:4" s="44" customFormat="1" ht="12" customHeight="1" thickBot="1" x14ac:dyDescent="0.25">
      <c r="A57" s="226" t="s">
        <v>217</v>
      </c>
      <c r="B57" s="208" t="s">
        <v>215</v>
      </c>
      <c r="C57" s="109"/>
      <c r="D57" s="109"/>
    </row>
    <row r="58" spans="1:4" s="44" customFormat="1" ht="12" customHeight="1" thickBot="1" x14ac:dyDescent="0.25">
      <c r="A58" s="25" t="s">
        <v>15</v>
      </c>
      <c r="B58" s="100" t="s">
        <v>218</v>
      </c>
      <c r="C58" s="105">
        <f>SUM(C59:C61)</f>
        <v>2250000</v>
      </c>
      <c r="D58" s="105">
        <f>SUM(D59:D61)</f>
        <v>2250000</v>
      </c>
    </row>
    <row r="59" spans="1:4" s="44" customFormat="1" ht="12" customHeight="1" x14ac:dyDescent="0.2">
      <c r="A59" s="224" t="s">
        <v>109</v>
      </c>
      <c r="B59" s="206" t="s">
        <v>220</v>
      </c>
      <c r="C59" s="110"/>
      <c r="D59" s="110"/>
    </row>
    <row r="60" spans="1:4" s="44" customFormat="1" ht="12" customHeight="1" x14ac:dyDescent="0.2">
      <c r="A60" s="225" t="s">
        <v>110</v>
      </c>
      <c r="B60" s="207" t="s">
        <v>379</v>
      </c>
      <c r="C60" s="110">
        <v>750000</v>
      </c>
      <c r="D60" s="110">
        <v>750000</v>
      </c>
    </row>
    <row r="61" spans="1:4" s="44" customFormat="1" ht="12" customHeight="1" x14ac:dyDescent="0.2">
      <c r="A61" s="225" t="s">
        <v>136</v>
      </c>
      <c r="B61" s="207" t="s">
        <v>221</v>
      </c>
      <c r="C61" s="110">
        <v>1500000</v>
      </c>
      <c r="D61" s="110">
        <v>1500000</v>
      </c>
    </row>
    <row r="62" spans="1:4" s="44" customFormat="1" ht="12" customHeight="1" thickBot="1" x14ac:dyDescent="0.25">
      <c r="A62" s="226" t="s">
        <v>219</v>
      </c>
      <c r="B62" s="208" t="s">
        <v>222</v>
      </c>
      <c r="C62" s="110"/>
      <c r="D62" s="110"/>
    </row>
    <row r="63" spans="1:4" s="44" customFormat="1" ht="12" customHeight="1" thickBot="1" x14ac:dyDescent="0.25">
      <c r="A63" s="25" t="s">
        <v>16</v>
      </c>
      <c r="B63" s="19" t="s">
        <v>223</v>
      </c>
      <c r="C63" s="111">
        <f>+C8+C15+C22+C29+C36+C47+C53+C58</f>
        <v>735666566</v>
      </c>
      <c r="D63" s="111">
        <f>+D8+D15+D22+D29+D36+D47+D53+D58</f>
        <v>707838000</v>
      </c>
    </row>
    <row r="64" spans="1:4" s="44" customFormat="1" ht="12" customHeight="1" thickBot="1" x14ac:dyDescent="0.2">
      <c r="A64" s="227" t="s">
        <v>343</v>
      </c>
      <c r="B64" s="100" t="s">
        <v>225</v>
      </c>
      <c r="C64" s="105">
        <f>SUM(C65:C67)</f>
        <v>0</v>
      </c>
      <c r="D64" s="105">
        <f>SUM(D65:D67)</f>
        <v>0</v>
      </c>
    </row>
    <row r="65" spans="1:4" s="44" customFormat="1" ht="12" customHeight="1" x14ac:dyDescent="0.2">
      <c r="A65" s="224" t="s">
        <v>258</v>
      </c>
      <c r="B65" s="206" t="s">
        <v>226</v>
      </c>
      <c r="C65" s="110"/>
      <c r="D65" s="110"/>
    </row>
    <row r="66" spans="1:4" s="44" customFormat="1" ht="12" customHeight="1" x14ac:dyDescent="0.2">
      <c r="A66" s="225" t="s">
        <v>267</v>
      </c>
      <c r="B66" s="207" t="s">
        <v>227</v>
      </c>
      <c r="C66" s="110"/>
      <c r="D66" s="110"/>
    </row>
    <row r="67" spans="1:4" s="44" customFormat="1" ht="12" customHeight="1" thickBot="1" x14ac:dyDescent="0.25">
      <c r="A67" s="226" t="s">
        <v>268</v>
      </c>
      <c r="B67" s="210" t="s">
        <v>228</v>
      </c>
      <c r="C67" s="110"/>
      <c r="D67" s="110"/>
    </row>
    <row r="68" spans="1:4" s="44" customFormat="1" ht="12" customHeight="1" thickBot="1" x14ac:dyDescent="0.2">
      <c r="A68" s="227" t="s">
        <v>229</v>
      </c>
      <c r="B68" s="100" t="s">
        <v>230</v>
      </c>
      <c r="C68" s="105">
        <f>SUM(C69:C72)</f>
        <v>0</v>
      </c>
      <c r="D68" s="105">
        <f>SUM(D69:D72)</f>
        <v>0</v>
      </c>
    </row>
    <row r="69" spans="1:4" s="44" customFormat="1" ht="12" customHeight="1" x14ac:dyDescent="0.2">
      <c r="A69" s="224" t="s">
        <v>89</v>
      </c>
      <c r="B69" s="206" t="s">
        <v>231</v>
      </c>
      <c r="C69" s="110"/>
      <c r="D69" s="110"/>
    </row>
    <row r="70" spans="1:4" s="44" customFormat="1" ht="12" customHeight="1" x14ac:dyDescent="0.2">
      <c r="A70" s="225" t="s">
        <v>90</v>
      </c>
      <c r="B70" s="207" t="s">
        <v>232</v>
      </c>
      <c r="C70" s="110"/>
      <c r="D70" s="110"/>
    </row>
    <row r="71" spans="1:4" s="44" customFormat="1" ht="12" customHeight="1" x14ac:dyDescent="0.2">
      <c r="A71" s="225" t="s">
        <v>259</v>
      </c>
      <c r="B71" s="207" t="s">
        <v>233</v>
      </c>
      <c r="C71" s="110"/>
      <c r="D71" s="110"/>
    </row>
    <row r="72" spans="1:4" s="44" customFormat="1" ht="12" customHeight="1" thickBot="1" x14ac:dyDescent="0.25">
      <c r="A72" s="226" t="s">
        <v>260</v>
      </c>
      <c r="B72" s="208" t="s">
        <v>234</v>
      </c>
      <c r="C72" s="110"/>
      <c r="D72" s="110"/>
    </row>
    <row r="73" spans="1:4" s="44" customFormat="1" ht="12" customHeight="1" thickBot="1" x14ac:dyDescent="0.2">
      <c r="A73" s="227" t="s">
        <v>235</v>
      </c>
      <c r="B73" s="100" t="s">
        <v>236</v>
      </c>
      <c r="C73" s="105">
        <f>SUM(C74:C75)</f>
        <v>0</v>
      </c>
      <c r="D73" s="105">
        <f>SUM(D74:D75)</f>
        <v>275552210</v>
      </c>
    </row>
    <row r="74" spans="1:4" s="44" customFormat="1" ht="12" customHeight="1" x14ac:dyDescent="0.2">
      <c r="A74" s="224" t="s">
        <v>261</v>
      </c>
      <c r="B74" s="206" t="s">
        <v>237</v>
      </c>
      <c r="C74" s="110"/>
      <c r="D74" s="110">
        <v>275552210</v>
      </c>
    </row>
    <row r="75" spans="1:4" s="44" customFormat="1" ht="12" customHeight="1" thickBot="1" x14ac:dyDescent="0.25">
      <c r="A75" s="226" t="s">
        <v>262</v>
      </c>
      <c r="B75" s="208" t="s">
        <v>238</v>
      </c>
      <c r="C75" s="110"/>
      <c r="D75" s="110"/>
    </row>
    <row r="76" spans="1:4" s="43" customFormat="1" ht="12" customHeight="1" thickBot="1" x14ac:dyDescent="0.2">
      <c r="A76" s="227" t="s">
        <v>239</v>
      </c>
      <c r="B76" s="100" t="s">
        <v>240</v>
      </c>
      <c r="C76" s="105">
        <f>SUM(C77:C79)</f>
        <v>0</v>
      </c>
      <c r="D76" s="105">
        <f>SUM(D77:D79)</f>
        <v>0</v>
      </c>
    </row>
    <row r="77" spans="1:4" s="44" customFormat="1" ht="12" customHeight="1" x14ac:dyDescent="0.2">
      <c r="A77" s="224" t="s">
        <v>263</v>
      </c>
      <c r="B77" s="206" t="s">
        <v>241</v>
      </c>
      <c r="C77" s="110"/>
      <c r="D77" s="110"/>
    </row>
    <row r="78" spans="1:4" s="44" customFormat="1" ht="12" customHeight="1" x14ac:dyDescent="0.2">
      <c r="A78" s="225" t="s">
        <v>264</v>
      </c>
      <c r="B78" s="207" t="s">
        <v>242</v>
      </c>
      <c r="C78" s="110"/>
      <c r="D78" s="110"/>
    </row>
    <row r="79" spans="1:4" s="44" customFormat="1" ht="12" customHeight="1" thickBot="1" x14ac:dyDescent="0.25">
      <c r="A79" s="226" t="s">
        <v>265</v>
      </c>
      <c r="B79" s="208" t="s">
        <v>243</v>
      </c>
      <c r="C79" s="110"/>
      <c r="D79" s="110"/>
    </row>
    <row r="80" spans="1:4" s="44" customFormat="1" ht="12" customHeight="1" thickBot="1" x14ac:dyDescent="0.2">
      <c r="A80" s="227" t="s">
        <v>244</v>
      </c>
      <c r="B80" s="100" t="s">
        <v>266</v>
      </c>
      <c r="C80" s="105">
        <f>SUM(C81:C84)</f>
        <v>0</v>
      </c>
      <c r="D80" s="105">
        <f>SUM(D81:D84)</f>
        <v>0</v>
      </c>
    </row>
    <row r="81" spans="1:4" s="44" customFormat="1" ht="12" customHeight="1" x14ac:dyDescent="0.2">
      <c r="A81" s="228" t="s">
        <v>245</v>
      </c>
      <c r="B81" s="206" t="s">
        <v>246</v>
      </c>
      <c r="C81" s="110"/>
      <c r="D81" s="110"/>
    </row>
    <row r="82" spans="1:4" s="44" customFormat="1" ht="12" customHeight="1" x14ac:dyDescent="0.2">
      <c r="A82" s="229" t="s">
        <v>247</v>
      </c>
      <c r="B82" s="207" t="s">
        <v>248</v>
      </c>
      <c r="C82" s="110"/>
      <c r="D82" s="110"/>
    </row>
    <row r="83" spans="1:4" s="44" customFormat="1" ht="12" customHeight="1" x14ac:dyDescent="0.2">
      <c r="A83" s="229" t="s">
        <v>249</v>
      </c>
      <c r="B83" s="207" t="s">
        <v>250</v>
      </c>
      <c r="C83" s="110"/>
      <c r="D83" s="110"/>
    </row>
    <row r="84" spans="1:4" s="43" customFormat="1" ht="12" customHeight="1" thickBot="1" x14ac:dyDescent="0.25">
      <c r="A84" s="230" t="s">
        <v>251</v>
      </c>
      <c r="B84" s="208" t="s">
        <v>252</v>
      </c>
      <c r="C84" s="110"/>
      <c r="D84" s="110"/>
    </row>
    <row r="85" spans="1:4" s="43" customFormat="1" ht="12" customHeight="1" thickBot="1" x14ac:dyDescent="0.2">
      <c r="A85" s="227" t="s">
        <v>253</v>
      </c>
      <c r="B85" s="100" t="s">
        <v>254</v>
      </c>
      <c r="C85" s="252"/>
      <c r="D85" s="252"/>
    </row>
    <row r="86" spans="1:4" s="43" customFormat="1" ht="12" customHeight="1" thickBot="1" x14ac:dyDescent="0.2">
      <c r="A86" s="227" t="s">
        <v>255</v>
      </c>
      <c r="B86" s="214" t="s">
        <v>256</v>
      </c>
      <c r="C86" s="111">
        <f>+C64+C68+C73+C76+C80+C85</f>
        <v>0</v>
      </c>
      <c r="D86" s="111">
        <f>+D64+D68+D73+D76+D80+D85</f>
        <v>275552210</v>
      </c>
    </row>
    <row r="87" spans="1:4" s="43" customFormat="1" ht="12" customHeight="1" thickBot="1" x14ac:dyDescent="0.2">
      <c r="A87" s="231" t="s">
        <v>269</v>
      </c>
      <c r="B87" s="216" t="s">
        <v>370</v>
      </c>
      <c r="C87" s="111">
        <f>+C63+C86</f>
        <v>735666566</v>
      </c>
      <c r="D87" s="111">
        <f>+D63+D86</f>
        <v>983390210</v>
      </c>
    </row>
    <row r="88" spans="1:4" s="44" customFormat="1" ht="15" customHeight="1" x14ac:dyDescent="0.2">
      <c r="A88" s="86"/>
      <c r="B88" s="87"/>
      <c r="C88" s="174"/>
      <c r="D88" s="174"/>
    </row>
    <row r="89" spans="1:4" ht="13.5" thickBot="1" x14ac:dyDescent="0.25">
      <c r="A89" s="232"/>
      <c r="B89" s="89"/>
      <c r="C89" s="175"/>
      <c r="D89" s="175"/>
    </row>
    <row r="90" spans="1:4" s="36" customFormat="1" ht="16.5" customHeight="1" thickBot="1" x14ac:dyDescent="0.25">
      <c r="A90" s="90"/>
      <c r="B90" s="91" t="s">
        <v>45</v>
      </c>
      <c r="C90" s="176"/>
      <c r="D90" s="176"/>
    </row>
    <row r="91" spans="1:4" s="45" customFormat="1" ht="12" customHeight="1" thickBot="1" x14ac:dyDescent="0.25">
      <c r="A91" s="198" t="s">
        <v>8</v>
      </c>
      <c r="B91" s="24" t="s">
        <v>272</v>
      </c>
      <c r="C91" s="104">
        <f>SUM(C92:C96)</f>
        <v>618521816</v>
      </c>
      <c r="D91" s="104">
        <f>SUM(D92:D96)</f>
        <v>646653046</v>
      </c>
    </row>
    <row r="92" spans="1:4" ht="12" customHeight="1" x14ac:dyDescent="0.2">
      <c r="A92" s="233" t="s">
        <v>68</v>
      </c>
      <c r="B92" s="8" t="s">
        <v>38</v>
      </c>
      <c r="C92" s="106">
        <v>52876852</v>
      </c>
      <c r="D92" s="106">
        <v>55752925</v>
      </c>
    </row>
    <row r="93" spans="1:4" ht="12" customHeight="1" x14ac:dyDescent="0.2">
      <c r="A93" s="225" t="s">
        <v>69</v>
      </c>
      <c r="B93" s="6" t="s">
        <v>111</v>
      </c>
      <c r="C93" s="107">
        <v>10815650</v>
      </c>
      <c r="D93" s="107">
        <v>11151272</v>
      </c>
    </row>
    <row r="94" spans="1:4" ht="12" customHeight="1" x14ac:dyDescent="0.2">
      <c r="A94" s="225" t="s">
        <v>70</v>
      </c>
      <c r="B94" s="6" t="s">
        <v>87</v>
      </c>
      <c r="C94" s="109">
        <v>128898784</v>
      </c>
      <c r="D94" s="109">
        <v>186416281</v>
      </c>
    </row>
    <row r="95" spans="1:4" ht="12" customHeight="1" x14ac:dyDescent="0.2">
      <c r="A95" s="225" t="s">
        <v>71</v>
      </c>
      <c r="B95" s="9" t="s">
        <v>112</v>
      </c>
      <c r="C95" s="109">
        <v>10000000</v>
      </c>
      <c r="D95" s="109">
        <v>10000000</v>
      </c>
    </row>
    <row r="96" spans="1:4" ht="12" customHeight="1" x14ac:dyDescent="0.2">
      <c r="A96" s="225" t="s">
        <v>79</v>
      </c>
      <c r="B96" s="17" t="s">
        <v>113</v>
      </c>
      <c r="C96" s="109">
        <v>415930530</v>
      </c>
      <c r="D96" s="109">
        <v>383332568</v>
      </c>
    </row>
    <row r="97" spans="1:4" ht="12" customHeight="1" x14ac:dyDescent="0.2">
      <c r="A97" s="225" t="s">
        <v>72</v>
      </c>
      <c r="B97" s="6" t="s">
        <v>273</v>
      </c>
      <c r="C97" s="109"/>
      <c r="D97" s="109"/>
    </row>
    <row r="98" spans="1:4" ht="12" customHeight="1" x14ac:dyDescent="0.2">
      <c r="A98" s="225" t="s">
        <v>73</v>
      </c>
      <c r="B98" s="52" t="s">
        <v>274</v>
      </c>
      <c r="C98" s="109"/>
      <c r="D98" s="109"/>
    </row>
    <row r="99" spans="1:4" ht="12" customHeight="1" x14ac:dyDescent="0.2">
      <c r="A99" s="225" t="s">
        <v>80</v>
      </c>
      <c r="B99" s="53" t="s">
        <v>275</v>
      </c>
      <c r="C99" s="109"/>
      <c r="D99" s="109"/>
    </row>
    <row r="100" spans="1:4" ht="12" customHeight="1" x14ac:dyDescent="0.2">
      <c r="A100" s="225" t="s">
        <v>81</v>
      </c>
      <c r="B100" s="53" t="s">
        <v>276</v>
      </c>
      <c r="C100" s="109"/>
      <c r="D100" s="109"/>
    </row>
    <row r="101" spans="1:4" ht="12" customHeight="1" x14ac:dyDescent="0.2">
      <c r="A101" s="225" t="s">
        <v>82</v>
      </c>
      <c r="B101" s="52" t="s">
        <v>277</v>
      </c>
      <c r="C101" s="109">
        <v>413689230</v>
      </c>
      <c r="D101" s="109">
        <v>372591268</v>
      </c>
    </row>
    <row r="102" spans="1:4" ht="12" customHeight="1" x14ac:dyDescent="0.2">
      <c r="A102" s="225" t="s">
        <v>83</v>
      </c>
      <c r="B102" s="52" t="s">
        <v>278</v>
      </c>
      <c r="C102" s="109"/>
      <c r="D102" s="109"/>
    </row>
    <row r="103" spans="1:4" ht="12" customHeight="1" x14ac:dyDescent="0.2">
      <c r="A103" s="225" t="s">
        <v>85</v>
      </c>
      <c r="B103" s="53" t="s">
        <v>279</v>
      </c>
      <c r="C103" s="109"/>
      <c r="D103" s="109"/>
    </row>
    <row r="104" spans="1:4" ht="12" customHeight="1" x14ac:dyDescent="0.2">
      <c r="A104" s="234" t="s">
        <v>114</v>
      </c>
      <c r="B104" s="54" t="s">
        <v>280</v>
      </c>
      <c r="C104" s="109"/>
      <c r="D104" s="109"/>
    </row>
    <row r="105" spans="1:4" ht="12" customHeight="1" x14ac:dyDescent="0.2">
      <c r="A105" s="225" t="s">
        <v>270</v>
      </c>
      <c r="B105" s="54" t="s">
        <v>281</v>
      </c>
      <c r="C105" s="109"/>
      <c r="D105" s="109"/>
    </row>
    <row r="106" spans="1:4" ht="12" customHeight="1" thickBot="1" x14ac:dyDescent="0.25">
      <c r="A106" s="235" t="s">
        <v>271</v>
      </c>
      <c r="B106" s="55" t="s">
        <v>282</v>
      </c>
      <c r="C106" s="112">
        <v>2241300</v>
      </c>
      <c r="D106" s="112">
        <v>10741300</v>
      </c>
    </row>
    <row r="107" spans="1:4" ht="12" customHeight="1" thickBot="1" x14ac:dyDescent="0.25">
      <c r="A107" s="25" t="s">
        <v>9</v>
      </c>
      <c r="B107" s="23" t="s">
        <v>283</v>
      </c>
      <c r="C107" s="105">
        <f>+C108+C110+C112</f>
        <v>101841505</v>
      </c>
      <c r="D107" s="105">
        <f>+D108+D110+D112</f>
        <v>151700896</v>
      </c>
    </row>
    <row r="108" spans="1:4" ht="12" customHeight="1" x14ac:dyDescent="0.2">
      <c r="A108" s="224" t="s">
        <v>74</v>
      </c>
      <c r="B108" s="6" t="s">
        <v>135</v>
      </c>
      <c r="C108" s="108">
        <v>98882337</v>
      </c>
      <c r="D108" s="108">
        <v>147141728</v>
      </c>
    </row>
    <row r="109" spans="1:4" ht="12" customHeight="1" x14ac:dyDescent="0.2">
      <c r="A109" s="224" t="s">
        <v>75</v>
      </c>
      <c r="B109" s="10" t="s">
        <v>287</v>
      </c>
      <c r="C109" s="108">
        <v>0</v>
      </c>
      <c r="D109" s="108">
        <v>0</v>
      </c>
    </row>
    <row r="110" spans="1:4" ht="12" customHeight="1" x14ac:dyDescent="0.2">
      <c r="A110" s="224" t="s">
        <v>76</v>
      </c>
      <c r="B110" s="10" t="s">
        <v>115</v>
      </c>
      <c r="C110" s="107"/>
      <c r="D110" s="107"/>
    </row>
    <row r="111" spans="1:4" ht="12" customHeight="1" x14ac:dyDescent="0.2">
      <c r="A111" s="224" t="s">
        <v>77</v>
      </c>
      <c r="B111" s="10" t="s">
        <v>288</v>
      </c>
      <c r="C111" s="98"/>
      <c r="D111" s="98"/>
    </row>
    <row r="112" spans="1:4" ht="12" customHeight="1" x14ac:dyDescent="0.2">
      <c r="A112" s="224" t="s">
        <v>78</v>
      </c>
      <c r="B112" s="102" t="s">
        <v>137</v>
      </c>
      <c r="C112" s="98">
        <v>2959168</v>
      </c>
      <c r="D112" s="98">
        <v>4559168</v>
      </c>
    </row>
    <row r="113" spans="1:4" ht="12" customHeight="1" x14ac:dyDescent="0.2">
      <c r="A113" s="224" t="s">
        <v>84</v>
      </c>
      <c r="B113" s="101" t="s">
        <v>380</v>
      </c>
      <c r="C113" s="98"/>
      <c r="D113" s="98"/>
    </row>
    <row r="114" spans="1:4" ht="12" customHeight="1" x14ac:dyDescent="0.2">
      <c r="A114" s="224" t="s">
        <v>86</v>
      </c>
      <c r="B114" s="202" t="s">
        <v>293</v>
      </c>
      <c r="C114" s="98"/>
      <c r="D114" s="98"/>
    </row>
    <row r="115" spans="1:4" ht="12" customHeight="1" x14ac:dyDescent="0.2">
      <c r="A115" s="224" t="s">
        <v>116</v>
      </c>
      <c r="B115" s="53" t="s">
        <v>276</v>
      </c>
      <c r="C115" s="98"/>
      <c r="D115" s="98"/>
    </row>
    <row r="116" spans="1:4" ht="12" customHeight="1" x14ac:dyDescent="0.2">
      <c r="A116" s="224" t="s">
        <v>117</v>
      </c>
      <c r="B116" s="53" t="s">
        <v>292</v>
      </c>
      <c r="C116" s="98"/>
      <c r="D116" s="98"/>
    </row>
    <row r="117" spans="1:4" ht="12" customHeight="1" x14ac:dyDescent="0.2">
      <c r="A117" s="224" t="s">
        <v>118</v>
      </c>
      <c r="B117" s="53" t="s">
        <v>291</v>
      </c>
      <c r="C117" s="98"/>
      <c r="D117" s="98"/>
    </row>
    <row r="118" spans="1:4" ht="12" customHeight="1" x14ac:dyDescent="0.2">
      <c r="A118" s="224" t="s">
        <v>284</v>
      </c>
      <c r="B118" s="53" t="s">
        <v>279</v>
      </c>
      <c r="C118" s="98"/>
      <c r="D118" s="98"/>
    </row>
    <row r="119" spans="1:4" ht="12" customHeight="1" x14ac:dyDescent="0.2">
      <c r="A119" s="224" t="s">
        <v>285</v>
      </c>
      <c r="B119" s="53" t="s">
        <v>290</v>
      </c>
      <c r="C119" s="98"/>
      <c r="D119" s="98"/>
    </row>
    <row r="120" spans="1:4" ht="12" customHeight="1" thickBot="1" x14ac:dyDescent="0.25">
      <c r="A120" s="234" t="s">
        <v>286</v>
      </c>
      <c r="B120" s="53" t="s">
        <v>289</v>
      </c>
      <c r="C120" s="99"/>
      <c r="D120" s="99"/>
    </row>
    <row r="121" spans="1:4" ht="12" customHeight="1" thickBot="1" x14ac:dyDescent="0.25">
      <c r="A121" s="25" t="s">
        <v>10</v>
      </c>
      <c r="B121" s="48" t="s">
        <v>294</v>
      </c>
      <c r="C121" s="105">
        <f>+C122+C123</f>
        <v>3087870</v>
      </c>
      <c r="D121" s="105">
        <f>+D122+D123</f>
        <v>172820893</v>
      </c>
    </row>
    <row r="122" spans="1:4" ht="12" customHeight="1" x14ac:dyDescent="0.2">
      <c r="A122" s="224" t="s">
        <v>57</v>
      </c>
      <c r="B122" s="7" t="s">
        <v>47</v>
      </c>
      <c r="C122" s="108">
        <v>3087870</v>
      </c>
      <c r="D122" s="108">
        <v>172820893</v>
      </c>
    </row>
    <row r="123" spans="1:4" ht="12" customHeight="1" thickBot="1" x14ac:dyDescent="0.25">
      <c r="A123" s="226" t="s">
        <v>58</v>
      </c>
      <c r="B123" s="10" t="s">
        <v>48</v>
      </c>
      <c r="C123" s="109"/>
      <c r="D123" s="109"/>
    </row>
    <row r="124" spans="1:4" ht="12" customHeight="1" thickBot="1" x14ac:dyDescent="0.25">
      <c r="A124" s="25" t="s">
        <v>11</v>
      </c>
      <c r="B124" s="48" t="s">
        <v>295</v>
      </c>
      <c r="C124" s="105">
        <f>+C91+C107+C121</f>
        <v>723451191</v>
      </c>
      <c r="D124" s="105">
        <f>+D91+D107+D121</f>
        <v>971174835</v>
      </c>
    </row>
    <row r="125" spans="1:4" ht="12" customHeight="1" thickBot="1" x14ac:dyDescent="0.25">
      <c r="A125" s="25" t="s">
        <v>12</v>
      </c>
      <c r="B125" s="48" t="s">
        <v>296</v>
      </c>
      <c r="C125" s="105">
        <f>+C126+C127+C128</f>
        <v>0</v>
      </c>
      <c r="D125" s="105">
        <f>+D126+D127+D128</f>
        <v>0</v>
      </c>
    </row>
    <row r="126" spans="1:4" s="45" customFormat="1" ht="12" customHeight="1" x14ac:dyDescent="0.2">
      <c r="A126" s="224" t="s">
        <v>61</v>
      </c>
      <c r="B126" s="7" t="s">
        <v>297</v>
      </c>
      <c r="C126" s="98"/>
      <c r="D126" s="98"/>
    </row>
    <row r="127" spans="1:4" ht="12" customHeight="1" x14ac:dyDescent="0.2">
      <c r="A127" s="224" t="s">
        <v>62</v>
      </c>
      <c r="B127" s="7" t="s">
        <v>298</v>
      </c>
      <c r="C127" s="98"/>
      <c r="D127" s="98"/>
    </row>
    <row r="128" spans="1:4" ht="12" customHeight="1" thickBot="1" x14ac:dyDescent="0.25">
      <c r="A128" s="234" t="s">
        <v>63</v>
      </c>
      <c r="B128" s="5" t="s">
        <v>299</v>
      </c>
      <c r="C128" s="98"/>
      <c r="D128" s="98"/>
    </row>
    <row r="129" spans="1:11" ht="12" customHeight="1" thickBot="1" x14ac:dyDescent="0.25">
      <c r="A129" s="25" t="s">
        <v>13</v>
      </c>
      <c r="B129" s="48" t="s">
        <v>342</v>
      </c>
      <c r="C129" s="105">
        <f>+C130+C131+C132+C133</f>
        <v>0</v>
      </c>
      <c r="D129" s="105">
        <f>+D130+D131+D132+D133</f>
        <v>0</v>
      </c>
    </row>
    <row r="130" spans="1:11" ht="12" customHeight="1" x14ac:dyDescent="0.2">
      <c r="A130" s="224" t="s">
        <v>64</v>
      </c>
      <c r="B130" s="7" t="s">
        <v>300</v>
      </c>
      <c r="C130" s="98"/>
      <c r="D130" s="98"/>
    </row>
    <row r="131" spans="1:11" ht="12" customHeight="1" x14ac:dyDescent="0.2">
      <c r="A131" s="224" t="s">
        <v>65</v>
      </c>
      <c r="B131" s="7" t="s">
        <v>301</v>
      </c>
      <c r="C131" s="98"/>
      <c r="D131" s="98"/>
    </row>
    <row r="132" spans="1:11" ht="12" customHeight="1" x14ac:dyDescent="0.2">
      <c r="A132" s="224" t="s">
        <v>203</v>
      </c>
      <c r="B132" s="7" t="s">
        <v>302</v>
      </c>
      <c r="C132" s="98"/>
      <c r="D132" s="98"/>
    </row>
    <row r="133" spans="1:11" s="45" customFormat="1" ht="12" customHeight="1" thickBot="1" x14ac:dyDescent="0.25">
      <c r="A133" s="234" t="s">
        <v>204</v>
      </c>
      <c r="B133" s="5" t="s">
        <v>303</v>
      </c>
      <c r="C133" s="98"/>
      <c r="D133" s="98"/>
    </row>
    <row r="134" spans="1:11" ht="12" customHeight="1" thickBot="1" x14ac:dyDescent="0.25">
      <c r="A134" s="25" t="s">
        <v>14</v>
      </c>
      <c r="B134" s="48" t="s">
        <v>304</v>
      </c>
      <c r="C134" s="111">
        <f>+C135+C136+C137+C138</f>
        <v>12215375</v>
      </c>
      <c r="D134" s="111">
        <f>+D135+D136+D137+D138</f>
        <v>12215375</v>
      </c>
      <c r="K134" s="97"/>
    </row>
    <row r="135" spans="1:11" x14ac:dyDescent="0.2">
      <c r="A135" s="224" t="s">
        <v>66</v>
      </c>
      <c r="B135" s="7" t="s">
        <v>305</v>
      </c>
      <c r="C135" s="98"/>
      <c r="D135" s="98"/>
    </row>
    <row r="136" spans="1:11" ht="12" customHeight="1" x14ac:dyDescent="0.2">
      <c r="A136" s="224" t="s">
        <v>67</v>
      </c>
      <c r="B136" s="7" t="s">
        <v>315</v>
      </c>
      <c r="C136" s="98">
        <v>12215375</v>
      </c>
      <c r="D136" s="98">
        <v>12215375</v>
      </c>
    </row>
    <row r="137" spans="1:11" s="45" customFormat="1" ht="12" customHeight="1" x14ac:dyDescent="0.2">
      <c r="A137" s="224" t="s">
        <v>216</v>
      </c>
      <c r="B137" s="7" t="s">
        <v>306</v>
      </c>
      <c r="C137" s="98"/>
      <c r="D137" s="98"/>
    </row>
    <row r="138" spans="1:11" s="45" customFormat="1" ht="12" customHeight="1" thickBot="1" x14ac:dyDescent="0.25">
      <c r="A138" s="234" t="s">
        <v>217</v>
      </c>
      <c r="B138" s="5" t="s">
        <v>390</v>
      </c>
      <c r="C138" s="98"/>
      <c r="D138" s="98"/>
    </row>
    <row r="139" spans="1:11" s="45" customFormat="1" ht="12" customHeight="1" thickBot="1" x14ac:dyDescent="0.25">
      <c r="A139" s="25" t="s">
        <v>15</v>
      </c>
      <c r="B139" s="48" t="s">
        <v>308</v>
      </c>
      <c r="C139" s="113">
        <f>+C140+C141+C142+C143</f>
        <v>0</v>
      </c>
      <c r="D139" s="113">
        <f>+D140+D141+D142+D143</f>
        <v>0</v>
      </c>
    </row>
    <row r="140" spans="1:11" s="45" customFormat="1" ht="12" customHeight="1" x14ac:dyDescent="0.2">
      <c r="A140" s="224" t="s">
        <v>109</v>
      </c>
      <c r="B140" s="7" t="s">
        <v>309</v>
      </c>
      <c r="C140" s="98"/>
      <c r="D140" s="98"/>
    </row>
    <row r="141" spans="1:11" s="45" customFormat="1" ht="12" customHeight="1" x14ac:dyDescent="0.2">
      <c r="A141" s="224" t="s">
        <v>110</v>
      </c>
      <c r="B141" s="7" t="s">
        <v>310</v>
      </c>
      <c r="C141" s="98"/>
      <c r="D141" s="98"/>
    </row>
    <row r="142" spans="1:11" s="45" customFormat="1" ht="12" customHeight="1" x14ac:dyDescent="0.2">
      <c r="A142" s="224" t="s">
        <v>136</v>
      </c>
      <c r="B142" s="7" t="s">
        <v>311</v>
      </c>
      <c r="C142" s="98"/>
      <c r="D142" s="98"/>
    </row>
    <row r="143" spans="1:11" ht="12.75" customHeight="1" thickBot="1" x14ac:dyDescent="0.25">
      <c r="A143" s="224" t="s">
        <v>219</v>
      </c>
      <c r="B143" s="7" t="s">
        <v>312</v>
      </c>
      <c r="C143" s="98"/>
      <c r="D143" s="98"/>
    </row>
    <row r="144" spans="1:11" ht="12" customHeight="1" thickBot="1" x14ac:dyDescent="0.25">
      <c r="A144" s="25" t="s">
        <v>16</v>
      </c>
      <c r="B144" s="48" t="s">
        <v>313</v>
      </c>
      <c r="C144" s="218">
        <f>+C125+C129+C134+C139</f>
        <v>12215375</v>
      </c>
      <c r="D144" s="218">
        <f>+D125+D129+D134+D139</f>
        <v>12215375</v>
      </c>
    </row>
    <row r="145" spans="1:4" ht="15" customHeight="1" thickBot="1" x14ac:dyDescent="0.25">
      <c r="A145" s="236" t="s">
        <v>17</v>
      </c>
      <c r="B145" s="182" t="s">
        <v>314</v>
      </c>
      <c r="C145" s="218">
        <f>+C124+C144</f>
        <v>735666566</v>
      </c>
      <c r="D145" s="218">
        <f>+D124+D144</f>
        <v>983390210</v>
      </c>
    </row>
    <row r="146" spans="1:4" ht="13.5" thickBot="1" x14ac:dyDescent="0.25">
      <c r="A146" s="187"/>
      <c r="B146" s="188"/>
      <c r="C146" s="189"/>
      <c r="D146" s="189"/>
    </row>
    <row r="147" spans="1:4" ht="15" customHeight="1" thickBot="1" x14ac:dyDescent="0.25">
      <c r="A147" s="95" t="s">
        <v>130</v>
      </c>
      <c r="B147" s="96"/>
      <c r="C147" s="46"/>
      <c r="D147" s="46"/>
    </row>
    <row r="148" spans="1:4" ht="14.25" customHeight="1" thickBot="1" x14ac:dyDescent="0.25">
      <c r="A148" s="95" t="s">
        <v>131</v>
      </c>
      <c r="B148" s="96"/>
      <c r="C148" s="46"/>
      <c r="D14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8"/>
  <sheetViews>
    <sheetView view="pageBreakPreview" topLeftCell="A4" zoomScale="85" zoomScaleSheetLayoutView="85" workbookViewId="0">
      <selection activeCell="B1" sqref="B1:D1"/>
    </sheetView>
  </sheetViews>
  <sheetFormatPr defaultRowHeight="12.75" x14ac:dyDescent="0.2"/>
  <cols>
    <col min="1" max="1" width="19.5" style="190" customWidth="1"/>
    <col min="2" max="2" width="72" style="191" customWidth="1"/>
    <col min="3" max="3" width="25.1640625" style="191" customWidth="1"/>
    <col min="4" max="4" width="23" style="2" customWidth="1"/>
    <col min="5" max="16384" width="9.33203125" style="2"/>
  </cols>
  <sheetData>
    <row r="1" spans="1:4" s="1" customFormat="1" ht="16.5" customHeight="1" thickBot="1" x14ac:dyDescent="0.25">
      <c r="A1" s="74"/>
      <c r="B1" s="307" t="s">
        <v>422</v>
      </c>
      <c r="C1" s="307"/>
      <c r="D1" s="307"/>
    </row>
    <row r="2" spans="1:4" s="41" customFormat="1" ht="21" customHeight="1" x14ac:dyDescent="0.2">
      <c r="A2" s="196" t="s">
        <v>50</v>
      </c>
      <c r="B2" s="281" t="s">
        <v>416</v>
      </c>
      <c r="C2" s="285"/>
      <c r="D2" s="167"/>
    </row>
    <row r="3" spans="1:4" s="41" customFormat="1" ht="16.5" thickBot="1" x14ac:dyDescent="0.25">
      <c r="A3" s="76" t="s">
        <v>127</v>
      </c>
      <c r="B3" s="166" t="s">
        <v>382</v>
      </c>
      <c r="C3" s="286"/>
      <c r="D3" s="168"/>
    </row>
    <row r="4" spans="1:4" s="42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3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36" customFormat="1" ht="15.95" customHeight="1" thickBot="1" x14ac:dyDescent="0.25">
      <c r="A7" s="80"/>
      <c r="B7" s="81" t="s">
        <v>43</v>
      </c>
      <c r="C7" s="169"/>
      <c r="D7" s="169"/>
    </row>
    <row r="8" spans="1:4" s="36" customFormat="1" ht="12" customHeight="1" thickBot="1" x14ac:dyDescent="0.25">
      <c r="A8" s="25" t="s">
        <v>8</v>
      </c>
      <c r="B8" s="19" t="s">
        <v>159</v>
      </c>
      <c r="C8" s="105">
        <f>+C9+C10+C11+C12+C13+C14</f>
        <v>0</v>
      </c>
      <c r="D8" s="105">
        <f>+D9+D10+D11+D12+D13+D14</f>
        <v>0</v>
      </c>
    </row>
    <row r="9" spans="1:4" s="43" customFormat="1" ht="12" customHeight="1" x14ac:dyDescent="0.2">
      <c r="A9" s="224" t="s">
        <v>68</v>
      </c>
      <c r="B9" s="206" t="s">
        <v>160</v>
      </c>
      <c r="C9" s="108"/>
      <c r="D9" s="108"/>
    </row>
    <row r="10" spans="1:4" s="44" customFormat="1" ht="12" customHeight="1" x14ac:dyDescent="0.2">
      <c r="A10" s="225" t="s">
        <v>69</v>
      </c>
      <c r="B10" s="207" t="s">
        <v>161</v>
      </c>
      <c r="C10" s="107"/>
      <c r="D10" s="107"/>
    </row>
    <row r="11" spans="1:4" s="44" customFormat="1" ht="12" customHeight="1" x14ac:dyDescent="0.2">
      <c r="A11" s="225" t="s">
        <v>70</v>
      </c>
      <c r="B11" s="207" t="s">
        <v>162</v>
      </c>
      <c r="C11" s="107"/>
      <c r="D11" s="107"/>
    </row>
    <row r="12" spans="1:4" s="44" customFormat="1" ht="12" customHeight="1" x14ac:dyDescent="0.2">
      <c r="A12" s="225" t="s">
        <v>71</v>
      </c>
      <c r="B12" s="207" t="s">
        <v>163</v>
      </c>
      <c r="C12" s="107"/>
      <c r="D12" s="107"/>
    </row>
    <row r="13" spans="1:4" s="44" customFormat="1" ht="12" customHeight="1" x14ac:dyDescent="0.2">
      <c r="A13" s="225" t="s">
        <v>88</v>
      </c>
      <c r="B13" s="207" t="s">
        <v>164</v>
      </c>
      <c r="C13" s="249"/>
      <c r="D13" s="249"/>
    </row>
    <row r="14" spans="1:4" s="43" customFormat="1" ht="12" customHeight="1" thickBot="1" x14ac:dyDescent="0.25">
      <c r="A14" s="226" t="s">
        <v>72</v>
      </c>
      <c r="B14" s="208" t="s">
        <v>165</v>
      </c>
      <c r="C14" s="250"/>
      <c r="D14" s="250"/>
    </row>
    <row r="15" spans="1:4" s="43" customFormat="1" ht="12" customHeight="1" thickBot="1" x14ac:dyDescent="0.25">
      <c r="A15" s="25" t="s">
        <v>9</v>
      </c>
      <c r="B15" s="100" t="s">
        <v>166</v>
      </c>
      <c r="C15" s="105">
        <f>+C16+C17+C18+C19+C20</f>
        <v>0</v>
      </c>
      <c r="D15" s="105">
        <f>+D16+D17+D18+D19+D20</f>
        <v>0</v>
      </c>
    </row>
    <row r="16" spans="1:4" s="43" customFormat="1" ht="12" customHeight="1" x14ac:dyDescent="0.2">
      <c r="A16" s="224" t="s">
        <v>74</v>
      </c>
      <c r="B16" s="206" t="s">
        <v>167</v>
      </c>
      <c r="C16" s="108"/>
      <c r="D16" s="108"/>
    </row>
    <row r="17" spans="1:4" s="43" customFormat="1" ht="12" customHeight="1" x14ac:dyDescent="0.2">
      <c r="A17" s="225" t="s">
        <v>75</v>
      </c>
      <c r="B17" s="207" t="s">
        <v>168</v>
      </c>
      <c r="C17" s="107"/>
      <c r="D17" s="107"/>
    </row>
    <row r="18" spans="1:4" s="43" customFormat="1" ht="12" customHeight="1" x14ac:dyDescent="0.2">
      <c r="A18" s="225" t="s">
        <v>76</v>
      </c>
      <c r="B18" s="207" t="s">
        <v>374</v>
      </c>
      <c r="C18" s="107"/>
      <c r="D18" s="107"/>
    </row>
    <row r="19" spans="1:4" s="43" customFormat="1" ht="12" customHeight="1" x14ac:dyDescent="0.2">
      <c r="A19" s="225" t="s">
        <v>77</v>
      </c>
      <c r="B19" s="207" t="s">
        <v>375</v>
      </c>
      <c r="C19" s="107"/>
      <c r="D19" s="107"/>
    </row>
    <row r="20" spans="1:4" s="43" customFormat="1" ht="12" customHeight="1" x14ac:dyDescent="0.2">
      <c r="A20" s="225" t="s">
        <v>78</v>
      </c>
      <c r="B20" s="207" t="s">
        <v>169</v>
      </c>
      <c r="C20" s="107"/>
      <c r="D20" s="107"/>
    </row>
    <row r="21" spans="1:4" s="44" customFormat="1" ht="12" customHeight="1" thickBot="1" x14ac:dyDescent="0.25">
      <c r="A21" s="226" t="s">
        <v>84</v>
      </c>
      <c r="B21" s="208" t="s">
        <v>170</v>
      </c>
      <c r="C21" s="109"/>
      <c r="D21" s="109"/>
    </row>
    <row r="22" spans="1:4" s="44" customFormat="1" ht="12" customHeight="1" thickBot="1" x14ac:dyDescent="0.25">
      <c r="A22" s="25" t="s">
        <v>10</v>
      </c>
      <c r="B22" s="19" t="s">
        <v>171</v>
      </c>
      <c r="C22" s="105">
        <f>+C23+C24+C25+C26+C27</f>
        <v>0</v>
      </c>
      <c r="D22" s="105">
        <f>+D23+D24+D25+D26+D27</f>
        <v>0</v>
      </c>
    </row>
    <row r="23" spans="1:4" s="44" customFormat="1" ht="12" customHeight="1" x14ac:dyDescent="0.2">
      <c r="A23" s="224" t="s">
        <v>57</v>
      </c>
      <c r="B23" s="206" t="s">
        <v>172</v>
      </c>
      <c r="C23" s="108"/>
      <c r="D23" s="108"/>
    </row>
    <row r="24" spans="1:4" s="43" customFormat="1" ht="12" customHeight="1" x14ac:dyDescent="0.2">
      <c r="A24" s="225" t="s">
        <v>58</v>
      </c>
      <c r="B24" s="207" t="s">
        <v>173</v>
      </c>
      <c r="C24" s="107"/>
      <c r="D24" s="107"/>
    </row>
    <row r="25" spans="1:4" s="44" customFormat="1" ht="12" customHeight="1" x14ac:dyDescent="0.2">
      <c r="A25" s="225" t="s">
        <v>59</v>
      </c>
      <c r="B25" s="207" t="s">
        <v>376</v>
      </c>
      <c r="C25" s="107"/>
      <c r="D25" s="107"/>
    </row>
    <row r="26" spans="1:4" s="44" customFormat="1" ht="12" customHeight="1" x14ac:dyDescent="0.2">
      <c r="A26" s="225" t="s">
        <v>60</v>
      </c>
      <c r="B26" s="207" t="s">
        <v>377</v>
      </c>
      <c r="C26" s="107"/>
      <c r="D26" s="107"/>
    </row>
    <row r="27" spans="1:4" s="44" customFormat="1" ht="12" customHeight="1" x14ac:dyDescent="0.2">
      <c r="A27" s="225" t="s">
        <v>99</v>
      </c>
      <c r="B27" s="207" t="s">
        <v>174</v>
      </c>
      <c r="C27" s="107"/>
      <c r="D27" s="107"/>
    </row>
    <row r="28" spans="1:4" s="44" customFormat="1" ht="12" customHeight="1" thickBot="1" x14ac:dyDescent="0.25">
      <c r="A28" s="226" t="s">
        <v>100</v>
      </c>
      <c r="B28" s="208" t="s">
        <v>175</v>
      </c>
      <c r="C28" s="109"/>
      <c r="D28" s="109"/>
    </row>
    <row r="29" spans="1:4" s="44" customFormat="1" ht="12" customHeight="1" thickBot="1" x14ac:dyDescent="0.25">
      <c r="A29" s="25" t="s">
        <v>101</v>
      </c>
      <c r="B29" s="19" t="s">
        <v>176</v>
      </c>
      <c r="C29" s="111">
        <f>+C30+C33+C34+C35</f>
        <v>23364250</v>
      </c>
      <c r="D29" s="111">
        <f>+D30+D33+D34+D35</f>
        <v>23364250</v>
      </c>
    </row>
    <row r="30" spans="1:4" s="44" customFormat="1" ht="12" customHeight="1" x14ac:dyDescent="0.2">
      <c r="A30" s="224" t="s">
        <v>177</v>
      </c>
      <c r="B30" s="206" t="s">
        <v>183</v>
      </c>
      <c r="C30" s="201">
        <f>+C31+C32</f>
        <v>23364250</v>
      </c>
      <c r="D30" s="201">
        <f>+D31+D32</f>
        <v>23364250</v>
      </c>
    </row>
    <row r="31" spans="1:4" s="44" customFormat="1" ht="12" customHeight="1" x14ac:dyDescent="0.2">
      <c r="A31" s="225" t="s">
        <v>178</v>
      </c>
      <c r="B31" s="207" t="s">
        <v>184</v>
      </c>
      <c r="C31" s="107">
        <v>23364250</v>
      </c>
      <c r="D31" s="107">
        <v>23364250</v>
      </c>
    </row>
    <row r="32" spans="1:4" s="44" customFormat="1" ht="12" customHeight="1" x14ac:dyDescent="0.2">
      <c r="A32" s="225" t="s">
        <v>179</v>
      </c>
      <c r="B32" s="207" t="s">
        <v>185</v>
      </c>
      <c r="C32" s="107"/>
      <c r="D32" s="107"/>
    </row>
    <row r="33" spans="1:4" s="44" customFormat="1" ht="12" customHeight="1" x14ac:dyDescent="0.2">
      <c r="A33" s="225" t="s">
        <v>180</v>
      </c>
      <c r="B33" s="207" t="s">
        <v>186</v>
      </c>
      <c r="C33" s="107"/>
      <c r="D33" s="107"/>
    </row>
    <row r="34" spans="1:4" s="44" customFormat="1" ht="12" customHeight="1" x14ac:dyDescent="0.2">
      <c r="A34" s="225" t="s">
        <v>181</v>
      </c>
      <c r="B34" s="207" t="s">
        <v>187</v>
      </c>
      <c r="C34" s="107"/>
      <c r="D34" s="107"/>
    </row>
    <row r="35" spans="1:4" s="44" customFormat="1" ht="12" customHeight="1" thickBot="1" x14ac:dyDescent="0.25">
      <c r="A35" s="226" t="s">
        <v>182</v>
      </c>
      <c r="B35" s="208" t="s">
        <v>188</v>
      </c>
      <c r="C35" s="109"/>
      <c r="D35" s="109"/>
    </row>
    <row r="36" spans="1:4" s="44" customFormat="1" ht="12" customHeight="1" thickBot="1" x14ac:dyDescent="0.25">
      <c r="A36" s="25" t="s">
        <v>12</v>
      </c>
      <c r="B36" s="19" t="s">
        <v>189</v>
      </c>
      <c r="C36" s="105">
        <f>SUM(C37:C46)</f>
        <v>0</v>
      </c>
      <c r="D36" s="105">
        <f>SUM(D37:D46)</f>
        <v>0</v>
      </c>
    </row>
    <row r="37" spans="1:4" s="44" customFormat="1" ht="12" customHeight="1" x14ac:dyDescent="0.2">
      <c r="A37" s="224" t="s">
        <v>61</v>
      </c>
      <c r="B37" s="206" t="s">
        <v>192</v>
      </c>
      <c r="C37" s="108"/>
      <c r="D37" s="108"/>
    </row>
    <row r="38" spans="1:4" s="44" customFormat="1" ht="12" customHeight="1" x14ac:dyDescent="0.2">
      <c r="A38" s="225" t="s">
        <v>62</v>
      </c>
      <c r="B38" s="207" t="s">
        <v>193</v>
      </c>
      <c r="C38" s="107"/>
      <c r="D38" s="107"/>
    </row>
    <row r="39" spans="1:4" s="44" customFormat="1" ht="12" customHeight="1" x14ac:dyDescent="0.2">
      <c r="A39" s="225" t="s">
        <v>63</v>
      </c>
      <c r="B39" s="207" t="s">
        <v>194</v>
      </c>
      <c r="C39" s="107"/>
      <c r="D39" s="107"/>
    </row>
    <row r="40" spans="1:4" s="44" customFormat="1" ht="12" customHeight="1" x14ac:dyDescent="0.2">
      <c r="A40" s="225" t="s">
        <v>103</v>
      </c>
      <c r="B40" s="207" t="s">
        <v>195</v>
      </c>
      <c r="C40" s="107"/>
      <c r="D40" s="107"/>
    </row>
    <row r="41" spans="1:4" s="44" customFormat="1" ht="12" customHeight="1" x14ac:dyDescent="0.2">
      <c r="A41" s="225" t="s">
        <v>104</v>
      </c>
      <c r="B41" s="207" t="s">
        <v>196</v>
      </c>
      <c r="C41" s="107"/>
      <c r="D41" s="107"/>
    </row>
    <row r="42" spans="1:4" s="44" customFormat="1" ht="12" customHeight="1" x14ac:dyDescent="0.2">
      <c r="A42" s="225" t="s">
        <v>105</v>
      </c>
      <c r="B42" s="207" t="s">
        <v>197</v>
      </c>
      <c r="C42" s="107"/>
      <c r="D42" s="107"/>
    </row>
    <row r="43" spans="1:4" s="44" customFormat="1" ht="12" customHeight="1" x14ac:dyDescent="0.2">
      <c r="A43" s="225" t="s">
        <v>106</v>
      </c>
      <c r="B43" s="207" t="s">
        <v>198</v>
      </c>
      <c r="C43" s="107"/>
      <c r="D43" s="107"/>
    </row>
    <row r="44" spans="1:4" s="44" customFormat="1" ht="12" customHeight="1" x14ac:dyDescent="0.2">
      <c r="A44" s="225" t="s">
        <v>107</v>
      </c>
      <c r="B44" s="207" t="s">
        <v>199</v>
      </c>
      <c r="C44" s="107"/>
      <c r="D44" s="107"/>
    </row>
    <row r="45" spans="1:4" s="44" customFormat="1" ht="12" customHeight="1" x14ac:dyDescent="0.2">
      <c r="A45" s="225" t="s">
        <v>190</v>
      </c>
      <c r="B45" s="207" t="s">
        <v>200</v>
      </c>
      <c r="C45" s="110"/>
      <c r="D45" s="110"/>
    </row>
    <row r="46" spans="1:4" s="44" customFormat="1" ht="12" customHeight="1" thickBot="1" x14ac:dyDescent="0.25">
      <c r="A46" s="226" t="s">
        <v>191</v>
      </c>
      <c r="B46" s="208" t="s">
        <v>201</v>
      </c>
      <c r="C46" s="195"/>
      <c r="D46" s="195"/>
    </row>
    <row r="47" spans="1:4" s="44" customFormat="1" ht="12" customHeight="1" thickBot="1" x14ac:dyDescent="0.25">
      <c r="A47" s="25" t="s">
        <v>13</v>
      </c>
      <c r="B47" s="19" t="s">
        <v>202</v>
      </c>
      <c r="C47" s="105">
        <f>SUM(C48:C52)</f>
        <v>0</v>
      </c>
      <c r="D47" s="105">
        <f>SUM(D48:D52)</f>
        <v>0</v>
      </c>
    </row>
    <row r="48" spans="1:4" s="44" customFormat="1" ht="12" customHeight="1" x14ac:dyDescent="0.2">
      <c r="A48" s="224" t="s">
        <v>64</v>
      </c>
      <c r="B48" s="206" t="s">
        <v>206</v>
      </c>
      <c r="C48" s="251"/>
      <c r="D48" s="251"/>
    </row>
    <row r="49" spans="1:4" s="44" customFormat="1" ht="12" customHeight="1" x14ac:dyDescent="0.2">
      <c r="A49" s="225" t="s">
        <v>65</v>
      </c>
      <c r="B49" s="207" t="s">
        <v>207</v>
      </c>
      <c r="C49" s="110"/>
      <c r="D49" s="110"/>
    </row>
    <row r="50" spans="1:4" s="44" customFormat="1" ht="12" customHeight="1" x14ac:dyDescent="0.2">
      <c r="A50" s="225" t="s">
        <v>203</v>
      </c>
      <c r="B50" s="207" t="s">
        <v>208</v>
      </c>
      <c r="C50" s="110"/>
      <c r="D50" s="110"/>
    </row>
    <row r="51" spans="1:4" s="44" customFormat="1" ht="12" customHeight="1" x14ac:dyDescent="0.2">
      <c r="A51" s="225" t="s">
        <v>204</v>
      </c>
      <c r="B51" s="207" t="s">
        <v>209</v>
      </c>
      <c r="C51" s="110"/>
      <c r="D51" s="110"/>
    </row>
    <row r="52" spans="1:4" s="44" customFormat="1" ht="12" customHeight="1" thickBot="1" x14ac:dyDescent="0.25">
      <c r="A52" s="226" t="s">
        <v>205</v>
      </c>
      <c r="B52" s="208" t="s">
        <v>210</v>
      </c>
      <c r="C52" s="195"/>
      <c r="D52" s="195"/>
    </row>
    <row r="53" spans="1:4" s="44" customFormat="1" ht="12" customHeight="1" thickBot="1" x14ac:dyDescent="0.25">
      <c r="A53" s="25" t="s">
        <v>108</v>
      </c>
      <c r="B53" s="19" t="s">
        <v>211</v>
      </c>
      <c r="C53" s="105">
        <f>SUM(C54:C56)</f>
        <v>0</v>
      </c>
      <c r="D53" s="105">
        <f>SUM(D54:D56)</f>
        <v>0</v>
      </c>
    </row>
    <row r="54" spans="1:4" s="44" customFormat="1" ht="12" customHeight="1" x14ac:dyDescent="0.2">
      <c r="A54" s="224" t="s">
        <v>66</v>
      </c>
      <c r="B54" s="206" t="s">
        <v>212</v>
      </c>
      <c r="C54" s="108"/>
      <c r="D54" s="108"/>
    </row>
    <row r="55" spans="1:4" s="44" customFormat="1" ht="12" customHeight="1" x14ac:dyDescent="0.2">
      <c r="A55" s="225" t="s">
        <v>67</v>
      </c>
      <c r="B55" s="207" t="s">
        <v>378</v>
      </c>
      <c r="C55" s="107"/>
      <c r="D55" s="107"/>
    </row>
    <row r="56" spans="1:4" s="44" customFormat="1" ht="12" customHeight="1" x14ac:dyDescent="0.2">
      <c r="A56" s="225" t="s">
        <v>216</v>
      </c>
      <c r="B56" s="207" t="s">
        <v>214</v>
      </c>
      <c r="C56" s="107"/>
      <c r="D56" s="107"/>
    </row>
    <row r="57" spans="1:4" s="44" customFormat="1" ht="12" customHeight="1" thickBot="1" x14ac:dyDescent="0.25">
      <c r="A57" s="226" t="s">
        <v>217</v>
      </c>
      <c r="B57" s="208" t="s">
        <v>215</v>
      </c>
      <c r="C57" s="109"/>
      <c r="D57" s="109"/>
    </row>
    <row r="58" spans="1:4" s="44" customFormat="1" ht="12" customHeight="1" thickBot="1" x14ac:dyDescent="0.25">
      <c r="A58" s="25" t="s">
        <v>15</v>
      </c>
      <c r="B58" s="100" t="s">
        <v>218</v>
      </c>
      <c r="C58" s="105">
        <f>SUM(C59:C61)</f>
        <v>0</v>
      </c>
      <c r="D58" s="105">
        <f>SUM(D59:D61)</f>
        <v>0</v>
      </c>
    </row>
    <row r="59" spans="1:4" s="44" customFormat="1" ht="12" customHeight="1" x14ac:dyDescent="0.2">
      <c r="A59" s="224" t="s">
        <v>109</v>
      </c>
      <c r="B59" s="206" t="s">
        <v>220</v>
      </c>
      <c r="C59" s="110"/>
      <c r="D59" s="110"/>
    </row>
    <row r="60" spans="1:4" s="44" customFormat="1" ht="12" customHeight="1" x14ac:dyDescent="0.2">
      <c r="A60" s="225" t="s">
        <v>110</v>
      </c>
      <c r="B60" s="207" t="s">
        <v>379</v>
      </c>
      <c r="C60" s="110"/>
      <c r="D60" s="110"/>
    </row>
    <row r="61" spans="1:4" s="44" customFormat="1" ht="12" customHeight="1" x14ac:dyDescent="0.2">
      <c r="A61" s="225" t="s">
        <v>136</v>
      </c>
      <c r="B61" s="207" t="s">
        <v>221</v>
      </c>
      <c r="C61" s="110"/>
      <c r="D61" s="110"/>
    </row>
    <row r="62" spans="1:4" s="44" customFormat="1" ht="12" customHeight="1" thickBot="1" x14ac:dyDescent="0.25">
      <c r="A62" s="226" t="s">
        <v>219</v>
      </c>
      <c r="B62" s="208" t="s">
        <v>222</v>
      </c>
      <c r="C62" s="110"/>
      <c r="D62" s="110"/>
    </row>
    <row r="63" spans="1:4" s="44" customFormat="1" ht="12" customHeight="1" thickBot="1" x14ac:dyDescent="0.25">
      <c r="A63" s="25" t="s">
        <v>16</v>
      </c>
      <c r="B63" s="19" t="s">
        <v>223</v>
      </c>
      <c r="C63" s="111">
        <f>+C8+C15+C22+C29+C36+C47+C53+C58</f>
        <v>23364250</v>
      </c>
      <c r="D63" s="111">
        <f>+D8+D15+D22+D29+D36+D47+D53+D58</f>
        <v>23364250</v>
      </c>
    </row>
    <row r="64" spans="1:4" s="44" customFormat="1" ht="12" customHeight="1" thickBot="1" x14ac:dyDescent="0.2">
      <c r="A64" s="227" t="s">
        <v>343</v>
      </c>
      <c r="B64" s="100" t="s">
        <v>225</v>
      </c>
      <c r="C64" s="105">
        <f>SUM(C65:C67)</f>
        <v>0</v>
      </c>
      <c r="D64" s="105">
        <f>SUM(D65:D67)</f>
        <v>0</v>
      </c>
    </row>
    <row r="65" spans="1:4" s="44" customFormat="1" ht="12" customHeight="1" x14ac:dyDescent="0.2">
      <c r="A65" s="224" t="s">
        <v>258</v>
      </c>
      <c r="B65" s="206" t="s">
        <v>226</v>
      </c>
      <c r="C65" s="110"/>
      <c r="D65" s="110"/>
    </row>
    <row r="66" spans="1:4" s="44" customFormat="1" ht="12" customHeight="1" x14ac:dyDescent="0.2">
      <c r="A66" s="225" t="s">
        <v>267</v>
      </c>
      <c r="B66" s="207" t="s">
        <v>227</v>
      </c>
      <c r="C66" s="110"/>
      <c r="D66" s="110"/>
    </row>
    <row r="67" spans="1:4" s="44" customFormat="1" ht="12" customHeight="1" thickBot="1" x14ac:dyDescent="0.25">
      <c r="A67" s="226" t="s">
        <v>268</v>
      </c>
      <c r="B67" s="210" t="s">
        <v>228</v>
      </c>
      <c r="C67" s="110"/>
      <c r="D67" s="110"/>
    </row>
    <row r="68" spans="1:4" s="44" customFormat="1" ht="12" customHeight="1" thickBot="1" x14ac:dyDescent="0.2">
      <c r="A68" s="227" t="s">
        <v>229</v>
      </c>
      <c r="B68" s="100" t="s">
        <v>230</v>
      </c>
      <c r="C68" s="105">
        <f>SUM(C69:C72)</f>
        <v>0</v>
      </c>
      <c r="D68" s="105">
        <f>SUM(D69:D72)</f>
        <v>0</v>
      </c>
    </row>
    <row r="69" spans="1:4" s="44" customFormat="1" ht="12" customHeight="1" x14ac:dyDescent="0.2">
      <c r="A69" s="224" t="s">
        <v>89</v>
      </c>
      <c r="B69" s="206" t="s">
        <v>231</v>
      </c>
      <c r="C69" s="110"/>
      <c r="D69" s="110"/>
    </row>
    <row r="70" spans="1:4" s="44" customFormat="1" ht="12" customHeight="1" x14ac:dyDescent="0.2">
      <c r="A70" s="225" t="s">
        <v>90</v>
      </c>
      <c r="B70" s="207" t="s">
        <v>232</v>
      </c>
      <c r="C70" s="110"/>
      <c r="D70" s="110"/>
    </row>
    <row r="71" spans="1:4" s="44" customFormat="1" ht="12" customHeight="1" x14ac:dyDescent="0.2">
      <c r="A71" s="225" t="s">
        <v>259</v>
      </c>
      <c r="B71" s="207" t="s">
        <v>233</v>
      </c>
      <c r="C71" s="110"/>
      <c r="D71" s="110"/>
    </row>
    <row r="72" spans="1:4" s="44" customFormat="1" ht="12" customHeight="1" thickBot="1" x14ac:dyDescent="0.25">
      <c r="A72" s="226" t="s">
        <v>260</v>
      </c>
      <c r="B72" s="208" t="s">
        <v>234</v>
      </c>
      <c r="C72" s="110"/>
      <c r="D72" s="110"/>
    </row>
    <row r="73" spans="1:4" s="44" customFormat="1" ht="12" customHeight="1" thickBot="1" x14ac:dyDescent="0.2">
      <c r="A73" s="227" t="s">
        <v>235</v>
      </c>
      <c r="B73" s="100" t="s">
        <v>236</v>
      </c>
      <c r="C73" s="105">
        <f>SUM(C74:C75)</f>
        <v>0</v>
      </c>
      <c r="D73" s="105">
        <f>SUM(D74:D75)</f>
        <v>0</v>
      </c>
    </row>
    <row r="74" spans="1:4" s="44" customFormat="1" ht="12" customHeight="1" x14ac:dyDescent="0.2">
      <c r="A74" s="224" t="s">
        <v>261</v>
      </c>
      <c r="B74" s="206" t="s">
        <v>237</v>
      </c>
      <c r="C74" s="110"/>
      <c r="D74" s="110"/>
    </row>
    <row r="75" spans="1:4" s="44" customFormat="1" ht="12" customHeight="1" thickBot="1" x14ac:dyDescent="0.25">
      <c r="A75" s="226" t="s">
        <v>262</v>
      </c>
      <c r="B75" s="208" t="s">
        <v>238</v>
      </c>
      <c r="C75" s="110"/>
      <c r="D75" s="110"/>
    </row>
    <row r="76" spans="1:4" s="43" customFormat="1" ht="12" customHeight="1" thickBot="1" x14ac:dyDescent="0.2">
      <c r="A76" s="227" t="s">
        <v>239</v>
      </c>
      <c r="B76" s="100" t="s">
        <v>240</v>
      </c>
      <c r="C76" s="105">
        <f>SUM(C77:C79)</f>
        <v>0</v>
      </c>
      <c r="D76" s="105">
        <f>SUM(D77:D79)</f>
        <v>0</v>
      </c>
    </row>
    <row r="77" spans="1:4" s="44" customFormat="1" ht="12" customHeight="1" x14ac:dyDescent="0.2">
      <c r="A77" s="224" t="s">
        <v>263</v>
      </c>
      <c r="B77" s="206" t="s">
        <v>241</v>
      </c>
      <c r="C77" s="110"/>
      <c r="D77" s="110"/>
    </row>
    <row r="78" spans="1:4" s="44" customFormat="1" ht="12" customHeight="1" x14ac:dyDescent="0.2">
      <c r="A78" s="225" t="s">
        <v>264</v>
      </c>
      <c r="B78" s="207" t="s">
        <v>242</v>
      </c>
      <c r="C78" s="110"/>
      <c r="D78" s="110"/>
    </row>
    <row r="79" spans="1:4" s="44" customFormat="1" ht="12" customHeight="1" thickBot="1" x14ac:dyDescent="0.25">
      <c r="A79" s="226" t="s">
        <v>265</v>
      </c>
      <c r="B79" s="208" t="s">
        <v>243</v>
      </c>
      <c r="C79" s="110"/>
      <c r="D79" s="110"/>
    </row>
    <row r="80" spans="1:4" s="44" customFormat="1" ht="12" customHeight="1" thickBot="1" x14ac:dyDescent="0.2">
      <c r="A80" s="227" t="s">
        <v>244</v>
      </c>
      <c r="B80" s="100" t="s">
        <v>266</v>
      </c>
      <c r="C80" s="105">
        <f>SUM(C81:C84)</f>
        <v>0</v>
      </c>
      <c r="D80" s="105">
        <f>SUM(D81:D84)</f>
        <v>0</v>
      </c>
    </row>
    <row r="81" spans="1:4" s="44" customFormat="1" ht="12" customHeight="1" x14ac:dyDescent="0.2">
      <c r="A81" s="228" t="s">
        <v>245</v>
      </c>
      <c r="B81" s="206" t="s">
        <v>246</v>
      </c>
      <c r="C81" s="110"/>
      <c r="D81" s="110"/>
    </row>
    <row r="82" spans="1:4" s="44" customFormat="1" ht="12" customHeight="1" x14ac:dyDescent="0.2">
      <c r="A82" s="229" t="s">
        <v>247</v>
      </c>
      <c r="B82" s="207" t="s">
        <v>248</v>
      </c>
      <c r="C82" s="110"/>
      <c r="D82" s="110"/>
    </row>
    <row r="83" spans="1:4" s="44" customFormat="1" ht="12" customHeight="1" x14ac:dyDescent="0.2">
      <c r="A83" s="229" t="s">
        <v>249</v>
      </c>
      <c r="B83" s="207" t="s">
        <v>250</v>
      </c>
      <c r="C83" s="110"/>
      <c r="D83" s="110"/>
    </row>
    <row r="84" spans="1:4" s="43" customFormat="1" ht="12" customHeight="1" thickBot="1" x14ac:dyDescent="0.25">
      <c r="A84" s="230" t="s">
        <v>251</v>
      </c>
      <c r="B84" s="208" t="s">
        <v>252</v>
      </c>
      <c r="C84" s="110"/>
      <c r="D84" s="110"/>
    </row>
    <row r="85" spans="1:4" s="43" customFormat="1" ht="12" customHeight="1" thickBot="1" x14ac:dyDescent="0.2">
      <c r="A85" s="227" t="s">
        <v>253</v>
      </c>
      <c r="B85" s="100" t="s">
        <v>254</v>
      </c>
      <c r="C85" s="252"/>
      <c r="D85" s="252"/>
    </row>
    <row r="86" spans="1:4" s="43" customFormat="1" ht="12" customHeight="1" thickBot="1" x14ac:dyDescent="0.2">
      <c r="A86" s="227" t="s">
        <v>255</v>
      </c>
      <c r="B86" s="214" t="s">
        <v>256</v>
      </c>
      <c r="C86" s="111">
        <f>+C64+C68+C73+C76+C80+C85</f>
        <v>0</v>
      </c>
      <c r="D86" s="111">
        <f>+D64+D68+D73+D76+D80+D85</f>
        <v>0</v>
      </c>
    </row>
    <row r="87" spans="1:4" s="43" customFormat="1" ht="12" customHeight="1" thickBot="1" x14ac:dyDescent="0.2">
      <c r="A87" s="231" t="s">
        <v>269</v>
      </c>
      <c r="B87" s="216" t="s">
        <v>370</v>
      </c>
      <c r="C87" s="111">
        <f>+C63+C86</f>
        <v>23364250</v>
      </c>
      <c r="D87" s="111">
        <f>+D63+D86</f>
        <v>23364250</v>
      </c>
    </row>
    <row r="88" spans="1:4" s="44" customFormat="1" ht="15" customHeight="1" x14ac:dyDescent="0.2">
      <c r="A88" s="86"/>
      <c r="B88" s="87"/>
      <c r="C88" s="174"/>
      <c r="D88" s="174"/>
    </row>
    <row r="89" spans="1:4" ht="13.5" thickBot="1" x14ac:dyDescent="0.25">
      <c r="A89" s="232"/>
      <c r="B89" s="89"/>
      <c r="C89" s="175"/>
      <c r="D89" s="175"/>
    </row>
    <row r="90" spans="1:4" s="36" customFormat="1" ht="16.5" customHeight="1" thickBot="1" x14ac:dyDescent="0.25">
      <c r="A90" s="90"/>
      <c r="B90" s="91" t="s">
        <v>45</v>
      </c>
      <c r="C90" s="176"/>
      <c r="D90" s="176"/>
    </row>
    <row r="91" spans="1:4" s="45" customFormat="1" ht="12" customHeight="1" thickBot="1" x14ac:dyDescent="0.25">
      <c r="A91" s="198" t="s">
        <v>8</v>
      </c>
      <c r="B91" s="24" t="s">
        <v>272</v>
      </c>
      <c r="C91" s="104">
        <f>SUM(C92:C96)</f>
        <v>23364250</v>
      </c>
      <c r="D91" s="104">
        <f>SUM(D92:D96)</f>
        <v>23364250</v>
      </c>
    </row>
    <row r="92" spans="1:4" ht="12" customHeight="1" x14ac:dyDescent="0.2">
      <c r="A92" s="233" t="s">
        <v>68</v>
      </c>
      <c r="B92" s="8" t="s">
        <v>38</v>
      </c>
      <c r="C92" s="106">
        <v>12438703</v>
      </c>
      <c r="D92" s="106">
        <v>12438703</v>
      </c>
    </row>
    <row r="93" spans="1:4" ht="12" customHeight="1" x14ac:dyDescent="0.2">
      <c r="A93" s="225" t="s">
        <v>69</v>
      </c>
      <c r="B93" s="6" t="s">
        <v>111</v>
      </c>
      <c r="C93" s="107">
        <v>2425547</v>
      </c>
      <c r="D93" s="107">
        <v>2425547</v>
      </c>
    </row>
    <row r="94" spans="1:4" ht="12" customHeight="1" x14ac:dyDescent="0.2">
      <c r="A94" s="225" t="s">
        <v>70</v>
      </c>
      <c r="B94" s="6" t="s">
        <v>87</v>
      </c>
      <c r="C94" s="109"/>
      <c r="D94" s="109"/>
    </row>
    <row r="95" spans="1:4" ht="12" customHeight="1" x14ac:dyDescent="0.2">
      <c r="A95" s="225" t="s">
        <v>71</v>
      </c>
      <c r="B95" s="9" t="s">
        <v>112</v>
      </c>
      <c r="C95" s="109"/>
      <c r="D95" s="109"/>
    </row>
    <row r="96" spans="1:4" ht="12" customHeight="1" x14ac:dyDescent="0.2">
      <c r="A96" s="225" t="s">
        <v>79</v>
      </c>
      <c r="B96" s="17" t="s">
        <v>113</v>
      </c>
      <c r="C96" s="109">
        <v>8500000</v>
      </c>
      <c r="D96" s="109">
        <v>8500000</v>
      </c>
    </row>
    <row r="97" spans="1:4" ht="12" customHeight="1" x14ac:dyDescent="0.2">
      <c r="A97" s="225" t="s">
        <v>72</v>
      </c>
      <c r="B97" s="6" t="s">
        <v>273</v>
      </c>
      <c r="C97" s="109"/>
      <c r="D97" s="109"/>
    </row>
    <row r="98" spans="1:4" ht="12" customHeight="1" x14ac:dyDescent="0.2">
      <c r="A98" s="225" t="s">
        <v>73</v>
      </c>
      <c r="B98" s="52" t="s">
        <v>274</v>
      </c>
      <c r="C98" s="109"/>
      <c r="D98" s="109"/>
    </row>
    <row r="99" spans="1:4" ht="12" customHeight="1" x14ac:dyDescent="0.2">
      <c r="A99" s="225" t="s">
        <v>80</v>
      </c>
      <c r="B99" s="53" t="s">
        <v>275</v>
      </c>
      <c r="C99" s="109"/>
      <c r="D99" s="109"/>
    </row>
    <row r="100" spans="1:4" ht="12" customHeight="1" x14ac:dyDescent="0.2">
      <c r="A100" s="225" t="s">
        <v>81</v>
      </c>
      <c r="B100" s="53" t="s">
        <v>276</v>
      </c>
      <c r="C100" s="109"/>
      <c r="D100" s="109"/>
    </row>
    <row r="101" spans="1:4" ht="12" customHeight="1" x14ac:dyDescent="0.2">
      <c r="A101" s="225" t="s">
        <v>82</v>
      </c>
      <c r="B101" s="52" t="s">
        <v>277</v>
      </c>
      <c r="C101" s="109"/>
      <c r="D101" s="109"/>
    </row>
    <row r="102" spans="1:4" ht="12" customHeight="1" x14ac:dyDescent="0.2">
      <c r="A102" s="225" t="s">
        <v>83</v>
      </c>
      <c r="B102" s="52" t="s">
        <v>278</v>
      </c>
      <c r="C102" s="109"/>
      <c r="D102" s="109"/>
    </row>
    <row r="103" spans="1:4" ht="12" customHeight="1" x14ac:dyDescent="0.2">
      <c r="A103" s="225" t="s">
        <v>85</v>
      </c>
      <c r="B103" s="53" t="s">
        <v>279</v>
      </c>
      <c r="C103" s="109"/>
      <c r="D103" s="109"/>
    </row>
    <row r="104" spans="1:4" ht="12" customHeight="1" x14ac:dyDescent="0.2">
      <c r="A104" s="234" t="s">
        <v>114</v>
      </c>
      <c r="B104" s="54" t="s">
        <v>280</v>
      </c>
      <c r="C104" s="109"/>
      <c r="D104" s="109"/>
    </row>
    <row r="105" spans="1:4" ht="12" customHeight="1" x14ac:dyDescent="0.2">
      <c r="A105" s="225" t="s">
        <v>270</v>
      </c>
      <c r="B105" s="54" t="s">
        <v>281</v>
      </c>
      <c r="C105" s="109"/>
      <c r="D105" s="109"/>
    </row>
    <row r="106" spans="1:4" ht="12" customHeight="1" thickBot="1" x14ac:dyDescent="0.25">
      <c r="A106" s="235" t="s">
        <v>271</v>
      </c>
      <c r="B106" s="55" t="s">
        <v>282</v>
      </c>
      <c r="C106" s="112">
        <v>8500000</v>
      </c>
      <c r="D106" s="112">
        <v>8500000</v>
      </c>
    </row>
    <row r="107" spans="1:4" ht="12" customHeight="1" thickBot="1" x14ac:dyDescent="0.25">
      <c r="A107" s="25" t="s">
        <v>9</v>
      </c>
      <c r="B107" s="23" t="s">
        <v>283</v>
      </c>
      <c r="C107" s="105">
        <f>+C108+C110+C112</f>
        <v>0</v>
      </c>
      <c r="D107" s="105">
        <f>+D108+D110+D112</f>
        <v>0</v>
      </c>
    </row>
    <row r="108" spans="1:4" ht="12" customHeight="1" x14ac:dyDescent="0.2">
      <c r="A108" s="224" t="s">
        <v>74</v>
      </c>
      <c r="B108" s="6" t="s">
        <v>135</v>
      </c>
      <c r="C108" s="108"/>
      <c r="D108" s="108"/>
    </row>
    <row r="109" spans="1:4" ht="12" customHeight="1" x14ac:dyDescent="0.2">
      <c r="A109" s="224" t="s">
        <v>75</v>
      </c>
      <c r="B109" s="10" t="s">
        <v>287</v>
      </c>
      <c r="C109" s="108"/>
      <c r="D109" s="108"/>
    </row>
    <row r="110" spans="1:4" ht="12" customHeight="1" x14ac:dyDescent="0.2">
      <c r="A110" s="224" t="s">
        <v>76</v>
      </c>
      <c r="B110" s="10" t="s">
        <v>115</v>
      </c>
      <c r="C110" s="107"/>
      <c r="D110" s="107"/>
    </row>
    <row r="111" spans="1:4" ht="12" customHeight="1" x14ac:dyDescent="0.2">
      <c r="A111" s="224" t="s">
        <v>77</v>
      </c>
      <c r="B111" s="10" t="s">
        <v>288</v>
      </c>
      <c r="C111" s="98"/>
      <c r="D111" s="98"/>
    </row>
    <row r="112" spans="1:4" ht="12" customHeight="1" x14ac:dyDescent="0.2">
      <c r="A112" s="224" t="s">
        <v>78</v>
      </c>
      <c r="B112" s="102" t="s">
        <v>137</v>
      </c>
      <c r="C112" s="98"/>
      <c r="D112" s="98"/>
    </row>
    <row r="113" spans="1:4" ht="12" customHeight="1" x14ac:dyDescent="0.2">
      <c r="A113" s="224" t="s">
        <v>84</v>
      </c>
      <c r="B113" s="101" t="s">
        <v>380</v>
      </c>
      <c r="C113" s="98"/>
      <c r="D113" s="98"/>
    </row>
    <row r="114" spans="1:4" ht="12" customHeight="1" x14ac:dyDescent="0.2">
      <c r="A114" s="224" t="s">
        <v>86</v>
      </c>
      <c r="B114" s="202" t="s">
        <v>293</v>
      </c>
      <c r="C114" s="98"/>
      <c r="D114" s="98"/>
    </row>
    <row r="115" spans="1:4" ht="12" customHeight="1" x14ac:dyDescent="0.2">
      <c r="A115" s="224" t="s">
        <v>116</v>
      </c>
      <c r="B115" s="53" t="s">
        <v>276</v>
      </c>
      <c r="C115" s="98"/>
      <c r="D115" s="98"/>
    </row>
    <row r="116" spans="1:4" ht="12" customHeight="1" x14ac:dyDescent="0.2">
      <c r="A116" s="224" t="s">
        <v>117</v>
      </c>
      <c r="B116" s="53" t="s">
        <v>292</v>
      </c>
      <c r="C116" s="98"/>
      <c r="D116" s="98"/>
    </row>
    <row r="117" spans="1:4" ht="12" customHeight="1" x14ac:dyDescent="0.2">
      <c r="A117" s="224" t="s">
        <v>118</v>
      </c>
      <c r="B117" s="53" t="s">
        <v>291</v>
      </c>
      <c r="C117" s="98"/>
      <c r="D117" s="98"/>
    </row>
    <row r="118" spans="1:4" ht="12" customHeight="1" x14ac:dyDescent="0.2">
      <c r="A118" s="224" t="s">
        <v>284</v>
      </c>
      <c r="B118" s="53" t="s">
        <v>279</v>
      </c>
      <c r="C118" s="98"/>
      <c r="D118" s="98"/>
    </row>
    <row r="119" spans="1:4" ht="12" customHeight="1" x14ac:dyDescent="0.2">
      <c r="A119" s="224" t="s">
        <v>285</v>
      </c>
      <c r="B119" s="53" t="s">
        <v>290</v>
      </c>
      <c r="C119" s="98"/>
      <c r="D119" s="98"/>
    </row>
    <row r="120" spans="1:4" ht="12" customHeight="1" thickBot="1" x14ac:dyDescent="0.25">
      <c r="A120" s="234" t="s">
        <v>286</v>
      </c>
      <c r="B120" s="53" t="s">
        <v>289</v>
      </c>
      <c r="C120" s="99"/>
      <c r="D120" s="99"/>
    </row>
    <row r="121" spans="1:4" ht="12" customHeight="1" thickBot="1" x14ac:dyDescent="0.25">
      <c r="A121" s="25" t="s">
        <v>10</v>
      </c>
      <c r="B121" s="48" t="s">
        <v>294</v>
      </c>
      <c r="C121" s="105">
        <f>+C122+C123</f>
        <v>0</v>
      </c>
      <c r="D121" s="105">
        <f>+D122+D123</f>
        <v>0</v>
      </c>
    </row>
    <row r="122" spans="1:4" ht="12" customHeight="1" x14ac:dyDescent="0.2">
      <c r="A122" s="224" t="s">
        <v>57</v>
      </c>
      <c r="B122" s="7" t="s">
        <v>47</v>
      </c>
      <c r="C122" s="108"/>
      <c r="D122" s="108"/>
    </row>
    <row r="123" spans="1:4" ht="12" customHeight="1" thickBot="1" x14ac:dyDescent="0.25">
      <c r="A123" s="226" t="s">
        <v>58</v>
      </c>
      <c r="B123" s="10" t="s">
        <v>48</v>
      </c>
      <c r="C123" s="109"/>
      <c r="D123" s="109"/>
    </row>
    <row r="124" spans="1:4" ht="12" customHeight="1" thickBot="1" x14ac:dyDescent="0.25">
      <c r="A124" s="25" t="s">
        <v>11</v>
      </c>
      <c r="B124" s="48" t="s">
        <v>295</v>
      </c>
      <c r="C124" s="105">
        <f>+C91+C107+C121</f>
        <v>23364250</v>
      </c>
      <c r="D124" s="105">
        <f>+D91+D107+D121</f>
        <v>23364250</v>
      </c>
    </row>
    <row r="125" spans="1:4" ht="12" customHeight="1" thickBot="1" x14ac:dyDescent="0.25">
      <c r="A125" s="25" t="s">
        <v>12</v>
      </c>
      <c r="B125" s="48" t="s">
        <v>296</v>
      </c>
      <c r="C125" s="105">
        <f>+C126+C127+C128</f>
        <v>0</v>
      </c>
      <c r="D125" s="105">
        <f>+D126+D127+D128</f>
        <v>0</v>
      </c>
    </row>
    <row r="126" spans="1:4" s="45" customFormat="1" ht="12" customHeight="1" x14ac:dyDescent="0.2">
      <c r="A126" s="224" t="s">
        <v>61</v>
      </c>
      <c r="B126" s="7" t="s">
        <v>297</v>
      </c>
      <c r="C126" s="98"/>
      <c r="D126" s="98"/>
    </row>
    <row r="127" spans="1:4" ht="12" customHeight="1" x14ac:dyDescent="0.2">
      <c r="A127" s="224" t="s">
        <v>62</v>
      </c>
      <c r="B127" s="7" t="s">
        <v>298</v>
      </c>
      <c r="C127" s="98"/>
      <c r="D127" s="98"/>
    </row>
    <row r="128" spans="1:4" ht="12" customHeight="1" thickBot="1" x14ac:dyDescent="0.25">
      <c r="A128" s="234" t="s">
        <v>63</v>
      </c>
      <c r="B128" s="5" t="s">
        <v>299</v>
      </c>
      <c r="C128" s="98"/>
      <c r="D128" s="98"/>
    </row>
    <row r="129" spans="1:11" ht="12" customHeight="1" thickBot="1" x14ac:dyDescent="0.25">
      <c r="A129" s="25" t="s">
        <v>13</v>
      </c>
      <c r="B129" s="48" t="s">
        <v>342</v>
      </c>
      <c r="C129" s="105">
        <f>+C130+C131+C132+C133</f>
        <v>0</v>
      </c>
      <c r="D129" s="105">
        <f>+D130+D131+D132+D133</f>
        <v>0</v>
      </c>
    </row>
    <row r="130" spans="1:11" ht="12" customHeight="1" x14ac:dyDescent="0.2">
      <c r="A130" s="224" t="s">
        <v>64</v>
      </c>
      <c r="B130" s="7" t="s">
        <v>300</v>
      </c>
      <c r="C130" s="98"/>
      <c r="D130" s="98"/>
    </row>
    <row r="131" spans="1:11" ht="12" customHeight="1" x14ac:dyDescent="0.2">
      <c r="A131" s="224" t="s">
        <v>65</v>
      </c>
      <c r="B131" s="7" t="s">
        <v>301</v>
      </c>
      <c r="C131" s="98"/>
      <c r="D131" s="98"/>
    </row>
    <row r="132" spans="1:11" ht="12" customHeight="1" x14ac:dyDescent="0.2">
      <c r="A132" s="224" t="s">
        <v>203</v>
      </c>
      <c r="B132" s="7" t="s">
        <v>302</v>
      </c>
      <c r="C132" s="98"/>
      <c r="D132" s="98"/>
    </row>
    <row r="133" spans="1:11" s="45" customFormat="1" ht="12" customHeight="1" thickBot="1" x14ac:dyDescent="0.25">
      <c r="A133" s="234" t="s">
        <v>204</v>
      </c>
      <c r="B133" s="5" t="s">
        <v>303</v>
      </c>
      <c r="C133" s="98"/>
      <c r="D133" s="98"/>
    </row>
    <row r="134" spans="1:11" ht="12" customHeight="1" thickBot="1" x14ac:dyDescent="0.25">
      <c r="A134" s="25" t="s">
        <v>14</v>
      </c>
      <c r="B134" s="48" t="s">
        <v>304</v>
      </c>
      <c r="C134" s="111">
        <f>+C135+C136+C137+C138</f>
        <v>0</v>
      </c>
      <c r="D134" s="111">
        <f>+D135+D136+D137+D138</f>
        <v>0</v>
      </c>
      <c r="K134" s="97"/>
    </row>
    <row r="135" spans="1:11" x14ac:dyDescent="0.2">
      <c r="A135" s="224" t="s">
        <v>66</v>
      </c>
      <c r="B135" s="7" t="s">
        <v>305</v>
      </c>
      <c r="C135" s="98"/>
      <c r="D135" s="98"/>
    </row>
    <row r="136" spans="1:11" ht="12" customHeight="1" x14ac:dyDescent="0.2">
      <c r="A136" s="224" t="s">
        <v>67</v>
      </c>
      <c r="B136" s="7" t="s">
        <v>315</v>
      </c>
      <c r="C136" s="98"/>
      <c r="D136" s="98"/>
    </row>
    <row r="137" spans="1:11" s="45" customFormat="1" ht="12" customHeight="1" x14ac:dyDescent="0.2">
      <c r="A137" s="224" t="s">
        <v>216</v>
      </c>
      <c r="B137" s="7" t="s">
        <v>306</v>
      </c>
      <c r="C137" s="98"/>
      <c r="D137" s="98"/>
    </row>
    <row r="138" spans="1:11" s="45" customFormat="1" ht="12" customHeight="1" thickBot="1" x14ac:dyDescent="0.25">
      <c r="A138" s="234" t="s">
        <v>217</v>
      </c>
      <c r="B138" s="5" t="s">
        <v>307</v>
      </c>
      <c r="C138" s="98"/>
      <c r="D138" s="98"/>
    </row>
    <row r="139" spans="1:11" s="45" customFormat="1" ht="12" customHeight="1" thickBot="1" x14ac:dyDescent="0.25">
      <c r="A139" s="25" t="s">
        <v>15</v>
      </c>
      <c r="B139" s="48" t="s">
        <v>308</v>
      </c>
      <c r="C139" s="113">
        <f>+C140+C141+C142+C143</f>
        <v>0</v>
      </c>
      <c r="D139" s="113">
        <f>+D140+D141+D142+D143</f>
        <v>0</v>
      </c>
    </row>
    <row r="140" spans="1:11" s="45" customFormat="1" ht="12" customHeight="1" x14ac:dyDescent="0.2">
      <c r="A140" s="224" t="s">
        <v>109</v>
      </c>
      <c r="B140" s="7" t="s">
        <v>309</v>
      </c>
      <c r="C140" s="98"/>
      <c r="D140" s="98"/>
    </row>
    <row r="141" spans="1:11" s="45" customFormat="1" ht="12" customHeight="1" x14ac:dyDescent="0.2">
      <c r="A141" s="224" t="s">
        <v>110</v>
      </c>
      <c r="B141" s="7" t="s">
        <v>310</v>
      </c>
      <c r="C141" s="98"/>
      <c r="D141" s="98"/>
    </row>
    <row r="142" spans="1:11" s="45" customFormat="1" ht="12" customHeight="1" x14ac:dyDescent="0.2">
      <c r="A142" s="224" t="s">
        <v>136</v>
      </c>
      <c r="B142" s="7" t="s">
        <v>311</v>
      </c>
      <c r="C142" s="98"/>
      <c r="D142" s="98"/>
    </row>
    <row r="143" spans="1:11" ht="12.75" customHeight="1" thickBot="1" x14ac:dyDescent="0.25">
      <c r="A143" s="224" t="s">
        <v>219</v>
      </c>
      <c r="B143" s="7" t="s">
        <v>312</v>
      </c>
      <c r="C143" s="98"/>
      <c r="D143" s="98"/>
    </row>
    <row r="144" spans="1:11" ht="12" customHeight="1" thickBot="1" x14ac:dyDescent="0.25">
      <c r="A144" s="25" t="s">
        <v>16</v>
      </c>
      <c r="B144" s="48" t="s">
        <v>313</v>
      </c>
      <c r="C144" s="218">
        <f>+C125+C129+C134+C139</f>
        <v>0</v>
      </c>
      <c r="D144" s="218">
        <f>+D125+D129+D134+D139</f>
        <v>0</v>
      </c>
    </row>
    <row r="145" spans="1:4" ht="15" customHeight="1" thickBot="1" x14ac:dyDescent="0.25">
      <c r="A145" s="236" t="s">
        <v>17</v>
      </c>
      <c r="B145" s="182" t="s">
        <v>314</v>
      </c>
      <c r="C145" s="218">
        <f>+C124+C144</f>
        <v>23364250</v>
      </c>
      <c r="D145" s="218">
        <f>+D124+D144</f>
        <v>23364250</v>
      </c>
    </row>
    <row r="146" spans="1:4" ht="13.5" thickBot="1" x14ac:dyDescent="0.25">
      <c r="A146" s="187"/>
      <c r="B146" s="188"/>
      <c r="C146" s="189"/>
      <c r="D146" s="189"/>
    </row>
    <row r="147" spans="1:4" ht="15" customHeight="1" thickBot="1" x14ac:dyDescent="0.25">
      <c r="A147" s="95" t="s">
        <v>130</v>
      </c>
      <c r="B147" s="96"/>
      <c r="C147" s="46"/>
      <c r="D147" s="46"/>
    </row>
    <row r="148" spans="1:4" ht="14.25" customHeight="1" thickBot="1" x14ac:dyDescent="0.25">
      <c r="A148" s="95" t="s">
        <v>131</v>
      </c>
      <c r="B148" s="96"/>
      <c r="C148" s="46"/>
      <c r="D14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1.33203125" style="94" customWidth="1"/>
    <col min="4" max="4" width="19.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423</v>
      </c>
      <c r="C1" s="308"/>
      <c r="D1" s="308"/>
    </row>
    <row r="2" spans="1:4" s="244" customFormat="1" ht="36" customHeight="1" x14ac:dyDescent="0.2">
      <c r="A2" s="196" t="s">
        <v>128</v>
      </c>
      <c r="B2" s="281" t="s">
        <v>415</v>
      </c>
      <c r="C2" s="285"/>
      <c r="D2" s="179" t="s">
        <v>49</v>
      </c>
    </row>
    <row r="3" spans="1:4" s="244" customFormat="1" ht="24.75" thickBot="1" x14ac:dyDescent="0.25">
      <c r="A3" s="237" t="s">
        <v>127</v>
      </c>
      <c r="B3" s="166" t="s">
        <v>348</v>
      </c>
      <c r="C3" s="286"/>
      <c r="D3" s="180" t="s">
        <v>40</v>
      </c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/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1166510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>
        <v>1166510</v>
      </c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1166510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40">
        <v>112150297</v>
      </c>
      <c r="D36" s="40">
        <v>112151134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112150297</v>
      </c>
      <c r="D39" s="40">
        <v>112151134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112150297</v>
      </c>
      <c r="D40" s="176">
        <f>+D35+D36</f>
        <v>113317644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110835847</v>
      </c>
      <c r="D44" s="124">
        <f>SUM(D45:D49)</f>
        <v>112003194</v>
      </c>
    </row>
    <row r="45" spans="1:4" ht="12" customHeight="1" x14ac:dyDescent="0.2">
      <c r="A45" s="239" t="s">
        <v>68</v>
      </c>
      <c r="B45" s="7" t="s">
        <v>38</v>
      </c>
      <c r="C45" s="37">
        <v>78182328</v>
      </c>
      <c r="D45" s="37">
        <v>79056786</v>
      </c>
    </row>
    <row r="46" spans="1:4" ht="12" customHeight="1" x14ac:dyDescent="0.2">
      <c r="A46" s="239" t="s">
        <v>69</v>
      </c>
      <c r="B46" s="6" t="s">
        <v>111</v>
      </c>
      <c r="C46" s="39">
        <v>14978519</v>
      </c>
      <c r="D46" s="39">
        <v>15169032</v>
      </c>
    </row>
    <row r="47" spans="1:4" ht="12" customHeight="1" x14ac:dyDescent="0.2">
      <c r="A47" s="239" t="s">
        <v>70</v>
      </c>
      <c r="B47" s="6" t="s">
        <v>87</v>
      </c>
      <c r="C47" s="39">
        <v>17675000</v>
      </c>
      <c r="D47" s="39">
        <v>17527376</v>
      </c>
    </row>
    <row r="48" spans="1:4" ht="12" customHeight="1" x14ac:dyDescent="0.2">
      <c r="A48" s="239" t="s">
        <v>71</v>
      </c>
      <c r="B48" s="6" t="s">
        <v>112</v>
      </c>
      <c r="C48" s="39">
        <v>0</v>
      </c>
      <c r="D48" s="39">
        <v>250000</v>
      </c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1314450</v>
      </c>
      <c r="D50" s="124">
        <f>SUM(D51:D53)</f>
        <v>1314450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1314450</v>
      </c>
      <c r="D51" s="37">
        <v>1314450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112150297</v>
      </c>
      <c r="D55" s="177">
        <f>+D44+D50</f>
        <v>113317644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18</v>
      </c>
      <c r="D57" s="46">
        <v>18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0.33203125" style="94" customWidth="1"/>
    <col min="4" max="4" width="17.16406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424</v>
      </c>
      <c r="C1" s="308"/>
      <c r="D1" s="308"/>
    </row>
    <row r="2" spans="1:4" s="244" customFormat="1" ht="34.5" customHeight="1" x14ac:dyDescent="0.2">
      <c r="A2" s="196" t="s">
        <v>128</v>
      </c>
      <c r="B2" s="281" t="s">
        <v>415</v>
      </c>
      <c r="C2" s="285"/>
      <c r="D2" s="179"/>
    </row>
    <row r="3" spans="1:4" s="244" customFormat="1" ht="24.75" thickBot="1" x14ac:dyDescent="0.25">
      <c r="A3" s="237" t="s">
        <v>127</v>
      </c>
      <c r="B3" s="166" t="s">
        <v>371</v>
      </c>
      <c r="C3" s="286"/>
      <c r="D3" s="180"/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36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/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1166510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>
        <v>1166510</v>
      </c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1166510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v>107122657</v>
      </c>
      <c r="D36" s="40">
        <v>107123494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107122657</v>
      </c>
      <c r="D39" s="40">
        <v>107123494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107122657</v>
      </c>
      <c r="D40" s="176">
        <f>+D35+D36</f>
        <v>108290004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105808207</v>
      </c>
      <c r="D44" s="124">
        <f>SUM(D45:D49)</f>
        <v>106975554</v>
      </c>
    </row>
    <row r="45" spans="1:4" ht="12" customHeight="1" x14ac:dyDescent="0.2">
      <c r="A45" s="239" t="s">
        <v>68</v>
      </c>
      <c r="B45" s="7" t="s">
        <v>38</v>
      </c>
      <c r="C45" s="37">
        <v>73989372</v>
      </c>
      <c r="D45" s="37">
        <v>74863830</v>
      </c>
    </row>
    <row r="46" spans="1:4" ht="12" customHeight="1" x14ac:dyDescent="0.2">
      <c r="A46" s="239" t="s">
        <v>69</v>
      </c>
      <c r="B46" s="6" t="s">
        <v>111</v>
      </c>
      <c r="C46" s="39">
        <v>14143835</v>
      </c>
      <c r="D46" s="39">
        <v>14334348</v>
      </c>
    </row>
    <row r="47" spans="1:4" ht="12" customHeight="1" x14ac:dyDescent="0.2">
      <c r="A47" s="239" t="s">
        <v>70</v>
      </c>
      <c r="B47" s="6" t="s">
        <v>87</v>
      </c>
      <c r="C47" s="39">
        <v>17675000</v>
      </c>
      <c r="D47" s="39">
        <v>17527376</v>
      </c>
    </row>
    <row r="48" spans="1:4" ht="12" customHeight="1" x14ac:dyDescent="0.2">
      <c r="A48" s="239" t="s">
        <v>71</v>
      </c>
      <c r="B48" s="6" t="s">
        <v>112</v>
      </c>
      <c r="C48" s="39">
        <v>0</v>
      </c>
      <c r="D48" s="39">
        <v>250000</v>
      </c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1314450</v>
      </c>
      <c r="D50" s="124">
        <f>SUM(D51:D53)</f>
        <v>1314450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1314450</v>
      </c>
      <c r="D51" s="37">
        <v>1314450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107122657</v>
      </c>
      <c r="D55" s="177">
        <f>+D44+D50</f>
        <v>108290004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18</v>
      </c>
      <c r="D57" s="46">
        <v>18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D58"/>
  <sheetViews>
    <sheetView view="pageBreakPreview" topLeftCell="B1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1.6640625" style="94" customWidth="1"/>
    <col min="4" max="4" width="21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425</v>
      </c>
      <c r="C1" s="308"/>
      <c r="D1" s="308"/>
    </row>
    <row r="2" spans="1:4" s="244" customFormat="1" ht="41.25" customHeight="1" x14ac:dyDescent="0.2">
      <c r="A2" s="196" t="s">
        <v>128</v>
      </c>
      <c r="B2" s="281" t="s">
        <v>415</v>
      </c>
      <c r="C2" s="285"/>
      <c r="D2" s="179" t="s">
        <v>49</v>
      </c>
    </row>
    <row r="3" spans="1:4" s="244" customFormat="1" ht="24.75" thickBot="1" x14ac:dyDescent="0.25">
      <c r="A3" s="237" t="s">
        <v>127</v>
      </c>
      <c r="B3" s="166" t="s">
        <v>373</v>
      </c>
      <c r="C3" s="286"/>
      <c r="D3" s="180" t="s">
        <v>383</v>
      </c>
    </row>
    <row r="4" spans="1:4" s="245" customFormat="1" ht="15.95" customHeight="1" thickBot="1" x14ac:dyDescent="0.3">
      <c r="A4" s="77"/>
      <c r="B4" s="77"/>
      <c r="C4" s="77"/>
      <c r="D4" s="78" t="s">
        <v>41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/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SUM(C37:C39)</f>
        <v>5027640</v>
      </c>
      <c r="D36" s="173">
        <f>SUM(D37:D39)</f>
        <v>5027640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5027640</v>
      </c>
      <c r="D39" s="40">
        <v>5027640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5027640</v>
      </c>
      <c r="D40" s="176">
        <f>+D35+D36</f>
        <v>5027640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5027640</v>
      </c>
      <c r="D44" s="124">
        <f>SUM(D45:D49)</f>
        <v>5027640</v>
      </c>
    </row>
    <row r="45" spans="1:4" ht="12" customHeight="1" x14ac:dyDescent="0.2">
      <c r="A45" s="239" t="s">
        <v>68</v>
      </c>
      <c r="B45" s="7" t="s">
        <v>38</v>
      </c>
      <c r="C45" s="37">
        <v>4192956</v>
      </c>
      <c r="D45" s="37">
        <v>4192956</v>
      </c>
    </row>
    <row r="46" spans="1:4" ht="12" customHeight="1" x14ac:dyDescent="0.2">
      <c r="A46" s="239" t="s">
        <v>69</v>
      </c>
      <c r="B46" s="6" t="s">
        <v>111</v>
      </c>
      <c r="C46" s="39">
        <v>834684</v>
      </c>
      <c r="D46" s="39">
        <v>834684</v>
      </c>
    </row>
    <row r="47" spans="1:4" ht="12" customHeight="1" x14ac:dyDescent="0.2">
      <c r="A47" s="239" t="s">
        <v>70</v>
      </c>
      <c r="B47" s="6" t="s">
        <v>87</v>
      </c>
      <c r="C47" s="39"/>
      <c r="D47" s="39"/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0</v>
      </c>
      <c r="D50" s="124">
        <f>SUM(D51:D53)</f>
        <v>0</v>
      </c>
    </row>
    <row r="51" spans="1:4" s="248" customFormat="1" ht="12" customHeight="1" x14ac:dyDescent="0.2">
      <c r="A51" s="239" t="s">
        <v>74</v>
      </c>
      <c r="B51" s="7" t="s">
        <v>135</v>
      </c>
      <c r="C51" s="37"/>
      <c r="D51" s="37"/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5027640</v>
      </c>
      <c r="D55" s="177">
        <f>+D44+D50</f>
        <v>5027640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/>
      <c r="D57" s="46"/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1" style="94" customWidth="1"/>
    <col min="4" max="4" width="19.66406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426</v>
      </c>
      <c r="C1" s="308"/>
      <c r="D1" s="308"/>
    </row>
    <row r="2" spans="1:4" s="244" customFormat="1" ht="37.5" customHeight="1" x14ac:dyDescent="0.2">
      <c r="A2" s="196" t="s">
        <v>128</v>
      </c>
      <c r="B2" s="281" t="s">
        <v>414</v>
      </c>
      <c r="C2" s="285"/>
      <c r="D2" s="179"/>
    </row>
    <row r="3" spans="1:4" s="244" customFormat="1" ht="24.75" thickBot="1" x14ac:dyDescent="0.25">
      <c r="A3" s="237" t="s">
        <v>127</v>
      </c>
      <c r="B3" s="166" t="s">
        <v>348</v>
      </c>
      <c r="C3" s="286"/>
      <c r="D3" s="180"/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34339369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>
        <v>5500000</v>
      </c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>
        <v>20464857</v>
      </c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>
        <v>6850512</v>
      </c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>
        <v>1099000</v>
      </c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>
        <v>425000</v>
      </c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34339369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+C37+C38+C39</f>
        <v>254818992</v>
      </c>
      <c r="D36" s="173">
        <f>+D37+D38+D39</f>
        <v>223562995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>
        <v>1524000</v>
      </c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254818992</v>
      </c>
      <c r="D39" s="40">
        <v>222038995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254818992</v>
      </c>
      <c r="D40" s="176">
        <f>+D35+D36</f>
        <v>257902364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252183742</v>
      </c>
      <c r="D44" s="124">
        <f>SUM(D45:D49)</f>
        <v>255187114</v>
      </c>
    </row>
    <row r="45" spans="1:4" ht="12" customHeight="1" x14ac:dyDescent="0.2">
      <c r="A45" s="239" t="s">
        <v>68</v>
      </c>
      <c r="B45" s="7" t="s">
        <v>38</v>
      </c>
      <c r="C45" s="37">
        <v>151639895</v>
      </c>
      <c r="D45" s="37">
        <v>152918888</v>
      </c>
    </row>
    <row r="46" spans="1:4" ht="12" customHeight="1" x14ac:dyDescent="0.2">
      <c r="A46" s="239" t="s">
        <v>69</v>
      </c>
      <c r="B46" s="6" t="s">
        <v>111</v>
      </c>
      <c r="C46" s="39">
        <v>31236544</v>
      </c>
      <c r="D46" s="39">
        <v>31516923</v>
      </c>
    </row>
    <row r="47" spans="1:4" ht="12" customHeight="1" x14ac:dyDescent="0.2">
      <c r="A47" s="239" t="s">
        <v>70</v>
      </c>
      <c r="B47" s="6" t="s">
        <v>87</v>
      </c>
      <c r="C47" s="39">
        <v>69307303</v>
      </c>
      <c r="D47" s="39">
        <v>70751303</v>
      </c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2635250</v>
      </c>
      <c r="D50" s="124">
        <f>SUM(D51:D53)</f>
        <v>2715250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2635250</v>
      </c>
      <c r="D51" s="37">
        <v>2715250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254818992</v>
      </c>
      <c r="D55" s="177">
        <f>+D44+D50</f>
        <v>257902364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49</v>
      </c>
      <c r="D57" s="46">
        <v>49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4.5" style="94" customWidth="1"/>
    <col min="4" max="4" width="22.332031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427</v>
      </c>
      <c r="C1" s="308"/>
      <c r="D1" s="308"/>
    </row>
    <row r="2" spans="1:4" s="244" customFormat="1" ht="42" customHeight="1" x14ac:dyDescent="0.2">
      <c r="A2" s="196" t="s">
        <v>128</v>
      </c>
      <c r="B2" s="281" t="s">
        <v>414</v>
      </c>
      <c r="C2" s="285"/>
      <c r="D2" s="179"/>
    </row>
    <row r="3" spans="1:4" s="244" customFormat="1" ht="24.75" thickBot="1" x14ac:dyDescent="0.25">
      <c r="A3" s="237" t="s">
        <v>127</v>
      </c>
      <c r="B3" s="166" t="s">
        <v>371</v>
      </c>
      <c r="C3" s="286"/>
      <c r="D3" s="180"/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34339369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>
        <v>5500000</v>
      </c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>
        <v>20464857</v>
      </c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>
        <v>6850512</v>
      </c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>
        <v>1099000</v>
      </c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>
        <v>425000</v>
      </c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34339369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+C37+C38+C39</f>
        <v>254818992</v>
      </c>
      <c r="D36" s="173">
        <f>+D37+D38+D39</f>
        <v>223562995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>
        <v>1524000</v>
      </c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254818992</v>
      </c>
      <c r="D39" s="40">
        <v>222038995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254818992</v>
      </c>
      <c r="D40" s="176">
        <f>+D35+D36</f>
        <v>257902364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252183742</v>
      </c>
      <c r="D44" s="124">
        <f>SUM(D45:D49)</f>
        <v>255187114</v>
      </c>
    </row>
    <row r="45" spans="1:4" ht="12" customHeight="1" x14ac:dyDescent="0.2">
      <c r="A45" s="239" t="s">
        <v>68</v>
      </c>
      <c r="B45" s="7" t="s">
        <v>38</v>
      </c>
      <c r="C45" s="37">
        <v>151639895</v>
      </c>
      <c r="D45" s="37">
        <v>152918888</v>
      </c>
    </row>
    <row r="46" spans="1:4" ht="12" customHeight="1" x14ac:dyDescent="0.2">
      <c r="A46" s="239" t="s">
        <v>69</v>
      </c>
      <c r="B46" s="6" t="s">
        <v>111</v>
      </c>
      <c r="C46" s="39">
        <v>31236544</v>
      </c>
      <c r="D46" s="39">
        <v>31516923</v>
      </c>
    </row>
    <row r="47" spans="1:4" ht="12" customHeight="1" x14ac:dyDescent="0.2">
      <c r="A47" s="239" t="s">
        <v>70</v>
      </c>
      <c r="B47" s="6" t="s">
        <v>87</v>
      </c>
      <c r="C47" s="39">
        <v>69307303</v>
      </c>
      <c r="D47" s="39">
        <v>70751303</v>
      </c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2635250</v>
      </c>
      <c r="D50" s="124">
        <f>SUM(D51:D53)</f>
        <v>2715250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2635250</v>
      </c>
      <c r="D51" s="37">
        <v>2715250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254818992</v>
      </c>
      <c r="D55" s="177">
        <f>+D44+D50</f>
        <v>257902364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49</v>
      </c>
      <c r="D57" s="46">
        <v>49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21.6640625" style="94" customWidth="1"/>
    <col min="4" max="4" width="18.66406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428</v>
      </c>
      <c r="C1" s="308"/>
      <c r="D1" s="308"/>
    </row>
    <row r="2" spans="1:4" s="244" customFormat="1" ht="36" customHeight="1" x14ac:dyDescent="0.2">
      <c r="A2" s="196" t="s">
        <v>128</v>
      </c>
      <c r="B2" s="280" t="s">
        <v>413</v>
      </c>
      <c r="C2" s="287"/>
      <c r="D2" s="179"/>
    </row>
    <row r="3" spans="1:4" s="244" customFormat="1" ht="24.75" thickBot="1" x14ac:dyDescent="0.25">
      <c r="A3" s="237" t="s">
        <v>127</v>
      </c>
      <c r="B3" s="166" t="s">
        <v>348</v>
      </c>
      <c r="C3" s="286"/>
      <c r="D3" s="180"/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500000</v>
      </c>
      <c r="D8" s="124">
        <f>SUM(D9:D18)</f>
        <v>500000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>
        <v>500000</v>
      </c>
      <c r="D10" s="122">
        <v>500000</v>
      </c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500000</v>
      </c>
      <c r="D35" s="173">
        <f>+D8+D19+D24+D25+D29+D33+D34</f>
        <v>500000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+C37+C38+C39</f>
        <v>39022941</v>
      </c>
      <c r="D36" s="173">
        <f>+D37+D38+D39</f>
        <v>39204139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39022941</v>
      </c>
      <c r="D39" s="40">
        <v>39204139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39522941</v>
      </c>
      <c r="D40" s="176">
        <f>+D35+D36</f>
        <v>39704139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38239206</v>
      </c>
      <c r="D44" s="124">
        <f>SUM(D45:D49)</f>
        <v>38420404</v>
      </c>
    </row>
    <row r="45" spans="1:4" ht="12" customHeight="1" x14ac:dyDescent="0.2">
      <c r="A45" s="239" t="s">
        <v>68</v>
      </c>
      <c r="B45" s="7" t="s">
        <v>38</v>
      </c>
      <c r="C45" s="37">
        <v>26375466</v>
      </c>
      <c r="D45" s="37">
        <v>26526789</v>
      </c>
    </row>
    <row r="46" spans="1:4" ht="12" customHeight="1" x14ac:dyDescent="0.2">
      <c r="A46" s="239" t="s">
        <v>69</v>
      </c>
      <c r="B46" s="6" t="s">
        <v>111</v>
      </c>
      <c r="C46" s="39">
        <v>5130050</v>
      </c>
      <c r="D46" s="39">
        <v>5159925</v>
      </c>
    </row>
    <row r="47" spans="1:4" ht="12" customHeight="1" x14ac:dyDescent="0.2">
      <c r="A47" s="239" t="s">
        <v>70</v>
      </c>
      <c r="B47" s="6" t="s">
        <v>87</v>
      </c>
      <c r="C47" s="39">
        <v>6733690</v>
      </c>
      <c r="D47" s="39">
        <v>6733690</v>
      </c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1283735</v>
      </c>
      <c r="D50" s="124">
        <f>SUM(D51:D53)</f>
        <v>1283735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1283735</v>
      </c>
      <c r="D51" s="37">
        <v>1283735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39522941</v>
      </c>
      <c r="D55" s="177">
        <f>+D44+D50</f>
        <v>39704139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9</v>
      </c>
      <c r="D57" s="46">
        <v>9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16.6640625" style="94" customWidth="1"/>
    <col min="4" max="4" width="15.66406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427</v>
      </c>
      <c r="C1" s="308"/>
      <c r="D1" s="308"/>
    </row>
    <row r="2" spans="1:4" s="244" customFormat="1" ht="25.5" customHeight="1" x14ac:dyDescent="0.2">
      <c r="A2" s="196" t="s">
        <v>128</v>
      </c>
      <c r="B2" s="165" t="s">
        <v>388</v>
      </c>
      <c r="C2" s="288"/>
      <c r="D2" s="179"/>
    </row>
    <row r="3" spans="1:4" s="244" customFormat="1" ht="24.75" thickBot="1" x14ac:dyDescent="0.25">
      <c r="A3" s="237" t="s">
        <v>127</v>
      </c>
      <c r="B3" s="166" t="s">
        <v>371</v>
      </c>
      <c r="C3" s="286"/>
      <c r="D3" s="180"/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36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0</v>
      </c>
      <c r="D8" s="124">
        <f>SUM(D9:D18)</f>
        <v>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/>
      <c r="D10" s="122"/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0</v>
      </c>
      <c r="D35" s="173">
        <f>+D8+D19+D24+D25+D29+D33+D34</f>
        <v>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+C37+C38+C39</f>
        <v>39022941</v>
      </c>
      <c r="D36" s="173">
        <f>+D37+D38+D39</f>
        <v>39204139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>
        <v>39022941</v>
      </c>
      <c r="D39" s="40">
        <v>39204139</v>
      </c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39022941</v>
      </c>
      <c r="D40" s="176">
        <f>+D35+D36</f>
        <v>39204139</v>
      </c>
    </row>
    <row r="41" spans="1:4" s="247" customFormat="1" ht="15" customHeight="1" x14ac:dyDescent="0.2">
      <c r="A41" s="86"/>
      <c r="B41" s="87"/>
      <c r="C41" s="174"/>
      <c r="D41" s="174"/>
    </row>
    <row r="42" spans="1:4" ht="13.5" thickBot="1" x14ac:dyDescent="0.25">
      <c r="A42" s="88"/>
      <c r="B42" s="89"/>
      <c r="C42" s="175"/>
      <c r="D42" s="175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37739206</v>
      </c>
      <c r="D44" s="124">
        <f>SUM(D45:D49)</f>
        <v>37920404</v>
      </c>
    </row>
    <row r="45" spans="1:4" ht="12" customHeight="1" x14ac:dyDescent="0.2">
      <c r="A45" s="239" t="s">
        <v>68</v>
      </c>
      <c r="B45" s="7" t="s">
        <v>38</v>
      </c>
      <c r="C45" s="37">
        <v>26375466</v>
      </c>
      <c r="D45" s="37">
        <v>26526789</v>
      </c>
    </row>
    <row r="46" spans="1:4" ht="12" customHeight="1" x14ac:dyDescent="0.2">
      <c r="A46" s="239" t="s">
        <v>69</v>
      </c>
      <c r="B46" s="6" t="s">
        <v>111</v>
      </c>
      <c r="C46" s="39">
        <v>5130050</v>
      </c>
      <c r="D46" s="39">
        <v>5159925</v>
      </c>
    </row>
    <row r="47" spans="1:4" ht="12" customHeight="1" x14ac:dyDescent="0.2">
      <c r="A47" s="239" t="s">
        <v>70</v>
      </c>
      <c r="B47" s="6" t="s">
        <v>87</v>
      </c>
      <c r="C47" s="39">
        <v>6233690</v>
      </c>
      <c r="D47" s="39">
        <v>6233690</v>
      </c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1283735</v>
      </c>
      <c r="D50" s="124">
        <f>SUM(D51:D53)</f>
        <v>1283735</v>
      </c>
    </row>
    <row r="51" spans="1:4" s="248" customFormat="1" ht="12" customHeight="1" x14ac:dyDescent="0.2">
      <c r="A51" s="239" t="s">
        <v>74</v>
      </c>
      <c r="B51" s="7" t="s">
        <v>135</v>
      </c>
      <c r="C51" s="37">
        <v>1283735</v>
      </c>
      <c r="D51" s="37">
        <v>1283735</v>
      </c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39022941</v>
      </c>
      <c r="D55" s="177">
        <f>+D44+D50</f>
        <v>39204139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>
        <v>9</v>
      </c>
      <c r="D57" s="46">
        <v>9</v>
      </c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93" customWidth="1"/>
    <col min="2" max="2" width="79.1640625" style="94" customWidth="1"/>
    <col min="3" max="3" width="17.6640625" style="94" customWidth="1"/>
    <col min="4" max="4" width="18.1640625" style="94" customWidth="1"/>
    <col min="5" max="16384" width="9.33203125" style="94"/>
  </cols>
  <sheetData>
    <row r="1" spans="1:4" s="75" customFormat="1" ht="21" customHeight="1" thickBot="1" x14ac:dyDescent="0.25">
      <c r="A1" s="74"/>
      <c r="B1" s="308" t="s">
        <v>429</v>
      </c>
      <c r="C1" s="308"/>
      <c r="D1" s="308"/>
    </row>
    <row r="2" spans="1:4" s="244" customFormat="1" ht="25.5" customHeight="1" x14ac:dyDescent="0.2">
      <c r="A2" s="196" t="s">
        <v>128</v>
      </c>
      <c r="B2" s="165" t="s">
        <v>388</v>
      </c>
      <c r="C2" s="288"/>
      <c r="D2" s="179" t="s">
        <v>383</v>
      </c>
    </row>
    <row r="3" spans="1:4" s="244" customFormat="1" ht="24.75" thickBot="1" x14ac:dyDescent="0.25">
      <c r="A3" s="237" t="s">
        <v>127</v>
      </c>
      <c r="B3" s="166" t="s">
        <v>372</v>
      </c>
      <c r="C3" s="286"/>
      <c r="D3" s="180" t="s">
        <v>383</v>
      </c>
    </row>
    <row r="4" spans="1:4" s="245" customFormat="1" ht="15.95" customHeight="1" thickBot="1" x14ac:dyDescent="0.3">
      <c r="A4" s="77"/>
      <c r="B4" s="77"/>
      <c r="C4" s="77"/>
      <c r="D4" s="78" t="s">
        <v>399</v>
      </c>
    </row>
    <row r="5" spans="1:4" ht="36.75" thickBot="1" x14ac:dyDescent="0.25">
      <c r="A5" s="197" t="s">
        <v>129</v>
      </c>
      <c r="B5" s="79" t="s">
        <v>42</v>
      </c>
      <c r="C5" s="28" t="s">
        <v>404</v>
      </c>
      <c r="D5" s="28" t="s">
        <v>418</v>
      </c>
    </row>
    <row r="6" spans="1:4" s="24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246" customFormat="1" ht="15.95" customHeight="1" thickBot="1" x14ac:dyDescent="0.25">
      <c r="A7" s="80"/>
      <c r="B7" s="81" t="s">
        <v>43</v>
      </c>
      <c r="C7" s="82"/>
      <c r="D7" s="82"/>
    </row>
    <row r="8" spans="1:4" s="181" customFormat="1" ht="12" customHeight="1" thickBot="1" x14ac:dyDescent="0.25">
      <c r="A8" s="70" t="s">
        <v>8</v>
      </c>
      <c r="B8" s="83" t="s">
        <v>349</v>
      </c>
      <c r="C8" s="124">
        <f>SUM(C9:C18)</f>
        <v>500000</v>
      </c>
      <c r="D8" s="124">
        <f>SUM(D9:D18)</f>
        <v>500000</v>
      </c>
    </row>
    <row r="9" spans="1:4" s="181" customFormat="1" ht="12" customHeight="1" x14ac:dyDescent="0.2">
      <c r="A9" s="238" t="s">
        <v>68</v>
      </c>
      <c r="B9" s="8" t="s">
        <v>192</v>
      </c>
      <c r="C9" s="170"/>
      <c r="D9" s="170"/>
    </row>
    <row r="10" spans="1:4" s="181" customFormat="1" ht="12" customHeight="1" x14ac:dyDescent="0.2">
      <c r="A10" s="239" t="s">
        <v>69</v>
      </c>
      <c r="B10" s="6" t="s">
        <v>193</v>
      </c>
      <c r="C10" s="122">
        <v>500000</v>
      </c>
      <c r="D10" s="122">
        <v>500000</v>
      </c>
    </row>
    <row r="11" spans="1:4" s="181" customFormat="1" ht="12" customHeight="1" x14ac:dyDescent="0.2">
      <c r="A11" s="239" t="s">
        <v>70</v>
      </c>
      <c r="B11" s="6" t="s">
        <v>194</v>
      </c>
      <c r="C11" s="122"/>
      <c r="D11" s="122"/>
    </row>
    <row r="12" spans="1:4" s="181" customFormat="1" ht="12" customHeight="1" x14ac:dyDescent="0.2">
      <c r="A12" s="239" t="s">
        <v>71</v>
      </c>
      <c r="B12" s="6" t="s">
        <v>195</v>
      </c>
      <c r="C12" s="122"/>
      <c r="D12" s="122"/>
    </row>
    <row r="13" spans="1:4" s="181" customFormat="1" ht="12" customHeight="1" x14ac:dyDescent="0.2">
      <c r="A13" s="239" t="s">
        <v>88</v>
      </c>
      <c r="B13" s="6" t="s">
        <v>196</v>
      </c>
      <c r="C13" s="122"/>
      <c r="D13" s="122"/>
    </row>
    <row r="14" spans="1:4" s="181" customFormat="1" ht="12" customHeight="1" x14ac:dyDescent="0.2">
      <c r="A14" s="239" t="s">
        <v>72</v>
      </c>
      <c r="B14" s="6" t="s">
        <v>350</v>
      </c>
      <c r="C14" s="122"/>
      <c r="D14" s="122"/>
    </row>
    <row r="15" spans="1:4" s="181" customFormat="1" ht="12" customHeight="1" x14ac:dyDescent="0.2">
      <c r="A15" s="239" t="s">
        <v>73</v>
      </c>
      <c r="B15" s="5" t="s">
        <v>351</v>
      </c>
      <c r="C15" s="122"/>
      <c r="D15" s="122"/>
    </row>
    <row r="16" spans="1:4" s="181" customFormat="1" ht="12" customHeight="1" x14ac:dyDescent="0.2">
      <c r="A16" s="239" t="s">
        <v>80</v>
      </c>
      <c r="B16" s="6" t="s">
        <v>199</v>
      </c>
      <c r="C16" s="171"/>
      <c r="D16" s="171"/>
    </row>
    <row r="17" spans="1:4" s="247" customFormat="1" ht="12" customHeight="1" x14ac:dyDescent="0.2">
      <c r="A17" s="239" t="s">
        <v>81</v>
      </c>
      <c r="B17" s="6" t="s">
        <v>200</v>
      </c>
      <c r="C17" s="122"/>
      <c r="D17" s="122"/>
    </row>
    <row r="18" spans="1:4" s="247" customFormat="1" ht="12" customHeight="1" thickBot="1" x14ac:dyDescent="0.25">
      <c r="A18" s="239" t="s">
        <v>82</v>
      </c>
      <c r="B18" s="5" t="s">
        <v>201</v>
      </c>
      <c r="C18" s="123"/>
      <c r="D18" s="123"/>
    </row>
    <row r="19" spans="1:4" s="181" customFormat="1" ht="12" customHeight="1" thickBot="1" x14ac:dyDescent="0.25">
      <c r="A19" s="70" t="s">
        <v>9</v>
      </c>
      <c r="B19" s="83" t="s">
        <v>352</v>
      </c>
      <c r="C19" s="124">
        <f>SUM(C20:C22)</f>
        <v>0</v>
      </c>
      <c r="D19" s="124">
        <f>SUM(D20:D22)</f>
        <v>0</v>
      </c>
    </row>
    <row r="20" spans="1:4" s="247" customFormat="1" ht="12" customHeight="1" x14ac:dyDescent="0.2">
      <c r="A20" s="239" t="s">
        <v>74</v>
      </c>
      <c r="B20" s="7" t="s">
        <v>167</v>
      </c>
      <c r="C20" s="122"/>
      <c r="D20" s="122"/>
    </row>
    <row r="21" spans="1:4" s="247" customFormat="1" ht="12" customHeight="1" x14ac:dyDescent="0.2">
      <c r="A21" s="239" t="s">
        <v>75</v>
      </c>
      <c r="B21" s="6" t="s">
        <v>353</v>
      </c>
      <c r="C21" s="122"/>
      <c r="D21" s="122"/>
    </row>
    <row r="22" spans="1:4" s="247" customFormat="1" ht="12" customHeight="1" x14ac:dyDescent="0.2">
      <c r="A22" s="239" t="s">
        <v>76</v>
      </c>
      <c r="B22" s="6" t="s">
        <v>354</v>
      </c>
      <c r="C22" s="122"/>
      <c r="D22" s="122"/>
    </row>
    <row r="23" spans="1:4" s="247" customFormat="1" ht="12" customHeight="1" thickBot="1" x14ac:dyDescent="0.25">
      <c r="A23" s="239" t="s">
        <v>77</v>
      </c>
      <c r="B23" s="6" t="s">
        <v>1</v>
      </c>
      <c r="C23" s="122"/>
      <c r="D23" s="122"/>
    </row>
    <row r="24" spans="1:4" s="247" customFormat="1" ht="12" customHeight="1" thickBot="1" x14ac:dyDescent="0.25">
      <c r="A24" s="73" t="s">
        <v>10</v>
      </c>
      <c r="B24" s="48" t="s">
        <v>102</v>
      </c>
      <c r="C24" s="151"/>
      <c r="D24" s="151"/>
    </row>
    <row r="25" spans="1:4" s="247" customFormat="1" ht="12" customHeight="1" thickBot="1" x14ac:dyDescent="0.25">
      <c r="A25" s="73" t="s">
        <v>11</v>
      </c>
      <c r="B25" s="48" t="s">
        <v>355</v>
      </c>
      <c r="C25" s="124">
        <f>+C26+C27</f>
        <v>0</v>
      </c>
      <c r="D25" s="124">
        <f>+D26+D27</f>
        <v>0</v>
      </c>
    </row>
    <row r="26" spans="1:4" s="247" customFormat="1" ht="12" customHeight="1" x14ac:dyDescent="0.2">
      <c r="A26" s="240" t="s">
        <v>177</v>
      </c>
      <c r="B26" s="241" t="s">
        <v>353</v>
      </c>
      <c r="C26" s="37"/>
      <c r="D26" s="37"/>
    </row>
    <row r="27" spans="1:4" s="247" customFormat="1" ht="12" customHeight="1" x14ac:dyDescent="0.2">
      <c r="A27" s="240" t="s">
        <v>180</v>
      </c>
      <c r="B27" s="242" t="s">
        <v>356</v>
      </c>
      <c r="C27" s="125"/>
      <c r="D27" s="125"/>
    </row>
    <row r="28" spans="1:4" s="247" customFormat="1" ht="12" customHeight="1" thickBot="1" x14ac:dyDescent="0.25">
      <c r="A28" s="239" t="s">
        <v>181</v>
      </c>
      <c r="B28" s="243" t="s">
        <v>357</v>
      </c>
      <c r="C28" s="40"/>
      <c r="D28" s="40"/>
    </row>
    <row r="29" spans="1:4" s="247" customFormat="1" ht="12" customHeight="1" thickBot="1" x14ac:dyDescent="0.25">
      <c r="A29" s="73" t="s">
        <v>12</v>
      </c>
      <c r="B29" s="48" t="s">
        <v>358</v>
      </c>
      <c r="C29" s="124">
        <f>+C30+C31+C32</f>
        <v>0</v>
      </c>
      <c r="D29" s="124">
        <f>+D30+D31+D32</f>
        <v>0</v>
      </c>
    </row>
    <row r="30" spans="1:4" s="247" customFormat="1" ht="12" customHeight="1" x14ac:dyDescent="0.2">
      <c r="A30" s="240" t="s">
        <v>61</v>
      </c>
      <c r="B30" s="241" t="s">
        <v>206</v>
      </c>
      <c r="C30" s="37"/>
      <c r="D30" s="37"/>
    </row>
    <row r="31" spans="1:4" s="247" customFormat="1" ht="12" customHeight="1" x14ac:dyDescent="0.2">
      <c r="A31" s="240" t="s">
        <v>62</v>
      </c>
      <c r="B31" s="242" t="s">
        <v>207</v>
      </c>
      <c r="C31" s="125"/>
      <c r="D31" s="125"/>
    </row>
    <row r="32" spans="1:4" s="247" customFormat="1" ht="12" customHeight="1" thickBot="1" x14ac:dyDescent="0.25">
      <c r="A32" s="239" t="s">
        <v>63</v>
      </c>
      <c r="B32" s="51" t="s">
        <v>208</v>
      </c>
      <c r="C32" s="40"/>
      <c r="D32" s="40"/>
    </row>
    <row r="33" spans="1:4" s="181" customFormat="1" ht="12" customHeight="1" thickBot="1" x14ac:dyDescent="0.25">
      <c r="A33" s="73" t="s">
        <v>13</v>
      </c>
      <c r="B33" s="48" t="s">
        <v>318</v>
      </c>
      <c r="C33" s="151"/>
      <c r="D33" s="151"/>
    </row>
    <row r="34" spans="1:4" s="181" customFormat="1" ht="12" customHeight="1" thickBot="1" x14ac:dyDescent="0.25">
      <c r="A34" s="73" t="s">
        <v>14</v>
      </c>
      <c r="B34" s="48" t="s">
        <v>359</v>
      </c>
      <c r="C34" s="172"/>
      <c r="D34" s="172"/>
    </row>
    <row r="35" spans="1:4" s="181" customFormat="1" ht="12" customHeight="1" thickBot="1" x14ac:dyDescent="0.25">
      <c r="A35" s="70" t="s">
        <v>15</v>
      </c>
      <c r="B35" s="48" t="s">
        <v>360</v>
      </c>
      <c r="C35" s="173">
        <f>+C8+C19+C24+C25+C29+C33+C34</f>
        <v>500000</v>
      </c>
      <c r="D35" s="173">
        <f>+D8+D19+D24+D25+D29+D33+D34</f>
        <v>500000</v>
      </c>
    </row>
    <row r="36" spans="1:4" s="181" customFormat="1" ht="12" customHeight="1" thickBot="1" x14ac:dyDescent="0.25">
      <c r="A36" s="84" t="s">
        <v>16</v>
      </c>
      <c r="B36" s="48" t="s">
        <v>361</v>
      </c>
      <c r="C36" s="173">
        <f>+C37+C38+C39</f>
        <v>0</v>
      </c>
      <c r="D36" s="173">
        <f>+D37+D38+D39</f>
        <v>0</v>
      </c>
    </row>
    <row r="37" spans="1:4" s="181" customFormat="1" ht="12" customHeight="1" x14ac:dyDescent="0.2">
      <c r="A37" s="240" t="s">
        <v>362</v>
      </c>
      <c r="B37" s="241" t="s">
        <v>144</v>
      </c>
      <c r="C37" s="37"/>
      <c r="D37" s="37"/>
    </row>
    <row r="38" spans="1:4" s="181" customFormat="1" ht="12" customHeight="1" x14ac:dyDescent="0.2">
      <c r="A38" s="240" t="s">
        <v>363</v>
      </c>
      <c r="B38" s="242" t="s">
        <v>2</v>
      </c>
      <c r="C38" s="125"/>
      <c r="D38" s="125"/>
    </row>
    <row r="39" spans="1:4" s="247" customFormat="1" ht="12" customHeight="1" thickBot="1" x14ac:dyDescent="0.25">
      <c r="A39" s="239" t="s">
        <v>364</v>
      </c>
      <c r="B39" s="51" t="s">
        <v>365</v>
      </c>
      <c r="C39" s="40"/>
      <c r="D39" s="40"/>
    </row>
    <row r="40" spans="1:4" s="247" customFormat="1" ht="15" customHeight="1" thickBot="1" x14ac:dyDescent="0.25">
      <c r="A40" s="84" t="s">
        <v>17</v>
      </c>
      <c r="B40" s="85" t="s">
        <v>366</v>
      </c>
      <c r="C40" s="176">
        <f>+C35+C36</f>
        <v>500000</v>
      </c>
      <c r="D40" s="176">
        <f>+D35+D36</f>
        <v>500000</v>
      </c>
    </row>
    <row r="41" spans="1:4" s="247" customFormat="1" ht="15" customHeight="1" x14ac:dyDescent="0.2">
      <c r="A41" s="86"/>
      <c r="B41" s="87"/>
    </row>
    <row r="42" spans="1:4" ht="13.5" thickBot="1" x14ac:dyDescent="0.25">
      <c r="A42" s="88"/>
      <c r="B42" s="89"/>
    </row>
    <row r="43" spans="1:4" s="246" customFormat="1" ht="16.5" customHeight="1" thickBot="1" x14ac:dyDescent="0.25">
      <c r="A43" s="90"/>
      <c r="B43" s="91" t="s">
        <v>45</v>
      </c>
      <c r="C43" s="176"/>
      <c r="D43" s="176"/>
    </row>
    <row r="44" spans="1:4" s="248" customFormat="1" ht="12" customHeight="1" thickBot="1" x14ac:dyDescent="0.25">
      <c r="A44" s="73" t="s">
        <v>8</v>
      </c>
      <c r="B44" s="48" t="s">
        <v>367</v>
      </c>
      <c r="C44" s="124">
        <f>SUM(C45:C49)</f>
        <v>500000</v>
      </c>
      <c r="D44" s="124">
        <f>SUM(D45:D49)</f>
        <v>500000</v>
      </c>
    </row>
    <row r="45" spans="1:4" ht="12" customHeight="1" x14ac:dyDescent="0.2">
      <c r="A45" s="239" t="s">
        <v>68</v>
      </c>
      <c r="B45" s="7" t="s">
        <v>38</v>
      </c>
      <c r="C45" s="37"/>
      <c r="D45" s="37"/>
    </row>
    <row r="46" spans="1:4" ht="12" customHeight="1" x14ac:dyDescent="0.2">
      <c r="A46" s="239" t="s">
        <v>69</v>
      </c>
      <c r="B46" s="6" t="s">
        <v>111</v>
      </c>
      <c r="C46" s="39"/>
      <c r="D46" s="39"/>
    </row>
    <row r="47" spans="1:4" ht="12" customHeight="1" x14ac:dyDescent="0.2">
      <c r="A47" s="239" t="s">
        <v>70</v>
      </c>
      <c r="B47" s="6" t="s">
        <v>87</v>
      </c>
      <c r="C47" s="39">
        <v>500000</v>
      </c>
      <c r="D47" s="39">
        <v>500000</v>
      </c>
    </row>
    <row r="48" spans="1:4" ht="12" customHeight="1" x14ac:dyDescent="0.2">
      <c r="A48" s="239" t="s">
        <v>71</v>
      </c>
      <c r="B48" s="6" t="s">
        <v>112</v>
      </c>
      <c r="C48" s="39"/>
      <c r="D48" s="39"/>
    </row>
    <row r="49" spans="1:4" ht="12" customHeight="1" thickBot="1" x14ac:dyDescent="0.25">
      <c r="A49" s="239" t="s">
        <v>88</v>
      </c>
      <c r="B49" s="6" t="s">
        <v>113</v>
      </c>
      <c r="C49" s="39"/>
      <c r="D49" s="39"/>
    </row>
    <row r="50" spans="1:4" ht="12" customHeight="1" thickBot="1" x14ac:dyDescent="0.25">
      <c r="A50" s="73" t="s">
        <v>9</v>
      </c>
      <c r="B50" s="48" t="s">
        <v>368</v>
      </c>
      <c r="C50" s="124">
        <f>SUM(C51:C53)</f>
        <v>0</v>
      </c>
      <c r="D50" s="124">
        <f>SUM(D51:D53)</f>
        <v>0</v>
      </c>
    </row>
    <row r="51" spans="1:4" s="248" customFormat="1" ht="12" customHeight="1" x14ac:dyDescent="0.2">
      <c r="A51" s="239" t="s">
        <v>74</v>
      </c>
      <c r="B51" s="7" t="s">
        <v>135</v>
      </c>
      <c r="C51" s="37"/>
      <c r="D51" s="37"/>
    </row>
    <row r="52" spans="1:4" ht="12" customHeight="1" x14ac:dyDescent="0.2">
      <c r="A52" s="239" t="s">
        <v>75</v>
      </c>
      <c r="B52" s="6" t="s">
        <v>115</v>
      </c>
      <c r="C52" s="39"/>
      <c r="D52" s="39"/>
    </row>
    <row r="53" spans="1:4" ht="12" customHeight="1" x14ac:dyDescent="0.2">
      <c r="A53" s="239" t="s">
        <v>76</v>
      </c>
      <c r="B53" s="6" t="s">
        <v>46</v>
      </c>
      <c r="C53" s="39"/>
      <c r="D53" s="39"/>
    </row>
    <row r="54" spans="1:4" ht="12" customHeight="1" thickBot="1" x14ac:dyDescent="0.25">
      <c r="A54" s="239" t="s">
        <v>77</v>
      </c>
      <c r="B54" s="6" t="s">
        <v>3</v>
      </c>
      <c r="C54" s="39"/>
      <c r="D54" s="39"/>
    </row>
    <row r="55" spans="1:4" ht="15" customHeight="1" thickBot="1" x14ac:dyDescent="0.25">
      <c r="A55" s="73" t="s">
        <v>10</v>
      </c>
      <c r="B55" s="92" t="s">
        <v>369</v>
      </c>
      <c r="C55" s="177">
        <f>+C44+C50</f>
        <v>500000</v>
      </c>
      <c r="D55" s="177">
        <f>+D44+D50</f>
        <v>500000</v>
      </c>
    </row>
    <row r="56" spans="1:4" ht="13.5" thickBot="1" x14ac:dyDescent="0.25">
      <c r="C56" s="178"/>
      <c r="D56" s="178"/>
    </row>
    <row r="57" spans="1:4" ht="15" customHeight="1" thickBot="1" x14ac:dyDescent="0.25">
      <c r="A57" s="95" t="s">
        <v>130</v>
      </c>
      <c r="B57" s="96"/>
      <c r="C57" s="46"/>
      <c r="D57" s="46"/>
    </row>
    <row r="58" spans="1:4" ht="14.25" customHeight="1" thickBot="1" x14ac:dyDescent="0.25">
      <c r="A58" s="95" t="s">
        <v>131</v>
      </c>
      <c r="B58" s="96"/>
      <c r="C58" s="46"/>
      <c r="D58" s="46"/>
    </row>
  </sheetData>
  <sheetProtection formatCells="0"/>
  <mergeCells count="1">
    <mergeCell ref="B1:D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49"/>
  <sheetViews>
    <sheetView view="pageLayout" topLeftCell="B85" zoomScaleNormal="100" zoomScaleSheetLayoutView="100" workbookViewId="0">
      <selection activeCell="F85" sqref="F85"/>
    </sheetView>
  </sheetViews>
  <sheetFormatPr defaultRowHeight="15.75" x14ac:dyDescent="0.25"/>
  <cols>
    <col min="1" max="1" width="9.5" style="183" customWidth="1"/>
    <col min="2" max="2" width="91.6640625" style="183" customWidth="1"/>
    <col min="3" max="3" width="21.1640625" style="203" customWidth="1"/>
    <col min="4" max="4" width="19.5" style="203" customWidth="1"/>
    <col min="5" max="16384" width="9.33203125" style="203"/>
  </cols>
  <sheetData>
    <row r="1" spans="1:4" ht="15.95" customHeight="1" x14ac:dyDescent="0.25">
      <c r="A1" s="291" t="s">
        <v>5</v>
      </c>
      <c r="B1" s="291"/>
      <c r="C1" s="291"/>
      <c r="D1" s="291"/>
    </row>
    <row r="2" spans="1:4" ht="15.95" customHeight="1" thickBot="1" x14ac:dyDescent="0.3">
      <c r="A2" s="292" t="s">
        <v>91</v>
      </c>
      <c r="B2" s="292"/>
      <c r="C2" s="114"/>
      <c r="D2" s="114" t="s">
        <v>400</v>
      </c>
    </row>
    <row r="3" spans="1:4" ht="38.1" customHeight="1" thickBot="1" x14ac:dyDescent="0.3">
      <c r="A3" s="21" t="s">
        <v>56</v>
      </c>
      <c r="B3" s="22" t="s">
        <v>387</v>
      </c>
      <c r="C3" s="28" t="s">
        <v>404</v>
      </c>
      <c r="D3" s="28" t="s">
        <v>417</v>
      </c>
    </row>
    <row r="4" spans="1:4" s="204" customFormat="1" ht="12" customHeight="1" thickBot="1" x14ac:dyDescent="0.25">
      <c r="A4" s="198">
        <v>1</v>
      </c>
      <c r="B4" s="199">
        <v>2</v>
      </c>
      <c r="C4" s="200">
        <v>3</v>
      </c>
      <c r="D4" s="200">
        <v>4</v>
      </c>
    </row>
    <row r="5" spans="1:4" s="205" customFormat="1" ht="12" customHeight="1" thickBot="1" x14ac:dyDescent="0.25">
      <c r="A5" s="18" t="s">
        <v>8</v>
      </c>
      <c r="B5" s="19" t="s">
        <v>159</v>
      </c>
      <c r="C5" s="105">
        <f>+C6+C7+C8+C9+C10+C11</f>
        <v>355797976</v>
      </c>
      <c r="D5" s="105">
        <f>+D6+D7+D8+D9+D10+D11</f>
        <v>360784779</v>
      </c>
    </row>
    <row r="6" spans="1:4" s="205" customFormat="1" ht="12" customHeight="1" x14ac:dyDescent="0.2">
      <c r="A6" s="13" t="s">
        <v>68</v>
      </c>
      <c r="B6" s="206" t="s">
        <v>160</v>
      </c>
      <c r="C6" s="108">
        <v>106888390</v>
      </c>
      <c r="D6" s="108">
        <v>106968910</v>
      </c>
    </row>
    <row r="7" spans="1:4" s="205" customFormat="1" ht="12" customHeight="1" x14ac:dyDescent="0.2">
      <c r="A7" s="12" t="s">
        <v>69</v>
      </c>
      <c r="B7" s="207" t="s">
        <v>161</v>
      </c>
      <c r="C7" s="107">
        <v>138408917</v>
      </c>
      <c r="D7" s="107">
        <v>138408917</v>
      </c>
    </row>
    <row r="8" spans="1:4" s="205" customFormat="1" ht="12" customHeight="1" x14ac:dyDescent="0.2">
      <c r="A8" s="12" t="s">
        <v>70</v>
      </c>
      <c r="B8" s="207" t="s">
        <v>162</v>
      </c>
      <c r="C8" s="107">
        <v>101724169</v>
      </c>
      <c r="D8" s="107">
        <v>103015358</v>
      </c>
    </row>
    <row r="9" spans="1:4" s="205" customFormat="1" ht="12" customHeight="1" x14ac:dyDescent="0.2">
      <c r="A9" s="12" t="s">
        <v>71</v>
      </c>
      <c r="B9" s="207" t="s">
        <v>163</v>
      </c>
      <c r="C9" s="107">
        <v>8046500</v>
      </c>
      <c r="D9" s="107">
        <v>9367017</v>
      </c>
    </row>
    <row r="10" spans="1:4" s="205" customFormat="1" ht="12" customHeight="1" x14ac:dyDescent="0.2">
      <c r="A10" s="12" t="s">
        <v>88</v>
      </c>
      <c r="B10" s="207" t="s">
        <v>164</v>
      </c>
      <c r="C10" s="254">
        <v>730000</v>
      </c>
      <c r="D10" s="254">
        <v>1128355</v>
      </c>
    </row>
    <row r="11" spans="1:4" s="205" customFormat="1" ht="12" customHeight="1" thickBot="1" x14ac:dyDescent="0.25">
      <c r="A11" s="14" t="s">
        <v>72</v>
      </c>
      <c r="B11" s="208" t="s">
        <v>165</v>
      </c>
      <c r="C11" s="255"/>
      <c r="D11" s="255">
        <v>1896222</v>
      </c>
    </row>
    <row r="12" spans="1:4" s="205" customFormat="1" ht="12" customHeight="1" thickBot="1" x14ac:dyDescent="0.25">
      <c r="A12" s="18" t="s">
        <v>9</v>
      </c>
      <c r="B12" s="100" t="s">
        <v>166</v>
      </c>
      <c r="C12" s="105">
        <f>+C13+C14+C15+C16+C17</f>
        <v>11461200</v>
      </c>
      <c r="D12" s="105">
        <f>+D13+D14+D15+D16+D17</f>
        <v>12627710</v>
      </c>
    </row>
    <row r="13" spans="1:4" s="205" customFormat="1" ht="12" customHeight="1" x14ac:dyDescent="0.2">
      <c r="A13" s="13" t="s">
        <v>74</v>
      </c>
      <c r="B13" s="206" t="s">
        <v>167</v>
      </c>
      <c r="C13" s="108"/>
      <c r="D13" s="108"/>
    </row>
    <row r="14" spans="1:4" s="205" customFormat="1" ht="12" customHeight="1" x14ac:dyDescent="0.2">
      <c r="A14" s="12" t="s">
        <v>75</v>
      </c>
      <c r="B14" s="207" t="s">
        <v>168</v>
      </c>
      <c r="C14" s="107"/>
      <c r="D14" s="107"/>
    </row>
    <row r="15" spans="1:4" s="205" customFormat="1" ht="12" customHeight="1" x14ac:dyDescent="0.2">
      <c r="A15" s="12" t="s">
        <v>76</v>
      </c>
      <c r="B15" s="207" t="s">
        <v>374</v>
      </c>
      <c r="C15" s="107"/>
      <c r="D15" s="107"/>
    </row>
    <row r="16" spans="1:4" s="205" customFormat="1" ht="12" customHeight="1" x14ac:dyDescent="0.2">
      <c r="A16" s="12" t="s">
        <v>77</v>
      </c>
      <c r="B16" s="207" t="s">
        <v>375</v>
      </c>
      <c r="C16" s="107"/>
      <c r="D16" s="107"/>
    </row>
    <row r="17" spans="1:4" s="205" customFormat="1" ht="12" customHeight="1" x14ac:dyDescent="0.2">
      <c r="A17" s="12" t="s">
        <v>78</v>
      </c>
      <c r="B17" s="207" t="s">
        <v>169</v>
      </c>
      <c r="C17" s="107">
        <v>11461200</v>
      </c>
      <c r="D17" s="107">
        <v>12627710</v>
      </c>
    </row>
    <row r="18" spans="1:4" s="205" customFormat="1" ht="12" customHeight="1" thickBot="1" x14ac:dyDescent="0.25">
      <c r="A18" s="14" t="s">
        <v>84</v>
      </c>
      <c r="B18" s="208" t="s">
        <v>170</v>
      </c>
      <c r="C18" s="109"/>
      <c r="D18" s="109"/>
    </row>
    <row r="19" spans="1:4" s="205" customFormat="1" ht="12" customHeight="1" thickBot="1" x14ac:dyDescent="0.25">
      <c r="A19" s="18" t="s">
        <v>10</v>
      </c>
      <c r="B19" s="19" t="s">
        <v>171</v>
      </c>
      <c r="C19" s="105">
        <f>+C20+C21+C22+C23+C24</f>
        <v>14283271</v>
      </c>
      <c r="D19" s="105">
        <f>+D20+D21+D22+D23+D24</f>
        <v>14283271</v>
      </c>
    </row>
    <row r="20" spans="1:4" s="205" customFormat="1" ht="12" customHeight="1" x14ac:dyDescent="0.2">
      <c r="A20" s="13" t="s">
        <v>57</v>
      </c>
      <c r="B20" s="206" t="s">
        <v>172</v>
      </c>
      <c r="C20" s="108">
        <v>14283271</v>
      </c>
      <c r="D20" s="108">
        <v>14283271</v>
      </c>
    </row>
    <row r="21" spans="1:4" s="205" customFormat="1" ht="12" customHeight="1" x14ac:dyDescent="0.2">
      <c r="A21" s="12" t="s">
        <v>58</v>
      </c>
      <c r="B21" s="207" t="s">
        <v>173</v>
      </c>
      <c r="C21" s="107"/>
      <c r="D21" s="107"/>
    </row>
    <row r="22" spans="1:4" s="205" customFormat="1" ht="12" customHeight="1" x14ac:dyDescent="0.2">
      <c r="A22" s="12" t="s">
        <v>59</v>
      </c>
      <c r="B22" s="207" t="s">
        <v>376</v>
      </c>
      <c r="C22" s="107"/>
      <c r="D22" s="107"/>
    </row>
    <row r="23" spans="1:4" s="205" customFormat="1" ht="12" customHeight="1" x14ac:dyDescent="0.2">
      <c r="A23" s="12" t="s">
        <v>60</v>
      </c>
      <c r="B23" s="207" t="s">
        <v>377</v>
      </c>
      <c r="C23" s="107"/>
      <c r="D23" s="107"/>
    </row>
    <row r="24" spans="1:4" s="205" customFormat="1" ht="12" customHeight="1" x14ac:dyDescent="0.2">
      <c r="A24" s="12" t="s">
        <v>99</v>
      </c>
      <c r="B24" s="207" t="s">
        <v>174</v>
      </c>
      <c r="C24" s="107"/>
      <c r="D24" s="107"/>
    </row>
    <row r="25" spans="1:4" s="205" customFormat="1" ht="12" customHeight="1" thickBot="1" x14ac:dyDescent="0.25">
      <c r="A25" s="14" t="s">
        <v>100</v>
      </c>
      <c r="B25" s="208" t="s">
        <v>175</v>
      </c>
      <c r="C25" s="109"/>
      <c r="D25" s="109"/>
    </row>
    <row r="26" spans="1:4" s="205" customFormat="1" ht="12" customHeight="1" thickBot="1" x14ac:dyDescent="0.25">
      <c r="A26" s="18" t="s">
        <v>101</v>
      </c>
      <c r="B26" s="19" t="s">
        <v>176</v>
      </c>
      <c r="C26" s="111">
        <f>+C27+C30+C31+C32</f>
        <v>274435750</v>
      </c>
      <c r="D26" s="111">
        <f>+D27+D30+D31+D32</f>
        <v>274435750</v>
      </c>
    </row>
    <row r="27" spans="1:4" s="205" customFormat="1" ht="12" customHeight="1" x14ac:dyDescent="0.2">
      <c r="A27" s="13" t="s">
        <v>177</v>
      </c>
      <c r="B27" s="206" t="s">
        <v>183</v>
      </c>
      <c r="C27" s="201">
        <f>+C28+C29</f>
        <v>237635750</v>
      </c>
      <c r="D27" s="201">
        <f>+D28+D29</f>
        <v>237635750</v>
      </c>
    </row>
    <row r="28" spans="1:4" s="205" customFormat="1" ht="12" customHeight="1" x14ac:dyDescent="0.2">
      <c r="A28" s="12" t="s">
        <v>178</v>
      </c>
      <c r="B28" s="207" t="s">
        <v>184</v>
      </c>
      <c r="C28" s="107">
        <v>42635750</v>
      </c>
      <c r="D28" s="107">
        <v>42635750</v>
      </c>
    </row>
    <row r="29" spans="1:4" s="205" customFormat="1" ht="12" customHeight="1" x14ac:dyDescent="0.2">
      <c r="A29" s="12" t="s">
        <v>179</v>
      </c>
      <c r="B29" s="207" t="s">
        <v>185</v>
      </c>
      <c r="C29" s="107">
        <v>195000000</v>
      </c>
      <c r="D29" s="107">
        <v>195000000</v>
      </c>
    </row>
    <row r="30" spans="1:4" s="205" customFormat="1" ht="12" customHeight="1" x14ac:dyDescent="0.2">
      <c r="A30" s="12" t="s">
        <v>180</v>
      </c>
      <c r="B30" s="207" t="s">
        <v>186</v>
      </c>
      <c r="C30" s="107">
        <v>35000000</v>
      </c>
      <c r="D30" s="107">
        <v>35000000</v>
      </c>
    </row>
    <row r="31" spans="1:4" s="205" customFormat="1" ht="12" customHeight="1" x14ac:dyDescent="0.2">
      <c r="A31" s="12" t="s">
        <v>181</v>
      </c>
      <c r="B31" s="207" t="s">
        <v>187</v>
      </c>
      <c r="C31" s="107">
        <v>1000000</v>
      </c>
      <c r="D31" s="107">
        <v>1000000</v>
      </c>
    </row>
    <row r="32" spans="1:4" s="205" customFormat="1" ht="12" customHeight="1" thickBot="1" x14ac:dyDescent="0.25">
      <c r="A32" s="14" t="s">
        <v>182</v>
      </c>
      <c r="B32" s="208" t="s">
        <v>188</v>
      </c>
      <c r="C32" s="109">
        <v>800000</v>
      </c>
      <c r="D32" s="109">
        <v>800000</v>
      </c>
    </row>
    <row r="33" spans="1:4" s="205" customFormat="1" ht="12" customHeight="1" thickBot="1" x14ac:dyDescent="0.25">
      <c r="A33" s="18" t="s">
        <v>12</v>
      </c>
      <c r="B33" s="19" t="s">
        <v>189</v>
      </c>
      <c r="C33" s="105">
        <f>SUM(C34:C43)</f>
        <v>51638369</v>
      </c>
      <c r="D33" s="105">
        <f>SUM(D34:D43)</f>
        <v>53162369</v>
      </c>
    </row>
    <row r="34" spans="1:4" s="205" customFormat="1" ht="12" customHeight="1" x14ac:dyDescent="0.2">
      <c r="A34" s="13" t="s">
        <v>61</v>
      </c>
      <c r="B34" s="206" t="s">
        <v>192</v>
      </c>
      <c r="C34" s="108"/>
      <c r="D34" s="108"/>
    </row>
    <row r="35" spans="1:4" s="205" customFormat="1" ht="12" customHeight="1" x14ac:dyDescent="0.2">
      <c r="A35" s="12" t="s">
        <v>62</v>
      </c>
      <c r="B35" s="207" t="s">
        <v>193</v>
      </c>
      <c r="C35" s="107">
        <v>7068000</v>
      </c>
      <c r="D35" s="107">
        <v>12568000</v>
      </c>
    </row>
    <row r="36" spans="1:4" s="205" customFormat="1" ht="12" customHeight="1" x14ac:dyDescent="0.2">
      <c r="A36" s="12" t="s">
        <v>63</v>
      </c>
      <c r="B36" s="207" t="s">
        <v>194</v>
      </c>
      <c r="C36" s="107"/>
      <c r="D36" s="107"/>
    </row>
    <row r="37" spans="1:4" s="205" customFormat="1" ht="12" customHeight="1" x14ac:dyDescent="0.2">
      <c r="A37" s="12" t="s">
        <v>103</v>
      </c>
      <c r="B37" s="207" t="s">
        <v>195</v>
      </c>
      <c r="C37" s="107">
        <v>955000</v>
      </c>
      <c r="D37" s="107">
        <v>955000</v>
      </c>
    </row>
    <row r="38" spans="1:4" s="205" customFormat="1" ht="12" customHeight="1" x14ac:dyDescent="0.2">
      <c r="A38" s="12" t="s">
        <v>104</v>
      </c>
      <c r="B38" s="207" t="s">
        <v>196</v>
      </c>
      <c r="C38" s="107">
        <v>27964857</v>
      </c>
      <c r="D38" s="107">
        <v>22464857</v>
      </c>
    </row>
    <row r="39" spans="1:4" s="205" customFormat="1" ht="12" customHeight="1" x14ac:dyDescent="0.2">
      <c r="A39" s="12" t="s">
        <v>105</v>
      </c>
      <c r="B39" s="207" t="s">
        <v>197</v>
      </c>
      <c r="C39" s="107">
        <v>8350512</v>
      </c>
      <c r="D39" s="107">
        <v>8350512</v>
      </c>
    </row>
    <row r="40" spans="1:4" s="205" customFormat="1" ht="12" customHeight="1" x14ac:dyDescent="0.2">
      <c r="A40" s="12" t="s">
        <v>106</v>
      </c>
      <c r="B40" s="207" t="s">
        <v>198</v>
      </c>
      <c r="C40" s="107">
        <v>6800000</v>
      </c>
      <c r="D40" s="107">
        <v>7899000</v>
      </c>
    </row>
    <row r="41" spans="1:4" s="205" customFormat="1" ht="12" customHeight="1" x14ac:dyDescent="0.2">
      <c r="A41" s="12" t="s">
        <v>107</v>
      </c>
      <c r="B41" s="207" t="s">
        <v>199</v>
      </c>
      <c r="C41" s="107">
        <v>500000</v>
      </c>
      <c r="D41" s="107">
        <v>500000</v>
      </c>
    </row>
    <row r="42" spans="1:4" s="205" customFormat="1" ht="12" customHeight="1" x14ac:dyDescent="0.2">
      <c r="A42" s="12" t="s">
        <v>190</v>
      </c>
      <c r="B42" s="207" t="s">
        <v>200</v>
      </c>
      <c r="C42" s="110"/>
      <c r="D42" s="110"/>
    </row>
    <row r="43" spans="1:4" s="205" customFormat="1" ht="12" customHeight="1" thickBot="1" x14ac:dyDescent="0.25">
      <c r="A43" s="14" t="s">
        <v>191</v>
      </c>
      <c r="B43" s="208" t="s">
        <v>201</v>
      </c>
      <c r="C43" s="195"/>
      <c r="D43" s="195">
        <v>425000</v>
      </c>
    </row>
    <row r="44" spans="1:4" s="205" customFormat="1" ht="12" customHeight="1" thickBot="1" x14ac:dyDescent="0.25">
      <c r="A44" s="18" t="s">
        <v>13</v>
      </c>
      <c r="B44" s="19" t="s">
        <v>202</v>
      </c>
      <c r="C44" s="105">
        <f>SUM(C45:C49)</f>
        <v>26300000</v>
      </c>
      <c r="D44" s="105">
        <f>SUM(D45:D49)</f>
        <v>26300000</v>
      </c>
    </row>
    <row r="45" spans="1:4" s="205" customFormat="1" ht="12" customHeight="1" x14ac:dyDescent="0.2">
      <c r="A45" s="13" t="s">
        <v>64</v>
      </c>
      <c r="B45" s="206" t="s">
        <v>206</v>
      </c>
      <c r="C45" s="251"/>
      <c r="D45" s="251"/>
    </row>
    <row r="46" spans="1:4" s="205" customFormat="1" ht="12" customHeight="1" x14ac:dyDescent="0.2">
      <c r="A46" s="12" t="s">
        <v>65</v>
      </c>
      <c r="B46" s="207" t="s">
        <v>207</v>
      </c>
      <c r="C46" s="110">
        <v>26300000</v>
      </c>
      <c r="D46" s="110">
        <v>26300000</v>
      </c>
    </row>
    <row r="47" spans="1:4" s="205" customFormat="1" ht="12" customHeight="1" x14ac:dyDescent="0.2">
      <c r="A47" s="12" t="s">
        <v>203</v>
      </c>
      <c r="B47" s="207" t="s">
        <v>208</v>
      </c>
      <c r="C47" s="110"/>
      <c r="D47" s="110"/>
    </row>
    <row r="48" spans="1:4" s="205" customFormat="1" ht="12" customHeight="1" x14ac:dyDescent="0.2">
      <c r="A48" s="12" t="s">
        <v>204</v>
      </c>
      <c r="B48" s="207" t="s">
        <v>209</v>
      </c>
      <c r="C48" s="110"/>
      <c r="D48" s="110"/>
    </row>
    <row r="49" spans="1:4" s="205" customFormat="1" ht="12" customHeight="1" thickBot="1" x14ac:dyDescent="0.25">
      <c r="A49" s="14" t="s">
        <v>205</v>
      </c>
      <c r="B49" s="208" t="s">
        <v>210</v>
      </c>
      <c r="C49" s="195"/>
      <c r="D49" s="195"/>
    </row>
    <row r="50" spans="1:4" s="205" customFormat="1" ht="12" customHeight="1" thickBot="1" x14ac:dyDescent="0.25">
      <c r="A50" s="18" t="s">
        <v>108</v>
      </c>
      <c r="B50" s="19" t="s">
        <v>211</v>
      </c>
      <c r="C50" s="105">
        <f>SUM(C51:C53)</f>
        <v>0</v>
      </c>
      <c r="D50" s="105">
        <f>SUM(D51:D53)</f>
        <v>0</v>
      </c>
    </row>
    <row r="51" spans="1:4" s="205" customFormat="1" ht="12" customHeight="1" x14ac:dyDescent="0.2">
      <c r="A51" s="13" t="s">
        <v>66</v>
      </c>
      <c r="B51" s="206" t="s">
        <v>212</v>
      </c>
      <c r="C51" s="108"/>
      <c r="D51" s="108"/>
    </row>
    <row r="52" spans="1:4" s="205" customFormat="1" ht="12" customHeight="1" x14ac:dyDescent="0.2">
      <c r="A52" s="12" t="s">
        <v>67</v>
      </c>
      <c r="B52" s="207" t="s">
        <v>213</v>
      </c>
      <c r="C52" s="107"/>
      <c r="D52" s="107"/>
    </row>
    <row r="53" spans="1:4" s="205" customFormat="1" ht="12" customHeight="1" x14ac:dyDescent="0.2">
      <c r="A53" s="12" t="s">
        <v>216</v>
      </c>
      <c r="B53" s="207" t="s">
        <v>214</v>
      </c>
      <c r="C53" s="107">
        <v>0</v>
      </c>
      <c r="D53" s="107">
        <v>0</v>
      </c>
    </row>
    <row r="54" spans="1:4" s="205" customFormat="1" ht="12" customHeight="1" thickBot="1" x14ac:dyDescent="0.25">
      <c r="A54" s="14" t="s">
        <v>217</v>
      </c>
      <c r="B54" s="208" t="s">
        <v>215</v>
      </c>
      <c r="C54" s="109"/>
      <c r="D54" s="109"/>
    </row>
    <row r="55" spans="1:4" s="205" customFormat="1" ht="12" customHeight="1" thickBot="1" x14ac:dyDescent="0.25">
      <c r="A55" s="18" t="s">
        <v>15</v>
      </c>
      <c r="B55" s="100" t="s">
        <v>218</v>
      </c>
      <c r="C55" s="105">
        <f>SUM(C56:C58)</f>
        <v>2250000</v>
      </c>
      <c r="D55" s="105">
        <f>SUM(D56:D58)</f>
        <v>2250000</v>
      </c>
    </row>
    <row r="56" spans="1:4" s="205" customFormat="1" ht="12" customHeight="1" x14ac:dyDescent="0.2">
      <c r="A56" s="13" t="s">
        <v>109</v>
      </c>
      <c r="B56" s="206" t="s">
        <v>220</v>
      </c>
      <c r="C56" s="110"/>
      <c r="D56" s="110"/>
    </row>
    <row r="57" spans="1:4" s="205" customFormat="1" ht="12" customHeight="1" x14ac:dyDescent="0.2">
      <c r="A57" s="12" t="s">
        <v>110</v>
      </c>
      <c r="B57" s="207" t="s">
        <v>379</v>
      </c>
      <c r="C57" s="110">
        <v>750000</v>
      </c>
      <c r="D57" s="110">
        <v>750000</v>
      </c>
    </row>
    <row r="58" spans="1:4" s="205" customFormat="1" ht="12" customHeight="1" x14ac:dyDescent="0.2">
      <c r="A58" s="12" t="s">
        <v>136</v>
      </c>
      <c r="B58" s="207" t="s">
        <v>221</v>
      </c>
      <c r="C58" s="110">
        <v>1500000</v>
      </c>
      <c r="D58" s="110">
        <v>1500000</v>
      </c>
    </row>
    <row r="59" spans="1:4" s="205" customFormat="1" ht="12" customHeight="1" thickBot="1" x14ac:dyDescent="0.25">
      <c r="A59" s="14" t="s">
        <v>219</v>
      </c>
      <c r="B59" s="208" t="s">
        <v>222</v>
      </c>
      <c r="C59" s="110"/>
      <c r="D59" s="110"/>
    </row>
    <row r="60" spans="1:4" s="205" customFormat="1" ht="12" customHeight="1" thickBot="1" x14ac:dyDescent="0.25">
      <c r="A60" s="18" t="s">
        <v>16</v>
      </c>
      <c r="B60" s="19" t="s">
        <v>223</v>
      </c>
      <c r="C60" s="111">
        <f>+C5+C12+C19+C26+C33+C44+C50+C55</f>
        <v>736166566</v>
      </c>
      <c r="D60" s="111">
        <f>+D5+D12+D19+D26+D33+D44+D50+D55</f>
        <v>743843879</v>
      </c>
    </row>
    <row r="61" spans="1:4" s="205" customFormat="1" ht="12" customHeight="1" thickBot="1" x14ac:dyDescent="0.25">
      <c r="A61" s="209" t="s">
        <v>224</v>
      </c>
      <c r="B61" s="100" t="s">
        <v>225</v>
      </c>
      <c r="C61" s="105">
        <f>SUM(C62:C64)</f>
        <v>0</v>
      </c>
      <c r="D61" s="105">
        <f>SUM(D62:D64)</f>
        <v>0</v>
      </c>
    </row>
    <row r="62" spans="1:4" s="205" customFormat="1" ht="12" customHeight="1" x14ac:dyDescent="0.2">
      <c r="A62" s="13" t="s">
        <v>258</v>
      </c>
      <c r="B62" s="206" t="s">
        <v>226</v>
      </c>
      <c r="C62" s="110"/>
      <c r="D62" s="110"/>
    </row>
    <row r="63" spans="1:4" s="205" customFormat="1" ht="12" customHeight="1" x14ac:dyDescent="0.2">
      <c r="A63" s="12" t="s">
        <v>267</v>
      </c>
      <c r="B63" s="207" t="s">
        <v>227</v>
      </c>
      <c r="C63" s="110"/>
      <c r="D63" s="110"/>
    </row>
    <row r="64" spans="1:4" s="205" customFormat="1" ht="12" customHeight="1" thickBot="1" x14ac:dyDescent="0.25">
      <c r="A64" s="14" t="s">
        <v>268</v>
      </c>
      <c r="B64" s="210" t="s">
        <v>228</v>
      </c>
      <c r="C64" s="110"/>
      <c r="D64" s="110"/>
    </row>
    <row r="65" spans="1:4" s="205" customFormat="1" ht="12" customHeight="1" thickBot="1" x14ac:dyDescent="0.25">
      <c r="A65" s="209" t="s">
        <v>229</v>
      </c>
      <c r="B65" s="100" t="s">
        <v>230</v>
      </c>
      <c r="C65" s="105">
        <f>SUM(C66:C69)</f>
        <v>0</v>
      </c>
      <c r="D65" s="105">
        <f>SUM(D66:D69)</f>
        <v>0</v>
      </c>
    </row>
    <row r="66" spans="1:4" s="205" customFormat="1" ht="12" customHeight="1" x14ac:dyDescent="0.2">
      <c r="A66" s="13" t="s">
        <v>89</v>
      </c>
      <c r="B66" s="206" t="s">
        <v>231</v>
      </c>
      <c r="C66" s="110"/>
      <c r="D66" s="110"/>
    </row>
    <row r="67" spans="1:4" s="205" customFormat="1" ht="12" customHeight="1" x14ac:dyDescent="0.2">
      <c r="A67" s="12" t="s">
        <v>90</v>
      </c>
      <c r="B67" s="207" t="s">
        <v>232</v>
      </c>
      <c r="C67" s="110"/>
      <c r="D67" s="110"/>
    </row>
    <row r="68" spans="1:4" s="205" customFormat="1" ht="12" customHeight="1" x14ac:dyDescent="0.2">
      <c r="A68" s="12" t="s">
        <v>259</v>
      </c>
      <c r="B68" s="207" t="s">
        <v>233</v>
      </c>
      <c r="C68" s="110"/>
      <c r="D68" s="110"/>
    </row>
    <row r="69" spans="1:4" s="205" customFormat="1" ht="12" customHeight="1" thickBot="1" x14ac:dyDescent="0.25">
      <c r="A69" s="14" t="s">
        <v>260</v>
      </c>
      <c r="B69" s="208" t="s">
        <v>234</v>
      </c>
      <c r="C69" s="110"/>
      <c r="D69" s="110"/>
    </row>
    <row r="70" spans="1:4" s="205" customFormat="1" ht="12" customHeight="1" thickBot="1" x14ac:dyDescent="0.25">
      <c r="A70" s="209" t="s">
        <v>235</v>
      </c>
      <c r="B70" s="100" t="s">
        <v>236</v>
      </c>
      <c r="C70" s="105">
        <f>SUM(C71:C72)</f>
        <v>0</v>
      </c>
      <c r="D70" s="105">
        <f>SUM(D71:D72)</f>
        <v>277076210</v>
      </c>
    </row>
    <row r="71" spans="1:4" s="205" customFormat="1" ht="12" customHeight="1" x14ac:dyDescent="0.2">
      <c r="A71" s="13" t="s">
        <v>261</v>
      </c>
      <c r="B71" s="206" t="s">
        <v>237</v>
      </c>
      <c r="C71" s="110"/>
      <c r="D71" s="110">
        <v>277076210</v>
      </c>
    </row>
    <row r="72" spans="1:4" s="205" customFormat="1" ht="12" customHeight="1" thickBot="1" x14ac:dyDescent="0.25">
      <c r="A72" s="14" t="s">
        <v>262</v>
      </c>
      <c r="B72" s="208" t="s">
        <v>238</v>
      </c>
      <c r="C72" s="110"/>
      <c r="D72" s="110"/>
    </row>
    <row r="73" spans="1:4" s="205" customFormat="1" ht="12" customHeight="1" thickBot="1" x14ac:dyDescent="0.25">
      <c r="A73" s="209" t="s">
        <v>239</v>
      </c>
      <c r="B73" s="100" t="s">
        <v>240</v>
      </c>
      <c r="C73" s="105">
        <f>SUM(C74:C76)</f>
        <v>0</v>
      </c>
      <c r="D73" s="105">
        <f>SUM(D74:D76)</f>
        <v>0</v>
      </c>
    </row>
    <row r="74" spans="1:4" s="205" customFormat="1" ht="12" customHeight="1" x14ac:dyDescent="0.2">
      <c r="A74" s="13" t="s">
        <v>263</v>
      </c>
      <c r="B74" s="206" t="s">
        <v>241</v>
      </c>
      <c r="C74" s="110"/>
      <c r="D74" s="110"/>
    </row>
    <row r="75" spans="1:4" s="205" customFormat="1" ht="12" customHeight="1" x14ac:dyDescent="0.2">
      <c r="A75" s="12" t="s">
        <v>264</v>
      </c>
      <c r="B75" s="207" t="s">
        <v>242</v>
      </c>
      <c r="C75" s="110"/>
      <c r="D75" s="110"/>
    </row>
    <row r="76" spans="1:4" s="205" customFormat="1" ht="12" customHeight="1" thickBot="1" x14ac:dyDescent="0.25">
      <c r="A76" s="14" t="s">
        <v>265</v>
      </c>
      <c r="B76" s="208" t="s">
        <v>243</v>
      </c>
      <c r="C76" s="110"/>
      <c r="D76" s="110"/>
    </row>
    <row r="77" spans="1:4" s="205" customFormat="1" ht="12" customHeight="1" thickBot="1" x14ac:dyDescent="0.25">
      <c r="A77" s="209" t="s">
        <v>244</v>
      </c>
      <c r="B77" s="100" t="s">
        <v>266</v>
      </c>
      <c r="C77" s="105">
        <f>SUM(C78:C81)</f>
        <v>0</v>
      </c>
      <c r="D77" s="105">
        <f>SUM(D78:D81)</f>
        <v>0</v>
      </c>
    </row>
    <row r="78" spans="1:4" s="205" customFormat="1" ht="12" customHeight="1" x14ac:dyDescent="0.2">
      <c r="A78" s="211" t="s">
        <v>245</v>
      </c>
      <c r="B78" s="206" t="s">
        <v>246</v>
      </c>
      <c r="C78" s="110"/>
      <c r="D78" s="110"/>
    </row>
    <row r="79" spans="1:4" s="205" customFormat="1" ht="12" customHeight="1" x14ac:dyDescent="0.2">
      <c r="A79" s="212" t="s">
        <v>247</v>
      </c>
      <c r="B79" s="207" t="s">
        <v>248</v>
      </c>
      <c r="C79" s="110"/>
      <c r="D79" s="110"/>
    </row>
    <row r="80" spans="1:4" s="205" customFormat="1" ht="12" customHeight="1" x14ac:dyDescent="0.2">
      <c r="A80" s="212" t="s">
        <v>249</v>
      </c>
      <c r="B80" s="207" t="s">
        <v>250</v>
      </c>
      <c r="C80" s="110"/>
      <c r="D80" s="110"/>
    </row>
    <row r="81" spans="1:4" s="205" customFormat="1" ht="12" customHeight="1" thickBot="1" x14ac:dyDescent="0.25">
      <c r="A81" s="213" t="s">
        <v>251</v>
      </c>
      <c r="B81" s="208" t="s">
        <v>252</v>
      </c>
      <c r="C81" s="110"/>
      <c r="D81" s="110"/>
    </row>
    <row r="82" spans="1:4" s="205" customFormat="1" ht="13.5" customHeight="1" thickBot="1" x14ac:dyDescent="0.25">
      <c r="A82" s="209" t="s">
        <v>253</v>
      </c>
      <c r="B82" s="100" t="s">
        <v>254</v>
      </c>
      <c r="C82" s="252"/>
      <c r="D82" s="252"/>
    </row>
    <row r="83" spans="1:4" s="205" customFormat="1" ht="15.75" customHeight="1" thickBot="1" x14ac:dyDescent="0.25">
      <c r="A83" s="209" t="s">
        <v>255</v>
      </c>
      <c r="B83" s="214" t="s">
        <v>256</v>
      </c>
      <c r="C83" s="111">
        <f>+C61+C65+C70+C73+C77+C82</f>
        <v>0</v>
      </c>
      <c r="D83" s="111">
        <f>+D61+D65+D70+D73+D77+D82</f>
        <v>277076210</v>
      </c>
    </row>
    <row r="84" spans="1:4" s="205" customFormat="1" ht="16.5" customHeight="1" thickBot="1" x14ac:dyDescent="0.25">
      <c r="A84" s="215" t="s">
        <v>269</v>
      </c>
      <c r="B84" s="216" t="s">
        <v>257</v>
      </c>
      <c r="C84" s="111">
        <f>+C60+C83</f>
        <v>736166566</v>
      </c>
      <c r="D84" s="111">
        <f>+D60+D83</f>
        <v>1020920089</v>
      </c>
    </row>
    <row r="85" spans="1:4" s="205" customFormat="1" ht="83.25" customHeight="1" x14ac:dyDescent="0.2">
      <c r="A85" s="3"/>
      <c r="B85" s="4"/>
    </row>
    <row r="86" spans="1:4" ht="16.5" customHeight="1" x14ac:dyDescent="0.25">
      <c r="A86" s="291" t="s">
        <v>36</v>
      </c>
      <c r="B86" s="291"/>
      <c r="C86" s="291"/>
      <c r="D86" s="291"/>
    </row>
    <row r="87" spans="1:4" s="217" customFormat="1" ht="16.5" customHeight="1" thickBot="1" x14ac:dyDescent="0.3">
      <c r="A87" s="293" t="s">
        <v>92</v>
      </c>
      <c r="B87" s="293"/>
      <c r="C87" s="50"/>
      <c r="D87" s="50" t="s">
        <v>400</v>
      </c>
    </row>
    <row r="88" spans="1:4" ht="38.1" customHeight="1" thickBot="1" x14ac:dyDescent="0.3">
      <c r="A88" s="21" t="s">
        <v>56</v>
      </c>
      <c r="B88" s="22" t="s">
        <v>37</v>
      </c>
      <c r="C88" s="28" t="s">
        <v>404</v>
      </c>
      <c r="D88" s="28" t="s">
        <v>417</v>
      </c>
    </row>
    <row r="89" spans="1:4" s="204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272</v>
      </c>
      <c r="C90" s="104">
        <f>SUM(C91:C95)</f>
        <v>613788381</v>
      </c>
      <c r="D90" s="104">
        <f>SUM(D91:D95)</f>
        <v>678869490</v>
      </c>
    </row>
    <row r="91" spans="1:4" ht="12" customHeight="1" x14ac:dyDescent="0.25">
      <c r="A91" s="15" t="s">
        <v>68</v>
      </c>
      <c r="B91" s="8" t="s">
        <v>38</v>
      </c>
      <c r="C91" s="106">
        <v>309074541</v>
      </c>
      <c r="D91" s="106">
        <v>314255388</v>
      </c>
    </row>
    <row r="92" spans="1:4" ht="12" customHeight="1" x14ac:dyDescent="0.25">
      <c r="A92" s="12" t="s">
        <v>69</v>
      </c>
      <c r="B92" s="6" t="s">
        <v>111</v>
      </c>
      <c r="C92" s="107">
        <v>62160763</v>
      </c>
      <c r="D92" s="107">
        <v>62997152</v>
      </c>
    </row>
    <row r="93" spans="1:4" ht="12" customHeight="1" x14ac:dyDescent="0.25">
      <c r="A93" s="12" t="s">
        <v>70</v>
      </c>
      <c r="B93" s="6" t="s">
        <v>87</v>
      </c>
      <c r="C93" s="109">
        <v>222614777</v>
      </c>
      <c r="D93" s="109">
        <v>281428650</v>
      </c>
    </row>
    <row r="94" spans="1:4" ht="12" customHeight="1" x14ac:dyDescent="0.25">
      <c r="A94" s="12" t="s">
        <v>71</v>
      </c>
      <c r="B94" s="9" t="s">
        <v>112</v>
      </c>
      <c r="C94" s="109">
        <v>10000000</v>
      </c>
      <c r="D94" s="109">
        <v>10250000</v>
      </c>
    </row>
    <row r="95" spans="1:4" ht="12" customHeight="1" x14ac:dyDescent="0.25">
      <c r="A95" s="12" t="s">
        <v>79</v>
      </c>
      <c r="B95" s="17" t="s">
        <v>113</v>
      </c>
      <c r="C95" s="109">
        <v>9938300</v>
      </c>
      <c r="D95" s="109">
        <v>9938300</v>
      </c>
    </row>
    <row r="96" spans="1:4" ht="12" customHeight="1" x14ac:dyDescent="0.25">
      <c r="A96" s="12" t="s">
        <v>72</v>
      </c>
      <c r="B96" s="6" t="s">
        <v>273</v>
      </c>
      <c r="C96" s="109"/>
      <c r="D96" s="109"/>
    </row>
    <row r="97" spans="1:4" ht="12" customHeight="1" x14ac:dyDescent="0.25">
      <c r="A97" s="12" t="s">
        <v>73</v>
      </c>
      <c r="B97" s="52" t="s">
        <v>274</v>
      </c>
      <c r="C97" s="109"/>
      <c r="D97" s="109"/>
    </row>
    <row r="98" spans="1:4" ht="12" customHeight="1" x14ac:dyDescent="0.25">
      <c r="A98" s="12" t="s">
        <v>80</v>
      </c>
      <c r="B98" s="53" t="s">
        <v>275</v>
      </c>
      <c r="C98" s="109"/>
      <c r="D98" s="109"/>
    </row>
    <row r="99" spans="1:4" ht="12" customHeight="1" x14ac:dyDescent="0.25">
      <c r="A99" s="12" t="s">
        <v>81</v>
      </c>
      <c r="B99" s="53" t="s">
        <v>276</v>
      </c>
      <c r="C99" s="109"/>
      <c r="D99" s="109"/>
    </row>
    <row r="100" spans="1:4" ht="12" customHeight="1" x14ac:dyDescent="0.25">
      <c r="A100" s="12" t="s">
        <v>82</v>
      </c>
      <c r="B100" s="52" t="s">
        <v>277</v>
      </c>
      <c r="C100" s="109">
        <v>7697000</v>
      </c>
      <c r="D100" s="109">
        <v>7697000</v>
      </c>
    </row>
    <row r="101" spans="1:4" ht="12" customHeight="1" x14ac:dyDescent="0.25">
      <c r="A101" s="12" t="s">
        <v>83</v>
      </c>
      <c r="B101" s="52" t="s">
        <v>278</v>
      </c>
      <c r="C101" s="109"/>
      <c r="D101" s="109"/>
    </row>
    <row r="102" spans="1:4" ht="12" customHeight="1" x14ac:dyDescent="0.25">
      <c r="A102" s="12" t="s">
        <v>85</v>
      </c>
      <c r="B102" s="53" t="s">
        <v>279</v>
      </c>
      <c r="C102" s="109"/>
      <c r="D102" s="109"/>
    </row>
    <row r="103" spans="1:4" ht="12" customHeight="1" x14ac:dyDescent="0.25">
      <c r="A103" s="11" t="s">
        <v>114</v>
      </c>
      <c r="B103" s="54" t="s">
        <v>280</v>
      </c>
      <c r="C103" s="109"/>
      <c r="D103" s="109"/>
    </row>
    <row r="104" spans="1:4" ht="12" customHeight="1" x14ac:dyDescent="0.25">
      <c r="A104" s="12" t="s">
        <v>270</v>
      </c>
      <c r="B104" s="54" t="s">
        <v>281</v>
      </c>
      <c r="C104" s="109"/>
      <c r="D104" s="109"/>
    </row>
    <row r="105" spans="1:4" ht="12" customHeight="1" thickBot="1" x14ac:dyDescent="0.3">
      <c r="A105" s="16" t="s">
        <v>271</v>
      </c>
      <c r="B105" s="55" t="s">
        <v>282</v>
      </c>
      <c r="C105" s="112">
        <v>2241300</v>
      </c>
      <c r="D105" s="112">
        <v>2241300</v>
      </c>
    </row>
    <row r="106" spans="1:4" ht="12" customHeight="1" thickBot="1" x14ac:dyDescent="0.3">
      <c r="A106" s="18" t="s">
        <v>9</v>
      </c>
      <c r="B106" s="23" t="s">
        <v>283</v>
      </c>
      <c r="C106" s="105">
        <f>+C107+C109+C111</f>
        <v>107074940</v>
      </c>
      <c r="D106" s="105">
        <f>+D107+D109+D111</f>
        <v>157014331</v>
      </c>
    </row>
    <row r="107" spans="1:4" ht="12" customHeight="1" x14ac:dyDescent="0.25">
      <c r="A107" s="13" t="s">
        <v>74</v>
      </c>
      <c r="B107" s="6" t="s">
        <v>135</v>
      </c>
      <c r="C107" s="108">
        <v>104115772</v>
      </c>
      <c r="D107" s="108">
        <v>152455163</v>
      </c>
    </row>
    <row r="108" spans="1:4" ht="12" customHeight="1" x14ac:dyDescent="0.25">
      <c r="A108" s="13" t="s">
        <v>75</v>
      </c>
      <c r="B108" s="10" t="s">
        <v>287</v>
      </c>
      <c r="C108" s="108">
        <v>0</v>
      </c>
      <c r="D108" s="108">
        <v>0</v>
      </c>
    </row>
    <row r="109" spans="1:4" ht="12" customHeight="1" x14ac:dyDescent="0.25">
      <c r="A109" s="13" t="s">
        <v>76</v>
      </c>
      <c r="B109" s="10" t="s">
        <v>115</v>
      </c>
      <c r="C109" s="107"/>
      <c r="D109" s="107"/>
    </row>
    <row r="110" spans="1:4" ht="12" customHeight="1" x14ac:dyDescent="0.25">
      <c r="A110" s="13" t="s">
        <v>77</v>
      </c>
      <c r="B110" s="10" t="s">
        <v>288</v>
      </c>
      <c r="C110" s="98"/>
      <c r="D110" s="98"/>
    </row>
    <row r="111" spans="1:4" ht="12" customHeight="1" x14ac:dyDescent="0.25">
      <c r="A111" s="13" t="s">
        <v>78</v>
      </c>
      <c r="B111" s="102" t="s">
        <v>137</v>
      </c>
      <c r="C111" s="98">
        <v>2959168</v>
      </c>
      <c r="D111" s="98">
        <v>4559168</v>
      </c>
    </row>
    <row r="112" spans="1:4" ht="12" customHeight="1" x14ac:dyDescent="0.25">
      <c r="A112" s="13" t="s">
        <v>84</v>
      </c>
      <c r="B112" s="101" t="s">
        <v>380</v>
      </c>
      <c r="C112" s="98"/>
      <c r="D112" s="98"/>
    </row>
    <row r="113" spans="1:4" ht="12" customHeight="1" x14ac:dyDescent="0.25">
      <c r="A113" s="13" t="s">
        <v>86</v>
      </c>
      <c r="B113" s="202" t="s">
        <v>293</v>
      </c>
      <c r="C113" s="98"/>
      <c r="D113" s="98"/>
    </row>
    <row r="114" spans="1:4" x14ac:dyDescent="0.25">
      <c r="A114" s="13" t="s">
        <v>116</v>
      </c>
      <c r="B114" s="53" t="s">
        <v>276</v>
      </c>
      <c r="C114" s="98"/>
      <c r="D114" s="98"/>
    </row>
    <row r="115" spans="1:4" ht="12" customHeight="1" x14ac:dyDescent="0.25">
      <c r="A115" s="13" t="s">
        <v>117</v>
      </c>
      <c r="B115" s="53" t="s">
        <v>292</v>
      </c>
      <c r="C115" s="98"/>
      <c r="D115" s="98"/>
    </row>
    <row r="116" spans="1:4" ht="12" customHeight="1" x14ac:dyDescent="0.25">
      <c r="A116" s="13" t="s">
        <v>118</v>
      </c>
      <c r="B116" s="53" t="s">
        <v>291</v>
      </c>
      <c r="C116" s="98"/>
      <c r="D116" s="98"/>
    </row>
    <row r="117" spans="1:4" ht="12" customHeight="1" x14ac:dyDescent="0.25">
      <c r="A117" s="13" t="s">
        <v>284</v>
      </c>
      <c r="B117" s="53" t="s">
        <v>279</v>
      </c>
      <c r="C117" s="98"/>
      <c r="D117" s="98"/>
    </row>
    <row r="118" spans="1:4" ht="12" customHeight="1" x14ac:dyDescent="0.25">
      <c r="A118" s="13" t="s">
        <v>285</v>
      </c>
      <c r="B118" s="53" t="s">
        <v>290</v>
      </c>
      <c r="C118" s="98"/>
      <c r="D118" s="98"/>
    </row>
    <row r="119" spans="1:4" ht="16.5" thickBot="1" x14ac:dyDescent="0.3">
      <c r="A119" s="11" t="s">
        <v>286</v>
      </c>
      <c r="B119" s="53" t="s">
        <v>289</v>
      </c>
      <c r="C119" s="99"/>
      <c r="D119" s="99"/>
    </row>
    <row r="120" spans="1:4" ht="12" customHeight="1" thickBot="1" x14ac:dyDescent="0.3">
      <c r="A120" s="18" t="s">
        <v>10</v>
      </c>
      <c r="B120" s="48" t="s">
        <v>294</v>
      </c>
      <c r="C120" s="105">
        <f>+C121+C122</f>
        <v>3087870</v>
      </c>
      <c r="D120" s="105">
        <f>+D121+D122</f>
        <v>172820893</v>
      </c>
    </row>
    <row r="121" spans="1:4" ht="12" customHeight="1" x14ac:dyDescent="0.25">
      <c r="A121" s="13" t="s">
        <v>57</v>
      </c>
      <c r="B121" s="7" t="s">
        <v>47</v>
      </c>
      <c r="C121" s="108">
        <v>3087870</v>
      </c>
      <c r="D121" s="108">
        <v>172820893</v>
      </c>
    </row>
    <row r="122" spans="1:4" ht="12" customHeight="1" thickBot="1" x14ac:dyDescent="0.3">
      <c r="A122" s="14" t="s">
        <v>58</v>
      </c>
      <c r="B122" s="10" t="s">
        <v>48</v>
      </c>
      <c r="C122" s="109"/>
      <c r="D122" s="109"/>
    </row>
    <row r="123" spans="1:4" ht="12" customHeight="1" thickBot="1" x14ac:dyDescent="0.3">
      <c r="A123" s="18" t="s">
        <v>11</v>
      </c>
      <c r="B123" s="48" t="s">
        <v>295</v>
      </c>
      <c r="C123" s="105">
        <f>+C90+C106+C120</f>
        <v>723951191</v>
      </c>
      <c r="D123" s="105">
        <f>+D90+D106+D120</f>
        <v>1008704714</v>
      </c>
    </row>
    <row r="124" spans="1:4" ht="12" customHeight="1" thickBot="1" x14ac:dyDescent="0.3">
      <c r="A124" s="18" t="s">
        <v>12</v>
      </c>
      <c r="B124" s="48" t="s">
        <v>296</v>
      </c>
      <c r="C124" s="105">
        <f>+C125+C126+C127</f>
        <v>0</v>
      </c>
      <c r="D124" s="105">
        <f>+D125+D126+D127</f>
        <v>0</v>
      </c>
    </row>
    <row r="125" spans="1:4" ht="12" customHeight="1" x14ac:dyDescent="0.25">
      <c r="A125" s="13" t="s">
        <v>61</v>
      </c>
      <c r="B125" s="7" t="s">
        <v>297</v>
      </c>
      <c r="C125" s="98"/>
      <c r="D125" s="98"/>
    </row>
    <row r="126" spans="1:4" ht="12" customHeight="1" x14ac:dyDescent="0.25">
      <c r="A126" s="13" t="s">
        <v>62</v>
      </c>
      <c r="B126" s="7" t="s">
        <v>298</v>
      </c>
      <c r="C126" s="98"/>
      <c r="D126" s="98"/>
    </row>
    <row r="127" spans="1:4" ht="12" customHeight="1" thickBot="1" x14ac:dyDescent="0.3">
      <c r="A127" s="11" t="s">
        <v>63</v>
      </c>
      <c r="B127" s="5" t="s">
        <v>299</v>
      </c>
      <c r="C127" s="98"/>
      <c r="D127" s="98"/>
    </row>
    <row r="128" spans="1:4" ht="12" customHeight="1" thickBot="1" x14ac:dyDescent="0.3">
      <c r="A128" s="18" t="s">
        <v>13</v>
      </c>
      <c r="B128" s="48" t="s">
        <v>342</v>
      </c>
      <c r="C128" s="105">
        <f>+C129+C130+C131+C132</f>
        <v>0</v>
      </c>
      <c r="D128" s="105">
        <f>+D129+D130+D131+D132</f>
        <v>0</v>
      </c>
    </row>
    <row r="129" spans="1:8" ht="12" customHeight="1" x14ac:dyDescent="0.25">
      <c r="A129" s="13" t="s">
        <v>64</v>
      </c>
      <c r="B129" s="7" t="s">
        <v>300</v>
      </c>
      <c r="C129" s="98"/>
      <c r="D129" s="98"/>
    </row>
    <row r="130" spans="1:8" ht="12" customHeight="1" x14ac:dyDescent="0.25">
      <c r="A130" s="13" t="s">
        <v>65</v>
      </c>
      <c r="B130" s="7" t="s">
        <v>301</v>
      </c>
      <c r="C130" s="98"/>
      <c r="D130" s="98"/>
    </row>
    <row r="131" spans="1:8" ht="12" customHeight="1" x14ac:dyDescent="0.25">
      <c r="A131" s="13" t="s">
        <v>203</v>
      </c>
      <c r="B131" s="7" t="s">
        <v>302</v>
      </c>
      <c r="C131" s="98"/>
      <c r="D131" s="98"/>
    </row>
    <row r="132" spans="1:8" ht="12" customHeight="1" thickBot="1" x14ac:dyDescent="0.3">
      <c r="A132" s="11" t="s">
        <v>204</v>
      </c>
      <c r="B132" s="5" t="s">
        <v>303</v>
      </c>
      <c r="C132" s="98"/>
      <c r="D132" s="98"/>
    </row>
    <row r="133" spans="1:8" ht="12" customHeight="1" thickBot="1" x14ac:dyDescent="0.3">
      <c r="A133" s="18" t="s">
        <v>14</v>
      </c>
      <c r="B133" s="48" t="s">
        <v>304</v>
      </c>
      <c r="C133" s="111">
        <f>+C134+C135+C136+C137</f>
        <v>12215375</v>
      </c>
      <c r="D133" s="111">
        <f>+D134+D135+D136+D137</f>
        <v>12215375</v>
      </c>
    </row>
    <row r="134" spans="1:8" ht="12" customHeight="1" x14ac:dyDescent="0.25">
      <c r="A134" s="13" t="s">
        <v>66</v>
      </c>
      <c r="B134" s="7" t="s">
        <v>305</v>
      </c>
      <c r="C134" s="98"/>
      <c r="D134" s="98"/>
    </row>
    <row r="135" spans="1:8" ht="12" customHeight="1" x14ac:dyDescent="0.25">
      <c r="A135" s="13" t="s">
        <v>67</v>
      </c>
      <c r="B135" s="7" t="s">
        <v>315</v>
      </c>
      <c r="C135" s="98">
        <v>12215375</v>
      </c>
      <c r="D135" s="98">
        <v>12215375</v>
      </c>
    </row>
    <row r="136" spans="1:8" ht="12" customHeight="1" x14ac:dyDescent="0.25">
      <c r="A136" s="13" t="s">
        <v>216</v>
      </c>
      <c r="B136" s="7" t="s">
        <v>306</v>
      </c>
      <c r="C136" s="98"/>
      <c r="D136" s="98"/>
    </row>
    <row r="137" spans="1:8" ht="12" customHeight="1" thickBot="1" x14ac:dyDescent="0.3">
      <c r="A137" s="11" t="s">
        <v>217</v>
      </c>
      <c r="B137" s="5" t="s">
        <v>392</v>
      </c>
      <c r="C137" s="98"/>
      <c r="D137" s="98"/>
    </row>
    <row r="138" spans="1:8" ht="12" customHeight="1" thickBot="1" x14ac:dyDescent="0.3">
      <c r="A138" s="18" t="s">
        <v>15</v>
      </c>
      <c r="B138" s="48" t="s">
        <v>308</v>
      </c>
      <c r="C138" s="113">
        <f>+C139+C140+C141+C142</f>
        <v>0</v>
      </c>
      <c r="D138" s="113">
        <f>+D139+D140+D141+D142</f>
        <v>0</v>
      </c>
    </row>
    <row r="139" spans="1:8" ht="12" customHeight="1" x14ac:dyDescent="0.25">
      <c r="A139" s="13" t="s">
        <v>109</v>
      </c>
      <c r="B139" s="7" t="s">
        <v>309</v>
      </c>
      <c r="C139" s="98"/>
      <c r="D139" s="98"/>
    </row>
    <row r="140" spans="1:8" ht="12" customHeight="1" x14ac:dyDescent="0.25">
      <c r="A140" s="13" t="s">
        <v>110</v>
      </c>
      <c r="B140" s="7" t="s">
        <v>310</v>
      </c>
      <c r="C140" s="98"/>
      <c r="D140" s="98"/>
    </row>
    <row r="141" spans="1:8" ht="12" customHeight="1" x14ac:dyDescent="0.25">
      <c r="A141" s="13" t="s">
        <v>136</v>
      </c>
      <c r="B141" s="7" t="s">
        <v>311</v>
      </c>
      <c r="C141" s="98"/>
      <c r="D141" s="98"/>
    </row>
    <row r="142" spans="1:8" ht="12" customHeight="1" thickBot="1" x14ac:dyDescent="0.3">
      <c r="A142" s="13" t="s">
        <v>219</v>
      </c>
      <c r="B142" s="7" t="s">
        <v>312</v>
      </c>
      <c r="C142" s="98"/>
      <c r="D142" s="98"/>
    </row>
    <row r="143" spans="1:8" ht="15" customHeight="1" thickBot="1" x14ac:dyDescent="0.3">
      <c r="A143" s="18" t="s">
        <v>16</v>
      </c>
      <c r="B143" s="48" t="s">
        <v>313</v>
      </c>
      <c r="C143" s="218">
        <f>+C124+C128+C133+C138</f>
        <v>12215375</v>
      </c>
      <c r="D143" s="218">
        <f>+D124+D128+D133+D138</f>
        <v>12215375</v>
      </c>
      <c r="E143" s="219"/>
      <c r="F143" s="220"/>
      <c r="G143" s="220"/>
      <c r="H143" s="220"/>
    </row>
    <row r="144" spans="1:8" s="205" customFormat="1" ht="12.95" customHeight="1" thickBot="1" x14ac:dyDescent="0.25">
      <c r="A144" s="103" t="s">
        <v>17</v>
      </c>
      <c r="B144" s="182" t="s">
        <v>314</v>
      </c>
      <c r="C144" s="218">
        <f>+C123+C143</f>
        <v>736166566</v>
      </c>
      <c r="D144" s="218">
        <f>+D123+D143</f>
        <v>1020920089</v>
      </c>
    </row>
    <row r="145" spans="1:3" ht="7.5" customHeight="1" x14ac:dyDescent="0.25"/>
    <row r="146" spans="1:3" x14ac:dyDescent="0.25">
      <c r="A146" s="294"/>
      <c r="B146" s="294"/>
    </row>
    <row r="147" spans="1:3" ht="15" customHeight="1" x14ac:dyDescent="0.25">
      <c r="A147" s="290"/>
      <c r="B147" s="290"/>
    </row>
    <row r="148" spans="1:3" ht="13.5" customHeight="1" x14ac:dyDescent="0.25">
      <c r="A148" s="256"/>
      <c r="B148" s="257"/>
      <c r="C148" s="221"/>
    </row>
    <row r="149" spans="1:3" ht="27.75" customHeight="1" x14ac:dyDescent="0.25">
      <c r="A149" s="256"/>
      <c r="B149" s="257"/>
    </row>
  </sheetData>
  <mergeCells count="6">
    <mergeCell ref="A147:B147"/>
    <mergeCell ref="A2:B2"/>
    <mergeCell ref="A87:B87"/>
    <mergeCell ref="A146:B146"/>
    <mergeCell ref="A1:D1"/>
    <mergeCell ref="A86:D86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2018. ÉVI KÖLTSÉGVETÉS
KÖTELEZŐ FELADATAINAK MÉRLEGE &amp;R&amp;"Times New Roman CE,Félkövér dőlt"&amp;11 1.2. melléklet a 15/2018. (IX.12.) önkormányzati rendelethez</oddHeader>
  </headerFooter>
  <rowBreaks count="1" manualBreakCount="1">
    <brk id="8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49"/>
  <sheetViews>
    <sheetView view="pageLayout" topLeftCell="B1" zoomScaleNormal="100" zoomScaleSheetLayoutView="100" workbookViewId="0">
      <selection activeCell="F4" sqref="F4"/>
    </sheetView>
  </sheetViews>
  <sheetFormatPr defaultRowHeight="15.75" x14ac:dyDescent="0.25"/>
  <cols>
    <col min="1" max="1" width="9.5" style="183" customWidth="1"/>
    <col min="2" max="2" width="91.6640625" style="183" customWidth="1"/>
    <col min="3" max="3" width="17.5" style="203" customWidth="1"/>
    <col min="4" max="4" width="17.1640625" style="203" customWidth="1"/>
    <col min="5" max="16384" width="9.33203125" style="203"/>
  </cols>
  <sheetData>
    <row r="1" spans="1:4" ht="15.95" customHeight="1" x14ac:dyDescent="0.25">
      <c r="A1" s="291" t="s">
        <v>5</v>
      </c>
      <c r="B1" s="291"/>
      <c r="C1" s="291"/>
      <c r="D1" s="291"/>
    </row>
    <row r="2" spans="1:4" ht="15.95" customHeight="1" thickBot="1" x14ac:dyDescent="0.3">
      <c r="A2" s="292" t="s">
        <v>91</v>
      </c>
      <c r="B2" s="292"/>
      <c r="C2" s="114"/>
      <c r="D2" s="114" t="s">
        <v>400</v>
      </c>
    </row>
    <row r="3" spans="1:4" ht="38.1" customHeight="1" thickBot="1" x14ac:dyDescent="0.3">
      <c r="A3" s="21" t="s">
        <v>56</v>
      </c>
      <c r="B3" s="22" t="s">
        <v>385</v>
      </c>
      <c r="C3" s="28" t="s">
        <v>404</v>
      </c>
      <c r="D3" s="28" t="s">
        <v>417</v>
      </c>
    </row>
    <row r="4" spans="1:4" s="204" customFormat="1" ht="12" customHeight="1" thickBot="1" x14ac:dyDescent="0.25">
      <c r="A4" s="198">
        <v>1</v>
      </c>
      <c r="B4" s="199">
        <v>2</v>
      </c>
      <c r="C4" s="200">
        <v>3</v>
      </c>
      <c r="D4" s="200">
        <v>4</v>
      </c>
    </row>
    <row r="5" spans="1:4" s="205" customFormat="1" ht="12" customHeight="1" thickBot="1" x14ac:dyDescent="0.25">
      <c r="A5" s="18" t="s">
        <v>8</v>
      </c>
      <c r="B5" s="19" t="s">
        <v>159</v>
      </c>
      <c r="C5" s="105">
        <f>+C6+C7+C8+C9+C10+C11</f>
        <v>0</v>
      </c>
      <c r="D5" s="105">
        <f>+D6+D7+D8+D9+D10+D11</f>
        <v>0</v>
      </c>
    </row>
    <row r="6" spans="1:4" s="205" customFormat="1" ht="12" customHeight="1" x14ac:dyDescent="0.2">
      <c r="A6" s="13" t="s">
        <v>68</v>
      </c>
      <c r="B6" s="206" t="s">
        <v>160</v>
      </c>
      <c r="C6" s="108"/>
      <c r="D6" s="108"/>
    </row>
    <row r="7" spans="1:4" s="205" customFormat="1" ht="12" customHeight="1" x14ac:dyDescent="0.2">
      <c r="A7" s="12" t="s">
        <v>69</v>
      </c>
      <c r="B7" s="207" t="s">
        <v>161</v>
      </c>
      <c r="C7" s="107"/>
      <c r="D7" s="107"/>
    </row>
    <row r="8" spans="1:4" s="205" customFormat="1" ht="12" customHeight="1" x14ac:dyDescent="0.2">
      <c r="A8" s="12" t="s">
        <v>70</v>
      </c>
      <c r="B8" s="207" t="s">
        <v>162</v>
      </c>
      <c r="C8" s="107"/>
      <c r="D8" s="107"/>
    </row>
    <row r="9" spans="1:4" s="205" customFormat="1" ht="12" customHeight="1" x14ac:dyDescent="0.2">
      <c r="A9" s="12" t="s">
        <v>71</v>
      </c>
      <c r="B9" s="207" t="s">
        <v>163</v>
      </c>
      <c r="C9" s="107"/>
      <c r="D9" s="107"/>
    </row>
    <row r="10" spans="1:4" s="205" customFormat="1" ht="12" customHeight="1" x14ac:dyDescent="0.2">
      <c r="A10" s="12" t="s">
        <v>88</v>
      </c>
      <c r="B10" s="207" t="s">
        <v>164</v>
      </c>
      <c r="C10" s="107"/>
      <c r="D10" s="107"/>
    </row>
    <row r="11" spans="1:4" s="205" customFormat="1" ht="12" customHeight="1" thickBot="1" x14ac:dyDescent="0.25">
      <c r="A11" s="14" t="s">
        <v>72</v>
      </c>
      <c r="B11" s="208" t="s">
        <v>165</v>
      </c>
      <c r="C11" s="107"/>
      <c r="D11" s="107"/>
    </row>
    <row r="12" spans="1:4" s="205" customFormat="1" ht="12" customHeight="1" thickBot="1" x14ac:dyDescent="0.25">
      <c r="A12" s="18" t="s">
        <v>9</v>
      </c>
      <c r="B12" s="100" t="s">
        <v>166</v>
      </c>
      <c r="C12" s="105">
        <f>+C13+C14+C15+C16+C17</f>
        <v>0</v>
      </c>
      <c r="D12" s="105">
        <f>+D13+D14+D15+D16+D17</f>
        <v>0</v>
      </c>
    </row>
    <row r="13" spans="1:4" s="205" customFormat="1" ht="12" customHeight="1" x14ac:dyDescent="0.2">
      <c r="A13" s="13" t="s">
        <v>74</v>
      </c>
      <c r="B13" s="206" t="s">
        <v>167</v>
      </c>
      <c r="C13" s="108"/>
      <c r="D13" s="108"/>
    </row>
    <row r="14" spans="1:4" s="205" customFormat="1" ht="12" customHeight="1" x14ac:dyDescent="0.2">
      <c r="A14" s="12" t="s">
        <v>75</v>
      </c>
      <c r="B14" s="207" t="s">
        <v>168</v>
      </c>
      <c r="C14" s="107"/>
      <c r="D14" s="107"/>
    </row>
    <row r="15" spans="1:4" s="205" customFormat="1" ht="12" customHeight="1" x14ac:dyDescent="0.2">
      <c r="A15" s="12" t="s">
        <v>76</v>
      </c>
      <c r="B15" s="207" t="s">
        <v>374</v>
      </c>
      <c r="C15" s="107"/>
      <c r="D15" s="107"/>
    </row>
    <row r="16" spans="1:4" s="205" customFormat="1" ht="12" customHeight="1" x14ac:dyDescent="0.2">
      <c r="A16" s="12" t="s">
        <v>77</v>
      </c>
      <c r="B16" s="207" t="s">
        <v>375</v>
      </c>
      <c r="C16" s="107"/>
      <c r="D16" s="107"/>
    </row>
    <row r="17" spans="1:4" s="205" customFormat="1" ht="12" customHeight="1" x14ac:dyDescent="0.2">
      <c r="A17" s="12" t="s">
        <v>78</v>
      </c>
      <c r="B17" s="207" t="s">
        <v>169</v>
      </c>
      <c r="C17" s="107"/>
      <c r="D17" s="107"/>
    </row>
    <row r="18" spans="1:4" s="205" customFormat="1" ht="12" customHeight="1" thickBot="1" x14ac:dyDescent="0.25">
      <c r="A18" s="14" t="s">
        <v>84</v>
      </c>
      <c r="B18" s="208" t="s">
        <v>170</v>
      </c>
      <c r="C18" s="109"/>
      <c r="D18" s="109"/>
    </row>
    <row r="19" spans="1:4" s="205" customFormat="1" ht="12" customHeight="1" thickBot="1" x14ac:dyDescent="0.25">
      <c r="A19" s="18" t="s">
        <v>10</v>
      </c>
      <c r="B19" s="19" t="s">
        <v>171</v>
      </c>
      <c r="C19" s="105">
        <f>+C20+C21+C22+C23+C24</f>
        <v>0</v>
      </c>
      <c r="D19" s="105">
        <f>+D20+D21+D22+D23+D24</f>
        <v>0</v>
      </c>
    </row>
    <row r="20" spans="1:4" s="205" customFormat="1" ht="12" customHeight="1" x14ac:dyDescent="0.2">
      <c r="A20" s="13" t="s">
        <v>57</v>
      </c>
      <c r="B20" s="206" t="s">
        <v>172</v>
      </c>
      <c r="C20" s="108"/>
      <c r="D20" s="108"/>
    </row>
    <row r="21" spans="1:4" s="205" customFormat="1" ht="12" customHeight="1" x14ac:dyDescent="0.2">
      <c r="A21" s="12" t="s">
        <v>58</v>
      </c>
      <c r="B21" s="207" t="s">
        <v>173</v>
      </c>
      <c r="C21" s="107"/>
      <c r="D21" s="107"/>
    </row>
    <row r="22" spans="1:4" s="205" customFormat="1" ht="12" customHeight="1" x14ac:dyDescent="0.2">
      <c r="A22" s="12" t="s">
        <v>59</v>
      </c>
      <c r="B22" s="207" t="s">
        <v>376</v>
      </c>
      <c r="C22" s="107"/>
      <c r="D22" s="107"/>
    </row>
    <row r="23" spans="1:4" s="205" customFormat="1" ht="12" customHeight="1" x14ac:dyDescent="0.2">
      <c r="A23" s="12" t="s">
        <v>60</v>
      </c>
      <c r="B23" s="207" t="s">
        <v>377</v>
      </c>
      <c r="C23" s="107"/>
      <c r="D23" s="107"/>
    </row>
    <row r="24" spans="1:4" s="205" customFormat="1" ht="12" customHeight="1" x14ac:dyDescent="0.2">
      <c r="A24" s="12" t="s">
        <v>99</v>
      </c>
      <c r="B24" s="207" t="s">
        <v>174</v>
      </c>
      <c r="C24" s="107"/>
      <c r="D24" s="107"/>
    </row>
    <row r="25" spans="1:4" s="205" customFormat="1" ht="12" customHeight="1" thickBot="1" x14ac:dyDescent="0.25">
      <c r="A25" s="14" t="s">
        <v>100</v>
      </c>
      <c r="B25" s="208" t="s">
        <v>175</v>
      </c>
      <c r="C25" s="109"/>
      <c r="D25" s="109"/>
    </row>
    <row r="26" spans="1:4" s="205" customFormat="1" ht="12" customHeight="1" thickBot="1" x14ac:dyDescent="0.25">
      <c r="A26" s="18" t="s">
        <v>101</v>
      </c>
      <c r="B26" s="19" t="s">
        <v>176</v>
      </c>
      <c r="C26" s="111">
        <f>+C27+C30+C31+C32</f>
        <v>23364250</v>
      </c>
      <c r="D26" s="111">
        <f>+D27+D30+D31+D32</f>
        <v>23364250</v>
      </c>
    </row>
    <row r="27" spans="1:4" s="205" customFormat="1" ht="12" customHeight="1" x14ac:dyDescent="0.2">
      <c r="A27" s="13" t="s">
        <v>177</v>
      </c>
      <c r="B27" s="206" t="s">
        <v>183</v>
      </c>
      <c r="C27" s="201">
        <f>+C28+C29</f>
        <v>23364250</v>
      </c>
      <c r="D27" s="201">
        <f>+D28+D29</f>
        <v>23364250</v>
      </c>
    </row>
    <row r="28" spans="1:4" s="205" customFormat="1" ht="12" customHeight="1" x14ac:dyDescent="0.2">
      <c r="A28" s="12" t="s">
        <v>178</v>
      </c>
      <c r="B28" s="207" t="s">
        <v>184</v>
      </c>
      <c r="C28" s="107">
        <v>23364250</v>
      </c>
      <c r="D28" s="107">
        <v>23364250</v>
      </c>
    </row>
    <row r="29" spans="1:4" s="205" customFormat="1" ht="12" customHeight="1" x14ac:dyDescent="0.2">
      <c r="A29" s="12" t="s">
        <v>179</v>
      </c>
      <c r="B29" s="207" t="s">
        <v>185</v>
      </c>
      <c r="C29" s="107"/>
      <c r="D29" s="107"/>
    </row>
    <row r="30" spans="1:4" s="205" customFormat="1" ht="12" customHeight="1" x14ac:dyDescent="0.2">
      <c r="A30" s="12" t="s">
        <v>180</v>
      </c>
      <c r="B30" s="207" t="s">
        <v>186</v>
      </c>
      <c r="C30" s="107"/>
      <c r="D30" s="107"/>
    </row>
    <row r="31" spans="1:4" s="205" customFormat="1" ht="12" customHeight="1" x14ac:dyDescent="0.2">
      <c r="A31" s="12" t="s">
        <v>181</v>
      </c>
      <c r="B31" s="207" t="s">
        <v>187</v>
      </c>
      <c r="C31" s="107"/>
      <c r="D31" s="107"/>
    </row>
    <row r="32" spans="1:4" s="205" customFormat="1" ht="12" customHeight="1" thickBot="1" x14ac:dyDescent="0.25">
      <c r="A32" s="14" t="s">
        <v>182</v>
      </c>
      <c r="B32" s="208" t="s">
        <v>188</v>
      </c>
      <c r="C32" s="109"/>
      <c r="D32" s="109"/>
    </row>
    <row r="33" spans="1:4" s="205" customFormat="1" ht="12" customHeight="1" thickBot="1" x14ac:dyDescent="0.25">
      <c r="A33" s="18" t="s">
        <v>12</v>
      </c>
      <c r="B33" s="19" t="s">
        <v>189</v>
      </c>
      <c r="C33" s="105">
        <f>SUM(C34:C43)</f>
        <v>0</v>
      </c>
      <c r="D33" s="105">
        <f>SUM(D34:D43)</f>
        <v>0</v>
      </c>
    </row>
    <row r="34" spans="1:4" s="205" customFormat="1" ht="12" customHeight="1" x14ac:dyDescent="0.2">
      <c r="A34" s="13" t="s">
        <v>61</v>
      </c>
      <c r="B34" s="206" t="s">
        <v>192</v>
      </c>
      <c r="C34" s="108"/>
      <c r="D34" s="108"/>
    </row>
    <row r="35" spans="1:4" s="205" customFormat="1" ht="12" customHeight="1" x14ac:dyDescent="0.2">
      <c r="A35" s="12" t="s">
        <v>62</v>
      </c>
      <c r="B35" s="207" t="s">
        <v>193</v>
      </c>
      <c r="C35" s="107"/>
      <c r="D35" s="107"/>
    </row>
    <row r="36" spans="1:4" s="205" customFormat="1" ht="12" customHeight="1" x14ac:dyDescent="0.2">
      <c r="A36" s="12" t="s">
        <v>63</v>
      </c>
      <c r="B36" s="207" t="s">
        <v>194</v>
      </c>
      <c r="C36" s="107"/>
      <c r="D36" s="107"/>
    </row>
    <row r="37" spans="1:4" s="205" customFormat="1" ht="12" customHeight="1" x14ac:dyDescent="0.2">
      <c r="A37" s="12" t="s">
        <v>103</v>
      </c>
      <c r="B37" s="207" t="s">
        <v>195</v>
      </c>
      <c r="C37" s="107"/>
      <c r="D37" s="107"/>
    </row>
    <row r="38" spans="1:4" s="205" customFormat="1" ht="12" customHeight="1" x14ac:dyDescent="0.2">
      <c r="A38" s="12" t="s">
        <v>104</v>
      </c>
      <c r="B38" s="207" t="s">
        <v>196</v>
      </c>
      <c r="C38" s="107"/>
      <c r="D38" s="107"/>
    </row>
    <row r="39" spans="1:4" s="205" customFormat="1" ht="12" customHeight="1" x14ac:dyDescent="0.2">
      <c r="A39" s="12" t="s">
        <v>105</v>
      </c>
      <c r="B39" s="207" t="s">
        <v>197</v>
      </c>
      <c r="C39" s="107"/>
      <c r="D39" s="107"/>
    </row>
    <row r="40" spans="1:4" s="205" customFormat="1" ht="12" customHeight="1" x14ac:dyDescent="0.2">
      <c r="A40" s="12" t="s">
        <v>106</v>
      </c>
      <c r="B40" s="207" t="s">
        <v>198</v>
      </c>
      <c r="C40" s="107"/>
      <c r="D40" s="107"/>
    </row>
    <row r="41" spans="1:4" s="205" customFormat="1" ht="12" customHeight="1" x14ac:dyDescent="0.2">
      <c r="A41" s="12" t="s">
        <v>107</v>
      </c>
      <c r="B41" s="207" t="s">
        <v>199</v>
      </c>
      <c r="C41" s="107"/>
      <c r="D41" s="107"/>
    </row>
    <row r="42" spans="1:4" s="205" customFormat="1" ht="12" customHeight="1" x14ac:dyDescent="0.2">
      <c r="A42" s="12" t="s">
        <v>190</v>
      </c>
      <c r="B42" s="207" t="s">
        <v>200</v>
      </c>
      <c r="C42" s="110"/>
      <c r="D42" s="110"/>
    </row>
    <row r="43" spans="1:4" s="205" customFormat="1" ht="12" customHeight="1" thickBot="1" x14ac:dyDescent="0.25">
      <c r="A43" s="14" t="s">
        <v>191</v>
      </c>
      <c r="B43" s="208" t="s">
        <v>201</v>
      </c>
      <c r="C43" s="195"/>
      <c r="D43" s="195"/>
    </row>
    <row r="44" spans="1:4" s="205" customFormat="1" ht="12" customHeight="1" thickBot="1" x14ac:dyDescent="0.25">
      <c r="A44" s="18" t="s">
        <v>13</v>
      </c>
      <c r="B44" s="19" t="s">
        <v>202</v>
      </c>
      <c r="C44" s="105">
        <f>SUM(C45:C49)</f>
        <v>0</v>
      </c>
      <c r="D44" s="105">
        <f>SUM(D45:D49)</f>
        <v>0</v>
      </c>
    </row>
    <row r="45" spans="1:4" s="205" customFormat="1" ht="12" customHeight="1" x14ac:dyDescent="0.2">
      <c r="A45" s="13" t="s">
        <v>64</v>
      </c>
      <c r="B45" s="206" t="s">
        <v>206</v>
      </c>
      <c r="C45" s="251"/>
      <c r="D45" s="251"/>
    </row>
    <row r="46" spans="1:4" s="205" customFormat="1" ht="12" customHeight="1" x14ac:dyDescent="0.2">
      <c r="A46" s="12" t="s">
        <v>65</v>
      </c>
      <c r="B46" s="207" t="s">
        <v>207</v>
      </c>
      <c r="C46" s="110"/>
      <c r="D46" s="110"/>
    </row>
    <row r="47" spans="1:4" s="205" customFormat="1" ht="12" customHeight="1" x14ac:dyDescent="0.2">
      <c r="A47" s="12" t="s">
        <v>203</v>
      </c>
      <c r="B47" s="207" t="s">
        <v>208</v>
      </c>
      <c r="C47" s="110"/>
      <c r="D47" s="110"/>
    </row>
    <row r="48" spans="1:4" s="205" customFormat="1" ht="12" customHeight="1" x14ac:dyDescent="0.2">
      <c r="A48" s="12" t="s">
        <v>204</v>
      </c>
      <c r="B48" s="207" t="s">
        <v>209</v>
      </c>
      <c r="C48" s="110"/>
      <c r="D48" s="110"/>
    </row>
    <row r="49" spans="1:4" s="205" customFormat="1" ht="12" customHeight="1" thickBot="1" x14ac:dyDescent="0.25">
      <c r="A49" s="14" t="s">
        <v>205</v>
      </c>
      <c r="B49" s="208" t="s">
        <v>210</v>
      </c>
      <c r="C49" s="195"/>
      <c r="D49" s="195"/>
    </row>
    <row r="50" spans="1:4" s="205" customFormat="1" ht="12" customHeight="1" thickBot="1" x14ac:dyDescent="0.25">
      <c r="A50" s="18" t="s">
        <v>108</v>
      </c>
      <c r="B50" s="19" t="s">
        <v>211</v>
      </c>
      <c r="C50" s="105">
        <f>SUM(C51:C53)</f>
        <v>0</v>
      </c>
      <c r="D50" s="105">
        <f>SUM(D51:D53)</f>
        <v>0</v>
      </c>
    </row>
    <row r="51" spans="1:4" s="205" customFormat="1" ht="12" customHeight="1" x14ac:dyDescent="0.2">
      <c r="A51" s="13" t="s">
        <v>66</v>
      </c>
      <c r="B51" s="206" t="s">
        <v>212</v>
      </c>
      <c r="C51" s="108"/>
      <c r="D51" s="108"/>
    </row>
    <row r="52" spans="1:4" s="205" customFormat="1" ht="12" customHeight="1" x14ac:dyDescent="0.2">
      <c r="A52" s="12" t="s">
        <v>67</v>
      </c>
      <c r="B52" s="207" t="s">
        <v>378</v>
      </c>
      <c r="C52" s="107"/>
      <c r="D52" s="107"/>
    </row>
    <row r="53" spans="1:4" s="205" customFormat="1" ht="12" customHeight="1" x14ac:dyDescent="0.2">
      <c r="A53" s="12" t="s">
        <v>216</v>
      </c>
      <c r="B53" s="207" t="s">
        <v>214</v>
      </c>
      <c r="C53" s="107"/>
      <c r="D53" s="107"/>
    </row>
    <row r="54" spans="1:4" s="205" customFormat="1" ht="12" customHeight="1" thickBot="1" x14ac:dyDescent="0.25">
      <c r="A54" s="14" t="s">
        <v>217</v>
      </c>
      <c r="B54" s="208" t="s">
        <v>215</v>
      </c>
      <c r="C54" s="109"/>
      <c r="D54" s="109"/>
    </row>
    <row r="55" spans="1:4" s="205" customFormat="1" ht="12" customHeight="1" thickBot="1" x14ac:dyDescent="0.25">
      <c r="A55" s="18" t="s">
        <v>15</v>
      </c>
      <c r="B55" s="100" t="s">
        <v>218</v>
      </c>
      <c r="C55" s="105">
        <f>SUM(C56:C58)</f>
        <v>0</v>
      </c>
      <c r="D55" s="105">
        <f>SUM(D56:D58)</f>
        <v>0</v>
      </c>
    </row>
    <row r="56" spans="1:4" s="205" customFormat="1" ht="12" customHeight="1" x14ac:dyDescent="0.2">
      <c r="A56" s="13" t="s">
        <v>109</v>
      </c>
      <c r="B56" s="206" t="s">
        <v>220</v>
      </c>
      <c r="C56" s="110"/>
      <c r="D56" s="110"/>
    </row>
    <row r="57" spans="1:4" s="205" customFormat="1" ht="12" customHeight="1" x14ac:dyDescent="0.2">
      <c r="A57" s="12" t="s">
        <v>110</v>
      </c>
      <c r="B57" s="207" t="s">
        <v>379</v>
      </c>
      <c r="C57" s="110"/>
      <c r="D57" s="110"/>
    </row>
    <row r="58" spans="1:4" s="205" customFormat="1" ht="12" customHeight="1" x14ac:dyDescent="0.2">
      <c r="A58" s="12" t="s">
        <v>136</v>
      </c>
      <c r="B58" s="207" t="s">
        <v>221</v>
      </c>
      <c r="C58" s="110"/>
      <c r="D58" s="110"/>
    </row>
    <row r="59" spans="1:4" s="205" customFormat="1" ht="12" customHeight="1" thickBot="1" x14ac:dyDescent="0.25">
      <c r="A59" s="14" t="s">
        <v>219</v>
      </c>
      <c r="B59" s="208" t="s">
        <v>222</v>
      </c>
      <c r="C59" s="110"/>
      <c r="D59" s="110"/>
    </row>
    <row r="60" spans="1:4" s="205" customFormat="1" ht="12" customHeight="1" thickBot="1" x14ac:dyDescent="0.25">
      <c r="A60" s="18" t="s">
        <v>16</v>
      </c>
      <c r="B60" s="19" t="s">
        <v>223</v>
      </c>
      <c r="C60" s="111">
        <f>+C5+C12+C19+C26+C33+C44+C50+C55</f>
        <v>23364250</v>
      </c>
      <c r="D60" s="111">
        <f>+D5+D12+D19+D26+D33+D44+D50+D55</f>
        <v>23364250</v>
      </c>
    </row>
    <row r="61" spans="1:4" s="205" customFormat="1" ht="12" customHeight="1" thickBot="1" x14ac:dyDescent="0.25">
      <c r="A61" s="209" t="s">
        <v>224</v>
      </c>
      <c r="B61" s="100" t="s">
        <v>225</v>
      </c>
      <c r="C61" s="105">
        <f>SUM(C62:C64)</f>
        <v>0</v>
      </c>
      <c r="D61" s="105">
        <f>SUM(D62:D64)</f>
        <v>0</v>
      </c>
    </row>
    <row r="62" spans="1:4" s="205" customFormat="1" ht="12" customHeight="1" x14ac:dyDescent="0.2">
      <c r="A62" s="13" t="s">
        <v>258</v>
      </c>
      <c r="B62" s="206" t="s">
        <v>226</v>
      </c>
      <c r="C62" s="110"/>
      <c r="D62" s="110"/>
    </row>
    <row r="63" spans="1:4" s="205" customFormat="1" ht="12" customHeight="1" x14ac:dyDescent="0.2">
      <c r="A63" s="12" t="s">
        <v>267</v>
      </c>
      <c r="B63" s="207" t="s">
        <v>227</v>
      </c>
      <c r="C63" s="110"/>
      <c r="D63" s="110"/>
    </row>
    <row r="64" spans="1:4" s="205" customFormat="1" ht="12" customHeight="1" thickBot="1" x14ac:dyDescent="0.25">
      <c r="A64" s="14" t="s">
        <v>268</v>
      </c>
      <c r="B64" s="210" t="s">
        <v>228</v>
      </c>
      <c r="C64" s="110"/>
      <c r="D64" s="110"/>
    </row>
    <row r="65" spans="1:4" s="205" customFormat="1" ht="12" customHeight="1" thickBot="1" x14ac:dyDescent="0.25">
      <c r="A65" s="209" t="s">
        <v>229</v>
      </c>
      <c r="B65" s="100" t="s">
        <v>230</v>
      </c>
      <c r="C65" s="105">
        <f>SUM(C66:C69)</f>
        <v>0</v>
      </c>
      <c r="D65" s="105">
        <f>SUM(D66:D69)</f>
        <v>0</v>
      </c>
    </row>
    <row r="66" spans="1:4" s="205" customFormat="1" ht="12" customHeight="1" x14ac:dyDescent="0.2">
      <c r="A66" s="13" t="s">
        <v>89</v>
      </c>
      <c r="B66" s="206" t="s">
        <v>231</v>
      </c>
      <c r="C66" s="110"/>
      <c r="D66" s="110"/>
    </row>
    <row r="67" spans="1:4" s="205" customFormat="1" ht="12" customHeight="1" x14ac:dyDescent="0.2">
      <c r="A67" s="12" t="s">
        <v>90</v>
      </c>
      <c r="B67" s="207" t="s">
        <v>232</v>
      </c>
      <c r="C67" s="110"/>
      <c r="D67" s="110"/>
    </row>
    <row r="68" spans="1:4" s="205" customFormat="1" ht="12" customHeight="1" x14ac:dyDescent="0.2">
      <c r="A68" s="12" t="s">
        <v>259</v>
      </c>
      <c r="B68" s="207" t="s">
        <v>233</v>
      </c>
      <c r="C68" s="110"/>
      <c r="D68" s="110"/>
    </row>
    <row r="69" spans="1:4" s="205" customFormat="1" ht="12" customHeight="1" thickBot="1" x14ac:dyDescent="0.25">
      <c r="A69" s="14" t="s">
        <v>260</v>
      </c>
      <c r="B69" s="208" t="s">
        <v>234</v>
      </c>
      <c r="C69" s="110"/>
      <c r="D69" s="110"/>
    </row>
    <row r="70" spans="1:4" s="205" customFormat="1" ht="12" customHeight="1" thickBot="1" x14ac:dyDescent="0.25">
      <c r="A70" s="209" t="s">
        <v>235</v>
      </c>
      <c r="B70" s="100" t="s">
        <v>236</v>
      </c>
      <c r="C70" s="105">
        <f>SUM(C71:C72)</f>
        <v>0</v>
      </c>
      <c r="D70" s="105">
        <f>SUM(D71:D72)</f>
        <v>0</v>
      </c>
    </row>
    <row r="71" spans="1:4" s="205" customFormat="1" ht="12" customHeight="1" x14ac:dyDescent="0.2">
      <c r="A71" s="13" t="s">
        <v>261</v>
      </c>
      <c r="B71" s="206" t="s">
        <v>237</v>
      </c>
      <c r="C71" s="110"/>
      <c r="D71" s="110"/>
    </row>
    <row r="72" spans="1:4" s="205" customFormat="1" ht="12" customHeight="1" thickBot="1" x14ac:dyDescent="0.25">
      <c r="A72" s="14" t="s">
        <v>262</v>
      </c>
      <c r="B72" s="208" t="s">
        <v>238</v>
      </c>
      <c r="C72" s="110"/>
      <c r="D72" s="110"/>
    </row>
    <row r="73" spans="1:4" s="205" customFormat="1" ht="12" customHeight="1" thickBot="1" x14ac:dyDescent="0.25">
      <c r="A73" s="209" t="s">
        <v>239</v>
      </c>
      <c r="B73" s="100" t="s">
        <v>240</v>
      </c>
      <c r="C73" s="105">
        <f>SUM(C74:C76)</f>
        <v>0</v>
      </c>
      <c r="D73" s="105">
        <f>SUM(D74:D76)</f>
        <v>0</v>
      </c>
    </row>
    <row r="74" spans="1:4" s="205" customFormat="1" ht="12" customHeight="1" x14ac:dyDescent="0.2">
      <c r="A74" s="13" t="s">
        <v>263</v>
      </c>
      <c r="B74" s="206" t="s">
        <v>241</v>
      </c>
      <c r="C74" s="110"/>
      <c r="D74" s="110"/>
    </row>
    <row r="75" spans="1:4" s="205" customFormat="1" ht="12" customHeight="1" x14ac:dyDescent="0.2">
      <c r="A75" s="12" t="s">
        <v>264</v>
      </c>
      <c r="B75" s="207" t="s">
        <v>242</v>
      </c>
      <c r="C75" s="110"/>
      <c r="D75" s="110"/>
    </row>
    <row r="76" spans="1:4" s="205" customFormat="1" ht="12" customHeight="1" thickBot="1" x14ac:dyDescent="0.25">
      <c r="A76" s="14" t="s">
        <v>265</v>
      </c>
      <c r="B76" s="208" t="s">
        <v>243</v>
      </c>
      <c r="C76" s="110"/>
      <c r="D76" s="110"/>
    </row>
    <row r="77" spans="1:4" s="205" customFormat="1" ht="12" customHeight="1" thickBot="1" x14ac:dyDescent="0.25">
      <c r="A77" s="209" t="s">
        <v>244</v>
      </c>
      <c r="B77" s="100" t="s">
        <v>266</v>
      </c>
      <c r="C77" s="105">
        <f>SUM(C78:C81)</f>
        <v>0</v>
      </c>
      <c r="D77" s="105">
        <f>SUM(D78:D81)</f>
        <v>0</v>
      </c>
    </row>
    <row r="78" spans="1:4" s="205" customFormat="1" ht="12" customHeight="1" x14ac:dyDescent="0.2">
      <c r="A78" s="211" t="s">
        <v>245</v>
      </c>
      <c r="B78" s="206" t="s">
        <v>246</v>
      </c>
      <c r="C78" s="110"/>
      <c r="D78" s="110"/>
    </row>
    <row r="79" spans="1:4" s="205" customFormat="1" ht="12" customHeight="1" x14ac:dyDescent="0.2">
      <c r="A79" s="212" t="s">
        <v>247</v>
      </c>
      <c r="B79" s="207" t="s">
        <v>248</v>
      </c>
      <c r="C79" s="110"/>
      <c r="D79" s="110"/>
    </row>
    <row r="80" spans="1:4" s="205" customFormat="1" ht="12" customHeight="1" x14ac:dyDescent="0.2">
      <c r="A80" s="212" t="s">
        <v>249</v>
      </c>
      <c r="B80" s="207" t="s">
        <v>250</v>
      </c>
      <c r="C80" s="110"/>
      <c r="D80" s="110"/>
    </row>
    <row r="81" spans="1:4" s="205" customFormat="1" ht="12" customHeight="1" thickBot="1" x14ac:dyDescent="0.25">
      <c r="A81" s="213" t="s">
        <v>251</v>
      </c>
      <c r="B81" s="208" t="s">
        <v>252</v>
      </c>
      <c r="C81" s="110"/>
      <c r="D81" s="110"/>
    </row>
    <row r="82" spans="1:4" s="205" customFormat="1" ht="13.5" customHeight="1" thickBot="1" x14ac:dyDescent="0.25">
      <c r="A82" s="209" t="s">
        <v>253</v>
      </c>
      <c r="B82" s="100" t="s">
        <v>254</v>
      </c>
      <c r="C82" s="252"/>
      <c r="D82" s="252"/>
    </row>
    <row r="83" spans="1:4" s="205" customFormat="1" ht="15.75" customHeight="1" thickBot="1" x14ac:dyDescent="0.25">
      <c r="A83" s="209" t="s">
        <v>255</v>
      </c>
      <c r="B83" s="214" t="s">
        <v>256</v>
      </c>
      <c r="C83" s="111">
        <f>+C61+C65+C70+C73+C77+C82</f>
        <v>0</v>
      </c>
      <c r="D83" s="111">
        <f>+D61+D65+D70+D73+D77+D82</f>
        <v>0</v>
      </c>
    </row>
    <row r="84" spans="1:4" s="205" customFormat="1" ht="16.5" customHeight="1" thickBot="1" x14ac:dyDescent="0.25">
      <c r="A84" s="215" t="s">
        <v>269</v>
      </c>
      <c r="B84" s="216" t="s">
        <v>257</v>
      </c>
      <c r="C84" s="111">
        <f>+C60+C83</f>
        <v>23364250</v>
      </c>
      <c r="D84" s="111">
        <f>+D60+D83</f>
        <v>23364250</v>
      </c>
    </row>
    <row r="85" spans="1:4" s="205" customFormat="1" ht="83.25" customHeight="1" x14ac:dyDescent="0.2">
      <c r="A85" s="3"/>
      <c r="B85" s="4"/>
    </row>
    <row r="86" spans="1:4" ht="16.5" customHeight="1" x14ac:dyDescent="0.25">
      <c r="A86" s="291" t="s">
        <v>36</v>
      </c>
      <c r="B86" s="291"/>
    </row>
    <row r="87" spans="1:4" s="217" customFormat="1" ht="16.5" customHeight="1" thickBot="1" x14ac:dyDescent="0.3">
      <c r="A87" s="293" t="s">
        <v>92</v>
      </c>
      <c r="B87" s="293"/>
      <c r="C87" s="50" t="s">
        <v>400</v>
      </c>
      <c r="D87" s="50" t="s">
        <v>400</v>
      </c>
    </row>
    <row r="88" spans="1:4" ht="38.1" customHeight="1" thickBot="1" x14ac:dyDescent="0.3">
      <c r="A88" s="21" t="s">
        <v>56</v>
      </c>
      <c r="B88" s="22" t="s">
        <v>37</v>
      </c>
      <c r="C88" s="28" t="s">
        <v>404</v>
      </c>
      <c r="D88" s="28" t="s">
        <v>404</v>
      </c>
    </row>
    <row r="89" spans="1:4" s="204" customFormat="1" ht="12" customHeight="1" thickBot="1" x14ac:dyDescent="0.25">
      <c r="A89" s="25">
        <v>1</v>
      </c>
      <c r="B89" s="26">
        <v>2</v>
      </c>
      <c r="C89" s="27">
        <v>3</v>
      </c>
      <c r="D89" s="27">
        <v>3</v>
      </c>
    </row>
    <row r="90" spans="1:4" ht="12" customHeight="1" thickBot="1" x14ac:dyDescent="0.3">
      <c r="A90" s="20" t="s">
        <v>8</v>
      </c>
      <c r="B90" s="24" t="s">
        <v>272</v>
      </c>
      <c r="C90" s="104">
        <f>SUM(C91:C95)</f>
        <v>23364250</v>
      </c>
      <c r="D90" s="104">
        <f>SUM(D91:D95)</f>
        <v>23364250</v>
      </c>
    </row>
    <row r="91" spans="1:4" ht="12" customHeight="1" x14ac:dyDescent="0.25">
      <c r="A91" s="15" t="s">
        <v>68</v>
      </c>
      <c r="B91" s="8" t="s">
        <v>38</v>
      </c>
      <c r="C91" s="106">
        <v>12438703</v>
      </c>
      <c r="D91" s="106">
        <v>12438703</v>
      </c>
    </row>
    <row r="92" spans="1:4" ht="12" customHeight="1" x14ac:dyDescent="0.25">
      <c r="A92" s="12" t="s">
        <v>69</v>
      </c>
      <c r="B92" s="6" t="s">
        <v>111</v>
      </c>
      <c r="C92" s="107">
        <v>2425547</v>
      </c>
      <c r="D92" s="107">
        <v>2425547</v>
      </c>
    </row>
    <row r="93" spans="1:4" ht="12" customHeight="1" x14ac:dyDescent="0.25">
      <c r="A93" s="12" t="s">
        <v>70</v>
      </c>
      <c r="B93" s="6" t="s">
        <v>87</v>
      </c>
      <c r="C93" s="109"/>
      <c r="D93" s="109"/>
    </row>
    <row r="94" spans="1:4" ht="12" customHeight="1" x14ac:dyDescent="0.25">
      <c r="A94" s="12" t="s">
        <v>71</v>
      </c>
      <c r="B94" s="9" t="s">
        <v>112</v>
      </c>
      <c r="C94" s="109"/>
      <c r="D94" s="109"/>
    </row>
    <row r="95" spans="1:4" ht="12" customHeight="1" x14ac:dyDescent="0.25">
      <c r="A95" s="12" t="s">
        <v>79</v>
      </c>
      <c r="B95" s="17" t="s">
        <v>113</v>
      </c>
      <c r="C95" s="109">
        <v>8500000</v>
      </c>
      <c r="D95" s="109">
        <v>8500000</v>
      </c>
    </row>
    <row r="96" spans="1:4" ht="12" customHeight="1" x14ac:dyDescent="0.25">
      <c r="A96" s="12" t="s">
        <v>72</v>
      </c>
      <c r="B96" s="6" t="s">
        <v>273</v>
      </c>
      <c r="C96" s="109"/>
      <c r="D96" s="109"/>
    </row>
    <row r="97" spans="1:4" ht="12" customHeight="1" x14ac:dyDescent="0.25">
      <c r="A97" s="12" t="s">
        <v>73</v>
      </c>
      <c r="B97" s="52" t="s">
        <v>274</v>
      </c>
      <c r="C97" s="109"/>
      <c r="D97" s="109"/>
    </row>
    <row r="98" spans="1:4" ht="12" customHeight="1" x14ac:dyDescent="0.25">
      <c r="A98" s="12" t="s">
        <v>80</v>
      </c>
      <c r="B98" s="53" t="s">
        <v>275</v>
      </c>
      <c r="C98" s="109"/>
      <c r="D98" s="109"/>
    </row>
    <row r="99" spans="1:4" ht="12" customHeight="1" x14ac:dyDescent="0.25">
      <c r="A99" s="12" t="s">
        <v>81</v>
      </c>
      <c r="B99" s="53" t="s">
        <v>276</v>
      </c>
      <c r="C99" s="109"/>
      <c r="D99" s="109"/>
    </row>
    <row r="100" spans="1:4" ht="12" customHeight="1" x14ac:dyDescent="0.25">
      <c r="A100" s="12" t="s">
        <v>82</v>
      </c>
      <c r="B100" s="52" t="s">
        <v>277</v>
      </c>
      <c r="C100" s="109"/>
      <c r="D100" s="109"/>
    </row>
    <row r="101" spans="1:4" ht="12" customHeight="1" x14ac:dyDescent="0.25">
      <c r="A101" s="12" t="s">
        <v>83</v>
      </c>
      <c r="B101" s="52" t="s">
        <v>278</v>
      </c>
      <c r="C101" s="109"/>
      <c r="D101" s="109"/>
    </row>
    <row r="102" spans="1:4" ht="12" customHeight="1" x14ac:dyDescent="0.25">
      <c r="A102" s="12" t="s">
        <v>85</v>
      </c>
      <c r="B102" s="53" t="s">
        <v>279</v>
      </c>
      <c r="C102" s="109"/>
      <c r="D102" s="109"/>
    </row>
    <row r="103" spans="1:4" ht="12" customHeight="1" x14ac:dyDescent="0.25">
      <c r="A103" s="11" t="s">
        <v>114</v>
      </c>
      <c r="B103" s="54" t="s">
        <v>280</v>
      </c>
      <c r="C103" s="109"/>
      <c r="D103" s="109"/>
    </row>
    <row r="104" spans="1:4" ht="12" customHeight="1" x14ac:dyDescent="0.25">
      <c r="A104" s="12" t="s">
        <v>270</v>
      </c>
      <c r="B104" s="54" t="s">
        <v>281</v>
      </c>
      <c r="C104" s="109"/>
      <c r="D104" s="109"/>
    </row>
    <row r="105" spans="1:4" ht="12" customHeight="1" thickBot="1" x14ac:dyDescent="0.3">
      <c r="A105" s="16" t="s">
        <v>271</v>
      </c>
      <c r="B105" s="55" t="s">
        <v>282</v>
      </c>
      <c r="C105" s="112">
        <v>8500000</v>
      </c>
      <c r="D105" s="112">
        <v>8500000</v>
      </c>
    </row>
    <row r="106" spans="1:4" ht="12" customHeight="1" thickBot="1" x14ac:dyDescent="0.3">
      <c r="A106" s="18" t="s">
        <v>9</v>
      </c>
      <c r="B106" s="23" t="s">
        <v>283</v>
      </c>
      <c r="C106" s="105">
        <f>+C107+C109+C111</f>
        <v>0</v>
      </c>
      <c r="D106" s="105">
        <f>+D107+D109+D111</f>
        <v>0</v>
      </c>
    </row>
    <row r="107" spans="1:4" ht="12" customHeight="1" x14ac:dyDescent="0.25">
      <c r="A107" s="13" t="s">
        <v>74</v>
      </c>
      <c r="B107" s="6" t="s">
        <v>135</v>
      </c>
      <c r="C107" s="108"/>
      <c r="D107" s="108"/>
    </row>
    <row r="108" spans="1:4" ht="12" customHeight="1" x14ac:dyDescent="0.25">
      <c r="A108" s="13" t="s">
        <v>75</v>
      </c>
      <c r="B108" s="10" t="s">
        <v>287</v>
      </c>
      <c r="C108" s="108"/>
      <c r="D108" s="108"/>
    </row>
    <row r="109" spans="1:4" ht="12" customHeight="1" x14ac:dyDescent="0.25">
      <c r="A109" s="13" t="s">
        <v>76</v>
      </c>
      <c r="B109" s="10" t="s">
        <v>115</v>
      </c>
      <c r="C109" s="107"/>
      <c r="D109" s="107"/>
    </row>
    <row r="110" spans="1:4" ht="12" customHeight="1" x14ac:dyDescent="0.25">
      <c r="A110" s="13" t="s">
        <v>77</v>
      </c>
      <c r="B110" s="10" t="s">
        <v>288</v>
      </c>
      <c r="C110" s="98"/>
      <c r="D110" s="98"/>
    </row>
    <row r="111" spans="1:4" ht="12" customHeight="1" x14ac:dyDescent="0.25">
      <c r="A111" s="13" t="s">
        <v>78</v>
      </c>
      <c r="B111" s="102" t="s">
        <v>137</v>
      </c>
      <c r="C111" s="98"/>
      <c r="D111" s="98"/>
    </row>
    <row r="112" spans="1:4" ht="12" customHeight="1" x14ac:dyDescent="0.25">
      <c r="A112" s="13" t="s">
        <v>84</v>
      </c>
      <c r="B112" s="101" t="s">
        <v>380</v>
      </c>
      <c r="C112" s="98"/>
      <c r="D112" s="98"/>
    </row>
    <row r="113" spans="1:4" ht="12" customHeight="1" x14ac:dyDescent="0.25">
      <c r="A113" s="13" t="s">
        <v>86</v>
      </c>
      <c r="B113" s="202" t="s">
        <v>293</v>
      </c>
      <c r="C113" s="98"/>
      <c r="D113" s="98"/>
    </row>
    <row r="114" spans="1:4" x14ac:dyDescent="0.25">
      <c r="A114" s="13" t="s">
        <v>116</v>
      </c>
      <c r="B114" s="53" t="s">
        <v>276</v>
      </c>
      <c r="C114" s="98"/>
      <c r="D114" s="98"/>
    </row>
    <row r="115" spans="1:4" ht="12" customHeight="1" x14ac:dyDescent="0.25">
      <c r="A115" s="13" t="s">
        <v>117</v>
      </c>
      <c r="B115" s="53" t="s">
        <v>292</v>
      </c>
      <c r="C115" s="98"/>
      <c r="D115" s="98"/>
    </row>
    <row r="116" spans="1:4" ht="12" customHeight="1" x14ac:dyDescent="0.25">
      <c r="A116" s="13" t="s">
        <v>118</v>
      </c>
      <c r="B116" s="53" t="s">
        <v>291</v>
      </c>
      <c r="C116" s="98"/>
      <c r="D116" s="98"/>
    </row>
    <row r="117" spans="1:4" ht="12" customHeight="1" x14ac:dyDescent="0.25">
      <c r="A117" s="13" t="s">
        <v>284</v>
      </c>
      <c r="B117" s="53" t="s">
        <v>279</v>
      </c>
      <c r="C117" s="98"/>
      <c r="D117" s="98"/>
    </row>
    <row r="118" spans="1:4" ht="12" customHeight="1" x14ac:dyDescent="0.25">
      <c r="A118" s="13" t="s">
        <v>285</v>
      </c>
      <c r="B118" s="53" t="s">
        <v>290</v>
      </c>
      <c r="C118" s="98"/>
      <c r="D118" s="98"/>
    </row>
    <row r="119" spans="1:4" ht="16.5" thickBot="1" x14ac:dyDescent="0.3">
      <c r="A119" s="11" t="s">
        <v>286</v>
      </c>
      <c r="B119" s="53" t="s">
        <v>289</v>
      </c>
      <c r="C119" s="99"/>
      <c r="D119" s="99"/>
    </row>
    <row r="120" spans="1:4" ht="12" customHeight="1" thickBot="1" x14ac:dyDescent="0.3">
      <c r="A120" s="18" t="s">
        <v>10</v>
      </c>
      <c r="B120" s="48" t="s">
        <v>294</v>
      </c>
      <c r="C120" s="105">
        <f>+C121+C122</f>
        <v>0</v>
      </c>
      <c r="D120" s="105">
        <f>+D121+D122</f>
        <v>0</v>
      </c>
    </row>
    <row r="121" spans="1:4" ht="12" customHeight="1" x14ac:dyDescent="0.25">
      <c r="A121" s="13" t="s">
        <v>57</v>
      </c>
      <c r="B121" s="7" t="s">
        <v>47</v>
      </c>
      <c r="C121" s="108"/>
      <c r="D121" s="108"/>
    </row>
    <row r="122" spans="1:4" ht="12" customHeight="1" thickBot="1" x14ac:dyDescent="0.3">
      <c r="A122" s="14" t="s">
        <v>58</v>
      </c>
      <c r="B122" s="10" t="s">
        <v>48</v>
      </c>
      <c r="C122" s="109"/>
      <c r="D122" s="109"/>
    </row>
    <row r="123" spans="1:4" ht="12" customHeight="1" thickBot="1" x14ac:dyDescent="0.3">
      <c r="A123" s="18" t="s">
        <v>11</v>
      </c>
      <c r="B123" s="48" t="s">
        <v>295</v>
      </c>
      <c r="C123" s="105">
        <f>+C90+C106+C120</f>
        <v>23364250</v>
      </c>
      <c r="D123" s="105">
        <f>+D90+D106+D120</f>
        <v>23364250</v>
      </c>
    </row>
    <row r="124" spans="1:4" ht="12" customHeight="1" thickBot="1" x14ac:dyDescent="0.3">
      <c r="A124" s="18" t="s">
        <v>12</v>
      </c>
      <c r="B124" s="48" t="s">
        <v>296</v>
      </c>
      <c r="C124" s="105">
        <f>+C125+C126+C127</f>
        <v>0</v>
      </c>
      <c r="D124" s="105">
        <f>+D125+D126+D127</f>
        <v>0</v>
      </c>
    </row>
    <row r="125" spans="1:4" ht="12" customHeight="1" x14ac:dyDescent="0.25">
      <c r="A125" s="13" t="s">
        <v>61</v>
      </c>
      <c r="B125" s="7" t="s">
        <v>297</v>
      </c>
      <c r="C125" s="98"/>
      <c r="D125" s="98"/>
    </row>
    <row r="126" spans="1:4" ht="12" customHeight="1" x14ac:dyDescent="0.25">
      <c r="A126" s="13" t="s">
        <v>62</v>
      </c>
      <c r="B126" s="7" t="s">
        <v>298</v>
      </c>
      <c r="C126" s="98"/>
      <c r="D126" s="98"/>
    </row>
    <row r="127" spans="1:4" ht="12" customHeight="1" thickBot="1" x14ac:dyDescent="0.3">
      <c r="A127" s="11" t="s">
        <v>63</v>
      </c>
      <c r="B127" s="5" t="s">
        <v>299</v>
      </c>
      <c r="C127" s="98"/>
      <c r="D127" s="98"/>
    </row>
    <row r="128" spans="1:4" ht="12" customHeight="1" thickBot="1" x14ac:dyDescent="0.3">
      <c r="A128" s="18" t="s">
        <v>13</v>
      </c>
      <c r="B128" s="48" t="s">
        <v>342</v>
      </c>
      <c r="C128" s="105">
        <f>+C129+C130+C131+C132</f>
        <v>0</v>
      </c>
      <c r="D128" s="105">
        <f>+D129+D130+D131+D132</f>
        <v>0</v>
      </c>
    </row>
    <row r="129" spans="1:8" ht="12" customHeight="1" x14ac:dyDescent="0.25">
      <c r="A129" s="13" t="s">
        <v>64</v>
      </c>
      <c r="B129" s="7" t="s">
        <v>300</v>
      </c>
      <c r="C129" s="98"/>
      <c r="D129" s="98"/>
    </row>
    <row r="130" spans="1:8" ht="12" customHeight="1" x14ac:dyDescent="0.25">
      <c r="A130" s="13" t="s">
        <v>65</v>
      </c>
      <c r="B130" s="7" t="s">
        <v>301</v>
      </c>
      <c r="C130" s="98"/>
      <c r="D130" s="98"/>
    </row>
    <row r="131" spans="1:8" ht="12" customHeight="1" x14ac:dyDescent="0.25">
      <c r="A131" s="13" t="s">
        <v>203</v>
      </c>
      <c r="B131" s="7" t="s">
        <v>302</v>
      </c>
      <c r="C131" s="98"/>
      <c r="D131" s="98"/>
    </row>
    <row r="132" spans="1:8" ht="12" customHeight="1" thickBot="1" x14ac:dyDescent="0.3">
      <c r="A132" s="11" t="s">
        <v>204</v>
      </c>
      <c r="B132" s="5" t="s">
        <v>303</v>
      </c>
      <c r="C132" s="98"/>
      <c r="D132" s="98"/>
    </row>
    <row r="133" spans="1:8" ht="12" customHeight="1" thickBot="1" x14ac:dyDescent="0.3">
      <c r="A133" s="18" t="s">
        <v>14</v>
      </c>
      <c r="B133" s="48" t="s">
        <v>304</v>
      </c>
      <c r="C133" s="111">
        <f>+C134+C135+C136+C137</f>
        <v>0</v>
      </c>
      <c r="D133" s="111">
        <f>+D134+D135+D136+D137</f>
        <v>0</v>
      </c>
    </row>
    <row r="134" spans="1:8" ht="12" customHeight="1" x14ac:dyDescent="0.25">
      <c r="A134" s="13" t="s">
        <v>66</v>
      </c>
      <c r="B134" s="7" t="s">
        <v>305</v>
      </c>
      <c r="C134" s="98"/>
      <c r="D134" s="98"/>
    </row>
    <row r="135" spans="1:8" ht="12" customHeight="1" x14ac:dyDescent="0.25">
      <c r="A135" s="13" t="s">
        <v>67</v>
      </c>
      <c r="B135" s="7" t="s">
        <v>315</v>
      </c>
      <c r="C135" s="98"/>
      <c r="D135" s="98"/>
    </row>
    <row r="136" spans="1:8" ht="12" customHeight="1" x14ac:dyDescent="0.25">
      <c r="A136" s="13" t="s">
        <v>216</v>
      </c>
      <c r="B136" s="7" t="s">
        <v>306</v>
      </c>
      <c r="C136" s="98"/>
      <c r="D136" s="98"/>
    </row>
    <row r="137" spans="1:8" ht="12" customHeight="1" thickBot="1" x14ac:dyDescent="0.3">
      <c r="A137" s="11" t="s">
        <v>217</v>
      </c>
      <c r="B137" s="5" t="s">
        <v>307</v>
      </c>
      <c r="C137" s="98"/>
      <c r="D137" s="98"/>
    </row>
    <row r="138" spans="1:8" ht="12" customHeight="1" thickBot="1" x14ac:dyDescent="0.3">
      <c r="A138" s="18" t="s">
        <v>15</v>
      </c>
      <c r="B138" s="48" t="s">
        <v>308</v>
      </c>
      <c r="C138" s="113">
        <f>+C139+C140+C141+C142</f>
        <v>0</v>
      </c>
      <c r="D138" s="113">
        <f>+D139+D140+D141+D142</f>
        <v>0</v>
      </c>
    </row>
    <row r="139" spans="1:8" ht="12" customHeight="1" x14ac:dyDescent="0.25">
      <c r="A139" s="13" t="s">
        <v>109</v>
      </c>
      <c r="B139" s="7" t="s">
        <v>309</v>
      </c>
      <c r="C139" s="98"/>
      <c r="D139" s="98"/>
    </row>
    <row r="140" spans="1:8" ht="12" customHeight="1" x14ac:dyDescent="0.25">
      <c r="A140" s="13" t="s">
        <v>110</v>
      </c>
      <c r="B140" s="7" t="s">
        <v>310</v>
      </c>
      <c r="C140" s="98"/>
      <c r="D140" s="98"/>
    </row>
    <row r="141" spans="1:8" ht="12" customHeight="1" x14ac:dyDescent="0.25">
      <c r="A141" s="13" t="s">
        <v>136</v>
      </c>
      <c r="B141" s="7" t="s">
        <v>311</v>
      </c>
      <c r="C141" s="98"/>
      <c r="D141" s="98"/>
    </row>
    <row r="142" spans="1:8" ht="12" customHeight="1" thickBot="1" x14ac:dyDescent="0.3">
      <c r="A142" s="13" t="s">
        <v>219</v>
      </c>
      <c r="B142" s="7" t="s">
        <v>312</v>
      </c>
      <c r="C142" s="98"/>
      <c r="D142" s="98"/>
    </row>
    <row r="143" spans="1:8" ht="15" customHeight="1" thickBot="1" x14ac:dyDescent="0.3">
      <c r="A143" s="18" t="s">
        <v>16</v>
      </c>
      <c r="B143" s="48" t="s">
        <v>313</v>
      </c>
      <c r="C143" s="218">
        <f>+C124+C128+C133+C138</f>
        <v>0</v>
      </c>
      <c r="D143" s="218">
        <f>+D124+D128+D133+D138</f>
        <v>0</v>
      </c>
      <c r="E143" s="219"/>
      <c r="F143" s="220"/>
      <c r="G143" s="220"/>
      <c r="H143" s="220"/>
    </row>
    <row r="144" spans="1:8" s="205" customFormat="1" ht="12.95" customHeight="1" thickBot="1" x14ac:dyDescent="0.25">
      <c r="A144" s="103" t="s">
        <v>17</v>
      </c>
      <c r="B144" s="182" t="s">
        <v>314</v>
      </c>
      <c r="C144" s="218">
        <f>+C123+C143</f>
        <v>23364250</v>
      </c>
      <c r="D144" s="218">
        <f>+D123+D143</f>
        <v>23364250</v>
      </c>
    </row>
    <row r="145" spans="1:3" ht="7.5" customHeight="1" x14ac:dyDescent="0.25"/>
    <row r="146" spans="1:3" x14ac:dyDescent="0.25">
      <c r="A146" s="294"/>
      <c r="B146" s="294"/>
    </row>
    <row r="147" spans="1:3" ht="15" customHeight="1" x14ac:dyDescent="0.25">
      <c r="A147" s="290"/>
      <c r="B147" s="290"/>
    </row>
    <row r="148" spans="1:3" ht="13.5" customHeight="1" x14ac:dyDescent="0.25">
      <c r="A148" s="256"/>
      <c r="B148" s="257"/>
      <c r="C148" s="221"/>
    </row>
    <row r="149" spans="1:3" ht="27.75" customHeight="1" x14ac:dyDescent="0.25">
      <c r="A149" s="256"/>
      <c r="B149" s="257"/>
    </row>
  </sheetData>
  <mergeCells count="6">
    <mergeCell ref="A1:D1"/>
    <mergeCell ref="A147:B147"/>
    <mergeCell ref="A2:B2"/>
    <mergeCell ref="A86:B86"/>
    <mergeCell ref="A87:B87"/>
    <mergeCell ref="A146:B146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Önkormányzat
2018. ÉVI KÖLTSÉGVETÉS
ÖNKÉNT VÁLLALT FELADATAINAK MÉRLEGE
&amp;R&amp;"Times New Roman CE,Félkövér dőlt"&amp;11 1.3. melléklet a  15/2018. (IX.12.)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49"/>
  <sheetViews>
    <sheetView view="pageLayout" topLeftCell="A86" zoomScaleNormal="100" zoomScaleSheetLayoutView="100" workbookViewId="0">
      <selection activeCell="B88" sqref="B88"/>
    </sheetView>
  </sheetViews>
  <sheetFormatPr defaultRowHeight="15.75" x14ac:dyDescent="0.25"/>
  <cols>
    <col min="1" max="1" width="9.5" style="183" customWidth="1"/>
    <col min="2" max="2" width="91.6640625" style="183" customWidth="1"/>
    <col min="3" max="3" width="15.6640625" style="203" customWidth="1"/>
    <col min="4" max="4" width="13.6640625" style="203" customWidth="1"/>
    <col min="5" max="16384" width="9.33203125" style="203"/>
  </cols>
  <sheetData>
    <row r="1" spans="1:4" ht="15.95" customHeight="1" x14ac:dyDescent="0.25">
      <c r="A1" s="291" t="s">
        <v>5</v>
      </c>
      <c r="B1" s="291"/>
    </row>
    <row r="2" spans="1:4" ht="15.95" customHeight="1" thickBot="1" x14ac:dyDescent="0.3">
      <c r="A2" s="292" t="s">
        <v>91</v>
      </c>
      <c r="B2" s="292"/>
      <c r="C2" s="114"/>
      <c r="D2" s="114" t="s">
        <v>400</v>
      </c>
    </row>
    <row r="3" spans="1:4" ht="38.1" customHeight="1" thickBot="1" x14ac:dyDescent="0.3">
      <c r="A3" s="21" t="s">
        <v>56</v>
      </c>
      <c r="B3" s="22" t="s">
        <v>386</v>
      </c>
      <c r="C3" s="28" t="s">
        <v>404</v>
      </c>
      <c r="D3" s="28" t="s">
        <v>417</v>
      </c>
    </row>
    <row r="4" spans="1:4" s="204" customFormat="1" ht="12" customHeight="1" thickBot="1" x14ac:dyDescent="0.25">
      <c r="A4" s="198">
        <v>1</v>
      </c>
      <c r="B4" s="199">
        <v>2</v>
      </c>
      <c r="C4" s="200">
        <v>3</v>
      </c>
      <c r="D4" s="200">
        <v>4</v>
      </c>
    </row>
    <row r="5" spans="1:4" s="205" customFormat="1" ht="12" customHeight="1" thickBot="1" x14ac:dyDescent="0.25">
      <c r="A5" s="18" t="s">
        <v>8</v>
      </c>
      <c r="B5" s="19" t="s">
        <v>159</v>
      </c>
      <c r="C5" s="105">
        <f>+C6+C7+C8+C9+C10+C11</f>
        <v>0</v>
      </c>
      <c r="D5" s="105">
        <f>+D6+D7+D8+D9+D10+D11</f>
        <v>0</v>
      </c>
    </row>
    <row r="6" spans="1:4" s="205" customFormat="1" ht="12" customHeight="1" x14ac:dyDescent="0.2">
      <c r="A6" s="13" t="s">
        <v>68</v>
      </c>
      <c r="B6" s="206" t="s">
        <v>160</v>
      </c>
      <c r="C6" s="108"/>
      <c r="D6" s="108"/>
    </row>
    <row r="7" spans="1:4" s="205" customFormat="1" ht="12" customHeight="1" x14ac:dyDescent="0.2">
      <c r="A7" s="12" t="s">
        <v>69</v>
      </c>
      <c r="B7" s="207" t="s">
        <v>161</v>
      </c>
      <c r="C7" s="107"/>
      <c r="D7" s="107"/>
    </row>
    <row r="8" spans="1:4" s="205" customFormat="1" ht="12" customHeight="1" x14ac:dyDescent="0.2">
      <c r="A8" s="12" t="s">
        <v>70</v>
      </c>
      <c r="B8" s="207" t="s">
        <v>162</v>
      </c>
      <c r="C8" s="107"/>
      <c r="D8" s="107"/>
    </row>
    <row r="9" spans="1:4" s="205" customFormat="1" ht="12" customHeight="1" x14ac:dyDescent="0.2">
      <c r="A9" s="12" t="s">
        <v>71</v>
      </c>
      <c r="B9" s="207" t="s">
        <v>163</v>
      </c>
      <c r="C9" s="107"/>
      <c r="D9" s="107"/>
    </row>
    <row r="10" spans="1:4" s="205" customFormat="1" ht="12" customHeight="1" x14ac:dyDescent="0.2">
      <c r="A10" s="12" t="s">
        <v>88</v>
      </c>
      <c r="B10" s="207" t="s">
        <v>164</v>
      </c>
      <c r="C10" s="107"/>
      <c r="D10" s="107"/>
    </row>
    <row r="11" spans="1:4" s="205" customFormat="1" ht="12" customHeight="1" thickBot="1" x14ac:dyDescent="0.25">
      <c r="A11" s="14" t="s">
        <v>72</v>
      </c>
      <c r="B11" s="208" t="s">
        <v>165</v>
      </c>
      <c r="C11" s="107"/>
      <c r="D11" s="107"/>
    </row>
    <row r="12" spans="1:4" s="205" customFormat="1" ht="12" customHeight="1" thickBot="1" x14ac:dyDescent="0.25">
      <c r="A12" s="18" t="s">
        <v>9</v>
      </c>
      <c r="B12" s="100" t="s">
        <v>166</v>
      </c>
      <c r="C12" s="105">
        <f>+C13+C14+C15+C16+C17</f>
        <v>0</v>
      </c>
      <c r="D12" s="105">
        <f>+D13+D14+D15+D16+D17</f>
        <v>0</v>
      </c>
    </row>
    <row r="13" spans="1:4" s="205" customFormat="1" ht="12" customHeight="1" x14ac:dyDescent="0.2">
      <c r="A13" s="13" t="s">
        <v>74</v>
      </c>
      <c r="B13" s="206" t="s">
        <v>167</v>
      </c>
      <c r="C13" s="108"/>
      <c r="D13" s="108"/>
    </row>
    <row r="14" spans="1:4" s="205" customFormat="1" ht="12" customHeight="1" x14ac:dyDescent="0.2">
      <c r="A14" s="12" t="s">
        <v>75</v>
      </c>
      <c r="B14" s="207" t="s">
        <v>168</v>
      </c>
      <c r="C14" s="107"/>
      <c r="D14" s="107"/>
    </row>
    <row r="15" spans="1:4" s="205" customFormat="1" ht="12" customHeight="1" x14ac:dyDescent="0.2">
      <c r="A15" s="12" t="s">
        <v>76</v>
      </c>
      <c r="B15" s="207" t="s">
        <v>374</v>
      </c>
      <c r="C15" s="107"/>
      <c r="D15" s="107"/>
    </row>
    <row r="16" spans="1:4" s="205" customFormat="1" ht="12" customHeight="1" x14ac:dyDescent="0.2">
      <c r="A16" s="12" t="s">
        <v>77</v>
      </c>
      <c r="B16" s="207" t="s">
        <v>375</v>
      </c>
      <c r="C16" s="107"/>
      <c r="D16" s="107"/>
    </row>
    <row r="17" spans="1:4" s="205" customFormat="1" ht="12" customHeight="1" x14ac:dyDescent="0.2">
      <c r="A17" s="12" t="s">
        <v>78</v>
      </c>
      <c r="B17" s="207" t="s">
        <v>169</v>
      </c>
      <c r="C17" s="107"/>
      <c r="D17" s="107"/>
    </row>
    <row r="18" spans="1:4" s="205" customFormat="1" ht="12" customHeight="1" thickBot="1" x14ac:dyDescent="0.25">
      <c r="A18" s="14" t="s">
        <v>84</v>
      </c>
      <c r="B18" s="208" t="s">
        <v>170</v>
      </c>
      <c r="C18" s="109"/>
      <c r="D18" s="109"/>
    </row>
    <row r="19" spans="1:4" s="205" customFormat="1" ht="12" customHeight="1" thickBot="1" x14ac:dyDescent="0.25">
      <c r="A19" s="18" t="s">
        <v>10</v>
      </c>
      <c r="B19" s="19" t="s">
        <v>171</v>
      </c>
      <c r="C19" s="105">
        <f>+C20+C21+C22+C23+C24</f>
        <v>0</v>
      </c>
      <c r="D19" s="105">
        <f>+D20+D21+D22+D23+D24</f>
        <v>0</v>
      </c>
    </row>
    <row r="20" spans="1:4" s="205" customFormat="1" ht="12" customHeight="1" x14ac:dyDescent="0.2">
      <c r="A20" s="13" t="s">
        <v>57</v>
      </c>
      <c r="B20" s="206" t="s">
        <v>172</v>
      </c>
      <c r="C20" s="108"/>
      <c r="D20" s="108"/>
    </row>
    <row r="21" spans="1:4" s="205" customFormat="1" ht="12" customHeight="1" x14ac:dyDescent="0.2">
      <c r="A21" s="12" t="s">
        <v>58</v>
      </c>
      <c r="B21" s="207" t="s">
        <v>173</v>
      </c>
      <c r="C21" s="107"/>
      <c r="D21" s="107"/>
    </row>
    <row r="22" spans="1:4" s="205" customFormat="1" ht="12" customHeight="1" x14ac:dyDescent="0.2">
      <c r="A22" s="12" t="s">
        <v>59</v>
      </c>
      <c r="B22" s="207" t="s">
        <v>376</v>
      </c>
      <c r="C22" s="107"/>
      <c r="D22" s="107"/>
    </row>
    <row r="23" spans="1:4" s="205" customFormat="1" ht="12" customHeight="1" x14ac:dyDescent="0.2">
      <c r="A23" s="12" t="s">
        <v>60</v>
      </c>
      <c r="B23" s="207" t="s">
        <v>377</v>
      </c>
      <c r="C23" s="107"/>
      <c r="D23" s="107"/>
    </row>
    <row r="24" spans="1:4" s="205" customFormat="1" ht="12" customHeight="1" x14ac:dyDescent="0.2">
      <c r="A24" s="12" t="s">
        <v>99</v>
      </c>
      <c r="B24" s="207" t="s">
        <v>174</v>
      </c>
      <c r="C24" s="107"/>
      <c r="D24" s="107"/>
    </row>
    <row r="25" spans="1:4" s="205" customFormat="1" ht="12" customHeight="1" thickBot="1" x14ac:dyDescent="0.25">
      <c r="A25" s="14" t="s">
        <v>100</v>
      </c>
      <c r="B25" s="208" t="s">
        <v>175</v>
      </c>
      <c r="C25" s="109"/>
      <c r="D25" s="109"/>
    </row>
    <row r="26" spans="1:4" s="205" customFormat="1" ht="12" customHeight="1" thickBot="1" x14ac:dyDescent="0.25">
      <c r="A26" s="18" t="s">
        <v>101</v>
      </c>
      <c r="B26" s="19" t="s">
        <v>176</v>
      </c>
      <c r="C26" s="111">
        <f>+C27+C30+C31+C32</f>
        <v>0</v>
      </c>
      <c r="D26" s="111">
        <f>+D27+D30+D31+D32</f>
        <v>0</v>
      </c>
    </row>
    <row r="27" spans="1:4" s="205" customFormat="1" ht="12" customHeight="1" x14ac:dyDescent="0.2">
      <c r="A27" s="13" t="s">
        <v>177</v>
      </c>
      <c r="B27" s="206" t="s">
        <v>183</v>
      </c>
      <c r="C27" s="201">
        <f>+C28+C29</f>
        <v>0</v>
      </c>
      <c r="D27" s="201">
        <f>+D28+D29</f>
        <v>0</v>
      </c>
    </row>
    <row r="28" spans="1:4" s="205" customFormat="1" ht="12" customHeight="1" x14ac:dyDescent="0.2">
      <c r="A28" s="12" t="s">
        <v>178</v>
      </c>
      <c r="B28" s="207" t="s">
        <v>184</v>
      </c>
      <c r="C28" s="107"/>
      <c r="D28" s="107"/>
    </row>
    <row r="29" spans="1:4" s="205" customFormat="1" ht="12" customHeight="1" x14ac:dyDescent="0.2">
      <c r="A29" s="12" t="s">
        <v>179</v>
      </c>
      <c r="B29" s="207" t="s">
        <v>185</v>
      </c>
      <c r="C29" s="107"/>
      <c r="D29" s="107"/>
    </row>
    <row r="30" spans="1:4" s="205" customFormat="1" ht="12" customHeight="1" x14ac:dyDescent="0.2">
      <c r="A30" s="12" t="s">
        <v>180</v>
      </c>
      <c r="B30" s="207" t="s">
        <v>186</v>
      </c>
      <c r="C30" s="107"/>
      <c r="D30" s="107"/>
    </row>
    <row r="31" spans="1:4" s="205" customFormat="1" ht="12" customHeight="1" x14ac:dyDescent="0.2">
      <c r="A31" s="12" t="s">
        <v>181</v>
      </c>
      <c r="B31" s="207" t="s">
        <v>187</v>
      </c>
      <c r="C31" s="107"/>
      <c r="D31" s="107"/>
    </row>
    <row r="32" spans="1:4" s="205" customFormat="1" ht="12" customHeight="1" thickBot="1" x14ac:dyDescent="0.25">
      <c r="A32" s="14" t="s">
        <v>182</v>
      </c>
      <c r="B32" s="208" t="s">
        <v>188</v>
      </c>
      <c r="C32" s="109"/>
      <c r="D32" s="109"/>
    </row>
    <row r="33" spans="1:4" s="205" customFormat="1" ht="12" customHeight="1" thickBot="1" x14ac:dyDescent="0.25">
      <c r="A33" s="18" t="s">
        <v>12</v>
      </c>
      <c r="B33" s="19" t="s">
        <v>189</v>
      </c>
      <c r="C33" s="105">
        <f>SUM(C34:C43)</f>
        <v>0</v>
      </c>
      <c r="D33" s="105">
        <f>SUM(D34:D43)</f>
        <v>0</v>
      </c>
    </row>
    <row r="34" spans="1:4" s="205" customFormat="1" ht="12" customHeight="1" x14ac:dyDescent="0.2">
      <c r="A34" s="13" t="s">
        <v>61</v>
      </c>
      <c r="B34" s="206" t="s">
        <v>192</v>
      </c>
      <c r="C34" s="108"/>
      <c r="D34" s="108"/>
    </row>
    <row r="35" spans="1:4" s="205" customFormat="1" ht="12" customHeight="1" x14ac:dyDescent="0.2">
      <c r="A35" s="12" t="s">
        <v>62</v>
      </c>
      <c r="B35" s="207" t="s">
        <v>193</v>
      </c>
      <c r="C35" s="107"/>
      <c r="D35" s="107"/>
    </row>
    <row r="36" spans="1:4" s="205" customFormat="1" ht="12" customHeight="1" x14ac:dyDescent="0.2">
      <c r="A36" s="12" t="s">
        <v>63</v>
      </c>
      <c r="B36" s="207" t="s">
        <v>194</v>
      </c>
      <c r="C36" s="107"/>
      <c r="D36" s="107"/>
    </row>
    <row r="37" spans="1:4" s="205" customFormat="1" ht="12" customHeight="1" x14ac:dyDescent="0.2">
      <c r="A37" s="12" t="s">
        <v>103</v>
      </c>
      <c r="B37" s="207" t="s">
        <v>195</v>
      </c>
      <c r="C37" s="107"/>
      <c r="D37" s="107"/>
    </row>
    <row r="38" spans="1:4" s="205" customFormat="1" ht="12" customHeight="1" x14ac:dyDescent="0.2">
      <c r="A38" s="12" t="s">
        <v>104</v>
      </c>
      <c r="B38" s="207" t="s">
        <v>196</v>
      </c>
      <c r="C38" s="107"/>
      <c r="D38" s="107"/>
    </row>
    <row r="39" spans="1:4" s="205" customFormat="1" ht="12" customHeight="1" x14ac:dyDescent="0.2">
      <c r="A39" s="12" t="s">
        <v>105</v>
      </c>
      <c r="B39" s="207" t="s">
        <v>197</v>
      </c>
      <c r="C39" s="107"/>
      <c r="D39" s="107"/>
    </row>
    <row r="40" spans="1:4" s="205" customFormat="1" ht="12" customHeight="1" x14ac:dyDescent="0.2">
      <c r="A40" s="12" t="s">
        <v>106</v>
      </c>
      <c r="B40" s="207" t="s">
        <v>198</v>
      </c>
      <c r="C40" s="107"/>
      <c r="D40" s="107"/>
    </row>
    <row r="41" spans="1:4" s="205" customFormat="1" ht="12" customHeight="1" x14ac:dyDescent="0.2">
      <c r="A41" s="12" t="s">
        <v>107</v>
      </c>
      <c r="B41" s="207" t="s">
        <v>199</v>
      </c>
      <c r="C41" s="107"/>
      <c r="D41" s="107"/>
    </row>
    <row r="42" spans="1:4" s="205" customFormat="1" ht="12" customHeight="1" x14ac:dyDescent="0.2">
      <c r="A42" s="12" t="s">
        <v>190</v>
      </c>
      <c r="B42" s="207" t="s">
        <v>200</v>
      </c>
      <c r="C42" s="110"/>
      <c r="D42" s="110"/>
    </row>
    <row r="43" spans="1:4" s="205" customFormat="1" ht="12" customHeight="1" thickBot="1" x14ac:dyDescent="0.25">
      <c r="A43" s="14" t="s">
        <v>191</v>
      </c>
      <c r="B43" s="208" t="s">
        <v>201</v>
      </c>
      <c r="C43" s="195"/>
      <c r="D43" s="195"/>
    </row>
    <row r="44" spans="1:4" s="205" customFormat="1" ht="12" customHeight="1" thickBot="1" x14ac:dyDescent="0.25">
      <c r="A44" s="18" t="s">
        <v>13</v>
      </c>
      <c r="B44" s="19" t="s">
        <v>202</v>
      </c>
      <c r="C44" s="105">
        <f>SUM(C45:C49)</f>
        <v>0</v>
      </c>
      <c r="D44" s="105">
        <f>SUM(D45:D49)</f>
        <v>0</v>
      </c>
    </row>
    <row r="45" spans="1:4" s="205" customFormat="1" ht="12" customHeight="1" x14ac:dyDescent="0.2">
      <c r="A45" s="13" t="s">
        <v>64</v>
      </c>
      <c r="B45" s="206" t="s">
        <v>206</v>
      </c>
      <c r="C45" s="251"/>
      <c r="D45" s="251"/>
    </row>
    <row r="46" spans="1:4" s="205" customFormat="1" ht="12" customHeight="1" x14ac:dyDescent="0.2">
      <c r="A46" s="12" t="s">
        <v>65</v>
      </c>
      <c r="B46" s="207" t="s">
        <v>207</v>
      </c>
      <c r="C46" s="110"/>
      <c r="D46" s="110"/>
    </row>
    <row r="47" spans="1:4" s="205" customFormat="1" ht="12" customHeight="1" x14ac:dyDescent="0.2">
      <c r="A47" s="12" t="s">
        <v>203</v>
      </c>
      <c r="B47" s="207" t="s">
        <v>208</v>
      </c>
      <c r="C47" s="110"/>
      <c r="D47" s="110"/>
    </row>
    <row r="48" spans="1:4" s="205" customFormat="1" ht="12" customHeight="1" x14ac:dyDescent="0.2">
      <c r="A48" s="12" t="s">
        <v>204</v>
      </c>
      <c r="B48" s="207" t="s">
        <v>209</v>
      </c>
      <c r="C48" s="110"/>
      <c r="D48" s="110"/>
    </row>
    <row r="49" spans="1:4" s="205" customFormat="1" ht="12" customHeight="1" thickBot="1" x14ac:dyDescent="0.25">
      <c r="A49" s="14" t="s">
        <v>205</v>
      </c>
      <c r="B49" s="208" t="s">
        <v>210</v>
      </c>
      <c r="C49" s="195"/>
      <c r="D49" s="195"/>
    </row>
    <row r="50" spans="1:4" s="205" customFormat="1" ht="12" customHeight="1" thickBot="1" x14ac:dyDescent="0.25">
      <c r="A50" s="18" t="s">
        <v>108</v>
      </c>
      <c r="B50" s="19" t="s">
        <v>211</v>
      </c>
      <c r="C50" s="105">
        <f>SUM(C51:C53)</f>
        <v>0</v>
      </c>
      <c r="D50" s="105">
        <f>SUM(D51:D53)</f>
        <v>0</v>
      </c>
    </row>
    <row r="51" spans="1:4" s="205" customFormat="1" ht="12" customHeight="1" x14ac:dyDescent="0.2">
      <c r="A51" s="13" t="s">
        <v>66</v>
      </c>
      <c r="B51" s="206" t="s">
        <v>212</v>
      </c>
      <c r="C51" s="108"/>
      <c r="D51" s="108"/>
    </row>
    <row r="52" spans="1:4" s="205" customFormat="1" ht="12" customHeight="1" x14ac:dyDescent="0.2">
      <c r="A52" s="12" t="s">
        <v>67</v>
      </c>
      <c r="B52" s="207" t="s">
        <v>378</v>
      </c>
      <c r="C52" s="107"/>
      <c r="D52" s="107"/>
    </row>
    <row r="53" spans="1:4" s="205" customFormat="1" ht="12" customHeight="1" x14ac:dyDescent="0.2">
      <c r="A53" s="12" t="s">
        <v>216</v>
      </c>
      <c r="B53" s="207" t="s">
        <v>214</v>
      </c>
      <c r="C53" s="107"/>
      <c r="D53" s="107"/>
    </row>
    <row r="54" spans="1:4" s="205" customFormat="1" ht="12" customHeight="1" thickBot="1" x14ac:dyDescent="0.25">
      <c r="A54" s="14" t="s">
        <v>217</v>
      </c>
      <c r="B54" s="208" t="s">
        <v>215</v>
      </c>
      <c r="C54" s="109"/>
      <c r="D54" s="109"/>
    </row>
    <row r="55" spans="1:4" s="205" customFormat="1" ht="12" customHeight="1" thickBot="1" x14ac:dyDescent="0.25">
      <c r="A55" s="18" t="s">
        <v>15</v>
      </c>
      <c r="B55" s="100" t="s">
        <v>218</v>
      </c>
      <c r="C55" s="105">
        <f>SUM(C56:C58)</f>
        <v>0</v>
      </c>
      <c r="D55" s="105">
        <f>SUM(D56:D58)</f>
        <v>0</v>
      </c>
    </row>
    <row r="56" spans="1:4" s="205" customFormat="1" ht="12" customHeight="1" x14ac:dyDescent="0.2">
      <c r="A56" s="13" t="s">
        <v>109</v>
      </c>
      <c r="B56" s="206" t="s">
        <v>220</v>
      </c>
      <c r="C56" s="110"/>
      <c r="D56" s="110"/>
    </row>
    <row r="57" spans="1:4" s="205" customFormat="1" ht="12" customHeight="1" x14ac:dyDescent="0.2">
      <c r="A57" s="12" t="s">
        <v>110</v>
      </c>
      <c r="B57" s="207" t="s">
        <v>379</v>
      </c>
      <c r="C57" s="110"/>
      <c r="D57" s="110"/>
    </row>
    <row r="58" spans="1:4" s="205" customFormat="1" ht="12" customHeight="1" x14ac:dyDescent="0.2">
      <c r="A58" s="12" t="s">
        <v>136</v>
      </c>
      <c r="B58" s="207" t="s">
        <v>221</v>
      </c>
      <c r="C58" s="110"/>
      <c r="D58" s="110"/>
    </row>
    <row r="59" spans="1:4" s="205" customFormat="1" ht="12" customHeight="1" thickBot="1" x14ac:dyDescent="0.25">
      <c r="A59" s="14" t="s">
        <v>219</v>
      </c>
      <c r="B59" s="208" t="s">
        <v>222</v>
      </c>
      <c r="C59" s="110"/>
      <c r="D59" s="110"/>
    </row>
    <row r="60" spans="1:4" s="205" customFormat="1" ht="12" customHeight="1" thickBot="1" x14ac:dyDescent="0.25">
      <c r="A60" s="18" t="s">
        <v>16</v>
      </c>
      <c r="B60" s="19" t="s">
        <v>223</v>
      </c>
      <c r="C60" s="111">
        <f>+C5+C12+C19+C26+C33+C44+C50+C55</f>
        <v>0</v>
      </c>
      <c r="D60" s="111">
        <f>+D5+D12+D19+D26+D33+D44+D50+D55</f>
        <v>0</v>
      </c>
    </row>
    <row r="61" spans="1:4" s="205" customFormat="1" ht="12" customHeight="1" thickBot="1" x14ac:dyDescent="0.25">
      <c r="A61" s="209" t="s">
        <v>224</v>
      </c>
      <c r="B61" s="100" t="s">
        <v>225</v>
      </c>
      <c r="C61" s="105">
        <f>SUM(C62:C64)</f>
        <v>0</v>
      </c>
      <c r="D61" s="105">
        <f>SUM(D62:D64)</f>
        <v>0</v>
      </c>
    </row>
    <row r="62" spans="1:4" s="205" customFormat="1" ht="12" customHeight="1" x14ac:dyDescent="0.2">
      <c r="A62" s="13" t="s">
        <v>258</v>
      </c>
      <c r="B62" s="206" t="s">
        <v>226</v>
      </c>
      <c r="C62" s="110"/>
      <c r="D62" s="110"/>
    </row>
    <row r="63" spans="1:4" s="205" customFormat="1" ht="12" customHeight="1" x14ac:dyDescent="0.2">
      <c r="A63" s="12" t="s">
        <v>267</v>
      </c>
      <c r="B63" s="207" t="s">
        <v>227</v>
      </c>
      <c r="C63" s="110"/>
      <c r="D63" s="110"/>
    </row>
    <row r="64" spans="1:4" s="205" customFormat="1" ht="12" customHeight="1" thickBot="1" x14ac:dyDescent="0.25">
      <c r="A64" s="14" t="s">
        <v>268</v>
      </c>
      <c r="B64" s="210" t="s">
        <v>228</v>
      </c>
      <c r="C64" s="110"/>
      <c r="D64" s="110"/>
    </row>
    <row r="65" spans="1:4" s="205" customFormat="1" ht="12" customHeight="1" thickBot="1" x14ac:dyDescent="0.25">
      <c r="A65" s="209" t="s">
        <v>229</v>
      </c>
      <c r="B65" s="100" t="s">
        <v>230</v>
      </c>
      <c r="C65" s="105">
        <f>SUM(C66:C69)</f>
        <v>0</v>
      </c>
      <c r="D65" s="105">
        <f>SUM(D66:D69)</f>
        <v>0</v>
      </c>
    </row>
    <row r="66" spans="1:4" s="205" customFormat="1" ht="12" customHeight="1" x14ac:dyDescent="0.2">
      <c r="A66" s="13" t="s">
        <v>89</v>
      </c>
      <c r="B66" s="206" t="s">
        <v>231</v>
      </c>
      <c r="C66" s="110"/>
      <c r="D66" s="110"/>
    </row>
    <row r="67" spans="1:4" s="205" customFormat="1" ht="12" customHeight="1" x14ac:dyDescent="0.2">
      <c r="A67" s="12" t="s">
        <v>90</v>
      </c>
      <c r="B67" s="207" t="s">
        <v>232</v>
      </c>
      <c r="C67" s="110"/>
      <c r="D67" s="110"/>
    </row>
    <row r="68" spans="1:4" s="205" customFormat="1" ht="12" customHeight="1" x14ac:dyDescent="0.2">
      <c r="A68" s="12" t="s">
        <v>259</v>
      </c>
      <c r="B68" s="207" t="s">
        <v>233</v>
      </c>
      <c r="C68" s="110"/>
      <c r="D68" s="110"/>
    </row>
    <row r="69" spans="1:4" s="205" customFormat="1" ht="12" customHeight="1" thickBot="1" x14ac:dyDescent="0.25">
      <c r="A69" s="14" t="s">
        <v>260</v>
      </c>
      <c r="B69" s="208" t="s">
        <v>234</v>
      </c>
      <c r="C69" s="110"/>
      <c r="D69" s="110"/>
    </row>
    <row r="70" spans="1:4" s="205" customFormat="1" ht="12" customHeight="1" thickBot="1" x14ac:dyDescent="0.25">
      <c r="A70" s="209" t="s">
        <v>235</v>
      </c>
      <c r="B70" s="100" t="s">
        <v>236</v>
      </c>
      <c r="C70" s="105">
        <f>SUM(C71:C72)</f>
        <v>0</v>
      </c>
      <c r="D70" s="105">
        <f>SUM(D71:D72)</f>
        <v>0</v>
      </c>
    </row>
    <row r="71" spans="1:4" s="205" customFormat="1" ht="12" customHeight="1" x14ac:dyDescent="0.2">
      <c r="A71" s="13" t="s">
        <v>261</v>
      </c>
      <c r="B71" s="206" t="s">
        <v>237</v>
      </c>
      <c r="C71" s="110"/>
      <c r="D71" s="110"/>
    </row>
    <row r="72" spans="1:4" s="205" customFormat="1" ht="12" customHeight="1" thickBot="1" x14ac:dyDescent="0.25">
      <c r="A72" s="14" t="s">
        <v>262</v>
      </c>
      <c r="B72" s="208" t="s">
        <v>238</v>
      </c>
      <c r="C72" s="110"/>
      <c r="D72" s="110"/>
    </row>
    <row r="73" spans="1:4" s="205" customFormat="1" ht="12" customHeight="1" thickBot="1" x14ac:dyDescent="0.25">
      <c r="A73" s="209" t="s">
        <v>239</v>
      </c>
      <c r="B73" s="100" t="s">
        <v>240</v>
      </c>
      <c r="C73" s="105">
        <f>SUM(C74:C76)</f>
        <v>0</v>
      </c>
      <c r="D73" s="105">
        <f>SUM(D74:D76)</f>
        <v>0</v>
      </c>
    </row>
    <row r="74" spans="1:4" s="205" customFormat="1" ht="12" customHeight="1" x14ac:dyDescent="0.2">
      <c r="A74" s="13" t="s">
        <v>263</v>
      </c>
      <c r="B74" s="206" t="s">
        <v>241</v>
      </c>
      <c r="C74" s="110"/>
      <c r="D74" s="110"/>
    </row>
    <row r="75" spans="1:4" s="205" customFormat="1" ht="12" customHeight="1" x14ac:dyDescent="0.2">
      <c r="A75" s="12" t="s">
        <v>264</v>
      </c>
      <c r="B75" s="207" t="s">
        <v>242</v>
      </c>
      <c r="C75" s="110"/>
      <c r="D75" s="110"/>
    </row>
    <row r="76" spans="1:4" s="205" customFormat="1" ht="12" customHeight="1" thickBot="1" x14ac:dyDescent="0.25">
      <c r="A76" s="14" t="s">
        <v>265</v>
      </c>
      <c r="B76" s="208" t="s">
        <v>243</v>
      </c>
      <c r="C76" s="110"/>
      <c r="D76" s="110"/>
    </row>
    <row r="77" spans="1:4" s="205" customFormat="1" ht="12" customHeight="1" thickBot="1" x14ac:dyDescent="0.25">
      <c r="A77" s="209" t="s">
        <v>244</v>
      </c>
      <c r="B77" s="100" t="s">
        <v>266</v>
      </c>
      <c r="C77" s="105">
        <f>SUM(C78:C81)</f>
        <v>0</v>
      </c>
      <c r="D77" s="105">
        <f>SUM(D78:D81)</f>
        <v>0</v>
      </c>
    </row>
    <row r="78" spans="1:4" s="205" customFormat="1" ht="12" customHeight="1" x14ac:dyDescent="0.2">
      <c r="A78" s="211" t="s">
        <v>245</v>
      </c>
      <c r="B78" s="206" t="s">
        <v>246</v>
      </c>
      <c r="C78" s="110"/>
      <c r="D78" s="110"/>
    </row>
    <row r="79" spans="1:4" s="205" customFormat="1" ht="12" customHeight="1" x14ac:dyDescent="0.2">
      <c r="A79" s="212" t="s">
        <v>247</v>
      </c>
      <c r="B79" s="207" t="s">
        <v>248</v>
      </c>
      <c r="C79" s="110"/>
      <c r="D79" s="110"/>
    </row>
    <row r="80" spans="1:4" s="205" customFormat="1" ht="12" customHeight="1" x14ac:dyDescent="0.2">
      <c r="A80" s="212" t="s">
        <v>249</v>
      </c>
      <c r="B80" s="207" t="s">
        <v>250</v>
      </c>
      <c r="C80" s="110"/>
      <c r="D80" s="110"/>
    </row>
    <row r="81" spans="1:4" s="205" customFormat="1" ht="12" customHeight="1" thickBot="1" x14ac:dyDescent="0.25">
      <c r="A81" s="213" t="s">
        <v>251</v>
      </c>
      <c r="B81" s="208" t="s">
        <v>252</v>
      </c>
      <c r="C81" s="110"/>
      <c r="D81" s="110"/>
    </row>
    <row r="82" spans="1:4" s="205" customFormat="1" ht="13.5" customHeight="1" thickBot="1" x14ac:dyDescent="0.25">
      <c r="A82" s="209" t="s">
        <v>253</v>
      </c>
      <c r="B82" s="100" t="s">
        <v>254</v>
      </c>
      <c r="C82" s="252"/>
      <c r="D82" s="252"/>
    </row>
    <row r="83" spans="1:4" s="205" customFormat="1" ht="15.75" customHeight="1" thickBot="1" x14ac:dyDescent="0.25">
      <c r="A83" s="209" t="s">
        <v>255</v>
      </c>
      <c r="B83" s="214" t="s">
        <v>256</v>
      </c>
      <c r="C83" s="111">
        <f>+C61+C65+C70+C73+C77+C82</f>
        <v>0</v>
      </c>
      <c r="D83" s="111">
        <f>+D61+D65+D70+D73+D77+D82</f>
        <v>0</v>
      </c>
    </row>
    <row r="84" spans="1:4" s="205" customFormat="1" ht="16.5" customHeight="1" thickBot="1" x14ac:dyDescent="0.25">
      <c r="A84" s="215" t="s">
        <v>269</v>
      </c>
      <c r="B84" s="216" t="s">
        <v>257</v>
      </c>
      <c r="C84" s="111">
        <f>+C60+C83</f>
        <v>0</v>
      </c>
      <c r="D84" s="111">
        <f>+D60+D83</f>
        <v>0</v>
      </c>
    </row>
    <row r="85" spans="1:4" s="205" customFormat="1" ht="83.25" customHeight="1" x14ac:dyDescent="0.2">
      <c r="A85" s="3"/>
      <c r="B85" s="4"/>
    </row>
    <row r="86" spans="1:4" ht="16.5" customHeight="1" x14ac:dyDescent="0.25">
      <c r="A86" s="291" t="s">
        <v>36</v>
      </c>
      <c r="B86" s="291"/>
    </row>
    <row r="87" spans="1:4" s="217" customFormat="1" ht="16.5" customHeight="1" thickBot="1" x14ac:dyDescent="0.3">
      <c r="A87" s="293" t="s">
        <v>92</v>
      </c>
      <c r="B87" s="293"/>
      <c r="C87" s="50"/>
      <c r="D87" s="50"/>
    </row>
    <row r="88" spans="1:4" ht="38.1" customHeight="1" thickBot="1" x14ac:dyDescent="0.3">
      <c r="A88" s="21" t="s">
        <v>56</v>
      </c>
      <c r="B88" s="22" t="s">
        <v>37</v>
      </c>
      <c r="C88" s="28" t="s">
        <v>404</v>
      </c>
      <c r="D88" s="28" t="s">
        <v>418</v>
      </c>
    </row>
    <row r="89" spans="1:4" s="204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272</v>
      </c>
      <c r="C90" s="104">
        <f>SUM(C91:C95)</f>
        <v>0</v>
      </c>
      <c r="D90" s="104">
        <f>SUM(D91:D95)</f>
        <v>0</v>
      </c>
    </row>
    <row r="91" spans="1:4" ht="12" customHeight="1" x14ac:dyDescent="0.25">
      <c r="A91" s="15" t="s">
        <v>68</v>
      </c>
      <c r="B91" s="8" t="s">
        <v>38</v>
      </c>
      <c r="C91" s="106"/>
      <c r="D91" s="106"/>
    </row>
    <row r="92" spans="1:4" ht="12" customHeight="1" x14ac:dyDescent="0.25">
      <c r="A92" s="12" t="s">
        <v>69</v>
      </c>
      <c r="B92" s="6" t="s">
        <v>111</v>
      </c>
      <c r="C92" s="107"/>
      <c r="D92" s="107"/>
    </row>
    <row r="93" spans="1:4" ht="12" customHeight="1" x14ac:dyDescent="0.25">
      <c r="A93" s="12" t="s">
        <v>70</v>
      </c>
      <c r="B93" s="6" t="s">
        <v>87</v>
      </c>
      <c r="C93" s="109"/>
      <c r="D93" s="109"/>
    </row>
    <row r="94" spans="1:4" ht="12" customHeight="1" x14ac:dyDescent="0.25">
      <c r="A94" s="12" t="s">
        <v>71</v>
      </c>
      <c r="B94" s="9" t="s">
        <v>112</v>
      </c>
      <c r="C94" s="109"/>
      <c r="D94" s="109"/>
    </row>
    <row r="95" spans="1:4" ht="12" customHeight="1" x14ac:dyDescent="0.25">
      <c r="A95" s="12" t="s">
        <v>79</v>
      </c>
      <c r="B95" s="17" t="s">
        <v>113</v>
      </c>
      <c r="C95" s="109"/>
      <c r="D95" s="109"/>
    </row>
    <row r="96" spans="1:4" ht="12" customHeight="1" x14ac:dyDescent="0.25">
      <c r="A96" s="12" t="s">
        <v>72</v>
      </c>
      <c r="B96" s="6" t="s">
        <v>273</v>
      </c>
      <c r="C96" s="109"/>
      <c r="D96" s="109"/>
    </row>
    <row r="97" spans="1:4" ht="12" customHeight="1" x14ac:dyDescent="0.25">
      <c r="A97" s="12" t="s">
        <v>73</v>
      </c>
      <c r="B97" s="52" t="s">
        <v>274</v>
      </c>
      <c r="C97" s="109"/>
      <c r="D97" s="109"/>
    </row>
    <row r="98" spans="1:4" ht="12" customHeight="1" x14ac:dyDescent="0.25">
      <c r="A98" s="12" t="s">
        <v>80</v>
      </c>
      <c r="B98" s="53" t="s">
        <v>275</v>
      </c>
      <c r="C98" s="109"/>
      <c r="D98" s="109"/>
    </row>
    <row r="99" spans="1:4" ht="12" customHeight="1" x14ac:dyDescent="0.25">
      <c r="A99" s="12" t="s">
        <v>81</v>
      </c>
      <c r="B99" s="53" t="s">
        <v>276</v>
      </c>
      <c r="C99" s="109"/>
      <c r="D99" s="109"/>
    </row>
    <row r="100" spans="1:4" ht="12" customHeight="1" x14ac:dyDescent="0.25">
      <c r="A100" s="12" t="s">
        <v>82</v>
      </c>
      <c r="B100" s="52" t="s">
        <v>277</v>
      </c>
      <c r="C100" s="109"/>
      <c r="D100" s="109"/>
    </row>
    <row r="101" spans="1:4" ht="12" customHeight="1" x14ac:dyDescent="0.25">
      <c r="A101" s="12" t="s">
        <v>83</v>
      </c>
      <c r="B101" s="52" t="s">
        <v>278</v>
      </c>
      <c r="C101" s="109"/>
      <c r="D101" s="109"/>
    </row>
    <row r="102" spans="1:4" ht="12" customHeight="1" x14ac:dyDescent="0.25">
      <c r="A102" s="12" t="s">
        <v>85</v>
      </c>
      <c r="B102" s="53" t="s">
        <v>279</v>
      </c>
      <c r="C102" s="109"/>
      <c r="D102" s="109"/>
    </row>
    <row r="103" spans="1:4" ht="12" customHeight="1" x14ac:dyDescent="0.25">
      <c r="A103" s="11" t="s">
        <v>114</v>
      </c>
      <c r="B103" s="54" t="s">
        <v>280</v>
      </c>
      <c r="C103" s="109"/>
      <c r="D103" s="109"/>
    </row>
    <row r="104" spans="1:4" ht="12" customHeight="1" x14ac:dyDescent="0.25">
      <c r="A104" s="12" t="s">
        <v>270</v>
      </c>
      <c r="B104" s="54" t="s">
        <v>281</v>
      </c>
      <c r="C104" s="109"/>
      <c r="D104" s="109"/>
    </row>
    <row r="105" spans="1:4" ht="12" customHeight="1" thickBot="1" x14ac:dyDescent="0.3">
      <c r="A105" s="16" t="s">
        <v>271</v>
      </c>
      <c r="B105" s="55" t="s">
        <v>282</v>
      </c>
      <c r="C105" s="112"/>
      <c r="D105" s="112"/>
    </row>
    <row r="106" spans="1:4" ht="12" customHeight="1" thickBot="1" x14ac:dyDescent="0.3">
      <c r="A106" s="18" t="s">
        <v>9</v>
      </c>
      <c r="B106" s="23" t="s">
        <v>283</v>
      </c>
      <c r="C106" s="105">
        <f>+C107+C109+C111</f>
        <v>0</v>
      </c>
      <c r="D106" s="105">
        <f>+D107+D109+D111</f>
        <v>0</v>
      </c>
    </row>
    <row r="107" spans="1:4" ht="12" customHeight="1" x14ac:dyDescent="0.25">
      <c r="A107" s="13" t="s">
        <v>74</v>
      </c>
      <c r="B107" s="6" t="s">
        <v>135</v>
      </c>
      <c r="C107" s="108"/>
      <c r="D107" s="108"/>
    </row>
    <row r="108" spans="1:4" ht="12" customHeight="1" x14ac:dyDescent="0.25">
      <c r="A108" s="13" t="s">
        <v>75</v>
      </c>
      <c r="B108" s="10" t="s">
        <v>287</v>
      </c>
      <c r="C108" s="108"/>
      <c r="D108" s="108"/>
    </row>
    <row r="109" spans="1:4" ht="12" customHeight="1" x14ac:dyDescent="0.25">
      <c r="A109" s="13" t="s">
        <v>76</v>
      </c>
      <c r="B109" s="10" t="s">
        <v>115</v>
      </c>
      <c r="C109" s="107"/>
      <c r="D109" s="107"/>
    </row>
    <row r="110" spans="1:4" ht="12" customHeight="1" x14ac:dyDescent="0.25">
      <c r="A110" s="13" t="s">
        <v>77</v>
      </c>
      <c r="B110" s="10" t="s">
        <v>288</v>
      </c>
      <c r="C110" s="98"/>
      <c r="D110" s="98"/>
    </row>
    <row r="111" spans="1:4" ht="12" customHeight="1" x14ac:dyDescent="0.25">
      <c r="A111" s="13" t="s">
        <v>78</v>
      </c>
      <c r="B111" s="102" t="s">
        <v>137</v>
      </c>
      <c r="C111" s="98"/>
      <c r="D111" s="98"/>
    </row>
    <row r="112" spans="1:4" ht="12" customHeight="1" x14ac:dyDescent="0.25">
      <c r="A112" s="13" t="s">
        <v>84</v>
      </c>
      <c r="B112" s="101" t="s">
        <v>380</v>
      </c>
      <c r="C112" s="98"/>
      <c r="D112" s="98"/>
    </row>
    <row r="113" spans="1:4" ht="12" customHeight="1" x14ac:dyDescent="0.25">
      <c r="A113" s="13" t="s">
        <v>86</v>
      </c>
      <c r="B113" s="202" t="s">
        <v>293</v>
      </c>
      <c r="C113" s="98"/>
      <c r="D113" s="98"/>
    </row>
    <row r="114" spans="1:4" x14ac:dyDescent="0.25">
      <c r="A114" s="13" t="s">
        <v>116</v>
      </c>
      <c r="B114" s="53" t="s">
        <v>276</v>
      </c>
      <c r="C114" s="98"/>
      <c r="D114" s="98"/>
    </row>
    <row r="115" spans="1:4" ht="12" customHeight="1" x14ac:dyDescent="0.25">
      <c r="A115" s="13" t="s">
        <v>117</v>
      </c>
      <c r="B115" s="53" t="s">
        <v>292</v>
      </c>
      <c r="C115" s="98"/>
      <c r="D115" s="98"/>
    </row>
    <row r="116" spans="1:4" ht="12" customHeight="1" x14ac:dyDescent="0.25">
      <c r="A116" s="13" t="s">
        <v>118</v>
      </c>
      <c r="B116" s="53" t="s">
        <v>291</v>
      </c>
      <c r="C116" s="98"/>
      <c r="D116" s="98"/>
    </row>
    <row r="117" spans="1:4" ht="12" customHeight="1" x14ac:dyDescent="0.25">
      <c r="A117" s="13" t="s">
        <v>284</v>
      </c>
      <c r="B117" s="53" t="s">
        <v>279</v>
      </c>
      <c r="C117" s="98"/>
      <c r="D117" s="98"/>
    </row>
    <row r="118" spans="1:4" ht="12" customHeight="1" x14ac:dyDescent="0.25">
      <c r="A118" s="13" t="s">
        <v>285</v>
      </c>
      <c r="B118" s="53" t="s">
        <v>290</v>
      </c>
      <c r="C118" s="98"/>
      <c r="D118" s="98"/>
    </row>
    <row r="119" spans="1:4" ht="16.5" thickBot="1" x14ac:dyDescent="0.3">
      <c r="A119" s="11" t="s">
        <v>286</v>
      </c>
      <c r="B119" s="53" t="s">
        <v>289</v>
      </c>
      <c r="C119" s="99"/>
      <c r="D119" s="99"/>
    </row>
    <row r="120" spans="1:4" ht="12" customHeight="1" thickBot="1" x14ac:dyDescent="0.3">
      <c r="A120" s="18" t="s">
        <v>10</v>
      </c>
      <c r="B120" s="48" t="s">
        <v>294</v>
      </c>
      <c r="C120" s="105">
        <f>+C121+C122</f>
        <v>0</v>
      </c>
      <c r="D120" s="105">
        <f>+D121+D122</f>
        <v>0</v>
      </c>
    </row>
    <row r="121" spans="1:4" ht="12" customHeight="1" x14ac:dyDescent="0.25">
      <c r="A121" s="13" t="s">
        <v>57</v>
      </c>
      <c r="B121" s="7" t="s">
        <v>47</v>
      </c>
      <c r="C121" s="108"/>
      <c r="D121" s="108"/>
    </row>
    <row r="122" spans="1:4" ht="12" customHeight="1" thickBot="1" x14ac:dyDescent="0.3">
      <c r="A122" s="14" t="s">
        <v>58</v>
      </c>
      <c r="B122" s="10" t="s">
        <v>48</v>
      </c>
      <c r="C122" s="109"/>
      <c r="D122" s="109"/>
    </row>
    <row r="123" spans="1:4" ht="12" customHeight="1" thickBot="1" x14ac:dyDescent="0.3">
      <c r="A123" s="18" t="s">
        <v>11</v>
      </c>
      <c r="B123" s="48" t="s">
        <v>295</v>
      </c>
      <c r="C123" s="105">
        <f>+C90+C106+C120</f>
        <v>0</v>
      </c>
      <c r="D123" s="105">
        <f>+D90+D106+D120</f>
        <v>0</v>
      </c>
    </row>
    <row r="124" spans="1:4" ht="12" customHeight="1" thickBot="1" x14ac:dyDescent="0.3">
      <c r="A124" s="18" t="s">
        <v>12</v>
      </c>
      <c r="B124" s="48" t="s">
        <v>296</v>
      </c>
      <c r="C124" s="105">
        <f>+C125+C126+C127</f>
        <v>0</v>
      </c>
      <c r="D124" s="105">
        <f>+D125+D126+D127</f>
        <v>0</v>
      </c>
    </row>
    <row r="125" spans="1:4" ht="12" customHeight="1" x14ac:dyDescent="0.25">
      <c r="A125" s="13" t="s">
        <v>61</v>
      </c>
      <c r="B125" s="7" t="s">
        <v>297</v>
      </c>
      <c r="C125" s="98"/>
      <c r="D125" s="98"/>
    </row>
    <row r="126" spans="1:4" ht="12" customHeight="1" x14ac:dyDescent="0.25">
      <c r="A126" s="13" t="s">
        <v>62</v>
      </c>
      <c r="B126" s="7" t="s">
        <v>298</v>
      </c>
      <c r="C126" s="98"/>
      <c r="D126" s="98"/>
    </row>
    <row r="127" spans="1:4" ht="12" customHeight="1" thickBot="1" x14ac:dyDescent="0.3">
      <c r="A127" s="11" t="s">
        <v>63</v>
      </c>
      <c r="B127" s="5" t="s">
        <v>299</v>
      </c>
      <c r="C127" s="98"/>
      <c r="D127" s="98"/>
    </row>
    <row r="128" spans="1:4" ht="12" customHeight="1" thickBot="1" x14ac:dyDescent="0.3">
      <c r="A128" s="18" t="s">
        <v>13</v>
      </c>
      <c r="B128" s="48" t="s">
        <v>342</v>
      </c>
      <c r="C128" s="105">
        <f>+C129+C130+C131+C132</f>
        <v>0</v>
      </c>
      <c r="D128" s="105">
        <f>+D129+D130+D131+D132</f>
        <v>0</v>
      </c>
    </row>
    <row r="129" spans="1:8" ht="12" customHeight="1" x14ac:dyDescent="0.25">
      <c r="A129" s="13" t="s">
        <v>64</v>
      </c>
      <c r="B129" s="7" t="s">
        <v>300</v>
      </c>
      <c r="C129" s="98"/>
      <c r="D129" s="98"/>
    </row>
    <row r="130" spans="1:8" ht="12" customHeight="1" x14ac:dyDescent="0.25">
      <c r="A130" s="13" t="s">
        <v>65</v>
      </c>
      <c r="B130" s="7" t="s">
        <v>301</v>
      </c>
      <c r="C130" s="98"/>
      <c r="D130" s="98"/>
    </row>
    <row r="131" spans="1:8" ht="12" customHeight="1" x14ac:dyDescent="0.25">
      <c r="A131" s="13" t="s">
        <v>203</v>
      </c>
      <c r="B131" s="7" t="s">
        <v>302</v>
      </c>
      <c r="C131" s="98"/>
      <c r="D131" s="98"/>
    </row>
    <row r="132" spans="1:8" ht="12" customHeight="1" thickBot="1" x14ac:dyDescent="0.3">
      <c r="A132" s="11" t="s">
        <v>204</v>
      </c>
      <c r="B132" s="5" t="s">
        <v>303</v>
      </c>
      <c r="C132" s="98"/>
      <c r="D132" s="98"/>
    </row>
    <row r="133" spans="1:8" ht="12" customHeight="1" thickBot="1" x14ac:dyDescent="0.3">
      <c r="A133" s="18" t="s">
        <v>14</v>
      </c>
      <c r="B133" s="48" t="s">
        <v>304</v>
      </c>
      <c r="C133" s="111">
        <f>+C134+C135+C136+C137</f>
        <v>0</v>
      </c>
      <c r="D133" s="111">
        <f>+D134+D135+D136+D137</f>
        <v>0</v>
      </c>
    </row>
    <row r="134" spans="1:8" ht="12" customHeight="1" x14ac:dyDescent="0.25">
      <c r="A134" s="13" t="s">
        <v>66</v>
      </c>
      <c r="B134" s="7" t="s">
        <v>305</v>
      </c>
      <c r="C134" s="98"/>
      <c r="D134" s="98"/>
    </row>
    <row r="135" spans="1:8" ht="12" customHeight="1" x14ac:dyDescent="0.25">
      <c r="A135" s="13" t="s">
        <v>67</v>
      </c>
      <c r="B135" s="7" t="s">
        <v>315</v>
      </c>
      <c r="C135" s="98"/>
      <c r="D135" s="98"/>
    </row>
    <row r="136" spans="1:8" ht="12" customHeight="1" x14ac:dyDescent="0.25">
      <c r="A136" s="13" t="s">
        <v>216</v>
      </c>
      <c r="B136" s="7" t="s">
        <v>306</v>
      </c>
      <c r="C136" s="98"/>
      <c r="D136" s="98"/>
    </row>
    <row r="137" spans="1:8" ht="12" customHeight="1" thickBot="1" x14ac:dyDescent="0.3">
      <c r="A137" s="11" t="s">
        <v>217</v>
      </c>
      <c r="B137" s="5" t="s">
        <v>307</v>
      </c>
      <c r="C137" s="98"/>
      <c r="D137" s="98"/>
    </row>
    <row r="138" spans="1:8" ht="12" customHeight="1" thickBot="1" x14ac:dyDescent="0.3">
      <c r="A138" s="18" t="s">
        <v>15</v>
      </c>
      <c r="B138" s="48" t="s">
        <v>308</v>
      </c>
      <c r="C138" s="113">
        <f>+C139+C140+C141+C142</f>
        <v>0</v>
      </c>
      <c r="D138" s="113">
        <f>+D139+D140+D141+D142</f>
        <v>0</v>
      </c>
    </row>
    <row r="139" spans="1:8" ht="12" customHeight="1" x14ac:dyDescent="0.25">
      <c r="A139" s="13" t="s">
        <v>109</v>
      </c>
      <c r="B139" s="7" t="s">
        <v>309</v>
      </c>
      <c r="C139" s="98"/>
      <c r="D139" s="98"/>
    </row>
    <row r="140" spans="1:8" ht="12" customHeight="1" x14ac:dyDescent="0.25">
      <c r="A140" s="13" t="s">
        <v>110</v>
      </c>
      <c r="B140" s="7" t="s">
        <v>310</v>
      </c>
      <c r="C140" s="98"/>
      <c r="D140" s="98"/>
    </row>
    <row r="141" spans="1:8" ht="12" customHeight="1" x14ac:dyDescent="0.25">
      <c r="A141" s="13" t="s">
        <v>136</v>
      </c>
      <c r="B141" s="7" t="s">
        <v>311</v>
      </c>
      <c r="C141" s="98"/>
      <c r="D141" s="98"/>
    </row>
    <row r="142" spans="1:8" ht="12" customHeight="1" thickBot="1" x14ac:dyDescent="0.3">
      <c r="A142" s="13" t="s">
        <v>219</v>
      </c>
      <c r="B142" s="7" t="s">
        <v>312</v>
      </c>
      <c r="C142" s="98"/>
      <c r="D142" s="98"/>
    </row>
    <row r="143" spans="1:8" ht="15" customHeight="1" thickBot="1" x14ac:dyDescent="0.3">
      <c r="A143" s="18" t="s">
        <v>16</v>
      </c>
      <c r="B143" s="48" t="s">
        <v>313</v>
      </c>
      <c r="C143" s="218">
        <f>+C124+C128+C133+C138</f>
        <v>0</v>
      </c>
      <c r="D143" s="218">
        <f>+D124+D128+D133+D138</f>
        <v>0</v>
      </c>
      <c r="E143" s="219"/>
      <c r="F143" s="220"/>
      <c r="G143" s="220"/>
      <c r="H143" s="220"/>
    </row>
    <row r="144" spans="1:8" s="205" customFormat="1" ht="12.95" customHeight="1" thickBot="1" x14ac:dyDescent="0.25">
      <c r="A144" s="103" t="s">
        <v>17</v>
      </c>
      <c r="B144" s="182" t="s">
        <v>314</v>
      </c>
      <c r="C144" s="218">
        <f>+C123+C143</f>
        <v>0</v>
      </c>
      <c r="D144" s="218">
        <f>+D123+D143</f>
        <v>0</v>
      </c>
    </row>
    <row r="145" spans="1:3" ht="7.5" customHeight="1" x14ac:dyDescent="0.25"/>
    <row r="146" spans="1:3" x14ac:dyDescent="0.25">
      <c r="A146" s="294"/>
      <c r="B146" s="294"/>
    </row>
    <row r="147" spans="1:3" ht="15" customHeight="1" x14ac:dyDescent="0.25">
      <c r="A147" s="290"/>
      <c r="B147" s="290"/>
    </row>
    <row r="148" spans="1:3" ht="13.5" customHeight="1" x14ac:dyDescent="0.25">
      <c r="A148" s="256"/>
      <c r="B148" s="257"/>
      <c r="C148" s="221"/>
    </row>
    <row r="149" spans="1:3" ht="27.75" customHeight="1" x14ac:dyDescent="0.25">
      <c r="A149" s="256"/>
      <c r="B149" s="257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Önkormányzat
2018. ÉVI KÖLTSÉGVETÉS
ÁLLAMI (ÁLLAMIGAZGATÁSI) FELADATOK MÉRLEGE
&amp;R&amp;"Times New Roman CE,Félkövér dőlt"&amp;11 1.4. melléklet a 15/2018. (IX.12.)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1"/>
  <sheetViews>
    <sheetView view="pageLayout" topLeftCell="B1" zoomScaleNormal="115" zoomScaleSheetLayoutView="100" workbookViewId="0">
      <selection activeCell="H1" sqref="H1:H30"/>
    </sheetView>
  </sheetViews>
  <sheetFormatPr defaultRowHeight="12.75" x14ac:dyDescent="0.2"/>
  <cols>
    <col min="1" max="1" width="6.83203125" style="33" customWidth="1"/>
    <col min="2" max="2" width="46.6640625" style="68" customWidth="1"/>
    <col min="3" max="3" width="19.33203125" style="68" customWidth="1"/>
    <col min="4" max="4" width="18.6640625" style="33" customWidth="1"/>
    <col min="5" max="5" width="45.6640625" style="33" customWidth="1"/>
    <col min="6" max="6" width="23.1640625" style="33" customWidth="1"/>
    <col min="7" max="7" width="17.6640625" style="33" customWidth="1"/>
    <col min="8" max="8" width="4.83203125" style="33" customWidth="1"/>
    <col min="9" max="16384" width="9.33203125" style="33"/>
  </cols>
  <sheetData>
    <row r="1" spans="1:8" ht="39.75" customHeight="1" x14ac:dyDescent="0.2">
      <c r="B1" s="126" t="s">
        <v>95</v>
      </c>
      <c r="C1" s="126"/>
      <c r="D1" s="127"/>
      <c r="E1" s="127"/>
      <c r="F1" s="127"/>
      <c r="G1" s="127"/>
      <c r="H1" s="297" t="s">
        <v>431</v>
      </c>
    </row>
    <row r="2" spans="1:8" ht="14.25" thickBot="1" x14ac:dyDescent="0.25">
      <c r="G2" s="128" t="s">
        <v>399</v>
      </c>
      <c r="H2" s="297"/>
    </row>
    <row r="3" spans="1:8" ht="18" customHeight="1" thickBot="1" x14ac:dyDescent="0.25">
      <c r="A3" s="295" t="s">
        <v>56</v>
      </c>
      <c r="B3" s="129" t="s">
        <v>43</v>
      </c>
      <c r="C3" s="282"/>
      <c r="D3" s="130"/>
      <c r="E3" s="129" t="s">
        <v>45</v>
      </c>
      <c r="F3" s="283"/>
      <c r="G3" s="131"/>
      <c r="H3" s="297"/>
    </row>
    <row r="4" spans="1:8" s="132" customFormat="1" ht="35.25" customHeight="1" thickBot="1" x14ac:dyDescent="0.25">
      <c r="A4" s="296"/>
      <c r="B4" s="69" t="s">
        <v>50</v>
      </c>
      <c r="C4" s="28" t="s">
        <v>404</v>
      </c>
      <c r="D4" s="28" t="s">
        <v>417</v>
      </c>
      <c r="E4" s="69" t="s">
        <v>50</v>
      </c>
      <c r="F4" s="28" t="s">
        <v>404</v>
      </c>
      <c r="G4" s="28" t="s">
        <v>417</v>
      </c>
      <c r="H4" s="297"/>
    </row>
    <row r="5" spans="1:8" s="137" customFormat="1" ht="12" customHeight="1" thickBot="1" x14ac:dyDescent="0.25">
      <c r="A5" s="133">
        <v>1</v>
      </c>
      <c r="B5" s="134">
        <v>2</v>
      </c>
      <c r="C5" s="135">
        <v>3</v>
      </c>
      <c r="D5" s="135">
        <v>4</v>
      </c>
      <c r="E5" s="134">
        <v>5</v>
      </c>
      <c r="F5" s="136">
        <v>6</v>
      </c>
      <c r="G5" s="136">
        <v>7</v>
      </c>
      <c r="H5" s="297"/>
    </row>
    <row r="6" spans="1:8" ht="12.95" customHeight="1" x14ac:dyDescent="0.2">
      <c r="A6" s="138" t="s">
        <v>8</v>
      </c>
      <c r="B6" s="139" t="s">
        <v>316</v>
      </c>
      <c r="C6" s="115">
        <v>355797976</v>
      </c>
      <c r="D6" s="115">
        <v>360784779</v>
      </c>
      <c r="E6" s="139" t="s">
        <v>51</v>
      </c>
      <c r="F6" s="121">
        <v>321513244</v>
      </c>
      <c r="G6" s="121">
        <v>326694091</v>
      </c>
      <c r="H6" s="297"/>
    </row>
    <row r="7" spans="1:8" ht="21" customHeight="1" x14ac:dyDescent="0.2">
      <c r="A7" s="140" t="s">
        <v>9</v>
      </c>
      <c r="B7" s="141" t="s">
        <v>317</v>
      </c>
      <c r="C7" s="116">
        <v>11461200</v>
      </c>
      <c r="D7" s="116">
        <v>12627710</v>
      </c>
      <c r="E7" s="141" t="s">
        <v>111</v>
      </c>
      <c r="F7" s="122">
        <v>64586310</v>
      </c>
      <c r="G7" s="122">
        <v>65422699</v>
      </c>
      <c r="H7" s="297"/>
    </row>
    <row r="8" spans="1:8" ht="12.95" customHeight="1" x14ac:dyDescent="0.2">
      <c r="A8" s="140" t="s">
        <v>10</v>
      </c>
      <c r="B8" s="141" t="s">
        <v>344</v>
      </c>
      <c r="C8" s="116"/>
      <c r="D8" s="116"/>
      <c r="E8" s="141" t="s">
        <v>140</v>
      </c>
      <c r="F8" s="122">
        <v>222614777</v>
      </c>
      <c r="G8" s="122">
        <v>281428650</v>
      </c>
      <c r="H8" s="297"/>
    </row>
    <row r="9" spans="1:8" ht="12.95" customHeight="1" x14ac:dyDescent="0.2">
      <c r="A9" s="140" t="s">
        <v>11</v>
      </c>
      <c r="B9" s="141" t="s">
        <v>102</v>
      </c>
      <c r="C9" s="116">
        <v>297800000</v>
      </c>
      <c r="D9" s="116">
        <v>297800000</v>
      </c>
      <c r="E9" s="141" t="s">
        <v>112</v>
      </c>
      <c r="F9" s="122">
        <v>10000000</v>
      </c>
      <c r="G9" s="122">
        <v>10250000</v>
      </c>
      <c r="H9" s="297"/>
    </row>
    <row r="10" spans="1:8" ht="12.95" customHeight="1" x14ac:dyDescent="0.2">
      <c r="A10" s="140" t="s">
        <v>12</v>
      </c>
      <c r="B10" s="142" t="s">
        <v>318</v>
      </c>
      <c r="C10" s="116">
        <v>51638369</v>
      </c>
      <c r="D10" s="116">
        <v>53162369</v>
      </c>
      <c r="E10" s="141" t="s">
        <v>113</v>
      </c>
      <c r="F10" s="122">
        <v>18438300</v>
      </c>
      <c r="G10" s="122">
        <v>18438300</v>
      </c>
      <c r="H10" s="297"/>
    </row>
    <row r="11" spans="1:8" ht="12.95" customHeight="1" x14ac:dyDescent="0.2">
      <c r="A11" s="140" t="s">
        <v>13</v>
      </c>
      <c r="B11" s="141" t="s">
        <v>319</v>
      </c>
      <c r="C11" s="117"/>
      <c r="D11" s="117"/>
      <c r="E11" s="141" t="s">
        <v>39</v>
      </c>
      <c r="F11" s="122">
        <v>3087870</v>
      </c>
      <c r="G11" s="122">
        <v>172820893</v>
      </c>
      <c r="H11" s="297"/>
    </row>
    <row r="12" spans="1:8" ht="12.95" customHeight="1" x14ac:dyDescent="0.2">
      <c r="A12" s="140" t="s">
        <v>14</v>
      </c>
      <c r="B12" s="141" t="s">
        <v>201</v>
      </c>
      <c r="C12" s="116">
        <v>0</v>
      </c>
      <c r="D12" s="116">
        <v>0</v>
      </c>
      <c r="E12" s="32"/>
      <c r="F12" s="122"/>
      <c r="G12" s="122"/>
      <c r="H12" s="297"/>
    </row>
    <row r="13" spans="1:8" ht="12.95" customHeight="1" x14ac:dyDescent="0.2">
      <c r="A13" s="140" t="s">
        <v>15</v>
      </c>
      <c r="B13" s="32"/>
      <c r="C13" s="116"/>
      <c r="D13" s="116"/>
      <c r="E13" s="32"/>
      <c r="F13" s="122"/>
      <c r="G13" s="122"/>
      <c r="H13" s="297"/>
    </row>
    <row r="14" spans="1:8" ht="12.95" customHeight="1" x14ac:dyDescent="0.2">
      <c r="A14" s="140" t="s">
        <v>16</v>
      </c>
      <c r="B14" s="222"/>
      <c r="C14" s="117"/>
      <c r="D14" s="117"/>
      <c r="E14" s="32"/>
      <c r="F14" s="122"/>
      <c r="G14" s="122"/>
      <c r="H14" s="297"/>
    </row>
    <row r="15" spans="1:8" ht="12.95" customHeight="1" x14ac:dyDescent="0.2">
      <c r="A15" s="140" t="s">
        <v>17</v>
      </c>
      <c r="B15" s="32"/>
      <c r="C15" s="116"/>
      <c r="D15" s="116"/>
      <c r="E15" s="32"/>
      <c r="F15" s="122"/>
      <c r="G15" s="122"/>
      <c r="H15" s="297"/>
    </row>
    <row r="16" spans="1:8" ht="12.95" customHeight="1" x14ac:dyDescent="0.2">
      <c r="A16" s="140" t="s">
        <v>18</v>
      </c>
      <c r="B16" s="32"/>
      <c r="C16" s="116"/>
      <c r="D16" s="116"/>
      <c r="E16" s="32"/>
      <c r="F16" s="122"/>
      <c r="G16" s="122"/>
      <c r="H16" s="297"/>
    </row>
    <row r="17" spans="1:8" ht="12.95" customHeight="1" thickBot="1" x14ac:dyDescent="0.25">
      <c r="A17" s="140" t="s">
        <v>19</v>
      </c>
      <c r="B17" s="34"/>
      <c r="C17" s="118"/>
      <c r="D17" s="118"/>
      <c r="E17" s="32"/>
      <c r="F17" s="123"/>
      <c r="G17" s="123"/>
      <c r="H17" s="297"/>
    </row>
    <row r="18" spans="1:8" ht="22.5" customHeight="1" thickBot="1" x14ac:dyDescent="0.25">
      <c r="A18" s="143" t="s">
        <v>20</v>
      </c>
      <c r="B18" s="49" t="s">
        <v>345</v>
      </c>
      <c r="C18" s="119">
        <f>+C6+C7+C9+C10+C12+C13+C14+C15+C16+C17</f>
        <v>716697545</v>
      </c>
      <c r="D18" s="119">
        <f>+D6+D7+D9+D10+D12+D13+D14+D15+D16+D17</f>
        <v>724374858</v>
      </c>
      <c r="E18" s="49" t="s">
        <v>327</v>
      </c>
      <c r="F18" s="124">
        <f>SUM(F6:F17)</f>
        <v>640240501</v>
      </c>
      <c r="G18" s="124">
        <f>SUM(G6:G17)</f>
        <v>875054633</v>
      </c>
      <c r="H18" s="297"/>
    </row>
    <row r="19" spans="1:8" ht="12.95" customHeight="1" x14ac:dyDescent="0.2">
      <c r="A19" s="144" t="s">
        <v>21</v>
      </c>
      <c r="B19" s="145" t="s">
        <v>322</v>
      </c>
      <c r="C19" s="253">
        <f>+C20+C21+C22+C23</f>
        <v>0</v>
      </c>
      <c r="D19" s="253">
        <f>+D20+D21+D22+D23</f>
        <v>277076210</v>
      </c>
      <c r="E19" s="146" t="s">
        <v>119</v>
      </c>
      <c r="F19" s="125"/>
      <c r="G19" s="125"/>
      <c r="H19" s="297"/>
    </row>
    <row r="20" spans="1:8" ht="12.95" customHeight="1" x14ac:dyDescent="0.2">
      <c r="A20" s="147" t="s">
        <v>22</v>
      </c>
      <c r="B20" s="146" t="s">
        <v>133</v>
      </c>
      <c r="C20" s="38"/>
      <c r="D20" s="38">
        <v>277076210</v>
      </c>
      <c r="E20" s="146" t="s">
        <v>326</v>
      </c>
      <c r="F20" s="39"/>
      <c r="G20" s="39"/>
      <c r="H20" s="297"/>
    </row>
    <row r="21" spans="1:8" ht="12.95" customHeight="1" x14ac:dyDescent="0.2">
      <c r="A21" s="147" t="s">
        <v>23</v>
      </c>
      <c r="B21" s="146" t="s">
        <v>134</v>
      </c>
      <c r="C21" s="38"/>
      <c r="D21" s="38"/>
      <c r="E21" s="146" t="s">
        <v>93</v>
      </c>
      <c r="F21" s="39"/>
      <c r="G21" s="39"/>
      <c r="H21" s="297"/>
    </row>
    <row r="22" spans="1:8" ht="12.95" customHeight="1" x14ac:dyDescent="0.2">
      <c r="A22" s="147" t="s">
        <v>24</v>
      </c>
      <c r="B22" s="146" t="s">
        <v>138</v>
      </c>
      <c r="C22" s="38"/>
      <c r="D22" s="38"/>
      <c r="E22" s="146" t="s">
        <v>94</v>
      </c>
      <c r="F22" s="39"/>
      <c r="G22" s="39"/>
      <c r="H22" s="297"/>
    </row>
    <row r="23" spans="1:8" ht="12.95" customHeight="1" x14ac:dyDescent="0.2">
      <c r="A23" s="147" t="s">
        <v>25</v>
      </c>
      <c r="B23" s="146" t="s">
        <v>139</v>
      </c>
      <c r="C23" s="38"/>
      <c r="D23" s="38"/>
      <c r="E23" s="145" t="s">
        <v>141</v>
      </c>
      <c r="F23" s="39"/>
      <c r="G23" s="39"/>
      <c r="H23" s="297"/>
    </row>
    <row r="24" spans="1:8" ht="12.95" customHeight="1" x14ac:dyDescent="0.2">
      <c r="A24" s="147" t="s">
        <v>26</v>
      </c>
      <c r="B24" s="146" t="s">
        <v>323</v>
      </c>
      <c r="C24" s="148"/>
      <c r="D24" s="148"/>
      <c r="E24" s="146" t="s">
        <v>120</v>
      </c>
      <c r="F24" s="39"/>
      <c r="G24" s="39"/>
      <c r="H24" s="297"/>
    </row>
    <row r="25" spans="1:8" ht="12.95" customHeight="1" x14ac:dyDescent="0.2">
      <c r="A25" s="144" t="s">
        <v>27</v>
      </c>
      <c r="B25" s="145" t="s">
        <v>320</v>
      </c>
      <c r="C25" s="120"/>
      <c r="D25" s="120"/>
      <c r="E25" s="139" t="s">
        <v>121</v>
      </c>
      <c r="F25" s="125"/>
      <c r="G25" s="125"/>
      <c r="H25" s="297"/>
    </row>
    <row r="26" spans="1:8" ht="12.95" customHeight="1" thickBot="1" x14ac:dyDescent="0.25">
      <c r="A26" s="147" t="s">
        <v>28</v>
      </c>
      <c r="B26" s="146" t="s">
        <v>321</v>
      </c>
      <c r="C26" s="38"/>
      <c r="D26" s="38"/>
      <c r="E26" s="32" t="s">
        <v>403</v>
      </c>
      <c r="F26" s="39">
        <v>12215375</v>
      </c>
      <c r="G26" s="39">
        <v>12215375</v>
      </c>
      <c r="H26" s="297"/>
    </row>
    <row r="27" spans="1:8" ht="22.5" customHeight="1" thickBot="1" x14ac:dyDescent="0.25">
      <c r="A27" s="143" t="s">
        <v>29</v>
      </c>
      <c r="B27" s="49" t="s">
        <v>324</v>
      </c>
      <c r="C27" s="119">
        <f>+C19+C24</f>
        <v>0</v>
      </c>
      <c r="D27" s="119">
        <f>+D19+D24</f>
        <v>277076210</v>
      </c>
      <c r="E27" s="49" t="s">
        <v>328</v>
      </c>
      <c r="F27" s="124">
        <f>SUM(F19:F26)</f>
        <v>12215375</v>
      </c>
      <c r="G27" s="124">
        <f>SUM(G19:G26)</f>
        <v>12215375</v>
      </c>
      <c r="H27" s="297"/>
    </row>
    <row r="28" spans="1:8" ht="13.5" thickBot="1" x14ac:dyDescent="0.25">
      <c r="A28" s="143" t="s">
        <v>30</v>
      </c>
      <c r="B28" s="149" t="s">
        <v>325</v>
      </c>
      <c r="C28" s="150">
        <f>+C18+C27</f>
        <v>716697545</v>
      </c>
      <c r="D28" s="150">
        <f>+D18+D27</f>
        <v>1001451068</v>
      </c>
      <c r="E28" s="149" t="s">
        <v>329</v>
      </c>
      <c r="F28" s="150">
        <f>+F18+F27</f>
        <v>652455876</v>
      </c>
      <c r="G28" s="150">
        <f>+G18+G27</f>
        <v>887270008</v>
      </c>
      <c r="H28" s="297"/>
    </row>
    <row r="29" spans="1:8" ht="13.5" thickBot="1" x14ac:dyDescent="0.25">
      <c r="A29" s="143" t="s">
        <v>31</v>
      </c>
      <c r="B29" s="149" t="s">
        <v>97</v>
      </c>
      <c r="C29" s="150" t="e">
        <f>IF(C18-E18&lt;0,E18-C18,"-")</f>
        <v>#VALUE!</v>
      </c>
      <c r="D29" s="150">
        <f>IF(D18-G18&lt;0,G18-D18,"-")</f>
        <v>150679775</v>
      </c>
      <c r="E29" s="149" t="s">
        <v>98</v>
      </c>
      <c r="F29" s="150">
        <f>IF(C18-F18&gt;0,C18-F18,"-")</f>
        <v>76457044</v>
      </c>
      <c r="G29" s="150" t="str">
        <f>IF(D18-G18&gt;0,D18-G18,"-")</f>
        <v>-</v>
      </c>
      <c r="H29" s="297"/>
    </row>
    <row r="30" spans="1:8" ht="13.5" thickBot="1" x14ac:dyDescent="0.25">
      <c r="A30" s="143" t="s">
        <v>32</v>
      </c>
      <c r="B30" s="149" t="s">
        <v>142</v>
      </c>
      <c r="C30" s="150" t="e">
        <f>IF(C18+C19-E28&lt;0,E28-(C18+C19),"-")</f>
        <v>#VALUE!</v>
      </c>
      <c r="D30" s="150" t="str">
        <f>IF(D18+D19-G28&lt;0,G28-(D18+D19),"-")</f>
        <v>-</v>
      </c>
      <c r="E30" s="149" t="s">
        <v>143</v>
      </c>
      <c r="F30" s="150">
        <f>IF(C18+C19-F28&gt;0,C18+C19-F28,"-")</f>
        <v>64241669</v>
      </c>
      <c r="G30" s="150">
        <f>IF(D18+D19-G28&gt;0,D18+D19-G28,"-")</f>
        <v>114181060</v>
      </c>
      <c r="H30" s="297"/>
    </row>
    <row r="31" spans="1:8" ht="18.75" x14ac:dyDescent="0.2">
      <c r="B31" s="298"/>
      <c r="C31" s="298"/>
      <c r="D31" s="298"/>
      <c r="E31" s="298"/>
      <c r="F31" s="284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4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3"/>
  <sheetViews>
    <sheetView view="pageLayout" topLeftCell="C1" zoomScaleNormal="100" zoomScaleSheetLayoutView="100" workbookViewId="0">
      <selection activeCell="H1" sqref="H1:H33"/>
    </sheetView>
  </sheetViews>
  <sheetFormatPr defaultRowHeight="12.75" x14ac:dyDescent="0.2"/>
  <cols>
    <col min="1" max="1" width="6.83203125" style="33" customWidth="1"/>
    <col min="2" max="2" width="55.1640625" style="68" customWidth="1"/>
    <col min="3" max="3" width="20.5" style="68" customWidth="1"/>
    <col min="4" max="4" width="16.33203125" style="33" customWidth="1"/>
    <col min="5" max="5" width="45.83203125" style="33" customWidth="1"/>
    <col min="6" max="6" width="21.33203125" style="33" customWidth="1"/>
    <col min="7" max="7" width="16.33203125" style="33" customWidth="1"/>
    <col min="8" max="8" width="4.83203125" style="33" customWidth="1"/>
    <col min="9" max="16384" width="9.33203125" style="33"/>
  </cols>
  <sheetData>
    <row r="1" spans="1:8" ht="31.5" x14ac:dyDescent="0.2">
      <c r="B1" s="126" t="s">
        <v>96</v>
      </c>
      <c r="C1" s="126"/>
      <c r="D1" s="127"/>
      <c r="E1" s="127"/>
      <c r="F1" s="127"/>
      <c r="G1" s="127"/>
      <c r="H1" s="297" t="s">
        <v>430</v>
      </c>
    </row>
    <row r="2" spans="1:8" ht="14.25" thickBot="1" x14ac:dyDescent="0.25">
      <c r="G2" s="128" t="s">
        <v>399</v>
      </c>
      <c r="H2" s="297"/>
    </row>
    <row r="3" spans="1:8" ht="13.5" thickBot="1" x14ac:dyDescent="0.25">
      <c r="A3" s="299" t="s">
        <v>56</v>
      </c>
      <c r="B3" s="129" t="s">
        <v>43</v>
      </c>
      <c r="C3" s="282"/>
      <c r="D3" s="130"/>
      <c r="E3" s="129" t="s">
        <v>45</v>
      </c>
      <c r="F3" s="283"/>
      <c r="G3" s="131"/>
      <c r="H3" s="297"/>
    </row>
    <row r="4" spans="1:8" s="132" customFormat="1" ht="36.75" thickBot="1" x14ac:dyDescent="0.25">
      <c r="A4" s="300"/>
      <c r="B4" s="69" t="s">
        <v>50</v>
      </c>
      <c r="C4" s="28" t="s">
        <v>404</v>
      </c>
      <c r="D4" s="28" t="s">
        <v>418</v>
      </c>
      <c r="E4" s="69" t="s">
        <v>50</v>
      </c>
      <c r="F4" s="28" t="s">
        <v>404</v>
      </c>
      <c r="G4" s="28" t="s">
        <v>418</v>
      </c>
      <c r="H4" s="297"/>
    </row>
    <row r="5" spans="1:8" s="132" customFormat="1" ht="13.5" thickBot="1" x14ac:dyDescent="0.25">
      <c r="A5" s="133">
        <v>1</v>
      </c>
      <c r="B5" s="134">
        <v>2</v>
      </c>
      <c r="C5" s="135">
        <v>3</v>
      </c>
      <c r="D5" s="135">
        <v>4</v>
      </c>
      <c r="E5" s="134">
        <v>5</v>
      </c>
      <c r="F5" s="136">
        <v>6</v>
      </c>
      <c r="G5" s="136">
        <v>7</v>
      </c>
      <c r="H5" s="297"/>
    </row>
    <row r="6" spans="1:8" ht="12.95" customHeight="1" x14ac:dyDescent="0.2">
      <c r="A6" s="138" t="s">
        <v>8</v>
      </c>
      <c r="B6" s="139" t="s">
        <v>330</v>
      </c>
      <c r="C6" s="115">
        <v>14283271</v>
      </c>
      <c r="D6" s="115">
        <v>14283271</v>
      </c>
      <c r="E6" s="139" t="s">
        <v>135</v>
      </c>
      <c r="F6" s="121">
        <v>104115772</v>
      </c>
      <c r="G6" s="121">
        <v>152455163</v>
      </c>
      <c r="H6" s="297"/>
    </row>
    <row r="7" spans="1:8" x14ac:dyDescent="0.2">
      <c r="A7" s="140" t="s">
        <v>9</v>
      </c>
      <c r="B7" s="141" t="s">
        <v>331</v>
      </c>
      <c r="C7" s="116"/>
      <c r="D7" s="116"/>
      <c r="E7" s="141" t="s">
        <v>336</v>
      </c>
      <c r="F7" s="122"/>
      <c r="G7" s="122"/>
      <c r="H7" s="297"/>
    </row>
    <row r="8" spans="1:8" ht="12.95" customHeight="1" x14ac:dyDescent="0.2">
      <c r="A8" s="140" t="s">
        <v>10</v>
      </c>
      <c r="B8" s="141" t="s">
        <v>4</v>
      </c>
      <c r="C8" s="116">
        <v>26300000</v>
      </c>
      <c r="D8" s="116">
        <v>26300000</v>
      </c>
      <c r="E8" s="141" t="s">
        <v>115</v>
      </c>
      <c r="F8" s="122"/>
      <c r="G8" s="122"/>
      <c r="H8" s="297"/>
    </row>
    <row r="9" spans="1:8" ht="12.95" customHeight="1" x14ac:dyDescent="0.2">
      <c r="A9" s="140" t="s">
        <v>11</v>
      </c>
      <c r="B9" s="141" t="s">
        <v>332</v>
      </c>
      <c r="C9" s="116"/>
      <c r="D9" s="116"/>
      <c r="E9" s="141" t="s">
        <v>337</v>
      </c>
      <c r="F9" s="122"/>
      <c r="G9" s="122"/>
      <c r="H9" s="297"/>
    </row>
    <row r="10" spans="1:8" ht="12.75" customHeight="1" x14ac:dyDescent="0.2">
      <c r="A10" s="140" t="s">
        <v>12</v>
      </c>
      <c r="B10" s="141" t="s">
        <v>333</v>
      </c>
      <c r="C10" s="116"/>
      <c r="D10" s="116"/>
      <c r="E10" s="141" t="s">
        <v>137</v>
      </c>
      <c r="F10" s="122">
        <v>2959168</v>
      </c>
      <c r="G10" s="122">
        <v>4559168</v>
      </c>
      <c r="H10" s="297"/>
    </row>
    <row r="11" spans="1:8" ht="12.95" customHeight="1" x14ac:dyDescent="0.2">
      <c r="A11" s="140" t="s">
        <v>13</v>
      </c>
      <c r="B11" s="141" t="s">
        <v>334</v>
      </c>
      <c r="C11" s="117">
        <v>2250000</v>
      </c>
      <c r="D11" s="117">
        <v>2250000</v>
      </c>
      <c r="E11" s="32"/>
      <c r="F11" s="122"/>
      <c r="G11" s="122"/>
      <c r="H11" s="297"/>
    </row>
    <row r="12" spans="1:8" ht="12.95" customHeight="1" x14ac:dyDescent="0.2">
      <c r="A12" s="140" t="s">
        <v>14</v>
      </c>
      <c r="B12" s="32"/>
      <c r="C12" s="116"/>
      <c r="D12" s="116"/>
      <c r="E12" s="32"/>
      <c r="F12" s="122"/>
      <c r="G12" s="122"/>
      <c r="H12" s="297"/>
    </row>
    <row r="13" spans="1:8" ht="12.95" customHeight="1" x14ac:dyDescent="0.2">
      <c r="A13" s="140" t="s">
        <v>15</v>
      </c>
      <c r="B13" s="32"/>
      <c r="C13" s="116"/>
      <c r="D13" s="116"/>
      <c r="E13" s="32"/>
      <c r="F13" s="122"/>
      <c r="G13" s="122"/>
      <c r="H13" s="297"/>
    </row>
    <row r="14" spans="1:8" ht="12.95" customHeight="1" x14ac:dyDescent="0.2">
      <c r="A14" s="140" t="s">
        <v>16</v>
      </c>
      <c r="B14" s="32"/>
      <c r="C14" s="117"/>
      <c r="D14" s="117"/>
      <c r="E14" s="32"/>
      <c r="F14" s="122"/>
      <c r="G14" s="122"/>
      <c r="H14" s="297"/>
    </row>
    <row r="15" spans="1:8" x14ac:dyDescent="0.2">
      <c r="A15" s="140" t="s">
        <v>17</v>
      </c>
      <c r="B15" s="32"/>
      <c r="C15" s="117"/>
      <c r="D15" s="117"/>
      <c r="E15" s="32"/>
      <c r="F15" s="122"/>
      <c r="G15" s="122"/>
      <c r="H15" s="297"/>
    </row>
    <row r="16" spans="1:8" ht="12.95" customHeight="1" thickBot="1" x14ac:dyDescent="0.25">
      <c r="A16" s="192" t="s">
        <v>18</v>
      </c>
      <c r="B16" s="223"/>
      <c r="C16" s="194"/>
      <c r="D16" s="194"/>
      <c r="E16" s="193" t="s">
        <v>39</v>
      </c>
      <c r="F16" s="171"/>
      <c r="G16" s="171"/>
      <c r="H16" s="297"/>
    </row>
    <row r="17" spans="1:8" ht="15.95" customHeight="1" thickBot="1" x14ac:dyDescent="0.25">
      <c r="A17" s="143" t="s">
        <v>19</v>
      </c>
      <c r="B17" s="49" t="s">
        <v>346</v>
      </c>
      <c r="C17" s="119">
        <f>+C6+C8+C9+C11+C12+C13+C14+C15+C16</f>
        <v>42833271</v>
      </c>
      <c r="D17" s="119">
        <f>+D6+D8+D9+D11+D12+D13+D14+D15+D16</f>
        <v>42833271</v>
      </c>
      <c r="E17" s="49" t="s">
        <v>347</v>
      </c>
      <c r="F17" s="124">
        <f>+F6+F8+F10+F11+F12+F13+F14+F15+F16</f>
        <v>107074940</v>
      </c>
      <c r="G17" s="124">
        <f>+G6+G8+G10+G11+G12+G13+G14+G15+G16</f>
        <v>157014331</v>
      </c>
      <c r="H17" s="297"/>
    </row>
    <row r="18" spans="1:8" ht="12.95" customHeight="1" x14ac:dyDescent="0.2">
      <c r="A18" s="138" t="s">
        <v>20</v>
      </c>
      <c r="B18" s="153" t="s">
        <v>155</v>
      </c>
      <c r="C18" s="160">
        <f>+C19+C20+C21+C22+C23</f>
        <v>0</v>
      </c>
      <c r="D18" s="160">
        <f>+D19+D20+D21+D22+D23</f>
        <v>0</v>
      </c>
      <c r="E18" s="146" t="s">
        <v>119</v>
      </c>
      <c r="F18" s="37"/>
      <c r="G18" s="37"/>
      <c r="H18" s="297"/>
    </row>
    <row r="19" spans="1:8" ht="12.95" customHeight="1" x14ac:dyDescent="0.2">
      <c r="A19" s="140" t="s">
        <v>21</v>
      </c>
      <c r="B19" s="154" t="s">
        <v>144</v>
      </c>
      <c r="C19" s="38"/>
      <c r="D19" s="38"/>
      <c r="E19" s="146" t="s">
        <v>122</v>
      </c>
      <c r="F19" s="39"/>
      <c r="G19" s="39"/>
      <c r="H19" s="297"/>
    </row>
    <row r="20" spans="1:8" ht="12.95" customHeight="1" x14ac:dyDescent="0.2">
      <c r="A20" s="138" t="s">
        <v>22</v>
      </c>
      <c r="B20" s="154" t="s">
        <v>145</v>
      </c>
      <c r="C20" s="38"/>
      <c r="D20" s="38"/>
      <c r="E20" s="146" t="s">
        <v>93</v>
      </c>
      <c r="F20" s="39"/>
      <c r="G20" s="39"/>
      <c r="H20" s="297"/>
    </row>
    <row r="21" spans="1:8" ht="12.95" customHeight="1" x14ac:dyDescent="0.2">
      <c r="A21" s="140" t="s">
        <v>23</v>
      </c>
      <c r="B21" s="154" t="s">
        <v>146</v>
      </c>
      <c r="C21" s="38"/>
      <c r="D21" s="38"/>
      <c r="E21" s="146" t="s">
        <v>94</v>
      </c>
      <c r="F21" s="39"/>
      <c r="G21" s="39"/>
      <c r="H21" s="297"/>
    </row>
    <row r="22" spans="1:8" ht="12.95" customHeight="1" x14ac:dyDescent="0.2">
      <c r="A22" s="138" t="s">
        <v>24</v>
      </c>
      <c r="B22" s="154" t="s">
        <v>147</v>
      </c>
      <c r="C22" s="38"/>
      <c r="D22" s="38"/>
      <c r="E22" s="145" t="s">
        <v>141</v>
      </c>
      <c r="F22" s="39"/>
      <c r="G22" s="39"/>
      <c r="H22" s="297"/>
    </row>
    <row r="23" spans="1:8" ht="12.95" customHeight="1" x14ac:dyDescent="0.2">
      <c r="A23" s="140" t="s">
        <v>25</v>
      </c>
      <c r="B23" s="155" t="s">
        <v>148</v>
      </c>
      <c r="C23" s="38"/>
      <c r="D23" s="38"/>
      <c r="E23" s="146" t="s">
        <v>123</v>
      </c>
      <c r="F23" s="39"/>
      <c r="G23" s="39"/>
      <c r="H23" s="297"/>
    </row>
    <row r="24" spans="1:8" ht="12.95" customHeight="1" x14ac:dyDescent="0.2">
      <c r="A24" s="138" t="s">
        <v>26</v>
      </c>
      <c r="B24" s="156" t="s">
        <v>149</v>
      </c>
      <c r="C24" s="148">
        <f>+C25+C26+C27+C28+C29</f>
        <v>0</v>
      </c>
      <c r="D24" s="148">
        <f>+D25+D26+D27+D28+D29</f>
        <v>0</v>
      </c>
      <c r="E24" s="157" t="s">
        <v>121</v>
      </c>
      <c r="F24" s="39"/>
      <c r="G24" s="39"/>
      <c r="H24" s="297"/>
    </row>
    <row r="25" spans="1:8" ht="12.95" customHeight="1" x14ac:dyDescent="0.2">
      <c r="A25" s="140" t="s">
        <v>27</v>
      </c>
      <c r="B25" s="155" t="s">
        <v>150</v>
      </c>
      <c r="C25" s="38"/>
      <c r="D25" s="38"/>
      <c r="E25" s="157" t="s">
        <v>338</v>
      </c>
      <c r="F25" s="39"/>
      <c r="G25" s="39"/>
      <c r="H25" s="297"/>
    </row>
    <row r="26" spans="1:8" ht="12.95" customHeight="1" x14ac:dyDescent="0.2">
      <c r="A26" s="138" t="s">
        <v>28</v>
      </c>
      <c r="B26" s="155" t="s">
        <v>151</v>
      </c>
      <c r="C26" s="38"/>
      <c r="D26" s="38"/>
      <c r="E26" s="152"/>
      <c r="F26" s="39"/>
      <c r="G26" s="39"/>
      <c r="H26" s="297"/>
    </row>
    <row r="27" spans="1:8" ht="12.95" customHeight="1" x14ac:dyDescent="0.2">
      <c r="A27" s="140" t="s">
        <v>29</v>
      </c>
      <c r="B27" s="154" t="s">
        <v>152</v>
      </c>
      <c r="C27" s="38"/>
      <c r="D27" s="38"/>
      <c r="E27" s="47"/>
      <c r="F27" s="39"/>
      <c r="G27" s="39"/>
      <c r="H27" s="297"/>
    </row>
    <row r="28" spans="1:8" ht="12.95" customHeight="1" x14ac:dyDescent="0.2">
      <c r="A28" s="138" t="s">
        <v>30</v>
      </c>
      <c r="B28" s="158" t="s">
        <v>153</v>
      </c>
      <c r="C28" s="38"/>
      <c r="D28" s="38"/>
      <c r="E28" s="32"/>
      <c r="F28" s="39"/>
      <c r="G28" s="39"/>
      <c r="H28" s="297"/>
    </row>
    <row r="29" spans="1:8" ht="12.95" customHeight="1" thickBot="1" x14ac:dyDescent="0.25">
      <c r="A29" s="140" t="s">
        <v>31</v>
      </c>
      <c r="B29" s="159" t="s">
        <v>154</v>
      </c>
      <c r="C29" s="38"/>
      <c r="D29" s="38"/>
      <c r="E29" s="47"/>
      <c r="F29" s="39"/>
      <c r="G29" s="39"/>
      <c r="H29" s="297"/>
    </row>
    <row r="30" spans="1:8" ht="38.25" customHeight="1" thickBot="1" x14ac:dyDescent="0.25">
      <c r="A30" s="143" t="s">
        <v>32</v>
      </c>
      <c r="B30" s="49" t="s">
        <v>335</v>
      </c>
      <c r="C30" s="119">
        <f>+C18+C24</f>
        <v>0</v>
      </c>
      <c r="D30" s="119">
        <f>+D18+D24</f>
        <v>0</v>
      </c>
      <c r="E30" s="49" t="s">
        <v>339</v>
      </c>
      <c r="F30" s="124">
        <f>SUM(F18:F29)</f>
        <v>0</v>
      </c>
      <c r="G30" s="124">
        <f>SUM(G18:G29)</f>
        <v>0</v>
      </c>
      <c r="H30" s="297"/>
    </row>
    <row r="31" spans="1:8" ht="13.5" thickBot="1" x14ac:dyDescent="0.25">
      <c r="A31" s="143" t="s">
        <v>33</v>
      </c>
      <c r="B31" s="149" t="s">
        <v>340</v>
      </c>
      <c r="C31" s="150">
        <f>+C17+C30</f>
        <v>42833271</v>
      </c>
      <c r="D31" s="150">
        <f>+D17+D30</f>
        <v>42833271</v>
      </c>
      <c r="E31" s="149" t="s">
        <v>341</v>
      </c>
      <c r="F31" s="150">
        <f>+F17+F30</f>
        <v>107074940</v>
      </c>
      <c r="G31" s="150">
        <f>+G17+G30</f>
        <v>157014331</v>
      </c>
      <c r="H31" s="297"/>
    </row>
    <row r="32" spans="1:8" ht="13.5" thickBot="1" x14ac:dyDescent="0.25">
      <c r="A32" s="143" t="s">
        <v>34</v>
      </c>
      <c r="B32" s="149" t="s">
        <v>97</v>
      </c>
      <c r="C32" s="150">
        <f>IF(C17-F17&lt;0,F17-C17,"-")</f>
        <v>64241669</v>
      </c>
      <c r="D32" s="150">
        <f>IF(D17-G17&lt;0,G17-D17,"-")</f>
        <v>114181060</v>
      </c>
      <c r="E32" s="149" t="s">
        <v>98</v>
      </c>
      <c r="F32" s="150" t="str">
        <f>IF(C17-F17&gt;0,C17-F17,"-")</f>
        <v>-</v>
      </c>
      <c r="G32" s="150" t="str">
        <f>IF(D17-G17&gt;0,D17-G17,"-")</f>
        <v>-</v>
      </c>
      <c r="H32" s="297"/>
    </row>
    <row r="33" spans="1:8" ht="13.5" thickBot="1" x14ac:dyDescent="0.25">
      <c r="A33" s="143" t="s">
        <v>35</v>
      </c>
      <c r="B33" s="149" t="s">
        <v>142</v>
      </c>
      <c r="C33" s="150">
        <f>IF(C17+C18-F31&lt;0,F31-(C17+C18),"-")</f>
        <v>64241669</v>
      </c>
      <c r="D33" s="150">
        <f>IF(D17+D18-G31&lt;0,G31-(D17+D18),"-")</f>
        <v>114181060</v>
      </c>
      <c r="E33" s="149" t="s">
        <v>143</v>
      </c>
      <c r="F33" s="150" t="str">
        <f>IF(C17+C18-F31&gt;0,C17+C18-F31,"-")</f>
        <v>-</v>
      </c>
      <c r="G33" s="150" t="str">
        <f>IF(D17+D18-G31&gt;0,D17+D18-G31,"-")</f>
        <v>-</v>
      </c>
      <c r="H33" s="297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12"/>
  <sheetViews>
    <sheetView view="pageLayout" zoomScaleNormal="100" zoomScaleSheetLayoutView="100" workbookViewId="0">
      <selection activeCell="B3" sqref="B3"/>
    </sheetView>
  </sheetViews>
  <sheetFormatPr defaultRowHeight="15" x14ac:dyDescent="0.25"/>
  <cols>
    <col min="1" max="1" width="5.6640625" style="56" customWidth="1"/>
    <col min="2" max="2" width="68.6640625" style="56" customWidth="1"/>
    <col min="3" max="3" width="24" style="56" customWidth="1"/>
    <col min="4" max="4" width="22.5" style="56" customWidth="1"/>
    <col min="5" max="16384" width="9.33203125" style="56"/>
  </cols>
  <sheetData>
    <row r="1" spans="1:4" ht="33" customHeight="1" x14ac:dyDescent="0.25">
      <c r="A1" s="303" t="s">
        <v>389</v>
      </c>
      <c r="B1" s="303"/>
      <c r="C1" s="303"/>
      <c r="D1" s="303"/>
    </row>
    <row r="2" spans="1:4" ht="15.95" customHeight="1" thickBot="1" x14ac:dyDescent="0.3">
      <c r="A2" s="57"/>
      <c r="B2" s="57"/>
      <c r="C2" s="57"/>
      <c r="D2" s="58" t="s">
        <v>41</v>
      </c>
    </row>
    <row r="3" spans="1:4" ht="26.25" customHeight="1" thickBot="1" x14ac:dyDescent="0.3">
      <c r="A3" s="59" t="s">
        <v>6</v>
      </c>
      <c r="B3" s="60" t="s">
        <v>124</v>
      </c>
      <c r="C3" s="28" t="s">
        <v>404</v>
      </c>
      <c r="D3" s="28" t="s">
        <v>417</v>
      </c>
    </row>
    <row r="4" spans="1:4" ht="15.75" thickBot="1" x14ac:dyDescent="0.3">
      <c r="A4" s="61">
        <v>1</v>
      </c>
      <c r="B4" s="62">
        <v>2</v>
      </c>
      <c r="C4" s="63">
        <v>3</v>
      </c>
      <c r="D4" s="63">
        <v>4</v>
      </c>
    </row>
    <row r="5" spans="1:4" x14ac:dyDescent="0.25">
      <c r="A5" s="64" t="s">
        <v>8</v>
      </c>
      <c r="B5" s="164" t="s">
        <v>44</v>
      </c>
      <c r="C5" s="161">
        <v>261000</v>
      </c>
      <c r="D5" s="161">
        <v>261000</v>
      </c>
    </row>
    <row r="6" spans="1:4" ht="24.75" x14ac:dyDescent="0.25">
      <c r="A6" s="65" t="s">
        <v>9</v>
      </c>
      <c r="B6" s="184" t="s">
        <v>156</v>
      </c>
      <c r="C6" s="162"/>
      <c r="D6" s="162"/>
    </row>
    <row r="7" spans="1:4" x14ac:dyDescent="0.25">
      <c r="A7" s="65" t="s">
        <v>10</v>
      </c>
      <c r="B7" s="185" t="s">
        <v>384</v>
      </c>
      <c r="C7" s="162"/>
      <c r="D7" s="162"/>
    </row>
    <row r="8" spans="1:4" ht="24.75" x14ac:dyDescent="0.25">
      <c r="A8" s="65" t="s">
        <v>11</v>
      </c>
      <c r="B8" s="185" t="s">
        <v>158</v>
      </c>
      <c r="C8" s="162"/>
      <c r="D8" s="162"/>
    </row>
    <row r="9" spans="1:4" x14ac:dyDescent="0.25">
      <c r="A9" s="66" t="s">
        <v>12</v>
      </c>
      <c r="B9" s="185" t="s">
        <v>157</v>
      </c>
      <c r="C9" s="163">
        <v>800</v>
      </c>
      <c r="D9" s="163">
        <v>800</v>
      </c>
    </row>
    <row r="10" spans="1:4" ht="15.75" thickBot="1" x14ac:dyDescent="0.3">
      <c r="A10" s="65" t="s">
        <v>13</v>
      </c>
      <c r="B10" s="186" t="s">
        <v>125</v>
      </c>
      <c r="C10" s="162"/>
      <c r="D10" s="162"/>
    </row>
    <row r="11" spans="1:4" ht="15.75" thickBot="1" x14ac:dyDescent="0.3">
      <c r="A11" s="301" t="s">
        <v>126</v>
      </c>
      <c r="B11" s="302"/>
      <c r="C11" s="67">
        <f>SUM(C5:C10)</f>
        <v>261800</v>
      </c>
      <c r="D11" s="67">
        <f>SUM(D5:D10)</f>
        <v>261800</v>
      </c>
    </row>
    <row r="12" spans="1:4" ht="23.25" customHeight="1" x14ac:dyDescent="0.25">
      <c r="A12" s="304" t="s">
        <v>132</v>
      </c>
      <c r="B12" s="304"/>
      <c r="C12" s="304"/>
      <c r="D12" s="304"/>
    </row>
  </sheetData>
  <mergeCells count="3">
    <mergeCell ref="A11:B11"/>
    <mergeCell ref="A1:D1"/>
    <mergeCell ref="A12:D12"/>
  </mergeCells>
  <phoneticPr fontId="2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8" orientation="portrait" r:id="rId1"/>
  <headerFooter alignWithMargins="0">
    <oddHeader>&amp;R&amp;"Times New Roman CE,Félkövér dőlt"&amp;11 3. melléklet a 15/2018.(IX.12.)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24"/>
  <sheetViews>
    <sheetView tabSelected="1" view="pageLayout" zoomScaleNormal="100" zoomScaleSheetLayoutView="100" workbookViewId="0">
      <selection activeCell="F2" sqref="F2"/>
    </sheetView>
  </sheetViews>
  <sheetFormatPr defaultRowHeight="12.75" x14ac:dyDescent="0.2"/>
  <cols>
    <col min="1" max="1" width="55" style="30" customWidth="1"/>
    <col min="2" max="2" width="19.33203125" style="29" customWidth="1"/>
    <col min="3" max="3" width="16.33203125" style="29" customWidth="1"/>
    <col min="4" max="4" width="18" style="29" customWidth="1"/>
    <col min="5" max="6" width="21.6640625" style="29" customWidth="1"/>
    <col min="7" max="7" width="12.83203125" style="29" customWidth="1"/>
    <col min="8" max="8" width="13.83203125" style="29" customWidth="1"/>
    <col min="9" max="16384" width="9.33203125" style="29"/>
  </cols>
  <sheetData>
    <row r="1" spans="1:6" ht="25.5" customHeight="1" x14ac:dyDescent="0.2">
      <c r="A1" s="305" t="s">
        <v>0</v>
      </c>
      <c r="B1" s="305"/>
      <c r="C1" s="305"/>
      <c r="D1" s="305"/>
      <c r="E1" s="305"/>
    </row>
    <row r="2" spans="1:6" ht="22.5" customHeight="1" thickBot="1" x14ac:dyDescent="0.3">
      <c r="A2" s="263"/>
      <c r="B2" s="264"/>
      <c r="C2" s="264"/>
      <c r="D2" s="264"/>
      <c r="E2" s="265"/>
      <c r="F2" s="265" t="s">
        <v>398</v>
      </c>
    </row>
    <row r="3" spans="1:6" s="31" customFormat="1" ht="44.25" customHeight="1" x14ac:dyDescent="0.2">
      <c r="A3" s="273" t="s">
        <v>53</v>
      </c>
      <c r="B3" s="274" t="s">
        <v>54</v>
      </c>
      <c r="C3" s="274" t="s">
        <v>55</v>
      </c>
      <c r="D3" s="274" t="s">
        <v>405</v>
      </c>
      <c r="E3" s="274" t="s">
        <v>404</v>
      </c>
      <c r="F3" s="274" t="s">
        <v>417</v>
      </c>
    </row>
    <row r="4" spans="1:6" s="33" customFormat="1" ht="12" customHeight="1" x14ac:dyDescent="0.2">
      <c r="A4" s="275">
        <v>1</v>
      </c>
      <c r="B4" s="275">
        <v>2</v>
      </c>
      <c r="C4" s="275">
        <v>3</v>
      </c>
      <c r="D4" s="275">
        <v>4</v>
      </c>
      <c r="E4" s="275">
        <v>5</v>
      </c>
      <c r="F4" s="275">
        <v>6</v>
      </c>
    </row>
    <row r="5" spans="1:6" ht="15.95" customHeight="1" x14ac:dyDescent="0.2">
      <c r="A5" s="258" t="s">
        <v>406</v>
      </c>
      <c r="B5" s="258">
        <v>65000000</v>
      </c>
      <c r="C5" s="266">
        <v>2018</v>
      </c>
      <c r="D5" s="267"/>
      <c r="E5" s="258">
        <v>65000000</v>
      </c>
      <c r="F5" s="258">
        <v>114939391</v>
      </c>
    </row>
    <row r="6" spans="1:6" ht="15.95" customHeight="1" x14ac:dyDescent="0.2">
      <c r="A6" s="276" t="s">
        <v>407</v>
      </c>
      <c r="B6" s="258">
        <v>8007426</v>
      </c>
      <c r="C6" s="266">
        <v>2018</v>
      </c>
      <c r="D6" s="267"/>
      <c r="E6" s="258">
        <v>8007426</v>
      </c>
      <c r="F6" s="258">
        <v>8007426</v>
      </c>
    </row>
    <row r="7" spans="1:6" ht="15.95" customHeight="1" x14ac:dyDescent="0.2">
      <c r="A7" s="258" t="s">
        <v>408</v>
      </c>
      <c r="B7" s="258">
        <v>1009650</v>
      </c>
      <c r="C7" s="266">
        <v>2018</v>
      </c>
      <c r="D7" s="267"/>
      <c r="E7" s="258">
        <v>1009650</v>
      </c>
      <c r="F7" s="258">
        <v>1009650</v>
      </c>
    </row>
    <row r="8" spans="1:6" ht="15.95" customHeight="1" x14ac:dyDescent="0.2">
      <c r="A8" s="258" t="s">
        <v>409</v>
      </c>
      <c r="B8" s="258">
        <v>1600000</v>
      </c>
      <c r="C8" s="266">
        <v>2018</v>
      </c>
      <c r="D8" s="267"/>
      <c r="E8" s="258">
        <v>1600000</v>
      </c>
      <c r="F8" s="258">
        <v>1600000</v>
      </c>
    </row>
    <row r="9" spans="1:6" ht="15.95" customHeight="1" x14ac:dyDescent="0.2">
      <c r="A9" s="276" t="s">
        <v>410</v>
      </c>
      <c r="B9" s="258">
        <v>14283271</v>
      </c>
      <c r="C9" s="266">
        <v>2018</v>
      </c>
      <c r="D9" s="267"/>
      <c r="E9" s="258">
        <v>14283271</v>
      </c>
      <c r="F9" s="258">
        <v>14283271</v>
      </c>
    </row>
    <row r="10" spans="1:6" ht="15.95" customHeight="1" x14ac:dyDescent="0.2">
      <c r="A10" s="276" t="s">
        <v>411</v>
      </c>
      <c r="B10" s="258">
        <v>4761090</v>
      </c>
      <c r="C10" s="266">
        <v>2018</v>
      </c>
      <c r="D10" s="267"/>
      <c r="E10" s="258">
        <v>4761090</v>
      </c>
      <c r="F10" s="258">
        <v>4761090</v>
      </c>
    </row>
    <row r="11" spans="1:6" ht="15.95" customHeight="1" x14ac:dyDescent="0.2">
      <c r="A11" s="258" t="s">
        <v>412</v>
      </c>
      <c r="B11" s="258">
        <v>2120900</v>
      </c>
      <c r="C11" s="266">
        <v>2018</v>
      </c>
      <c r="D11" s="267"/>
      <c r="E11" s="258">
        <v>2120900</v>
      </c>
      <c r="F11" s="258">
        <v>2120900</v>
      </c>
    </row>
    <row r="12" spans="1:6" ht="15.95" customHeight="1" x14ac:dyDescent="0.2">
      <c r="A12" s="277" t="s">
        <v>401</v>
      </c>
      <c r="B12" s="258">
        <v>2959168</v>
      </c>
      <c r="C12" s="266">
        <v>2018</v>
      </c>
      <c r="D12" s="267"/>
      <c r="E12" s="258">
        <v>2959168</v>
      </c>
      <c r="F12" s="258">
        <v>2959168</v>
      </c>
    </row>
    <row r="13" spans="1:6" ht="15.95" customHeight="1" x14ac:dyDescent="0.2">
      <c r="A13" s="258"/>
      <c r="B13" s="258"/>
      <c r="C13" s="266"/>
      <c r="D13" s="267"/>
      <c r="E13" s="258"/>
      <c r="F13" s="258"/>
    </row>
    <row r="14" spans="1:6" ht="15.95" customHeight="1" x14ac:dyDescent="0.2">
      <c r="A14" s="261" t="s">
        <v>393</v>
      </c>
      <c r="B14" s="306"/>
      <c r="C14" s="306"/>
      <c r="D14" s="306"/>
      <c r="E14" s="306"/>
    </row>
    <row r="15" spans="1:6" ht="15.95" customHeight="1" x14ac:dyDescent="0.2">
      <c r="A15" s="262" t="s">
        <v>394</v>
      </c>
      <c r="B15" s="259">
        <v>1314450</v>
      </c>
      <c r="C15" s="266">
        <v>2018</v>
      </c>
      <c r="D15" s="267"/>
      <c r="E15" s="259">
        <v>1314450</v>
      </c>
      <c r="F15" s="259">
        <v>1314450</v>
      </c>
    </row>
    <row r="16" spans="1:6" ht="15.95" customHeight="1" x14ac:dyDescent="0.2">
      <c r="A16" s="262" t="s">
        <v>395</v>
      </c>
      <c r="B16" s="259">
        <v>1283735</v>
      </c>
      <c r="C16" s="266">
        <v>2018</v>
      </c>
      <c r="D16" s="267"/>
      <c r="E16" s="259">
        <v>1283735</v>
      </c>
      <c r="F16" s="259">
        <v>1283735</v>
      </c>
    </row>
    <row r="17" spans="1:6" ht="15.95" customHeight="1" x14ac:dyDescent="0.2">
      <c r="A17" s="262" t="s">
        <v>396</v>
      </c>
      <c r="B17" s="259">
        <v>2635250</v>
      </c>
      <c r="C17" s="266">
        <v>2018</v>
      </c>
      <c r="D17" s="267"/>
      <c r="E17" s="259">
        <v>2635250</v>
      </c>
      <c r="F17" s="259">
        <v>2635250</v>
      </c>
    </row>
    <row r="18" spans="1:6" ht="15.95" customHeight="1" x14ac:dyDescent="0.2">
      <c r="A18" s="262" t="s">
        <v>397</v>
      </c>
      <c r="B18" s="260">
        <v>2000000</v>
      </c>
      <c r="C18" s="266">
        <v>2018</v>
      </c>
      <c r="D18" s="267"/>
      <c r="E18" s="260">
        <v>2000000</v>
      </c>
      <c r="F18" s="260">
        <v>2000000</v>
      </c>
    </row>
    <row r="19" spans="1:6" ht="15.95" customHeight="1" x14ac:dyDescent="0.2">
      <c r="A19" s="268"/>
      <c r="B19" s="267"/>
      <c r="C19" s="266"/>
      <c r="D19" s="267"/>
      <c r="E19" s="267"/>
      <c r="F19" s="267"/>
    </row>
    <row r="20" spans="1:6" ht="15.95" customHeight="1" x14ac:dyDescent="0.2">
      <c r="A20" s="278" t="s">
        <v>402</v>
      </c>
      <c r="B20" s="279">
        <v>100000</v>
      </c>
      <c r="C20" s="266">
        <v>2018</v>
      </c>
      <c r="D20" s="267"/>
      <c r="E20" s="279">
        <v>100000</v>
      </c>
      <c r="F20" s="279">
        <v>100000</v>
      </c>
    </row>
    <row r="21" spans="1:6" ht="15.95" customHeight="1" x14ac:dyDescent="0.2">
      <c r="A21" s="268"/>
      <c r="B21" s="267"/>
      <c r="C21" s="266"/>
      <c r="D21" s="267"/>
      <c r="E21" s="267"/>
      <c r="F21" s="267"/>
    </row>
    <row r="22" spans="1:6" ht="15.95" customHeight="1" x14ac:dyDescent="0.2">
      <c r="A22" s="268"/>
      <c r="B22" s="267"/>
      <c r="C22" s="266"/>
      <c r="D22" s="267"/>
      <c r="E22" s="267"/>
      <c r="F22" s="267"/>
    </row>
    <row r="23" spans="1:6" ht="15.95" customHeight="1" x14ac:dyDescent="0.2">
      <c r="A23" s="269"/>
      <c r="B23" s="267"/>
      <c r="C23" s="266"/>
      <c r="D23" s="267"/>
      <c r="E23" s="267"/>
      <c r="F23" s="267"/>
    </row>
    <row r="24" spans="1:6" s="35" customFormat="1" ht="18" customHeight="1" x14ac:dyDescent="0.2">
      <c r="A24" s="270" t="s">
        <v>52</v>
      </c>
      <c r="B24" s="271">
        <f>SUM(B5:B23)</f>
        <v>107074940</v>
      </c>
      <c r="C24" s="272"/>
      <c r="D24" s="271">
        <f>SUM(D5:D23)</f>
        <v>0</v>
      </c>
      <c r="E24" s="271">
        <f>SUM(E5:E23)</f>
        <v>107074940</v>
      </c>
      <c r="F24" s="271">
        <f>SUM(F5:F23)</f>
        <v>157014331</v>
      </c>
    </row>
  </sheetData>
  <mergeCells count="2">
    <mergeCell ref="A1:E1"/>
    <mergeCell ref="B14:E14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9" orientation="landscape" horizontalDpi="300" verticalDpi="300" r:id="rId1"/>
  <headerFooter alignWithMargins="0">
    <oddHeader>&amp;R&amp;"Times New Roman CE,Félkövér dőlt"&amp;11 4. melléklet a 15/2018   
 (IX.12.)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K14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9.5" style="190" customWidth="1"/>
    <col min="2" max="2" width="72" style="191" customWidth="1"/>
    <col min="3" max="3" width="21.83203125" style="191" customWidth="1"/>
    <col min="4" max="4" width="19.6640625" style="2" customWidth="1"/>
    <col min="5" max="16384" width="9.33203125" style="2"/>
  </cols>
  <sheetData>
    <row r="1" spans="1:4" s="1" customFormat="1" ht="16.5" customHeight="1" thickBot="1" x14ac:dyDescent="0.25">
      <c r="A1" s="74"/>
      <c r="B1" s="307" t="s">
        <v>420</v>
      </c>
      <c r="C1" s="307"/>
      <c r="D1" s="307"/>
    </row>
    <row r="2" spans="1:4" s="41" customFormat="1" ht="35.25" customHeight="1" x14ac:dyDescent="0.2">
      <c r="A2" s="196" t="s">
        <v>50</v>
      </c>
      <c r="B2" s="281" t="s">
        <v>416</v>
      </c>
      <c r="C2" s="167"/>
      <c r="D2" s="167"/>
    </row>
    <row r="3" spans="1:4" s="41" customFormat="1" ht="16.5" thickBot="1" x14ac:dyDescent="0.25">
      <c r="A3" s="76" t="s">
        <v>127</v>
      </c>
      <c r="B3" s="166" t="s">
        <v>348</v>
      </c>
      <c r="C3" s="168"/>
      <c r="D3" s="168"/>
    </row>
    <row r="4" spans="1:4" s="42" customFormat="1" ht="15.95" customHeight="1" thickBot="1" x14ac:dyDescent="0.3">
      <c r="A4" s="77"/>
      <c r="B4" s="77"/>
      <c r="C4" s="78"/>
      <c r="D4" s="78" t="s">
        <v>399</v>
      </c>
    </row>
    <row r="5" spans="1:4" ht="24.75" thickBot="1" x14ac:dyDescent="0.25">
      <c r="A5" s="197" t="s">
        <v>129</v>
      </c>
      <c r="B5" s="79" t="s">
        <v>42</v>
      </c>
      <c r="C5" s="28" t="s">
        <v>404</v>
      </c>
      <c r="D5" s="28" t="s">
        <v>417</v>
      </c>
    </row>
    <row r="6" spans="1:4" s="36" customFormat="1" ht="12.95" customHeight="1" thickBot="1" x14ac:dyDescent="0.25">
      <c r="A6" s="70">
        <v>1</v>
      </c>
      <c r="B6" s="71">
        <v>2</v>
      </c>
      <c r="C6" s="72">
        <v>3</v>
      </c>
      <c r="D6" s="72">
        <v>4</v>
      </c>
    </row>
    <row r="7" spans="1:4" s="36" customFormat="1" ht="15.95" customHeight="1" thickBot="1" x14ac:dyDescent="0.25">
      <c r="A7" s="80"/>
      <c r="B7" s="81" t="s">
        <v>43</v>
      </c>
      <c r="C7" s="169"/>
      <c r="D7" s="169"/>
    </row>
    <row r="8" spans="1:4" s="36" customFormat="1" ht="12" customHeight="1" thickBot="1" x14ac:dyDescent="0.25">
      <c r="A8" s="25" t="s">
        <v>8</v>
      </c>
      <c r="B8" s="19" t="s">
        <v>159</v>
      </c>
      <c r="C8" s="105">
        <f>+C9+C10+C11+C12+C13+C14</f>
        <v>355797976</v>
      </c>
      <c r="D8" s="105">
        <f>+D9+D10+D11+D12+D13+D14</f>
        <v>360784779</v>
      </c>
    </row>
    <row r="9" spans="1:4" s="43" customFormat="1" ht="12" customHeight="1" x14ac:dyDescent="0.2">
      <c r="A9" s="224" t="s">
        <v>68</v>
      </c>
      <c r="B9" s="206" t="s">
        <v>160</v>
      </c>
      <c r="C9" s="108">
        <v>106888390</v>
      </c>
      <c r="D9" s="108">
        <v>106968910</v>
      </c>
    </row>
    <row r="10" spans="1:4" s="44" customFormat="1" ht="12" customHeight="1" x14ac:dyDescent="0.2">
      <c r="A10" s="225" t="s">
        <v>69</v>
      </c>
      <c r="B10" s="207" t="s">
        <v>161</v>
      </c>
      <c r="C10" s="107">
        <v>138408917</v>
      </c>
      <c r="D10" s="107">
        <v>138408917</v>
      </c>
    </row>
    <row r="11" spans="1:4" s="44" customFormat="1" ht="12" customHeight="1" x14ac:dyDescent="0.2">
      <c r="A11" s="225" t="s">
        <v>70</v>
      </c>
      <c r="B11" s="207" t="s">
        <v>162</v>
      </c>
      <c r="C11" s="107">
        <v>101724169</v>
      </c>
      <c r="D11" s="107">
        <v>103015358</v>
      </c>
    </row>
    <row r="12" spans="1:4" s="44" customFormat="1" ht="12" customHeight="1" x14ac:dyDescent="0.2">
      <c r="A12" s="225" t="s">
        <v>71</v>
      </c>
      <c r="B12" s="207" t="s">
        <v>163</v>
      </c>
      <c r="C12" s="107">
        <v>8046500</v>
      </c>
      <c r="D12" s="107">
        <v>9367017</v>
      </c>
    </row>
    <row r="13" spans="1:4" s="44" customFormat="1" ht="12" customHeight="1" x14ac:dyDescent="0.2">
      <c r="A13" s="225" t="s">
        <v>88</v>
      </c>
      <c r="B13" s="207" t="s">
        <v>164</v>
      </c>
      <c r="C13" s="254">
        <v>730000</v>
      </c>
      <c r="D13" s="254">
        <v>1128355</v>
      </c>
    </row>
    <row r="14" spans="1:4" s="43" customFormat="1" ht="12" customHeight="1" thickBot="1" x14ac:dyDescent="0.25">
      <c r="A14" s="226" t="s">
        <v>72</v>
      </c>
      <c r="B14" s="208" t="s">
        <v>419</v>
      </c>
      <c r="C14" s="255"/>
      <c r="D14" s="255">
        <v>1896222</v>
      </c>
    </row>
    <row r="15" spans="1:4" s="43" customFormat="1" ht="12" customHeight="1" thickBot="1" x14ac:dyDescent="0.25">
      <c r="A15" s="25" t="s">
        <v>9</v>
      </c>
      <c r="B15" s="100" t="s">
        <v>166</v>
      </c>
      <c r="C15" s="105">
        <f>+C16+C17+C18+C19+C20</f>
        <v>11461200</v>
      </c>
      <c r="D15" s="105">
        <f>+D16+D17+D18+D19+D20</f>
        <v>11461200</v>
      </c>
    </row>
    <row r="16" spans="1:4" s="43" customFormat="1" ht="12" customHeight="1" x14ac:dyDescent="0.2">
      <c r="A16" s="224" t="s">
        <v>74</v>
      </c>
      <c r="B16" s="206" t="s">
        <v>167</v>
      </c>
      <c r="C16" s="108"/>
      <c r="D16" s="108"/>
    </row>
    <row r="17" spans="1:4" s="43" customFormat="1" ht="12" customHeight="1" x14ac:dyDescent="0.2">
      <c r="A17" s="225" t="s">
        <v>75</v>
      </c>
      <c r="B17" s="207" t="s">
        <v>168</v>
      </c>
      <c r="C17" s="107"/>
      <c r="D17" s="107"/>
    </row>
    <row r="18" spans="1:4" s="43" customFormat="1" ht="12" customHeight="1" x14ac:dyDescent="0.2">
      <c r="A18" s="225" t="s">
        <v>76</v>
      </c>
      <c r="B18" s="207" t="s">
        <v>374</v>
      </c>
      <c r="C18" s="107"/>
      <c r="D18" s="107"/>
    </row>
    <row r="19" spans="1:4" s="43" customFormat="1" ht="12" customHeight="1" x14ac:dyDescent="0.2">
      <c r="A19" s="225" t="s">
        <v>77</v>
      </c>
      <c r="B19" s="207" t="s">
        <v>375</v>
      </c>
      <c r="C19" s="107"/>
      <c r="D19" s="107"/>
    </row>
    <row r="20" spans="1:4" s="43" customFormat="1" ht="12" customHeight="1" x14ac:dyDescent="0.2">
      <c r="A20" s="225" t="s">
        <v>78</v>
      </c>
      <c r="B20" s="207" t="s">
        <v>169</v>
      </c>
      <c r="C20" s="107">
        <v>11461200</v>
      </c>
      <c r="D20" s="107">
        <v>11461200</v>
      </c>
    </row>
    <row r="21" spans="1:4" s="44" customFormat="1" ht="12" customHeight="1" thickBot="1" x14ac:dyDescent="0.25">
      <c r="A21" s="226" t="s">
        <v>84</v>
      </c>
      <c r="B21" s="208" t="s">
        <v>170</v>
      </c>
      <c r="C21" s="109"/>
      <c r="D21" s="109"/>
    </row>
    <row r="22" spans="1:4" s="44" customFormat="1" ht="12" customHeight="1" thickBot="1" x14ac:dyDescent="0.25">
      <c r="A22" s="25" t="s">
        <v>10</v>
      </c>
      <c r="B22" s="19" t="s">
        <v>171</v>
      </c>
      <c r="C22" s="105">
        <f>+C23+C24+C25+C26+C27</f>
        <v>14283271</v>
      </c>
      <c r="D22" s="105">
        <f>+D23+D24+D25+D26+D27</f>
        <v>14283271</v>
      </c>
    </row>
    <row r="23" spans="1:4" s="44" customFormat="1" ht="12" customHeight="1" x14ac:dyDescent="0.2">
      <c r="A23" s="224" t="s">
        <v>57</v>
      </c>
      <c r="B23" s="206" t="s">
        <v>172</v>
      </c>
      <c r="C23" s="108">
        <v>14283271</v>
      </c>
      <c r="D23" s="108">
        <v>14283271</v>
      </c>
    </row>
    <row r="24" spans="1:4" s="43" customFormat="1" ht="12" customHeight="1" x14ac:dyDescent="0.2">
      <c r="A24" s="225" t="s">
        <v>58</v>
      </c>
      <c r="B24" s="207" t="s">
        <v>173</v>
      </c>
      <c r="C24" s="107"/>
      <c r="D24" s="107"/>
    </row>
    <row r="25" spans="1:4" s="44" customFormat="1" ht="12" customHeight="1" x14ac:dyDescent="0.2">
      <c r="A25" s="225" t="s">
        <v>59</v>
      </c>
      <c r="B25" s="207" t="s">
        <v>376</v>
      </c>
      <c r="C25" s="107"/>
      <c r="D25" s="107"/>
    </row>
    <row r="26" spans="1:4" s="44" customFormat="1" ht="12" customHeight="1" x14ac:dyDescent="0.2">
      <c r="A26" s="225" t="s">
        <v>60</v>
      </c>
      <c r="B26" s="207" t="s">
        <v>377</v>
      </c>
      <c r="C26" s="107"/>
      <c r="D26" s="107"/>
    </row>
    <row r="27" spans="1:4" s="44" customFormat="1" ht="12" customHeight="1" x14ac:dyDescent="0.2">
      <c r="A27" s="225" t="s">
        <v>99</v>
      </c>
      <c r="B27" s="207" t="s">
        <v>174</v>
      </c>
      <c r="C27" s="107"/>
      <c r="D27" s="107"/>
    </row>
    <row r="28" spans="1:4" s="44" customFormat="1" ht="12" customHeight="1" thickBot="1" x14ac:dyDescent="0.25">
      <c r="A28" s="226" t="s">
        <v>100</v>
      </c>
      <c r="B28" s="208" t="s">
        <v>175</v>
      </c>
      <c r="C28" s="109"/>
      <c r="D28" s="109"/>
    </row>
    <row r="29" spans="1:4" s="44" customFormat="1" ht="12" customHeight="1" thickBot="1" x14ac:dyDescent="0.25">
      <c r="A29" s="25" t="s">
        <v>101</v>
      </c>
      <c r="B29" s="19" t="s">
        <v>176</v>
      </c>
      <c r="C29" s="111">
        <f>+C30+C33+C34+C35</f>
        <v>297800000</v>
      </c>
      <c r="D29" s="111">
        <f>+D30+D33+D34+D35</f>
        <v>297800000</v>
      </c>
    </row>
    <row r="30" spans="1:4" s="44" customFormat="1" ht="12" customHeight="1" x14ac:dyDescent="0.2">
      <c r="A30" s="224" t="s">
        <v>177</v>
      </c>
      <c r="B30" s="206" t="s">
        <v>183</v>
      </c>
      <c r="C30" s="201">
        <f>+C31+C32</f>
        <v>261000000</v>
      </c>
      <c r="D30" s="201">
        <f>+D31+D32</f>
        <v>261000000</v>
      </c>
    </row>
    <row r="31" spans="1:4" s="44" customFormat="1" ht="12" customHeight="1" x14ac:dyDescent="0.2">
      <c r="A31" s="225" t="s">
        <v>178</v>
      </c>
      <c r="B31" s="207" t="s">
        <v>184</v>
      </c>
      <c r="C31" s="107">
        <v>66000000</v>
      </c>
      <c r="D31" s="107">
        <v>66000000</v>
      </c>
    </row>
    <row r="32" spans="1:4" s="44" customFormat="1" ht="12" customHeight="1" x14ac:dyDescent="0.2">
      <c r="A32" s="225" t="s">
        <v>179</v>
      </c>
      <c r="B32" s="207" t="s">
        <v>185</v>
      </c>
      <c r="C32" s="107">
        <v>195000000</v>
      </c>
      <c r="D32" s="107">
        <v>195000000</v>
      </c>
    </row>
    <row r="33" spans="1:4" s="44" customFormat="1" ht="12" customHeight="1" x14ac:dyDescent="0.2">
      <c r="A33" s="225" t="s">
        <v>180</v>
      </c>
      <c r="B33" s="207" t="s">
        <v>186</v>
      </c>
      <c r="C33" s="107">
        <v>35000000</v>
      </c>
      <c r="D33" s="107">
        <v>35000000</v>
      </c>
    </row>
    <row r="34" spans="1:4" s="44" customFormat="1" ht="12" customHeight="1" x14ac:dyDescent="0.2">
      <c r="A34" s="225" t="s">
        <v>181</v>
      </c>
      <c r="B34" s="207" t="s">
        <v>187</v>
      </c>
      <c r="C34" s="107">
        <v>1000000</v>
      </c>
      <c r="D34" s="107">
        <v>1000000</v>
      </c>
    </row>
    <row r="35" spans="1:4" s="44" customFormat="1" ht="12" customHeight="1" thickBot="1" x14ac:dyDescent="0.25">
      <c r="A35" s="226" t="s">
        <v>182</v>
      </c>
      <c r="B35" s="208" t="s">
        <v>188</v>
      </c>
      <c r="C35" s="109">
        <v>800000</v>
      </c>
      <c r="D35" s="109">
        <v>800000</v>
      </c>
    </row>
    <row r="36" spans="1:4" s="44" customFormat="1" ht="12" customHeight="1" thickBot="1" x14ac:dyDescent="0.25">
      <c r="A36" s="25" t="s">
        <v>12</v>
      </c>
      <c r="B36" s="19" t="s">
        <v>189</v>
      </c>
      <c r="C36" s="105">
        <f>SUM(C37:C46)</f>
        <v>51138369</v>
      </c>
      <c r="D36" s="105">
        <f>SUM(D37:D46)</f>
        <v>18323000</v>
      </c>
    </row>
    <row r="37" spans="1:4" s="44" customFormat="1" ht="12" customHeight="1" x14ac:dyDescent="0.2">
      <c r="A37" s="224" t="s">
        <v>61</v>
      </c>
      <c r="B37" s="206" t="s">
        <v>192</v>
      </c>
      <c r="C37" s="108"/>
      <c r="D37" s="108"/>
    </row>
    <row r="38" spans="1:4" s="44" customFormat="1" ht="12" customHeight="1" x14ac:dyDescent="0.2">
      <c r="A38" s="225" t="s">
        <v>62</v>
      </c>
      <c r="B38" s="207" t="s">
        <v>193</v>
      </c>
      <c r="C38" s="107">
        <v>6568000</v>
      </c>
      <c r="D38" s="107">
        <v>6568000</v>
      </c>
    </row>
    <row r="39" spans="1:4" s="44" customFormat="1" ht="12" customHeight="1" x14ac:dyDescent="0.2">
      <c r="A39" s="225" t="s">
        <v>63</v>
      </c>
      <c r="B39" s="207" t="s">
        <v>194</v>
      </c>
      <c r="C39" s="107"/>
      <c r="D39" s="107"/>
    </row>
    <row r="40" spans="1:4" s="44" customFormat="1" ht="12" customHeight="1" x14ac:dyDescent="0.2">
      <c r="A40" s="225" t="s">
        <v>103</v>
      </c>
      <c r="B40" s="207" t="s">
        <v>195</v>
      </c>
      <c r="C40" s="107">
        <v>955000</v>
      </c>
      <c r="D40" s="107">
        <v>955000</v>
      </c>
    </row>
    <row r="41" spans="1:4" s="44" customFormat="1" ht="12" customHeight="1" x14ac:dyDescent="0.2">
      <c r="A41" s="225" t="s">
        <v>104</v>
      </c>
      <c r="B41" s="207" t="s">
        <v>196</v>
      </c>
      <c r="C41" s="107">
        <v>27964857</v>
      </c>
      <c r="D41" s="107">
        <v>2000000</v>
      </c>
    </row>
    <row r="42" spans="1:4" s="44" customFormat="1" ht="12" customHeight="1" x14ac:dyDescent="0.2">
      <c r="A42" s="225" t="s">
        <v>105</v>
      </c>
      <c r="B42" s="207" t="s">
        <v>197</v>
      </c>
      <c r="C42" s="107">
        <v>8350512</v>
      </c>
      <c r="D42" s="107">
        <v>1500000</v>
      </c>
    </row>
    <row r="43" spans="1:4" s="44" customFormat="1" ht="12" customHeight="1" x14ac:dyDescent="0.2">
      <c r="A43" s="225" t="s">
        <v>106</v>
      </c>
      <c r="B43" s="207" t="s">
        <v>198</v>
      </c>
      <c r="C43" s="107">
        <v>6800000</v>
      </c>
      <c r="D43" s="107">
        <v>6800000</v>
      </c>
    </row>
    <row r="44" spans="1:4" s="44" customFormat="1" ht="12" customHeight="1" x14ac:dyDescent="0.2">
      <c r="A44" s="225" t="s">
        <v>107</v>
      </c>
      <c r="B44" s="207" t="s">
        <v>199</v>
      </c>
      <c r="C44" s="107">
        <v>500000</v>
      </c>
      <c r="D44" s="107">
        <v>500000</v>
      </c>
    </row>
    <row r="45" spans="1:4" s="44" customFormat="1" ht="12" customHeight="1" x14ac:dyDescent="0.2">
      <c r="A45" s="225" t="s">
        <v>190</v>
      </c>
      <c r="B45" s="207" t="s">
        <v>200</v>
      </c>
      <c r="C45" s="110"/>
      <c r="D45" s="110"/>
    </row>
    <row r="46" spans="1:4" s="44" customFormat="1" ht="12" customHeight="1" thickBot="1" x14ac:dyDescent="0.25">
      <c r="A46" s="226" t="s">
        <v>191</v>
      </c>
      <c r="B46" s="208" t="s">
        <v>201</v>
      </c>
      <c r="C46" s="195"/>
      <c r="D46" s="195"/>
    </row>
    <row r="47" spans="1:4" s="44" customFormat="1" ht="12" customHeight="1" thickBot="1" x14ac:dyDescent="0.25">
      <c r="A47" s="25" t="s">
        <v>13</v>
      </c>
      <c r="B47" s="19" t="s">
        <v>202</v>
      </c>
      <c r="C47" s="105">
        <f>SUM(C48:C52)</f>
        <v>26300000</v>
      </c>
      <c r="D47" s="105">
        <f>SUM(D48:D52)</f>
        <v>26300000</v>
      </c>
    </row>
    <row r="48" spans="1:4" s="44" customFormat="1" ht="12" customHeight="1" x14ac:dyDescent="0.2">
      <c r="A48" s="224" t="s">
        <v>64</v>
      </c>
      <c r="B48" s="206" t="s">
        <v>206</v>
      </c>
      <c r="C48" s="251"/>
      <c r="D48" s="251"/>
    </row>
    <row r="49" spans="1:4" s="44" customFormat="1" ht="12" customHeight="1" x14ac:dyDescent="0.2">
      <c r="A49" s="225" t="s">
        <v>65</v>
      </c>
      <c r="B49" s="207" t="s">
        <v>207</v>
      </c>
      <c r="C49" s="110">
        <v>26300000</v>
      </c>
      <c r="D49" s="110">
        <v>26300000</v>
      </c>
    </row>
    <row r="50" spans="1:4" s="44" customFormat="1" ht="12" customHeight="1" x14ac:dyDescent="0.2">
      <c r="A50" s="225" t="s">
        <v>203</v>
      </c>
      <c r="B50" s="207" t="s">
        <v>208</v>
      </c>
      <c r="C50" s="110"/>
      <c r="D50" s="110"/>
    </row>
    <row r="51" spans="1:4" s="44" customFormat="1" ht="12" customHeight="1" x14ac:dyDescent="0.2">
      <c r="A51" s="225" t="s">
        <v>204</v>
      </c>
      <c r="B51" s="207" t="s">
        <v>209</v>
      </c>
      <c r="C51" s="110"/>
      <c r="D51" s="110"/>
    </row>
    <row r="52" spans="1:4" s="44" customFormat="1" ht="12" customHeight="1" thickBot="1" x14ac:dyDescent="0.25">
      <c r="A52" s="226" t="s">
        <v>205</v>
      </c>
      <c r="B52" s="208" t="s">
        <v>210</v>
      </c>
      <c r="C52" s="195"/>
      <c r="D52" s="195"/>
    </row>
    <row r="53" spans="1:4" s="44" customFormat="1" ht="12" customHeight="1" thickBot="1" x14ac:dyDescent="0.25">
      <c r="A53" s="25" t="s">
        <v>108</v>
      </c>
      <c r="B53" s="19" t="s">
        <v>211</v>
      </c>
      <c r="C53" s="105">
        <f>SUM(C54:C56)</f>
        <v>0</v>
      </c>
      <c r="D53" s="105">
        <f>SUM(D54:D56)</f>
        <v>0</v>
      </c>
    </row>
    <row r="54" spans="1:4" s="44" customFormat="1" ht="12" customHeight="1" x14ac:dyDescent="0.2">
      <c r="A54" s="224" t="s">
        <v>66</v>
      </c>
      <c r="B54" s="206" t="s">
        <v>212</v>
      </c>
      <c r="C54" s="108"/>
      <c r="D54" s="108"/>
    </row>
    <row r="55" spans="1:4" s="44" customFormat="1" ht="12" customHeight="1" x14ac:dyDescent="0.2">
      <c r="A55" s="225" t="s">
        <v>67</v>
      </c>
      <c r="B55" s="207" t="s">
        <v>378</v>
      </c>
      <c r="C55" s="107"/>
      <c r="D55" s="107"/>
    </row>
    <row r="56" spans="1:4" s="44" customFormat="1" ht="12" customHeight="1" x14ac:dyDescent="0.2">
      <c r="A56" s="225" t="s">
        <v>216</v>
      </c>
      <c r="B56" s="207" t="s">
        <v>214</v>
      </c>
      <c r="C56" s="107">
        <v>0</v>
      </c>
      <c r="D56" s="107">
        <v>0</v>
      </c>
    </row>
    <row r="57" spans="1:4" s="44" customFormat="1" ht="12" customHeight="1" thickBot="1" x14ac:dyDescent="0.25">
      <c r="A57" s="226" t="s">
        <v>217</v>
      </c>
      <c r="B57" s="208" t="s">
        <v>215</v>
      </c>
      <c r="C57" s="109"/>
      <c r="D57" s="109"/>
    </row>
    <row r="58" spans="1:4" s="44" customFormat="1" ht="12" customHeight="1" thickBot="1" x14ac:dyDescent="0.25">
      <c r="A58" s="25" t="s">
        <v>15</v>
      </c>
      <c r="B58" s="100" t="s">
        <v>218</v>
      </c>
      <c r="C58" s="105">
        <f>SUM(C59:C61)</f>
        <v>2250000</v>
      </c>
      <c r="D58" s="105">
        <f>SUM(D59:D61)</f>
        <v>2250000</v>
      </c>
    </row>
    <row r="59" spans="1:4" s="44" customFormat="1" ht="12" customHeight="1" x14ac:dyDescent="0.2">
      <c r="A59" s="224" t="s">
        <v>109</v>
      </c>
      <c r="B59" s="206" t="s">
        <v>220</v>
      </c>
      <c r="C59" s="110"/>
      <c r="D59" s="110"/>
    </row>
    <row r="60" spans="1:4" s="44" customFormat="1" ht="12" customHeight="1" x14ac:dyDescent="0.2">
      <c r="A60" s="225" t="s">
        <v>110</v>
      </c>
      <c r="B60" s="207" t="s">
        <v>379</v>
      </c>
      <c r="C60" s="110">
        <v>750000</v>
      </c>
      <c r="D60" s="110">
        <v>750000</v>
      </c>
    </row>
    <row r="61" spans="1:4" s="44" customFormat="1" ht="12" customHeight="1" x14ac:dyDescent="0.2">
      <c r="A61" s="225" t="s">
        <v>136</v>
      </c>
      <c r="B61" s="207" t="s">
        <v>221</v>
      </c>
      <c r="C61" s="110">
        <v>1500000</v>
      </c>
      <c r="D61" s="110">
        <v>1500000</v>
      </c>
    </row>
    <row r="62" spans="1:4" s="44" customFormat="1" ht="12" customHeight="1" thickBot="1" x14ac:dyDescent="0.25">
      <c r="A62" s="226" t="s">
        <v>219</v>
      </c>
      <c r="B62" s="208" t="s">
        <v>222</v>
      </c>
      <c r="C62" s="110"/>
      <c r="D62" s="110"/>
    </row>
    <row r="63" spans="1:4" s="44" customFormat="1" ht="12" customHeight="1" thickBot="1" x14ac:dyDescent="0.25">
      <c r="A63" s="25" t="s">
        <v>16</v>
      </c>
      <c r="B63" s="19" t="s">
        <v>223</v>
      </c>
      <c r="C63" s="111">
        <f>+C8+C15+C22+C29+C36+C47+C53+C58</f>
        <v>759030816</v>
      </c>
      <c r="D63" s="111">
        <f>+D8+D15+D22+D29+D36+D47+D53+D58</f>
        <v>731202250</v>
      </c>
    </row>
    <row r="64" spans="1:4" s="44" customFormat="1" ht="12" customHeight="1" thickBot="1" x14ac:dyDescent="0.2">
      <c r="A64" s="227" t="s">
        <v>343</v>
      </c>
      <c r="B64" s="100" t="s">
        <v>225</v>
      </c>
      <c r="C64" s="105">
        <f>SUM(C65:C67)</f>
        <v>0</v>
      </c>
      <c r="D64" s="105">
        <f>SUM(D65:D67)</f>
        <v>0</v>
      </c>
    </row>
    <row r="65" spans="1:4" s="44" customFormat="1" ht="12" customHeight="1" x14ac:dyDescent="0.2">
      <c r="A65" s="224" t="s">
        <v>258</v>
      </c>
      <c r="B65" s="206" t="s">
        <v>226</v>
      </c>
      <c r="C65" s="110"/>
      <c r="D65" s="110"/>
    </row>
    <row r="66" spans="1:4" s="44" customFormat="1" ht="12" customHeight="1" x14ac:dyDescent="0.2">
      <c r="A66" s="225" t="s">
        <v>267</v>
      </c>
      <c r="B66" s="207" t="s">
        <v>227</v>
      </c>
      <c r="C66" s="110"/>
      <c r="D66" s="110"/>
    </row>
    <row r="67" spans="1:4" s="44" customFormat="1" ht="12" customHeight="1" thickBot="1" x14ac:dyDescent="0.25">
      <c r="A67" s="226" t="s">
        <v>268</v>
      </c>
      <c r="B67" s="210" t="s">
        <v>228</v>
      </c>
      <c r="C67" s="110"/>
      <c r="D67" s="110"/>
    </row>
    <row r="68" spans="1:4" s="44" customFormat="1" ht="12" customHeight="1" thickBot="1" x14ac:dyDescent="0.2">
      <c r="A68" s="227" t="s">
        <v>229</v>
      </c>
      <c r="B68" s="100" t="s">
        <v>230</v>
      </c>
      <c r="C68" s="105">
        <f>SUM(C69:C72)</f>
        <v>0</v>
      </c>
      <c r="D68" s="105">
        <f>SUM(D69:D72)</f>
        <v>0</v>
      </c>
    </row>
    <row r="69" spans="1:4" s="44" customFormat="1" ht="12" customHeight="1" x14ac:dyDescent="0.2">
      <c r="A69" s="224" t="s">
        <v>89</v>
      </c>
      <c r="B69" s="206" t="s">
        <v>231</v>
      </c>
      <c r="C69" s="110"/>
      <c r="D69" s="110"/>
    </row>
    <row r="70" spans="1:4" s="44" customFormat="1" ht="12" customHeight="1" x14ac:dyDescent="0.2">
      <c r="A70" s="225" t="s">
        <v>90</v>
      </c>
      <c r="B70" s="207" t="s">
        <v>232</v>
      </c>
      <c r="C70" s="110"/>
      <c r="D70" s="110"/>
    </row>
    <row r="71" spans="1:4" s="44" customFormat="1" ht="12" customHeight="1" x14ac:dyDescent="0.2">
      <c r="A71" s="225" t="s">
        <v>259</v>
      </c>
      <c r="B71" s="207" t="s">
        <v>233</v>
      </c>
      <c r="C71" s="110"/>
      <c r="D71" s="110"/>
    </row>
    <row r="72" spans="1:4" s="44" customFormat="1" ht="12" customHeight="1" thickBot="1" x14ac:dyDescent="0.25">
      <c r="A72" s="226" t="s">
        <v>260</v>
      </c>
      <c r="B72" s="208" t="s">
        <v>234</v>
      </c>
      <c r="C72" s="110"/>
      <c r="D72" s="110"/>
    </row>
    <row r="73" spans="1:4" s="44" customFormat="1" ht="12" customHeight="1" thickBot="1" x14ac:dyDescent="0.2">
      <c r="A73" s="227" t="s">
        <v>235</v>
      </c>
      <c r="B73" s="100" t="s">
        <v>236</v>
      </c>
      <c r="C73" s="105">
        <f>SUM(C74:C75)</f>
        <v>0</v>
      </c>
      <c r="D73" s="105">
        <f>SUM(D74:D75)</f>
        <v>275552210</v>
      </c>
    </row>
    <row r="74" spans="1:4" s="44" customFormat="1" ht="12" customHeight="1" x14ac:dyDescent="0.2">
      <c r="A74" s="224" t="s">
        <v>261</v>
      </c>
      <c r="B74" s="206" t="s">
        <v>237</v>
      </c>
      <c r="C74" s="110"/>
      <c r="D74" s="110">
        <v>275552210</v>
      </c>
    </row>
    <row r="75" spans="1:4" s="44" customFormat="1" ht="12" customHeight="1" thickBot="1" x14ac:dyDescent="0.25">
      <c r="A75" s="226" t="s">
        <v>262</v>
      </c>
      <c r="B75" s="208" t="s">
        <v>238</v>
      </c>
      <c r="C75" s="110"/>
      <c r="D75" s="110"/>
    </row>
    <row r="76" spans="1:4" s="43" customFormat="1" ht="12" customHeight="1" thickBot="1" x14ac:dyDescent="0.2">
      <c r="A76" s="227" t="s">
        <v>239</v>
      </c>
      <c r="B76" s="100" t="s">
        <v>240</v>
      </c>
      <c r="C76" s="105">
        <f>SUM(C77:C79)</f>
        <v>0</v>
      </c>
      <c r="D76" s="105">
        <f>SUM(D77:D79)</f>
        <v>0</v>
      </c>
    </row>
    <row r="77" spans="1:4" s="44" customFormat="1" ht="12" customHeight="1" x14ac:dyDescent="0.2">
      <c r="A77" s="224" t="s">
        <v>263</v>
      </c>
      <c r="B77" s="206" t="s">
        <v>241</v>
      </c>
      <c r="C77" s="110"/>
      <c r="D77" s="110"/>
    </row>
    <row r="78" spans="1:4" s="44" customFormat="1" ht="12" customHeight="1" x14ac:dyDescent="0.2">
      <c r="A78" s="225" t="s">
        <v>264</v>
      </c>
      <c r="B78" s="207" t="s">
        <v>242</v>
      </c>
      <c r="C78" s="110"/>
      <c r="D78" s="110"/>
    </row>
    <row r="79" spans="1:4" s="44" customFormat="1" ht="12" customHeight="1" thickBot="1" x14ac:dyDescent="0.25">
      <c r="A79" s="226" t="s">
        <v>265</v>
      </c>
      <c r="B79" s="208" t="s">
        <v>243</v>
      </c>
      <c r="C79" s="110"/>
      <c r="D79" s="110"/>
    </row>
    <row r="80" spans="1:4" s="44" customFormat="1" ht="12" customHeight="1" thickBot="1" x14ac:dyDescent="0.2">
      <c r="A80" s="227" t="s">
        <v>244</v>
      </c>
      <c r="B80" s="100" t="s">
        <v>266</v>
      </c>
      <c r="C80" s="105">
        <f>SUM(C81:C84)</f>
        <v>0</v>
      </c>
      <c r="D80" s="105">
        <f>SUM(D81:D84)</f>
        <v>0</v>
      </c>
    </row>
    <row r="81" spans="1:4" s="44" customFormat="1" ht="12" customHeight="1" x14ac:dyDescent="0.2">
      <c r="A81" s="228" t="s">
        <v>245</v>
      </c>
      <c r="B81" s="206" t="s">
        <v>246</v>
      </c>
      <c r="C81" s="110"/>
      <c r="D81" s="110"/>
    </row>
    <row r="82" spans="1:4" s="44" customFormat="1" ht="12" customHeight="1" x14ac:dyDescent="0.2">
      <c r="A82" s="229" t="s">
        <v>247</v>
      </c>
      <c r="B82" s="207" t="s">
        <v>248</v>
      </c>
      <c r="C82" s="110"/>
      <c r="D82" s="110"/>
    </row>
    <row r="83" spans="1:4" s="44" customFormat="1" ht="12" customHeight="1" x14ac:dyDescent="0.2">
      <c r="A83" s="229" t="s">
        <v>249</v>
      </c>
      <c r="B83" s="207" t="s">
        <v>250</v>
      </c>
      <c r="C83" s="110"/>
      <c r="D83" s="110"/>
    </row>
    <row r="84" spans="1:4" s="43" customFormat="1" ht="12" customHeight="1" thickBot="1" x14ac:dyDescent="0.25">
      <c r="A84" s="230" t="s">
        <v>251</v>
      </c>
      <c r="B84" s="208" t="s">
        <v>252</v>
      </c>
      <c r="C84" s="110"/>
      <c r="D84" s="110"/>
    </row>
    <row r="85" spans="1:4" s="43" customFormat="1" ht="12" customHeight="1" thickBot="1" x14ac:dyDescent="0.2">
      <c r="A85" s="227" t="s">
        <v>253</v>
      </c>
      <c r="B85" s="100" t="s">
        <v>254</v>
      </c>
      <c r="C85" s="252"/>
      <c r="D85" s="252"/>
    </row>
    <row r="86" spans="1:4" s="43" customFormat="1" ht="12" customHeight="1" thickBot="1" x14ac:dyDescent="0.2">
      <c r="A86" s="227" t="s">
        <v>255</v>
      </c>
      <c r="B86" s="214" t="s">
        <v>256</v>
      </c>
      <c r="C86" s="111">
        <f>+C64+C68+C73+C76+C80+C85</f>
        <v>0</v>
      </c>
      <c r="D86" s="111">
        <f>+D64+D68+D73+D76+D80+D85</f>
        <v>275552210</v>
      </c>
    </row>
    <row r="87" spans="1:4" s="43" customFormat="1" ht="12" customHeight="1" thickBot="1" x14ac:dyDescent="0.2">
      <c r="A87" s="231" t="s">
        <v>269</v>
      </c>
      <c r="B87" s="216" t="s">
        <v>370</v>
      </c>
      <c r="C87" s="111">
        <f>+C63+C86</f>
        <v>759030816</v>
      </c>
      <c r="D87" s="111">
        <f>+D63+D86</f>
        <v>1006754460</v>
      </c>
    </row>
    <row r="88" spans="1:4" s="44" customFormat="1" ht="15" customHeight="1" x14ac:dyDescent="0.2">
      <c r="A88" s="86"/>
      <c r="B88" s="87"/>
      <c r="C88" s="174"/>
      <c r="D88" s="174"/>
    </row>
    <row r="89" spans="1:4" ht="13.5" thickBot="1" x14ac:dyDescent="0.25">
      <c r="A89" s="232"/>
      <c r="B89" s="89"/>
      <c r="C89" s="175"/>
      <c r="D89" s="175"/>
    </row>
    <row r="90" spans="1:4" s="36" customFormat="1" ht="16.5" customHeight="1" thickBot="1" x14ac:dyDescent="0.25">
      <c r="A90" s="90"/>
      <c r="B90" s="91" t="s">
        <v>45</v>
      </c>
      <c r="C90" s="176"/>
      <c r="D90" s="176"/>
    </row>
    <row r="91" spans="1:4" s="45" customFormat="1" ht="12" customHeight="1" thickBot="1" x14ac:dyDescent="0.25">
      <c r="A91" s="198" t="s">
        <v>8</v>
      </c>
      <c r="B91" s="24" t="s">
        <v>272</v>
      </c>
      <c r="C91" s="104">
        <f>SUM(C92:C96)</f>
        <v>641886066</v>
      </c>
      <c r="D91" s="104">
        <f>SUM(D92:D96)</f>
        <v>670017296</v>
      </c>
    </row>
    <row r="92" spans="1:4" ht="12" customHeight="1" x14ac:dyDescent="0.2">
      <c r="A92" s="233" t="s">
        <v>68</v>
      </c>
      <c r="B92" s="8" t="s">
        <v>38</v>
      </c>
      <c r="C92" s="106">
        <v>65315555</v>
      </c>
      <c r="D92" s="106">
        <v>68191628</v>
      </c>
    </row>
    <row r="93" spans="1:4" ht="12" customHeight="1" x14ac:dyDescent="0.2">
      <c r="A93" s="225" t="s">
        <v>69</v>
      </c>
      <c r="B93" s="6" t="s">
        <v>111</v>
      </c>
      <c r="C93" s="107">
        <v>13241197</v>
      </c>
      <c r="D93" s="107">
        <v>13576819</v>
      </c>
    </row>
    <row r="94" spans="1:4" ht="12" customHeight="1" x14ac:dyDescent="0.2">
      <c r="A94" s="225" t="s">
        <v>70</v>
      </c>
      <c r="B94" s="6" t="s">
        <v>87</v>
      </c>
      <c r="C94" s="109">
        <v>128898784</v>
      </c>
      <c r="D94" s="109">
        <v>186416281</v>
      </c>
    </row>
    <row r="95" spans="1:4" ht="12" customHeight="1" x14ac:dyDescent="0.2">
      <c r="A95" s="225" t="s">
        <v>71</v>
      </c>
      <c r="B95" s="9" t="s">
        <v>112</v>
      </c>
      <c r="C95" s="109">
        <v>10000000</v>
      </c>
      <c r="D95" s="109">
        <v>10000000</v>
      </c>
    </row>
    <row r="96" spans="1:4" ht="12" customHeight="1" x14ac:dyDescent="0.2">
      <c r="A96" s="225" t="s">
        <v>79</v>
      </c>
      <c r="B96" s="17" t="s">
        <v>113</v>
      </c>
      <c r="C96" s="109">
        <v>424430530</v>
      </c>
      <c r="D96" s="109">
        <v>391832568</v>
      </c>
    </row>
    <row r="97" spans="1:4" ht="12" customHeight="1" x14ac:dyDescent="0.2">
      <c r="A97" s="225" t="s">
        <v>72</v>
      </c>
      <c r="B97" s="6" t="s">
        <v>273</v>
      </c>
      <c r="C97" s="109"/>
      <c r="D97" s="109"/>
    </row>
    <row r="98" spans="1:4" ht="12" customHeight="1" x14ac:dyDescent="0.2">
      <c r="A98" s="225" t="s">
        <v>73</v>
      </c>
      <c r="B98" s="52" t="s">
        <v>274</v>
      </c>
      <c r="C98" s="109"/>
      <c r="D98" s="109"/>
    </row>
    <row r="99" spans="1:4" ht="12" customHeight="1" x14ac:dyDescent="0.2">
      <c r="A99" s="225" t="s">
        <v>80</v>
      </c>
      <c r="B99" s="53" t="s">
        <v>275</v>
      </c>
      <c r="C99" s="109"/>
      <c r="D99" s="109"/>
    </row>
    <row r="100" spans="1:4" ht="12" customHeight="1" x14ac:dyDescent="0.2">
      <c r="A100" s="225" t="s">
        <v>81</v>
      </c>
      <c r="B100" s="53" t="s">
        <v>276</v>
      </c>
      <c r="C100" s="109"/>
      <c r="D100" s="109"/>
    </row>
    <row r="101" spans="1:4" ht="12" customHeight="1" x14ac:dyDescent="0.2">
      <c r="A101" s="225" t="s">
        <v>82</v>
      </c>
      <c r="B101" s="52" t="s">
        <v>277</v>
      </c>
      <c r="C101" s="109">
        <v>413689230</v>
      </c>
      <c r="D101" s="109">
        <v>381091268</v>
      </c>
    </row>
    <row r="102" spans="1:4" ht="12" customHeight="1" x14ac:dyDescent="0.2">
      <c r="A102" s="225" t="s">
        <v>83</v>
      </c>
      <c r="B102" s="52" t="s">
        <v>278</v>
      </c>
      <c r="C102" s="109"/>
      <c r="D102" s="109"/>
    </row>
    <row r="103" spans="1:4" ht="12" customHeight="1" x14ac:dyDescent="0.2">
      <c r="A103" s="225" t="s">
        <v>85</v>
      </c>
      <c r="B103" s="53" t="s">
        <v>279</v>
      </c>
      <c r="C103" s="109"/>
      <c r="D103" s="109"/>
    </row>
    <row r="104" spans="1:4" ht="12" customHeight="1" x14ac:dyDescent="0.2">
      <c r="A104" s="234" t="s">
        <v>114</v>
      </c>
      <c r="B104" s="54" t="s">
        <v>280</v>
      </c>
      <c r="C104" s="109"/>
      <c r="D104" s="109"/>
    </row>
    <row r="105" spans="1:4" ht="12" customHeight="1" x14ac:dyDescent="0.2">
      <c r="A105" s="225" t="s">
        <v>270</v>
      </c>
      <c r="B105" s="54" t="s">
        <v>281</v>
      </c>
      <c r="C105" s="109"/>
      <c r="D105" s="109"/>
    </row>
    <row r="106" spans="1:4" ht="12" customHeight="1" thickBot="1" x14ac:dyDescent="0.25">
      <c r="A106" s="235" t="s">
        <v>271</v>
      </c>
      <c r="B106" s="55" t="s">
        <v>282</v>
      </c>
      <c r="C106" s="112">
        <v>10741300</v>
      </c>
      <c r="D106" s="112">
        <v>10741300</v>
      </c>
    </row>
    <row r="107" spans="1:4" ht="12" customHeight="1" thickBot="1" x14ac:dyDescent="0.25">
      <c r="A107" s="25" t="s">
        <v>9</v>
      </c>
      <c r="B107" s="23" t="s">
        <v>283</v>
      </c>
      <c r="C107" s="105">
        <f>+C108+C110+C112</f>
        <v>101841505</v>
      </c>
      <c r="D107" s="105">
        <f>+D108+D110+D112</f>
        <v>151700896</v>
      </c>
    </row>
    <row r="108" spans="1:4" ht="12" customHeight="1" x14ac:dyDescent="0.2">
      <c r="A108" s="224" t="s">
        <v>74</v>
      </c>
      <c r="B108" s="6" t="s">
        <v>135</v>
      </c>
      <c r="C108" s="108">
        <v>98882337</v>
      </c>
      <c r="D108" s="108">
        <v>147141728</v>
      </c>
    </row>
    <row r="109" spans="1:4" ht="12" customHeight="1" x14ac:dyDescent="0.2">
      <c r="A109" s="224" t="s">
        <v>75</v>
      </c>
      <c r="B109" s="10" t="s">
        <v>287</v>
      </c>
      <c r="C109" s="108">
        <v>0</v>
      </c>
      <c r="D109" s="108">
        <v>0</v>
      </c>
    </row>
    <row r="110" spans="1:4" ht="12" customHeight="1" x14ac:dyDescent="0.2">
      <c r="A110" s="224" t="s">
        <v>76</v>
      </c>
      <c r="B110" s="10" t="s">
        <v>115</v>
      </c>
      <c r="C110" s="107"/>
      <c r="D110" s="107"/>
    </row>
    <row r="111" spans="1:4" ht="12" customHeight="1" x14ac:dyDescent="0.2">
      <c r="A111" s="224" t="s">
        <v>77</v>
      </c>
      <c r="B111" s="10" t="s">
        <v>288</v>
      </c>
      <c r="C111" s="98"/>
      <c r="D111" s="98"/>
    </row>
    <row r="112" spans="1:4" ht="12" customHeight="1" x14ac:dyDescent="0.2">
      <c r="A112" s="224" t="s">
        <v>78</v>
      </c>
      <c r="B112" s="102" t="s">
        <v>137</v>
      </c>
      <c r="C112" s="98">
        <v>2959168</v>
      </c>
      <c r="D112" s="98">
        <v>4559168</v>
      </c>
    </row>
    <row r="113" spans="1:4" ht="12" customHeight="1" x14ac:dyDescent="0.2">
      <c r="A113" s="224" t="s">
        <v>84</v>
      </c>
      <c r="B113" s="101" t="s">
        <v>380</v>
      </c>
      <c r="C113" s="98"/>
      <c r="D113" s="98"/>
    </row>
    <row r="114" spans="1:4" ht="12" customHeight="1" x14ac:dyDescent="0.2">
      <c r="A114" s="224" t="s">
        <v>86</v>
      </c>
      <c r="B114" s="202" t="s">
        <v>293</v>
      </c>
      <c r="C114" s="98"/>
      <c r="D114" s="98"/>
    </row>
    <row r="115" spans="1:4" ht="12" customHeight="1" x14ac:dyDescent="0.2">
      <c r="A115" s="224" t="s">
        <v>116</v>
      </c>
      <c r="B115" s="53" t="s">
        <v>276</v>
      </c>
      <c r="C115" s="98"/>
      <c r="D115" s="98"/>
    </row>
    <row r="116" spans="1:4" ht="12" customHeight="1" x14ac:dyDescent="0.2">
      <c r="A116" s="224" t="s">
        <v>117</v>
      </c>
      <c r="B116" s="53" t="s">
        <v>292</v>
      </c>
      <c r="C116" s="98"/>
      <c r="D116" s="98"/>
    </row>
    <row r="117" spans="1:4" ht="12" customHeight="1" x14ac:dyDescent="0.2">
      <c r="A117" s="224" t="s">
        <v>118</v>
      </c>
      <c r="B117" s="53" t="s">
        <v>291</v>
      </c>
      <c r="C117" s="98"/>
      <c r="D117" s="98"/>
    </row>
    <row r="118" spans="1:4" ht="12" customHeight="1" x14ac:dyDescent="0.2">
      <c r="A118" s="224" t="s">
        <v>284</v>
      </c>
      <c r="B118" s="53" t="s">
        <v>279</v>
      </c>
      <c r="C118" s="98"/>
      <c r="D118" s="98"/>
    </row>
    <row r="119" spans="1:4" ht="12" customHeight="1" x14ac:dyDescent="0.2">
      <c r="A119" s="224" t="s">
        <v>285</v>
      </c>
      <c r="B119" s="53" t="s">
        <v>290</v>
      </c>
      <c r="C119" s="98"/>
      <c r="D119" s="98"/>
    </row>
    <row r="120" spans="1:4" ht="12" customHeight="1" thickBot="1" x14ac:dyDescent="0.25">
      <c r="A120" s="234" t="s">
        <v>286</v>
      </c>
      <c r="B120" s="53" t="s">
        <v>289</v>
      </c>
      <c r="C120" s="99"/>
      <c r="D120" s="99"/>
    </row>
    <row r="121" spans="1:4" ht="12" customHeight="1" thickBot="1" x14ac:dyDescent="0.25">
      <c r="A121" s="25" t="s">
        <v>10</v>
      </c>
      <c r="B121" s="48" t="s">
        <v>294</v>
      </c>
      <c r="C121" s="105">
        <f>+C122+C123</f>
        <v>3087870</v>
      </c>
      <c r="D121" s="105">
        <f>+D122+D123</f>
        <v>172820893</v>
      </c>
    </row>
    <row r="122" spans="1:4" ht="12" customHeight="1" x14ac:dyDescent="0.2">
      <c r="A122" s="224" t="s">
        <v>57</v>
      </c>
      <c r="B122" s="7" t="s">
        <v>47</v>
      </c>
      <c r="C122" s="108">
        <v>3087870</v>
      </c>
      <c r="D122" s="108">
        <v>172820893</v>
      </c>
    </row>
    <row r="123" spans="1:4" ht="12" customHeight="1" thickBot="1" x14ac:dyDescent="0.25">
      <c r="A123" s="226" t="s">
        <v>58</v>
      </c>
      <c r="B123" s="10" t="s">
        <v>48</v>
      </c>
      <c r="C123" s="109"/>
      <c r="D123" s="109"/>
    </row>
    <row r="124" spans="1:4" ht="12" customHeight="1" thickBot="1" x14ac:dyDescent="0.25">
      <c r="A124" s="25" t="s">
        <v>11</v>
      </c>
      <c r="B124" s="48" t="s">
        <v>295</v>
      </c>
      <c r="C124" s="105">
        <f>+C91+C107+C121</f>
        <v>746815441</v>
      </c>
      <c r="D124" s="105">
        <f>+D91+D107+D121</f>
        <v>994539085</v>
      </c>
    </row>
    <row r="125" spans="1:4" ht="12" customHeight="1" thickBot="1" x14ac:dyDescent="0.25">
      <c r="A125" s="25" t="s">
        <v>12</v>
      </c>
      <c r="B125" s="48" t="s">
        <v>296</v>
      </c>
      <c r="C125" s="105">
        <f>+C126+C127+C128</f>
        <v>0</v>
      </c>
      <c r="D125" s="105">
        <f>+D126+D127+D128</f>
        <v>0</v>
      </c>
    </row>
    <row r="126" spans="1:4" s="45" customFormat="1" ht="12" customHeight="1" x14ac:dyDescent="0.2">
      <c r="A126" s="224" t="s">
        <v>61</v>
      </c>
      <c r="B126" s="7" t="s">
        <v>297</v>
      </c>
      <c r="C126" s="98"/>
      <c r="D126" s="98"/>
    </row>
    <row r="127" spans="1:4" ht="12" customHeight="1" x14ac:dyDescent="0.2">
      <c r="A127" s="224" t="s">
        <v>62</v>
      </c>
      <c r="B127" s="7" t="s">
        <v>298</v>
      </c>
      <c r="C127" s="98"/>
      <c r="D127" s="98"/>
    </row>
    <row r="128" spans="1:4" ht="12" customHeight="1" thickBot="1" x14ac:dyDescent="0.25">
      <c r="A128" s="234" t="s">
        <v>63</v>
      </c>
      <c r="B128" s="5" t="s">
        <v>299</v>
      </c>
      <c r="C128" s="98"/>
      <c r="D128" s="98"/>
    </row>
    <row r="129" spans="1:11" ht="12" customHeight="1" thickBot="1" x14ac:dyDescent="0.25">
      <c r="A129" s="25" t="s">
        <v>13</v>
      </c>
      <c r="B129" s="48" t="s">
        <v>342</v>
      </c>
      <c r="C129" s="105">
        <f>+C130+C131+C132+C133</f>
        <v>0</v>
      </c>
      <c r="D129" s="105">
        <f>+D130+D131+D132+D133</f>
        <v>0</v>
      </c>
    </row>
    <row r="130" spans="1:11" ht="12" customHeight="1" x14ac:dyDescent="0.2">
      <c r="A130" s="224" t="s">
        <v>64</v>
      </c>
      <c r="B130" s="7" t="s">
        <v>300</v>
      </c>
      <c r="C130" s="98"/>
      <c r="D130" s="98"/>
    </row>
    <row r="131" spans="1:11" ht="12" customHeight="1" x14ac:dyDescent="0.2">
      <c r="A131" s="224" t="s">
        <v>65</v>
      </c>
      <c r="B131" s="7" t="s">
        <v>301</v>
      </c>
      <c r="C131" s="98"/>
      <c r="D131" s="98"/>
    </row>
    <row r="132" spans="1:11" ht="12" customHeight="1" x14ac:dyDescent="0.2">
      <c r="A132" s="224" t="s">
        <v>203</v>
      </c>
      <c r="B132" s="7" t="s">
        <v>302</v>
      </c>
      <c r="C132" s="98"/>
      <c r="D132" s="98"/>
    </row>
    <row r="133" spans="1:11" s="45" customFormat="1" ht="12" customHeight="1" thickBot="1" x14ac:dyDescent="0.25">
      <c r="A133" s="234" t="s">
        <v>204</v>
      </c>
      <c r="B133" s="5" t="s">
        <v>303</v>
      </c>
      <c r="C133" s="98"/>
      <c r="D133" s="98"/>
    </row>
    <row r="134" spans="1:11" ht="12" customHeight="1" thickBot="1" x14ac:dyDescent="0.25">
      <c r="A134" s="25" t="s">
        <v>14</v>
      </c>
      <c r="B134" s="48" t="s">
        <v>304</v>
      </c>
      <c r="C134" s="111">
        <f>+C135+C136+C137+C138</f>
        <v>12215375</v>
      </c>
      <c r="D134" s="111">
        <f>+D135+D136+D137+D138</f>
        <v>12215375</v>
      </c>
      <c r="K134" s="97"/>
    </row>
    <row r="135" spans="1:11" x14ac:dyDescent="0.2">
      <c r="A135" s="224" t="s">
        <v>66</v>
      </c>
      <c r="B135" s="7" t="s">
        <v>305</v>
      </c>
      <c r="C135" s="98"/>
      <c r="D135" s="98"/>
    </row>
    <row r="136" spans="1:11" ht="12" customHeight="1" x14ac:dyDescent="0.2">
      <c r="A136" s="224" t="s">
        <v>67</v>
      </c>
      <c r="B136" s="7" t="s">
        <v>315</v>
      </c>
      <c r="C136" s="98">
        <v>12215375</v>
      </c>
      <c r="D136" s="98">
        <v>12215375</v>
      </c>
    </row>
    <row r="137" spans="1:11" s="45" customFormat="1" ht="12" customHeight="1" x14ac:dyDescent="0.2">
      <c r="A137" s="224" t="s">
        <v>216</v>
      </c>
      <c r="B137" s="7" t="s">
        <v>306</v>
      </c>
      <c r="C137" s="98"/>
      <c r="D137" s="98"/>
    </row>
    <row r="138" spans="1:11" s="45" customFormat="1" ht="12" customHeight="1" thickBot="1" x14ac:dyDescent="0.25">
      <c r="A138" s="234" t="s">
        <v>217</v>
      </c>
      <c r="B138" s="5" t="s">
        <v>390</v>
      </c>
      <c r="C138" s="98"/>
      <c r="D138" s="98"/>
    </row>
    <row r="139" spans="1:11" s="45" customFormat="1" ht="12" customHeight="1" thickBot="1" x14ac:dyDescent="0.25">
      <c r="A139" s="25" t="s">
        <v>15</v>
      </c>
      <c r="B139" s="48" t="s">
        <v>308</v>
      </c>
      <c r="C139" s="113">
        <f>+C140+C141+C142+C143</f>
        <v>0</v>
      </c>
      <c r="D139" s="113">
        <f>+D140+D141+D142+D143</f>
        <v>0</v>
      </c>
    </row>
    <row r="140" spans="1:11" s="45" customFormat="1" ht="12" customHeight="1" x14ac:dyDescent="0.2">
      <c r="A140" s="224" t="s">
        <v>109</v>
      </c>
      <c r="B140" s="7" t="s">
        <v>309</v>
      </c>
      <c r="C140" s="98"/>
      <c r="D140" s="98"/>
    </row>
    <row r="141" spans="1:11" s="45" customFormat="1" ht="12" customHeight="1" x14ac:dyDescent="0.2">
      <c r="A141" s="224" t="s">
        <v>110</v>
      </c>
      <c r="B141" s="7" t="s">
        <v>310</v>
      </c>
      <c r="C141" s="98"/>
      <c r="D141" s="98"/>
    </row>
    <row r="142" spans="1:11" s="45" customFormat="1" ht="12" customHeight="1" x14ac:dyDescent="0.2">
      <c r="A142" s="224" t="s">
        <v>136</v>
      </c>
      <c r="B142" s="7" t="s">
        <v>311</v>
      </c>
      <c r="C142" s="98"/>
      <c r="D142" s="98"/>
    </row>
    <row r="143" spans="1:11" ht="12.75" customHeight="1" thickBot="1" x14ac:dyDescent="0.25">
      <c r="A143" s="224" t="s">
        <v>219</v>
      </c>
      <c r="B143" s="7" t="s">
        <v>312</v>
      </c>
      <c r="C143" s="98"/>
      <c r="D143" s="98"/>
    </row>
    <row r="144" spans="1:11" ht="12" customHeight="1" thickBot="1" x14ac:dyDescent="0.25">
      <c r="A144" s="25" t="s">
        <v>16</v>
      </c>
      <c r="B144" s="48" t="s">
        <v>313</v>
      </c>
      <c r="C144" s="218">
        <f>+C125+C129+C134+C139</f>
        <v>12215375</v>
      </c>
      <c r="D144" s="218">
        <f>+D125+D129+D134+D139</f>
        <v>12215375</v>
      </c>
    </row>
    <row r="145" spans="1:4" ht="15" customHeight="1" thickBot="1" x14ac:dyDescent="0.25">
      <c r="A145" s="236" t="s">
        <v>17</v>
      </c>
      <c r="B145" s="182" t="s">
        <v>314</v>
      </c>
      <c r="C145" s="218">
        <f>+C124+C144</f>
        <v>759030816</v>
      </c>
      <c r="D145" s="218">
        <f>+D124+D144</f>
        <v>1006754460</v>
      </c>
    </row>
    <row r="146" spans="1:4" ht="13.5" thickBot="1" x14ac:dyDescent="0.25">
      <c r="A146" s="187"/>
      <c r="B146" s="188"/>
      <c r="C146" s="189"/>
      <c r="D146" s="189"/>
    </row>
    <row r="147" spans="1:4" ht="15" customHeight="1" thickBot="1" x14ac:dyDescent="0.25">
      <c r="A147" s="95" t="s">
        <v>130</v>
      </c>
      <c r="B147" s="96"/>
      <c r="C147" s="46">
        <v>16</v>
      </c>
      <c r="D147" s="46">
        <v>16</v>
      </c>
    </row>
    <row r="148" spans="1:4" ht="14.25" customHeight="1" thickBot="1" x14ac:dyDescent="0.25">
      <c r="A148" s="95" t="s">
        <v>131</v>
      </c>
      <c r="B148" s="96"/>
      <c r="C148" s="46">
        <v>2</v>
      </c>
      <c r="D148" s="46">
        <v>2</v>
      </c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5.1. sz. mell</vt:lpstr>
      <vt:lpstr>5.1.1. sz. mell </vt:lpstr>
      <vt:lpstr>5.1.2. sz. mell  </vt:lpstr>
      <vt:lpstr>5.2. sz. mell</vt:lpstr>
      <vt:lpstr>5.2.1. sz. mell</vt:lpstr>
      <vt:lpstr>5.2.3. sz. mell</vt:lpstr>
      <vt:lpstr>5.3. sz. mell</vt:lpstr>
      <vt:lpstr>5.3.1. sz. mell</vt:lpstr>
      <vt:lpstr>5.4. sz. mell</vt:lpstr>
      <vt:lpstr>5.4.1. sz. mell</vt:lpstr>
      <vt:lpstr>5.4.2. sz. mell</vt:lpstr>
      <vt:lpstr>'5.1. sz. mell'!Nyomtatási_cím</vt:lpstr>
      <vt:lpstr>'5.1.1. sz. mell '!Nyomtatási_cím</vt:lpstr>
      <vt:lpstr>'5.1.2. sz. mell  '!Nyomtatási_cím</vt:lpstr>
      <vt:lpstr>'5.2. sz. mell'!Nyomtatási_cím</vt:lpstr>
      <vt:lpstr>'5.2.1. sz. mell'!Nyomtatási_cím</vt:lpstr>
      <vt:lpstr>'5.2.3. sz. mell'!Nyomtatási_cím</vt:lpstr>
      <vt:lpstr>'5.3. sz. mell'!Nyomtatási_cím</vt:lpstr>
      <vt:lpstr>'5.3.1. sz. mell'!Nyomtatási_cím</vt:lpstr>
      <vt:lpstr>'5.4. sz. mell'!Nyomtatási_cím</vt:lpstr>
      <vt:lpstr>'5.4.1. sz. mell'!Nyomtatási_cím</vt:lpstr>
      <vt:lpstr>'5.4.2.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Dombi Márta</cp:lastModifiedBy>
  <cp:lastPrinted>2018-09-13T09:33:35Z</cp:lastPrinted>
  <dcterms:created xsi:type="dcterms:W3CDTF">1999-10-30T10:30:45Z</dcterms:created>
  <dcterms:modified xsi:type="dcterms:W3CDTF">2018-09-13T11:03:44Z</dcterms:modified>
</cp:coreProperties>
</file>