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195" windowHeight="9210" firstSheet="10" activeTab="12"/>
  </bookViews>
  <sheets>
    <sheet name="1" sheetId="1" r:id="rId1"/>
    <sheet name="1.1" sheetId="32" r:id="rId2"/>
    <sheet name="2" sheetId="2" r:id="rId3"/>
    <sheet name="2.1-2.1" sheetId="4" r:id="rId4"/>
    <sheet name="2.3" sheetId="8" r:id="rId5"/>
    <sheet name="2.4.-2.8" sheetId="7" r:id="rId6"/>
    <sheet name="3" sheetId="28" r:id="rId7"/>
    <sheet name="4" sheetId="5" r:id="rId8"/>
    <sheet name="4.1-4.4" sheetId="11" r:id="rId9"/>
    <sheet name="5" sheetId="36" r:id="rId10"/>
    <sheet name="6-7" sheetId="14" r:id="rId11"/>
    <sheet name="8" sheetId="3" r:id="rId12"/>
    <sheet name="9" sheetId="45" r:id="rId13"/>
    <sheet name="10" sheetId="25" r:id="rId14"/>
    <sheet name="11" sheetId="43" r:id="rId15"/>
    <sheet name="12" sheetId="44" r:id="rId16"/>
    <sheet name="13" sheetId="18" r:id="rId17"/>
    <sheet name="14" sheetId="17" r:id="rId18"/>
    <sheet name="15" sheetId="13" r:id="rId19"/>
    <sheet name="16" sheetId="15" r:id="rId20"/>
    <sheet name="17" sheetId="19" r:id="rId21"/>
    <sheet name="18" sheetId="22" r:id="rId22"/>
    <sheet name="önkb" sheetId="42" r:id="rId23"/>
    <sheet name="önkk" sheetId="41" r:id="rId24"/>
  </sheets>
  <definedNames>
    <definedName name="_xlnm.Print_Titles" localSheetId="21">'18'!$4:$4</definedName>
    <definedName name="_xlnm.Print_Area" localSheetId="0">'1'!$A$1:$G$39</definedName>
    <definedName name="_xlnm.Print_Area" localSheetId="1">'1.1'!$A$1:$K$41</definedName>
    <definedName name="_xlnm.Print_Area" localSheetId="13">'10'!$C$1:$F$38</definedName>
    <definedName name="_xlnm.Print_Area" localSheetId="16">'13'!$A$1:$B$43</definedName>
    <definedName name="_xlnm.Print_Area" localSheetId="17">'14'!$B$1:$E$17</definedName>
    <definedName name="_xlnm.Print_Area" localSheetId="18">'15'!$B$3:$F$24</definedName>
    <definedName name="_xlnm.Print_Area" localSheetId="19">'16'!$A$1:$H$21</definedName>
    <definedName name="_xlnm.Print_Area" localSheetId="20">'17'!$A$1:$I$23</definedName>
    <definedName name="_xlnm.Print_Area" localSheetId="21">'18'!$A$1:$N$96</definedName>
    <definedName name="_xlnm.Print_Area" localSheetId="2">'2'!$A$1:$H$54</definedName>
    <definedName name="_xlnm.Print_Area" localSheetId="3">'2.1-2.1'!$A$1:$D$43</definedName>
    <definedName name="_xlnm.Print_Area" localSheetId="4">'2.3'!$A$1:$D$48</definedName>
    <definedName name="_xlnm.Print_Area" localSheetId="5">'2.4.-2.8'!$A$1:$B$55</definedName>
    <definedName name="_xlnm.Print_Area" localSheetId="6">'3'!$A$1:$E$59</definedName>
    <definedName name="_xlnm.Print_Area" localSheetId="7">'4'!$A$1:$E$45</definedName>
    <definedName name="_xlnm.Print_Area" localSheetId="8">'4.1-4.4'!$A$1:$E$43</definedName>
    <definedName name="_xlnm.Print_Area" localSheetId="9">'5'!$A$1:$E$47</definedName>
    <definedName name="_xlnm.Print_Area" localSheetId="10">'6-7'!$A$1:$C$26</definedName>
    <definedName name="_xlnm.Print_Area" localSheetId="11">'8'!$A$1:$B$26</definedName>
  </definedNames>
  <calcPr calcId="124519"/>
</workbook>
</file>

<file path=xl/calcChain.xml><?xml version="1.0" encoding="utf-8"?>
<calcChain xmlns="http://schemas.openxmlformats.org/spreadsheetml/2006/main">
  <c r="D34" i="44"/>
  <c r="M85" i="22"/>
  <c r="L85"/>
  <c r="K85"/>
  <c r="J85"/>
  <c r="I85"/>
  <c r="H85"/>
  <c r="G85"/>
  <c r="F85"/>
  <c r="E85"/>
  <c r="D85"/>
  <c r="C85"/>
  <c r="B85"/>
  <c r="C22" i="19"/>
  <c r="B22"/>
  <c r="I15" i="32"/>
  <c r="J15"/>
  <c r="D14" i="1"/>
  <c r="G29"/>
  <c r="B15" i="14"/>
  <c r="B36" i="5"/>
  <c r="D42" i="8"/>
  <c r="D32"/>
  <c r="D28" i="4"/>
  <c r="B11" i="11"/>
  <c r="N85" i="22"/>
  <c r="N77"/>
  <c r="N76"/>
  <c r="N70"/>
  <c r="N72"/>
  <c r="M72"/>
  <c r="L72"/>
  <c r="K72"/>
  <c r="J72"/>
  <c r="I72"/>
  <c r="H72"/>
  <c r="G72"/>
  <c r="F72"/>
  <c r="E72"/>
  <c r="D72"/>
  <c r="C72"/>
  <c r="B72"/>
  <c r="M67"/>
  <c r="M73" s="1"/>
  <c r="L67"/>
  <c r="L73" s="1"/>
  <c r="K67"/>
  <c r="K73" s="1"/>
  <c r="J67"/>
  <c r="J73" s="1"/>
  <c r="I67"/>
  <c r="I73" s="1"/>
  <c r="H67"/>
  <c r="H73" s="1"/>
  <c r="G67"/>
  <c r="G73" s="1"/>
  <c r="F67"/>
  <c r="F73" s="1"/>
  <c r="E67"/>
  <c r="D67"/>
  <c r="C67"/>
  <c r="B67"/>
  <c r="B73" s="1"/>
  <c r="N67"/>
  <c r="N73" s="1"/>
  <c r="B16" i="42"/>
  <c r="B25" i="14"/>
  <c r="D20" i="1"/>
  <c r="G20"/>
  <c r="G14"/>
  <c r="E9" i="11"/>
  <c r="F42" i="8"/>
  <c r="M15" i="22"/>
  <c r="L15"/>
  <c r="K15"/>
  <c r="J15"/>
  <c r="I15"/>
  <c r="H15"/>
  <c r="G15"/>
  <c r="F15"/>
  <c r="E15"/>
  <c r="D15"/>
  <c r="C15"/>
  <c r="M9"/>
  <c r="L9"/>
  <c r="K9"/>
  <c r="H15" i="2"/>
  <c r="B14" i="22"/>
  <c r="H16" i="2"/>
  <c r="B15" i="22"/>
  <c r="N15"/>
  <c r="H14" i="2"/>
  <c r="H18"/>
  <c r="H19"/>
  <c r="B29" i="28"/>
  <c r="E29"/>
  <c r="H20" i="2"/>
  <c r="H34"/>
  <c r="H37"/>
  <c r="H38"/>
  <c r="H39"/>
  <c r="B52" i="22"/>
  <c r="B32"/>
  <c r="C52"/>
  <c r="C92"/>
  <c r="C94" s="1"/>
  <c r="D52"/>
  <c r="D32"/>
  <c r="E52"/>
  <c r="E32"/>
  <c r="F52"/>
  <c r="F32"/>
  <c r="G52"/>
  <c r="G32"/>
  <c r="H52"/>
  <c r="H32"/>
  <c r="I52"/>
  <c r="I32"/>
  <c r="I92"/>
  <c r="J52"/>
  <c r="J32"/>
  <c r="K52"/>
  <c r="K32"/>
  <c r="L52"/>
  <c r="L32"/>
  <c r="N7"/>
  <c r="N10"/>
  <c r="N27"/>
  <c r="N30"/>
  <c r="N31"/>
  <c r="M32"/>
  <c r="N34"/>
  <c r="N39"/>
  <c r="N40"/>
  <c r="N41"/>
  <c r="N42"/>
  <c r="N43"/>
  <c r="N47"/>
  <c r="N49"/>
  <c r="N50"/>
  <c r="M52"/>
  <c r="N68"/>
  <c r="N69"/>
  <c r="N78"/>
  <c r="N79"/>
  <c r="N80"/>
  <c r="N81"/>
  <c r="N83"/>
  <c r="N84"/>
  <c r="N86"/>
  <c r="N89"/>
  <c r="N90"/>
  <c r="N93"/>
  <c r="B24" i="7"/>
  <c r="B17" i="41"/>
  <c r="B19"/>
  <c r="F28" i="25"/>
  <c r="B35" i="41"/>
  <c r="B36"/>
  <c r="B37"/>
  <c r="B38"/>
  <c r="E6" i="17"/>
  <c r="G18" i="15"/>
  <c r="G18" i="25"/>
  <c r="B33" i="7"/>
  <c r="E25" i="2"/>
  <c r="E32"/>
  <c r="F36" i="8"/>
  <c r="F12"/>
  <c r="E14" i="4"/>
  <c r="G12" i="25"/>
  <c r="G13"/>
  <c r="G14"/>
  <c r="G15"/>
  <c r="G16"/>
  <c r="G19"/>
  <c r="G20"/>
  <c r="G21"/>
  <c r="G22"/>
  <c r="G23"/>
  <c r="G24"/>
  <c r="G25"/>
  <c r="G26"/>
  <c r="G27"/>
  <c r="G29"/>
  <c r="G30"/>
  <c r="G33"/>
  <c r="G11"/>
  <c r="E42" i="8"/>
  <c r="E6" i="11"/>
  <c r="E7"/>
  <c r="E8"/>
  <c r="E10"/>
  <c r="B6" i="42"/>
  <c r="B8"/>
  <c r="B9"/>
  <c r="D43" i="4"/>
  <c r="B11" i="42"/>
  <c r="D11"/>
  <c r="B12"/>
  <c r="B13"/>
  <c r="B14"/>
  <c r="B15"/>
  <c r="D15"/>
  <c r="B17"/>
  <c r="B18"/>
  <c r="B19"/>
  <c r="B20"/>
  <c r="D20"/>
  <c r="B21"/>
  <c r="B22"/>
  <c r="B24"/>
  <c r="B25"/>
  <c r="B26"/>
  <c r="B27"/>
  <c r="B28"/>
  <c r="B29"/>
  <c r="B32"/>
  <c r="B33"/>
  <c r="B34"/>
  <c r="B35"/>
  <c r="B36"/>
  <c r="B37"/>
  <c r="B38"/>
  <c r="B39"/>
  <c r="B40"/>
  <c r="B41"/>
  <c r="D41"/>
  <c r="B42"/>
  <c r="D42"/>
  <c r="B44"/>
  <c r="B45"/>
  <c r="B46"/>
  <c r="B47"/>
  <c r="B48"/>
  <c r="E52" i="2"/>
  <c r="B49" i="42"/>
  <c r="C5" i="41"/>
  <c r="C6"/>
  <c r="C7"/>
  <c r="C9"/>
  <c r="C10"/>
  <c r="C11"/>
  <c r="C12"/>
  <c r="C13"/>
  <c r="C14"/>
  <c r="C15"/>
  <c r="C17"/>
  <c r="C18"/>
  <c r="C19"/>
  <c r="C20"/>
  <c r="C23"/>
  <c r="C24"/>
  <c r="B24"/>
  <c r="D24"/>
  <c r="C25"/>
  <c r="C27"/>
  <c r="C28"/>
  <c r="C29"/>
  <c r="C30"/>
  <c r="C31"/>
  <c r="C32"/>
  <c r="C33"/>
  <c r="C35"/>
  <c r="C36"/>
  <c r="C37"/>
  <c r="C38"/>
  <c r="C39"/>
  <c r="C42"/>
  <c r="C4"/>
  <c r="B5"/>
  <c r="B7"/>
  <c r="B9"/>
  <c r="B10"/>
  <c r="D10"/>
  <c r="B11"/>
  <c r="B12"/>
  <c r="B13"/>
  <c r="B14"/>
  <c r="B15"/>
  <c r="B18"/>
  <c r="D18"/>
  <c r="B20"/>
  <c r="B23"/>
  <c r="B25"/>
  <c r="B27"/>
  <c r="B28"/>
  <c r="B29"/>
  <c r="B30"/>
  <c r="B31"/>
  <c r="B32"/>
  <c r="B33"/>
  <c r="B42"/>
  <c r="D42"/>
  <c r="B4"/>
  <c r="D4"/>
  <c r="D33"/>
  <c r="D20"/>
  <c r="D15"/>
  <c r="D14"/>
  <c r="D6"/>
  <c r="D5"/>
  <c r="D48" i="42"/>
  <c r="D47"/>
  <c r="D46"/>
  <c r="D45"/>
  <c r="D44"/>
  <c r="D40"/>
  <c r="D39"/>
  <c r="D38"/>
  <c r="D37"/>
  <c r="D36"/>
  <c r="D35"/>
  <c r="D34"/>
  <c r="D33"/>
  <c r="D32"/>
  <c r="D21"/>
  <c r="D19"/>
  <c r="D18"/>
  <c r="D17"/>
  <c r="D16"/>
  <c r="D14"/>
  <c r="D13"/>
  <c r="D12"/>
  <c r="D9"/>
  <c r="D8"/>
  <c r="C11" i="11"/>
  <c r="D11"/>
  <c r="E11"/>
  <c r="E29" i="5"/>
  <c r="E31"/>
  <c r="E33"/>
  <c r="E44"/>
  <c r="F12" i="2"/>
  <c r="G12"/>
  <c r="F17"/>
  <c r="G17"/>
  <c r="E18" i="15"/>
  <c r="F18"/>
  <c r="D18"/>
  <c r="D28" i="25"/>
  <c r="D22" i="19"/>
  <c r="F22"/>
  <c r="H22"/>
  <c r="I22"/>
  <c r="B39" i="18"/>
  <c r="B18" i="15"/>
  <c r="H12"/>
  <c r="H13"/>
  <c r="H14"/>
  <c r="H15"/>
  <c r="H16"/>
  <c r="H17"/>
  <c r="F100" i="22"/>
  <c r="B23" i="11"/>
  <c r="D23"/>
  <c r="C23"/>
  <c r="E22"/>
  <c r="E39"/>
  <c r="E40"/>
  <c r="E41"/>
  <c r="B42"/>
  <c r="C42"/>
  <c r="E42" s="1"/>
  <c r="D42"/>
  <c r="E30"/>
  <c r="E31"/>
  <c r="B32"/>
  <c r="C32"/>
  <c r="E32" s="1"/>
  <c r="D32"/>
  <c r="E29"/>
  <c r="E19"/>
  <c r="E20"/>
  <c r="E21"/>
  <c r="E17"/>
  <c r="E5"/>
  <c r="F12" i="13"/>
  <c r="F23"/>
  <c r="J53" i="22"/>
  <c r="F53"/>
  <c r="D32" i="41"/>
  <c r="D29"/>
  <c r="D31"/>
  <c r="D27"/>
  <c r="D25"/>
  <c r="D23"/>
  <c r="D13"/>
  <c r="D12"/>
  <c r="D11"/>
  <c r="D9"/>
  <c r="D7"/>
  <c r="L53" i="22"/>
  <c r="L54"/>
  <c r="K53"/>
  <c r="H53"/>
  <c r="D53"/>
  <c r="D54"/>
  <c r="G53"/>
  <c r="G28" i="25"/>
  <c r="I25"/>
  <c r="E23" i="11"/>
  <c r="E55" i="28"/>
  <c r="E53"/>
  <c r="D38" i="41"/>
  <c r="D37"/>
  <c r="D36"/>
  <c r="D35"/>
  <c r="D19"/>
  <c r="D17"/>
  <c r="E30" i="5"/>
  <c r="E40"/>
  <c r="I34" i="32"/>
  <c r="E39" i="5"/>
  <c r="I33" i="32"/>
  <c r="I16"/>
  <c r="E56" i="28"/>
  <c r="E54"/>
  <c r="E32" i="5"/>
  <c r="H18" i="15"/>
  <c r="E45" i="28"/>
  <c r="E28" i="32"/>
  <c r="E44" i="28"/>
  <c r="E27" i="32"/>
  <c r="B21" i="41"/>
  <c r="C18" i="15"/>
  <c r="M53" i="22"/>
  <c r="M54"/>
  <c r="K92"/>
  <c r="J92"/>
  <c r="I53"/>
  <c r="E53"/>
  <c r="B92"/>
  <c r="B34" i="41"/>
  <c r="L92" i="22"/>
  <c r="K54"/>
  <c r="J54"/>
  <c r="H92"/>
  <c r="G54"/>
  <c r="F54"/>
  <c r="C53"/>
  <c r="E46" i="28"/>
  <c r="E28"/>
  <c r="E26"/>
  <c r="E24"/>
  <c r="E22"/>
  <c r="E20"/>
  <c r="E18"/>
  <c r="E16"/>
  <c r="E14"/>
  <c r="E12"/>
  <c r="E10"/>
  <c r="E50"/>
  <c r="E34" i="32"/>
  <c r="E49" i="28"/>
  <c r="E33" i="32"/>
  <c r="E48" i="28"/>
  <c r="E32" i="32"/>
  <c r="E47" i="28"/>
  <c r="E31" i="32"/>
  <c r="G31" i="25"/>
  <c r="H42" i="2"/>
  <c r="H30"/>
  <c r="H28"/>
  <c r="H11"/>
  <c r="E35" i="36"/>
  <c r="E33"/>
  <c r="E31"/>
  <c r="H41" i="2"/>
  <c r="H51"/>
  <c r="H50"/>
  <c r="H49"/>
  <c r="H48"/>
  <c r="H43"/>
  <c r="H40"/>
  <c r="H31"/>
  <c r="H29"/>
  <c r="H23"/>
  <c r="H22"/>
  <c r="H10"/>
  <c r="B9" i="22"/>
  <c r="E57" i="28"/>
  <c r="E27"/>
  <c r="E25"/>
  <c r="E23"/>
  <c r="E21"/>
  <c r="E19"/>
  <c r="E17"/>
  <c r="E15"/>
  <c r="E13"/>
  <c r="E11"/>
  <c r="D30" i="41"/>
  <c r="D28"/>
  <c r="N40" i="32"/>
  <c r="H13" i="2"/>
  <c r="E23" i="36"/>
  <c r="E34"/>
  <c r="E32"/>
  <c r="E27"/>
  <c r="E17"/>
  <c r="E15"/>
  <c r="E13"/>
  <c r="E43" i="28"/>
  <c r="E26" i="32"/>
  <c r="E20"/>
  <c r="E19"/>
  <c r="E8" i="28"/>
  <c r="E9"/>
  <c r="E42" i="36"/>
  <c r="E40"/>
  <c r="E24"/>
  <c r="E22"/>
  <c r="H17" i="2"/>
  <c r="E26"/>
  <c r="E46" i="36"/>
  <c r="E16"/>
  <c r="E14"/>
  <c r="E31" i="28"/>
  <c r="E12" i="32"/>
  <c r="E30" i="28"/>
  <c r="E11" i="32"/>
  <c r="H45" i="2"/>
  <c r="H44"/>
  <c r="C28" i="42"/>
  <c r="D28"/>
  <c r="C27"/>
  <c r="D27"/>
  <c r="C26"/>
  <c r="D26"/>
  <c r="C25"/>
  <c r="D25"/>
  <c r="C24"/>
  <c r="C6"/>
  <c r="C7"/>
  <c r="D7"/>
  <c r="C22"/>
  <c r="D22"/>
  <c r="E43" i="36"/>
  <c r="E41"/>
  <c r="E39"/>
  <c r="E21"/>
  <c r="J21" i="32"/>
  <c r="M92" i="22"/>
  <c r="B53"/>
  <c r="H9" i="2"/>
  <c r="H25"/>
  <c r="E37" i="36"/>
  <c r="E29"/>
  <c r="E19"/>
  <c r="E11"/>
  <c r="E9"/>
  <c r="H36" i="2"/>
  <c r="E46"/>
  <c r="N14" i="22"/>
  <c r="H8" i="2"/>
  <c r="E36" i="36"/>
  <c r="E28"/>
  <c r="E18"/>
  <c r="E10"/>
  <c r="E8"/>
  <c r="H24" i="2"/>
  <c r="H54" i="22"/>
  <c r="C54"/>
  <c r="I54"/>
  <c r="E54"/>
  <c r="F7" i="8"/>
  <c r="E38" i="5"/>
  <c r="I17" i="32"/>
  <c r="E37" i="5"/>
  <c r="I31" i="32"/>
  <c r="E36" i="5"/>
  <c r="E27"/>
  <c r="E34"/>
  <c r="I28" i="32"/>
  <c r="E53" i="2"/>
  <c r="B43" i="42"/>
  <c r="D43"/>
  <c r="B26" i="41"/>
  <c r="D24" i="42"/>
  <c r="C29"/>
  <c r="D29"/>
  <c r="B26" i="36"/>
  <c r="C16" i="41"/>
  <c r="D16"/>
  <c r="E30" i="36"/>
  <c r="C26" i="41"/>
  <c r="E25" i="32"/>
  <c r="E30"/>
  <c r="E16"/>
  <c r="E21"/>
  <c r="E38" i="36"/>
  <c r="C34" i="41"/>
  <c r="D34"/>
  <c r="N9" i="22"/>
  <c r="H27" i="2"/>
  <c r="H32"/>
  <c r="D20" i="32"/>
  <c r="D26"/>
  <c r="H47" i="2"/>
  <c r="H52"/>
  <c r="D33" i="32"/>
  <c r="D34"/>
  <c r="E35"/>
  <c r="E36"/>
  <c r="D19"/>
  <c r="E28" i="5"/>
  <c r="E35"/>
  <c r="I29" i="32"/>
  <c r="B8" i="41"/>
  <c r="E26" i="5"/>
  <c r="D14" i="32"/>
  <c r="D6" i="42"/>
  <c r="C5"/>
  <c r="C40" i="41"/>
  <c r="E44" i="36"/>
  <c r="E33" i="2"/>
  <c r="E12" i="36"/>
  <c r="E25"/>
  <c r="C21" i="41"/>
  <c r="D21"/>
  <c r="E45" i="36"/>
  <c r="C41" i="41"/>
  <c r="H12" i="2"/>
  <c r="B10" i="42"/>
  <c r="D10"/>
  <c r="E58" i="28"/>
  <c r="H28" i="25"/>
  <c r="G32"/>
  <c r="G24" i="19"/>
  <c r="E7" i="28"/>
  <c r="E15" i="32"/>
  <c r="E23"/>
  <c r="C23" i="42"/>
  <c r="C30"/>
  <c r="D5"/>
  <c r="H35" i="2"/>
  <c r="C50" i="42"/>
  <c r="D49"/>
  <c r="D8" i="41"/>
  <c r="E38" i="32"/>
  <c r="D26" i="41"/>
  <c r="E54" i="2"/>
  <c r="I23" i="32"/>
  <c r="H7" i="2"/>
  <c r="D31" i="32"/>
  <c r="D16"/>
  <c r="B47" i="36"/>
  <c r="C22" i="41"/>
  <c r="D22"/>
  <c r="E26" i="36"/>
  <c r="B50" i="42"/>
  <c r="D50"/>
  <c r="E41" i="5"/>
  <c r="B39" i="41"/>
  <c r="D39"/>
  <c r="E40" i="32"/>
  <c r="M40"/>
  <c r="I36"/>
  <c r="H26" i="2"/>
  <c r="B40" i="41"/>
  <c r="D40"/>
  <c r="E42" i="5"/>
  <c r="C43" i="41"/>
  <c r="E47" i="36"/>
  <c r="D36" i="32"/>
  <c r="D15"/>
  <c r="H53" i="2"/>
  <c r="H46"/>
  <c r="C51" i="42"/>
  <c r="D23" i="32"/>
  <c r="B41" i="41"/>
  <c r="D41"/>
  <c r="E43" i="5"/>
  <c r="H37" i="1"/>
  <c r="D30" i="32"/>
  <c r="D38"/>
  <c r="H54" i="2"/>
  <c r="H33"/>
  <c r="B54" i="22"/>
  <c r="E45" i="5"/>
  <c r="H14" i="1"/>
  <c r="I29"/>
  <c r="D40" i="32"/>
  <c r="H39" i="1"/>
  <c r="H22"/>
  <c r="D41" i="32"/>
  <c r="B96" i="22"/>
  <c r="D96"/>
  <c r="E96"/>
  <c r="F96"/>
  <c r="G96"/>
  <c r="H96"/>
  <c r="I96"/>
  <c r="J96"/>
  <c r="K5"/>
  <c r="K96"/>
  <c r="L5"/>
  <c r="L96"/>
  <c r="M5"/>
  <c r="M96"/>
  <c r="I30" i="32" l="1"/>
  <c r="I38" s="1"/>
  <c r="I40" s="1"/>
  <c r="I41"/>
  <c r="L40"/>
  <c r="B94" i="22"/>
  <c r="N94"/>
</calcChain>
</file>

<file path=xl/sharedStrings.xml><?xml version="1.0" encoding="utf-8"?>
<sst xmlns="http://schemas.openxmlformats.org/spreadsheetml/2006/main" count="1010" uniqueCount="486">
  <si>
    <t xml:space="preserve">        Ezer Ft-ban</t>
  </si>
  <si>
    <t xml:space="preserve">Megnevezés </t>
  </si>
  <si>
    <t>Előirányzat</t>
  </si>
  <si>
    <t>I. Működési bevételek</t>
  </si>
  <si>
    <t>I. Személyi juttatás</t>
  </si>
  <si>
    <t xml:space="preserve">II. Önkormányzatok sajátos működési bevételei </t>
  </si>
  <si>
    <t xml:space="preserve">II. Munkaadót terhelő járulékok és szoc. Hozzájár. adó </t>
  </si>
  <si>
    <t xml:space="preserve">III. Dologi kiadások </t>
  </si>
  <si>
    <t>IV. Ellátottak pénzbeli juttatásai</t>
  </si>
  <si>
    <t xml:space="preserve">V. Egyéb működési kiadások </t>
  </si>
  <si>
    <t xml:space="preserve">I. Felhalmozási és tőke jellegű bevételek </t>
  </si>
  <si>
    <t>I. Beruházási kiadások ÁFÁ-val</t>
  </si>
  <si>
    <t xml:space="preserve">II. Felújítási kiadások ÁFÁ-val </t>
  </si>
  <si>
    <t xml:space="preserve">III. Egyéb felhalmozási kiadások </t>
  </si>
  <si>
    <t xml:space="preserve">IV. Államháztartáson kívülről átvett pénzeszközök </t>
  </si>
  <si>
    <t xml:space="preserve">I. Betétek visszavonása </t>
  </si>
  <si>
    <t xml:space="preserve">I. Szabad pénzeszközök betétként való elhelyezése </t>
  </si>
  <si>
    <t>Ezer Ft-ban</t>
  </si>
  <si>
    <t xml:space="preserve">  BEVÉTELEK JOGCÍMEI</t>
  </si>
  <si>
    <t xml:space="preserve">Önkormányzat </t>
  </si>
  <si>
    <t xml:space="preserve">Mindösszesen </t>
  </si>
  <si>
    <t xml:space="preserve">I. Működési bevételek </t>
  </si>
  <si>
    <t xml:space="preserve">1. Közhatalmi bevétel </t>
  </si>
  <si>
    <t xml:space="preserve">2. Intézményi működési bevétel </t>
  </si>
  <si>
    <t xml:space="preserve">3. Intézmények egyéb sajátos bevételei </t>
  </si>
  <si>
    <t xml:space="preserve">4. Kapott kamatok </t>
  </si>
  <si>
    <t xml:space="preserve">1. Helyi adók </t>
  </si>
  <si>
    <t xml:space="preserve">2. Átengedett központi adók </t>
  </si>
  <si>
    <t>3. Bírságok, pótlékok</t>
  </si>
  <si>
    <t xml:space="preserve">4. Talajterhelési díj </t>
  </si>
  <si>
    <t xml:space="preserve">1. Tárgyi eszközök, immateriális javak értékesítése 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</si>
  <si>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</si>
  <si>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</si>
  <si>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</si>
  <si>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>IV. Államháztartáson kívülről átvett pénzeszköz</t>
  </si>
  <si>
    <t xml:space="preserve"> </t>
  </si>
  <si>
    <t xml:space="preserve">Ezer Ft-ban </t>
  </si>
  <si>
    <t xml:space="preserve">1. Építményadó </t>
  </si>
  <si>
    <t>2. Telekadó</t>
  </si>
  <si>
    <t xml:space="preserve">3. Vállalkozók kommunális adója </t>
  </si>
  <si>
    <t>4. Magánszemélyek kommunális adója</t>
  </si>
  <si>
    <t>5. Idegenforgalmi adó tartózkodás után</t>
  </si>
  <si>
    <t xml:space="preserve">6. Idegenforgalmi adó épület után </t>
  </si>
  <si>
    <t xml:space="preserve">7. Iparűzési adó állandó jelleggel végzett iparűzési tevékenység után </t>
  </si>
  <si>
    <t>8. Iparűzési adó ideiglenes jelleggel végzett iparűzési tevékenység után (napi átalány)</t>
  </si>
  <si>
    <t xml:space="preserve">                Ezer Ft-ban </t>
  </si>
  <si>
    <t xml:space="preserve">BEVÉTELEK JOGCÍMEI </t>
  </si>
  <si>
    <t>Önkormányzat</t>
  </si>
  <si>
    <t xml:space="preserve">KIADÁSOK JOGCÍMEI </t>
  </si>
  <si>
    <t xml:space="preserve">A. Működési költségvetés kiadásai összesen 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</si>
  <si>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</si>
  <si>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</si>
  <si>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</si>
  <si>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</si>
  <si>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>3. Társadalom-, szoc.politikai és egyéb juttatás, támogat.</t>
  </si>
  <si>
    <t>4. Előző évi működ. célú pénzmaradvány átadása</t>
  </si>
  <si>
    <t>5. Működési célú kamatkiadás</t>
  </si>
  <si>
    <t xml:space="preserve">I. Beruházási kiadások ÁFÁ-val </t>
  </si>
  <si>
    <t xml:space="preserve">II. Felujítási kiadások ÁFÁ-val </t>
  </si>
  <si>
    <t>III. Egyéb felhalmozási kiadások összesen</t>
  </si>
  <si>
    <t>3. Előző évi felhalm.-i pénzmaradvány átadás</t>
  </si>
  <si>
    <t>4. Pénzügyi befektetések</t>
  </si>
  <si>
    <t xml:space="preserve">Összesen </t>
  </si>
  <si>
    <t>Támogatott megnevezése</t>
  </si>
  <si>
    <t xml:space="preserve">       Ezer Ft-ban</t>
  </si>
  <si>
    <t>Beruházási feladat</t>
  </si>
  <si>
    <t xml:space="preserve">Előirányzat összege </t>
  </si>
  <si>
    <t>Beruházás összesen</t>
  </si>
  <si>
    <t xml:space="preserve"> Felújítási cél</t>
  </si>
  <si>
    <t>Felújítás összesen</t>
  </si>
  <si>
    <t xml:space="preserve">            Ezer Ft-ban</t>
  </si>
  <si>
    <t>Megnevezés</t>
  </si>
  <si>
    <t>Céltartalék  összesen</t>
  </si>
  <si>
    <t>KIMUTATÁS</t>
  </si>
  <si>
    <t>ezer Ft</t>
  </si>
  <si>
    <t>Adósságot keletkeztető ügylet megnevezése</t>
  </si>
  <si>
    <t xml:space="preserve">Összeg </t>
  </si>
  <si>
    <t>I. Fejlesztési cél, amelyek megvalósításához adósságot keletkeztető ügylet megkötése válik, vagy válhat szükségessé</t>
  </si>
  <si>
    <t>2.</t>
  </si>
  <si>
    <t>3.</t>
  </si>
  <si>
    <t xml:space="preserve">II. Adósságot keletkeztető más ügyletek </t>
  </si>
  <si>
    <t>1.</t>
  </si>
  <si>
    <t xml:space="preserve">KIMUTATÁS </t>
  </si>
  <si>
    <t xml:space="preserve">Hónap 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</si>
  <si>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</si>
  <si>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</si>
  <si>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</si>
  <si>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</si>
  <si>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Bevétel </t>
  </si>
  <si>
    <t>Kiadás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</si>
  <si>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</si>
  <si>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</si>
  <si>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</si>
  <si>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</si>
  <si>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</si>
  <si>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</si>
  <si>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</si>
  <si>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</si>
  <si>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</si>
  <si>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</si>
  <si>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</si>
  <si>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</si>
  <si>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</si>
  <si>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</si>
  <si>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</si>
  <si>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November</t>
  </si>
  <si>
    <t xml:space="preserve">December </t>
  </si>
  <si>
    <t>Összesen</t>
  </si>
  <si>
    <t xml:space="preserve">a közvetett támogatások tervezett összegéről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</si>
  <si>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</si>
  <si>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</si>
  <si>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</si>
  <si>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</si>
  <si>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</si>
  <si>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</si>
  <si>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</si>
  <si>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</si>
  <si>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</si>
  <si>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</si>
  <si>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</si>
  <si>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</si>
  <si>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</si>
  <si>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</si>
  <si>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</si>
  <si>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</si>
  <si>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</si>
  <si>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</si>
  <si>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</si>
  <si>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</si>
  <si>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</si>
  <si>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</si>
  <si>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</si>
  <si>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</si>
  <si>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</si>
  <si>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>2017. év</t>
  </si>
  <si>
    <t>Hitel törlesztés</t>
  </si>
  <si>
    <t>Kötvénybeváltás kiadásai</t>
  </si>
  <si>
    <t>………..…………… beruházás</t>
  </si>
  <si>
    <t xml:space="preserve">………..…………… felújítás </t>
  </si>
  <si>
    <t>……. pénzügyi lízingből eredő kötelezettség</t>
  </si>
  <si>
    <t xml:space="preserve">  2.1. Áru- és készletértékesítés bevétele</t>
  </si>
  <si>
    <t xml:space="preserve">  2.2. Szolgáltatások ellenértékének bevétele </t>
  </si>
  <si>
    <t xml:space="preserve">  2.3. Intézményi ellátás bevétele </t>
  </si>
  <si>
    <t xml:space="preserve">  2.4. Alkalmazottak térítési díja</t>
  </si>
  <si>
    <t xml:space="preserve">  2.5. Bérleti díj</t>
  </si>
  <si>
    <t xml:space="preserve">  2.6. Továbbszámlázott szolgáltatás</t>
  </si>
  <si>
    <t xml:space="preserve">  2.7. Egyéb intézményi bevétel</t>
  </si>
  <si>
    <t xml:space="preserve">  2.8. Kiszámlázott Áfa bevétel</t>
  </si>
  <si>
    <t xml:space="preserve">  2.9. Áfa visszatérülés</t>
  </si>
  <si>
    <t xml:space="preserve">  2.10. Fordított Áfa miatti bevétel</t>
  </si>
  <si>
    <t xml:space="preserve">II. Központi költségvetésből kapott támogatás </t>
  </si>
  <si>
    <t xml:space="preserve">               </t>
  </si>
  <si>
    <t>Mutató</t>
  </si>
  <si>
    <t>Ft/mutató</t>
  </si>
  <si>
    <t>Támogatás Önkormányzat</t>
  </si>
  <si>
    <t>II. Központi költségvetésből kapott támogatás</t>
  </si>
  <si>
    <t xml:space="preserve">D.II. Céltartalék célonkénti részletezése </t>
  </si>
  <si>
    <t xml:space="preserve">D.I. Általános tartalék részletezése </t>
  </si>
  <si>
    <t>Általános tartalék összesen</t>
  </si>
  <si>
    <t>Társadalombiztosítási alaptól</t>
  </si>
  <si>
    <t xml:space="preserve">  2.11. Értékesített tárgyi eszköz Áfája</t>
  </si>
  <si>
    <t xml:space="preserve">  2.12. Közterületfoglalási díj</t>
  </si>
  <si>
    <t xml:space="preserve">  2.13. Üzlethelyiség igénybevételi díj</t>
  </si>
  <si>
    <t xml:space="preserve">  2.14. Lakások lakbére</t>
  </si>
  <si>
    <t xml:space="preserve">  2.15. Nem lakás céljára szolgáló helyiség bérleti díja</t>
  </si>
  <si>
    <t xml:space="preserve">  2.16. Szemét díj bevétele</t>
  </si>
  <si>
    <t xml:space="preserve">  2.17. Kötbér, bánatpénz, kártérítés bevétele</t>
  </si>
  <si>
    <t xml:space="preserve"> - Önkorm.-i lakások értékesítése </t>
  </si>
  <si>
    <t xml:space="preserve"> - Nem lakás célj.szolg.helyis. értékesítése</t>
  </si>
  <si>
    <t xml:space="preserve"> - beépítetlen ingatlan </t>
  </si>
  <si>
    <t>BEVÉTELEK JOGCÍMEI</t>
  </si>
  <si>
    <t>I.</t>
  </si>
  <si>
    <t>II.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</si>
  <si>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</si>
  <si>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</si>
  <si>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</si>
  <si>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</si>
  <si>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</si>
  <si>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</si>
  <si>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</si>
  <si>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2018. év</t>
  </si>
  <si>
    <t xml:space="preserve">              Az önkormányzat által felvett hitelek és kölcsönök állományáról</t>
  </si>
  <si>
    <t>Hitel, kölcsön megnevezése</t>
  </si>
  <si>
    <t>Lejárat</t>
  </si>
  <si>
    <t>Előre nem látható eseményekre (bevétel kiesés, kiadás növekedés)</t>
  </si>
  <si>
    <t>azon fejlesztési célokról, amelyek megvalósításához a Magyarország gazdasági stabilitásáról szóló 2011. évi CXCIV. törvény 3. § (1) bekezdés szerinti adósságot keletkeztető ügylet megkötése válik vagy válhat szükségessé, az adósságot keletkeztető ügyletek várható összegével együtt</t>
  </si>
  <si>
    <t>TÁMOGATÁSOK</t>
  </si>
  <si>
    <t>a) Önkormányzati hivatal működésének támogatása</t>
  </si>
  <si>
    <t>b) Település- üzemeltetéshez kapcsolódó feladatellátás támogatása összesen</t>
  </si>
  <si>
    <t>ba) A zöldterület- gazdálkodással kapcsilatos feladatok ellátásának támogatása</t>
  </si>
  <si>
    <t>bb) Közvilágítás fenntartásának támogatása</t>
  </si>
  <si>
    <t>bc) Köztemető fenntartással kapcsolatos feladatok támogatása</t>
  </si>
  <si>
    <t xml:space="preserve"> Ft- ban </t>
  </si>
  <si>
    <t>bd) Közutak fenntartásának támogatása</t>
  </si>
  <si>
    <t>Kötvény</t>
  </si>
  <si>
    <t xml:space="preserve">V. Önkormányzat kiegészítő támogatásai </t>
  </si>
  <si>
    <t xml:space="preserve">VI. Egyéb költségvetési támogatás államháztartáson belülről  </t>
  </si>
  <si>
    <t xml:space="preserve">VII. Államháztartáson kívülről átvett pénzeszközök </t>
  </si>
  <si>
    <t>II. Önkormányzatok sajátos működési bevételei</t>
  </si>
  <si>
    <t>III. Az önkorm. általános működésének és ágazati feladatainak támogatása</t>
  </si>
  <si>
    <t xml:space="preserve">IV. Központosított előirányzatok </t>
  </si>
  <si>
    <t xml:space="preserve">VI. Egyéb költségvetési támogatás államháztartáson belülről </t>
  </si>
  <si>
    <t xml:space="preserve">VI. Általános tartalék </t>
  </si>
  <si>
    <t xml:space="preserve">VII. Céltartalék </t>
  </si>
  <si>
    <t xml:space="preserve">A. MŰKÖDÉSI KÖLTSÉGVETÉSI BEVÉTELEK ÖSSZESEN </t>
  </si>
  <si>
    <t>A. MŰKÖDÉSI KÖLTSÉGVETÉSI KIADÁSOK ÖSSZESEN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</si>
  <si>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</si>
  <si>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</si>
  <si>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</si>
  <si>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</si>
  <si>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</si>
  <si>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Hitel, kölcsön törlesztése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</si>
  <si>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</si>
  <si>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</si>
  <si>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</si>
  <si>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</si>
  <si>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</si>
  <si>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 xml:space="preserve">III.Egyéb költségvetési támogatás államháztartáson belülről </t>
  </si>
  <si>
    <t xml:space="preserve">V. Céltartalék </t>
  </si>
  <si>
    <t xml:space="preserve">D. FELHALMOZÁSI KÖLTSÉGVETÉSI BEVÉTELEK ÖSSZESEN </t>
  </si>
  <si>
    <t>D. FELHALMOZÁSI KÖLTSÉGVETÉSI KIADÁSOK ÖSSZESEN</t>
  </si>
  <si>
    <t>II. Pénzügyi lízing tőketörlesztése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</si>
  <si>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</si>
  <si>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</si>
  <si>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</si>
  <si>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</si>
  <si>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</si>
  <si>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</si>
  <si>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</si>
  <si>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</si>
  <si>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</si>
  <si>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 xml:space="preserve">Kötelező feladatok </t>
  </si>
  <si>
    <t xml:space="preserve">Önként vállalt feladat </t>
  </si>
  <si>
    <t xml:space="preserve">Állami (államigazg.) feladat </t>
  </si>
  <si>
    <t>III. Az önkorm. ált. működésének és ágazati felad. támogat.</t>
  </si>
  <si>
    <t xml:space="preserve">V. Önkorm. kiegészítő támogatása </t>
  </si>
  <si>
    <t>VII.  Államháztartáson kívülről átvett pénzeszköz</t>
  </si>
  <si>
    <t xml:space="preserve">A. Működési költségvetési bevételek összesen (I.+…VII.) </t>
  </si>
  <si>
    <t xml:space="preserve">II. Költségv.-i hiány belső finansz.-ra szolgáló kv.-i, váll.-i maradvány igénybevétele </t>
  </si>
  <si>
    <t xml:space="preserve">III. Irányító szerv támogatása </t>
  </si>
  <si>
    <t xml:space="preserve">IV. Értékpapír kibocsátás, értékesítés, beváltás </t>
  </si>
  <si>
    <t>B. Finanszírozási bevételek összesen (I.+...V.)</t>
  </si>
  <si>
    <t>C. MŰKÖDÉSI BEVÉTELEK MINDÖSSZESEN (A+B)</t>
  </si>
  <si>
    <t>1. A helyi önkormányzatok működésének általános támogatása</t>
  </si>
  <si>
    <t>2. A települési önkormányzatok egyes köznevelési és gyermekétkeztetési feladatainak támogatása</t>
  </si>
  <si>
    <t>3. A települési önkormányzatok szociális és gyermekjóléti feladatainak támogatása</t>
  </si>
  <si>
    <t xml:space="preserve">III. Egyéb költségv.-i támogat. államházt.-on belülről </t>
  </si>
  <si>
    <t xml:space="preserve">D. Felhalmozási költségvetési bevételek összesen (I.+…IV.) </t>
  </si>
  <si>
    <t>E. Finanszírozási bevételek összesen (I+II+III+IV+V)</t>
  </si>
  <si>
    <t>F. FELHALMOZÁSI BEVÉTELEK MINDÖSSZESEN (A+B)</t>
  </si>
  <si>
    <t xml:space="preserve"> Központosított előirányzatok összesen </t>
  </si>
  <si>
    <t xml:space="preserve">A. IV. Központosított előirányzatok </t>
  </si>
  <si>
    <t>A. VII.Államháztartáson kívűlről átvett működési pénzeszköz</t>
  </si>
  <si>
    <t>A. VI. Egyéb működési költségvetési támogatás áhn belülről</t>
  </si>
  <si>
    <t xml:space="preserve">D. III. Egyéb felhalmozási költségvetési támogatás áhn belülről </t>
  </si>
  <si>
    <t xml:space="preserve">Egyéb működési költségvetési támogatás államháztartáson belülről </t>
  </si>
  <si>
    <t xml:space="preserve">Áh.-on kívűlről átvett működési pénzeszköz összesen </t>
  </si>
  <si>
    <t>Egyéb felhalmozási költségvetési támogatás áhn belülről összesen</t>
  </si>
  <si>
    <t>D. IV.Államháztartáson kívűlről átvett felhalmozási pénzeszköz</t>
  </si>
  <si>
    <t xml:space="preserve">Államházt.-on kívülről átvett felhalmozási pénzeszk. össz. </t>
  </si>
  <si>
    <t>1. Egyéb költségvetési kiadás államháztartáson belülre</t>
  </si>
  <si>
    <t>2. Államháztartáson kívülre átadott pénzeszköz</t>
  </si>
  <si>
    <t xml:space="preserve">5. Fejlesztési célú kamatkiadás </t>
  </si>
  <si>
    <t>VI. Általános tartalék</t>
  </si>
  <si>
    <t>VII. Céltartalék</t>
  </si>
  <si>
    <t>D.III.1. Egyéb felhalmozási költségvetési kiadás államháztartáson belülre</t>
  </si>
  <si>
    <t>D.III.2. Felhalmozási célú pénzeszköz átad. államháztartáson kívülre</t>
  </si>
  <si>
    <t xml:space="preserve">D.I. Beruházási előirányzat célonkénti részletezése </t>
  </si>
  <si>
    <t xml:space="preserve">D.II. Felújítási előirányzat célonkénti részletezése </t>
  </si>
  <si>
    <t>kötvénybeváltás  *</t>
  </si>
  <si>
    <t xml:space="preserve">MINDÖSSZESEN </t>
  </si>
  <si>
    <t>MINDÖSSZESEN</t>
  </si>
  <si>
    <t>1. Áru- és készletértékesítés bevétele</t>
  </si>
  <si>
    <t xml:space="preserve">2. Szolgáltatások ellenértékének bevétele </t>
  </si>
  <si>
    <t xml:space="preserve">3. Intézményi ellátás bevétele </t>
  </si>
  <si>
    <t>4. Alkalmazottak térítési díja</t>
  </si>
  <si>
    <t>5. Bérleti díj</t>
  </si>
  <si>
    <t>6. Továbbszámlázott szolgáltatás</t>
  </si>
  <si>
    <t>7. Egyéb intézményi bevétel</t>
  </si>
  <si>
    <t>8. Kiszámlázott Áfa bevétel</t>
  </si>
  <si>
    <t>9. Áfa visszatérülés</t>
  </si>
  <si>
    <t>10. Fordított Áfa miatti bevétel</t>
  </si>
  <si>
    <t>11. Értékesített tárgyi eszköz Áfája</t>
  </si>
  <si>
    <t>12. Közterületfoglalási díj</t>
  </si>
  <si>
    <t>13. Üzlethelyiség igénybevételi díj</t>
  </si>
  <si>
    <t>14. Lakások lakbére</t>
  </si>
  <si>
    <t>15. Nem lakás céljára szolgáló helyiség bérleti díja</t>
  </si>
  <si>
    <t>16. Szemét díj bevétele</t>
  </si>
  <si>
    <t>17. Kötbér, bánatpénz, kártérítés</t>
  </si>
  <si>
    <t>Minösszesen</t>
  </si>
  <si>
    <t>Önkormányzat beruházásai</t>
  </si>
  <si>
    <t xml:space="preserve">Egyéb felhalmozási költségvetési támogatás áhn belülről </t>
  </si>
  <si>
    <t>BEVÉTELEK</t>
  </si>
  <si>
    <t>Beruházási kiadás</t>
  </si>
  <si>
    <t>KIADÁSOK</t>
  </si>
  <si>
    <t xml:space="preserve">                Európai Uniós forrásból finanszírozott támogatással megvalósuló programok, projektek bevételei, kiadásai</t>
  </si>
  <si>
    <t>1. melléklet</t>
  </si>
  <si>
    <t xml:space="preserve"> Intézményi működési bevételek részletezése </t>
  </si>
  <si>
    <t xml:space="preserve"> Intézményi működési bevételek összesen </t>
  </si>
  <si>
    <t xml:space="preserve">Helyi adó bevételek részletezése </t>
  </si>
  <si>
    <t xml:space="preserve">Helyi adó bevételek összesen </t>
  </si>
  <si>
    <t xml:space="preserve">                  3. melléklet</t>
  </si>
  <si>
    <t>Könyvtári és közművelődési feladatok támogatása</t>
  </si>
  <si>
    <t>1.1. melléklet</t>
  </si>
  <si>
    <t xml:space="preserve">                  2. melléklet</t>
  </si>
  <si>
    <t>7. melléklet</t>
  </si>
  <si>
    <t>mozgáskorl</t>
  </si>
  <si>
    <t>egyház</t>
  </si>
  <si>
    <t xml:space="preserve">ktgvetési </t>
  </si>
  <si>
    <t>KÖLTSÉGVETÉS MÉRLEGE</t>
  </si>
  <si>
    <t xml:space="preserve">Mezőladány KÖLTSÉGVETÉS MÉRLEGE FELADATONKÉNT </t>
  </si>
  <si>
    <t>Működési célu pénzeszközátadás</t>
  </si>
  <si>
    <t xml:space="preserve">2.1. melléklet </t>
  </si>
  <si>
    <t xml:space="preserve">2.2. melléklet </t>
  </si>
  <si>
    <t xml:space="preserve">      2/3. melléklet</t>
  </si>
  <si>
    <t xml:space="preserve">      2.4.  melléklet</t>
  </si>
  <si>
    <t xml:space="preserve">      2.5.melléklet</t>
  </si>
  <si>
    <t xml:space="preserve">      2.6.melléklet</t>
  </si>
  <si>
    <t xml:space="preserve">      2.7. melléklet</t>
  </si>
  <si>
    <t xml:space="preserve">      2.8. melléklet</t>
  </si>
  <si>
    <t xml:space="preserve">   4.  melléklet</t>
  </si>
  <si>
    <t>4.2.  melléklet</t>
  </si>
  <si>
    <t>4.3.  melléklet</t>
  </si>
  <si>
    <t>4.4.  melléklet</t>
  </si>
  <si>
    <t xml:space="preserve">Szennyvizberuházásra </t>
  </si>
  <si>
    <t xml:space="preserve">                5. melléklet</t>
  </si>
  <si>
    <t>6. melléklet</t>
  </si>
  <si>
    <t>Lizingdij / MTZ/</t>
  </si>
  <si>
    <t>Kamatkiadás</t>
  </si>
  <si>
    <t xml:space="preserve">    15. melléklet</t>
  </si>
  <si>
    <t xml:space="preserve">8.  melléklet </t>
  </si>
  <si>
    <t xml:space="preserve"> 10.  melléklet</t>
  </si>
  <si>
    <t>Pénzügyi lizing</t>
  </si>
  <si>
    <t xml:space="preserve">14.  melléklet </t>
  </si>
  <si>
    <t>MTZ. pénzügyi lízingből eredő kötelezettség</t>
  </si>
  <si>
    <t xml:space="preserve">17.  melléklet </t>
  </si>
  <si>
    <t>13.  melléklet</t>
  </si>
  <si>
    <t>október</t>
  </si>
  <si>
    <t>III</t>
  </si>
  <si>
    <t>IV</t>
  </si>
  <si>
    <t>V</t>
  </si>
  <si>
    <t>VI</t>
  </si>
  <si>
    <t>VII</t>
  </si>
  <si>
    <t>VIII</t>
  </si>
  <si>
    <t>IX</t>
  </si>
  <si>
    <t xml:space="preserve">18.  melléklet </t>
  </si>
  <si>
    <t>Római Katólikus Egyház támogatása</t>
  </si>
  <si>
    <t>Görög katólikus Egyház támogatása</t>
  </si>
  <si>
    <t>Református Egyház támogatássa</t>
  </si>
  <si>
    <t>Nyugdijasklub támogatássa</t>
  </si>
  <si>
    <t>Polgárőrség támogatása</t>
  </si>
  <si>
    <t>Sportegyesület támogatása</t>
  </si>
  <si>
    <t>Közös Önkormányzati hivatal</t>
  </si>
  <si>
    <t>1. Önkormányzati hivatal működésének támogatása</t>
  </si>
  <si>
    <t>4. Gyermkétkeztetés támogatása</t>
  </si>
  <si>
    <t>c) Egyéb kötelező önkormányzati feladatok támogatása</t>
  </si>
  <si>
    <t>I/1. A helyi önkormányzatok működésének általános támogatásának részletezése</t>
  </si>
  <si>
    <t>Kistelepülések szociális feladatainak támogatása</t>
  </si>
  <si>
    <t>Elkülönített állami pénzalapból (közfoglalkoztatás)</t>
  </si>
  <si>
    <t>Önkormányzati költségvetésiszervtől (Újkenéz)</t>
  </si>
  <si>
    <t>Közös Önkormányzati Hivatal</t>
  </si>
  <si>
    <t>2015. év</t>
  </si>
  <si>
    <t xml:space="preserve">2016. év </t>
  </si>
  <si>
    <t>2019. év</t>
  </si>
  <si>
    <t xml:space="preserve">2020. év után </t>
  </si>
  <si>
    <t>kötvény állománya 2014. jan.1-én</t>
  </si>
  <si>
    <t>A.V.1. Egyéb működési költségvetési kiadás államháztartáson kívülre</t>
  </si>
  <si>
    <t>A.V.2. Működési célú pénzeszköz átad. államháztartáson belülre</t>
  </si>
  <si>
    <t>Újkenéz</t>
  </si>
  <si>
    <t>Céltartalék</t>
  </si>
  <si>
    <t>4. Könyvtár és közművelődési feladatok támogatása</t>
  </si>
  <si>
    <t>4.1. melléklet</t>
  </si>
  <si>
    <t>V. I.1 jogcímekhez kapcsolódó kiegészítés</t>
  </si>
  <si>
    <t>II. Települési önkormányzatok egyes köznevelési feladatainak támogatása</t>
  </si>
  <si>
    <t>II.1. (1) 1 Óvodapedagógusok elismert létszáma</t>
  </si>
  <si>
    <t xml:space="preserve">II.1. (2) 1 Óvodapedagógusok nevelőmunkáját közvetlenül segítők száma a Köznev. Tv.2.melléklete szerint </t>
  </si>
  <si>
    <t>2015.évben 4 hónapra</t>
  </si>
  <si>
    <t>II.1. (3) 2 óvodapedagógusok elismert létszáma (pótlólagos összeg)</t>
  </si>
  <si>
    <t>II.1 Óvodapedagógusok, és az óvodapedagógusok nevelő munkáját közvetlenül segítők bértámogatása</t>
  </si>
  <si>
    <t>2015. évben 8 hónapra</t>
  </si>
  <si>
    <t>II.2. Óvodaműködtetési támogatás</t>
  </si>
  <si>
    <t>II.2. (8) 1 gyermekek nevelése a napi 8 órát eléri vagy meghaladja</t>
  </si>
  <si>
    <t>2015. évben 4 hónapra</t>
  </si>
  <si>
    <t>II.2. (8) 2 gyermekek nevelése a napi 8 órát eléri vagy meghaladja</t>
  </si>
  <si>
    <t>II.1. (1) 2 Óvodapedagógusok elismert létszáma</t>
  </si>
  <si>
    <t xml:space="preserve">II.1. (2) 2 Óvodapedagógusok nevelőmunkáját közvetlenül segítők száma a Köznev. Tv.2.melléklete szerint </t>
  </si>
  <si>
    <t>Összesen:</t>
  </si>
  <si>
    <t>III. A települési önkormányzatok szociális, gyermekjóléti, és gyermekétkeztetési feladatainak támogatása</t>
  </si>
  <si>
    <t>III.2 Települési önkormányzatok szociális feladatainak egyéb támogatása</t>
  </si>
  <si>
    <t>III.5. Gyermekétkeztetés támogatása</t>
  </si>
  <si>
    <t>III.5.a) A finanszírozás szempontjából elismert dolgozók bértámogatása</t>
  </si>
  <si>
    <t>III.5.b) Gyermekétkezteés üzemeltetési támogatása</t>
  </si>
  <si>
    <t xml:space="preserve">     Az ÖNKÉNT vállalt feladatok 2015. évi bevételi előirányzatai intézményenként összesen</t>
  </si>
  <si>
    <t xml:space="preserve">     A KÖTELEZŐ feladatok 2015. évi kiadási előirányzatai intézményenként összesen</t>
  </si>
  <si>
    <t>1. Egyéb működési kiadás államháztartáson belülre</t>
  </si>
  <si>
    <t xml:space="preserve">     Az ÖNKÉNT vállalt feladatok 2015. évi kiadási előirányzatai intézményenként összesen</t>
  </si>
  <si>
    <t>Sportpálya felújítás</t>
  </si>
  <si>
    <t>1. Kisteherautó vásárlás</t>
  </si>
  <si>
    <t xml:space="preserve">   2015. év</t>
  </si>
  <si>
    <t>Hitel -kölcsön állomány 2015. jan. 1- én</t>
  </si>
  <si>
    <t>Törlesztés 2015évben *</t>
  </si>
  <si>
    <t>2. Köznevelési feladatok támogatása</t>
  </si>
  <si>
    <t xml:space="preserve">     A KÖTELEZŐ feladatok 2015. évi bevételi előirányzatai intézményenként összesen</t>
  </si>
  <si>
    <t xml:space="preserve">   2015. évi  ELŐIRÁNYZAT-FELHASZNÁLÁSI TERV</t>
  </si>
  <si>
    <t>Mezőladány Önkormányzat Likviditási terve  2015. év</t>
  </si>
  <si>
    <t>2. A települési önkormányzatok egyes köznevelési és i feladatainak támogatása</t>
  </si>
  <si>
    <t>5.Gyeremkétkeztetés támogatása</t>
  </si>
  <si>
    <t>16.melléklet</t>
  </si>
  <si>
    <t>11. melléklet</t>
  </si>
  <si>
    <t xml:space="preserve">   </t>
  </si>
  <si>
    <t>Mezőladányi Közös Önkormányzati Hivatal</t>
  </si>
  <si>
    <t xml:space="preserve">                         Bevétel </t>
  </si>
  <si>
    <t xml:space="preserve">                 Kiadás</t>
  </si>
  <si>
    <t>Módosítás</t>
  </si>
  <si>
    <t>Teljesítés</t>
  </si>
  <si>
    <t xml:space="preserve">                          Megnevezés </t>
  </si>
  <si>
    <t>A. Működési költségvetés bevételei összesen</t>
  </si>
  <si>
    <t>A. Működési költségvetés kiadásai összesen</t>
  </si>
  <si>
    <t>III. Központi költségvetésből kapott támogatás</t>
  </si>
  <si>
    <t xml:space="preserve">IV. Támogatás értékű bevételek  </t>
  </si>
  <si>
    <t xml:space="preserve">V. Államháztartáson kívülről átvett pénzeszközök </t>
  </si>
  <si>
    <t xml:space="preserve">B. Felhalmozási költségvetés bevételei összesen </t>
  </si>
  <si>
    <t xml:space="preserve">B. Felhalmozási költségvetés kiadásai összesen </t>
  </si>
  <si>
    <t xml:space="preserve">III. Támogatás értékű bevételek </t>
  </si>
  <si>
    <t>C. Kölcsönök</t>
  </si>
  <si>
    <t xml:space="preserve">C. Kölcsönök </t>
  </si>
  <si>
    <t xml:space="preserve">I. Kapott kölcsön </t>
  </si>
  <si>
    <t xml:space="preserve">I. Kölcsönök nyújtása </t>
  </si>
  <si>
    <t xml:space="preserve">II. Kölcsönök visszatérülése </t>
  </si>
  <si>
    <t>II. Kölcsönök törlesztése</t>
  </si>
  <si>
    <t>KÖLTSÉGVETÉSI BEVÉTELEK ÖSSZESEN (A+B+C)</t>
  </si>
  <si>
    <t xml:space="preserve">D. Tartalékok </t>
  </si>
  <si>
    <t xml:space="preserve">I. Általános tartalék </t>
  </si>
  <si>
    <t xml:space="preserve">II. Céltartalék </t>
  </si>
  <si>
    <t>D. Finanszírozási célú pénzügyi műveletek összesen (I+II+III)</t>
  </si>
  <si>
    <t>D. Finanszírozási célú pénzügyi műveletek összesen (I+II+III+IV)</t>
  </si>
  <si>
    <t>KÖLTSÉGVETÉSI KIADÁSOK ÖSSZESEN (A+B+C+D)</t>
  </si>
  <si>
    <t>E. Finanszírozási célú pénzügyi műveletek összesen (I+II+III)</t>
  </si>
  <si>
    <t xml:space="preserve">II. Költségv.-i hiány belső finaszírozására szolgáló pénzmaradvány, vállalkozási maradvány igénybevétele </t>
  </si>
  <si>
    <t xml:space="preserve">II. Értékpapírok vásárlása </t>
  </si>
  <si>
    <t xml:space="preserve">III. Költségv.-i hiány külső finanaz.-ra szolgáló pénzügyi műveletek </t>
  </si>
  <si>
    <t>III. Hitelek törlesztése  és kötvénybeváltás kiadásai</t>
  </si>
  <si>
    <t>IV. Központi irányítószervi támogatás / int.fin./</t>
  </si>
  <si>
    <t>BEVÉTELEK MINDÖSSZESEN (A+B+C+D)</t>
  </si>
  <si>
    <t>KIADÁSOK MINDÖSSZESEN (A+…E)</t>
  </si>
  <si>
    <t>Írányitó szervtől kapott támogatás: 46 075</t>
  </si>
  <si>
    <t>12. melléklet</t>
  </si>
  <si>
    <t>Mezőladányi Tiszavirág Óvoda</t>
  </si>
  <si>
    <t>Írányitó szervtől kapott támogatás: 20 384</t>
  </si>
  <si>
    <t xml:space="preserve">a saját bevételek összegéről </t>
  </si>
  <si>
    <t>9. melléklet</t>
  </si>
  <si>
    <t>2016-2018. év</t>
  </si>
  <si>
    <t>Saját bevétel megnevezése *</t>
  </si>
  <si>
    <t xml:space="preserve">2017. év </t>
  </si>
  <si>
    <t xml:space="preserve">2018. év </t>
  </si>
  <si>
    <t xml:space="preserve">Helyi adóból származó bevétel </t>
  </si>
  <si>
    <t>8 600</t>
  </si>
  <si>
    <t>8 800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</si>
  <si>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</si>
  <si>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</si>
  <si>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</si>
  <si>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</si>
  <si>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</si>
  <si>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</si>
  <si>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</si>
  <si>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</si>
  <si>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</si>
  <si>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</si>
  <si>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>8 850</t>
  </si>
  <si>
    <t>9 250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</si>
  <si>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</si>
  <si>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összegéről </t>
  </si>
  <si>
    <t>Adósságot keltkeztető ügylet megnevezése **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</si>
  <si>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</si>
  <si>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</si>
  <si>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</si>
  <si>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</si>
  <si>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</si>
  <si>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</si>
  <si>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</si>
  <si>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</si>
  <si>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 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</si>
  <si>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</si>
  <si>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</si>
  <si>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összesen </t>
  </si>
  <si>
    <t xml:space="preserve">** Magyarország gazdasági stabilitásáról szóló 2011. évi CXCIV törvény 3. § (1) bekezdése alapján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</si>
</sst>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4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 CE"/>
      <family val="2"/>
    </font>
    <font>
      <sz val="8"/>
      <name val="Arial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 CE"/>
      <family val="2"/>
    </font>
    <font>
      <sz val="9"/>
      <color indexed="8"/>
      <name val="Arial CE"/>
      <charset val="238"/>
    </font>
    <font>
      <sz val="10"/>
      <name val="Arial"/>
      <charset val="238"/>
    </font>
    <font>
      <sz val="10"/>
      <color indexed="8"/>
      <name val="Arial CE"/>
      <family val="2"/>
    </font>
    <font>
      <b/>
      <sz val="10"/>
      <color indexed="8"/>
      <name val="Arial CE"/>
      <family val="2"/>
    </font>
    <font>
      <b/>
      <i/>
      <sz val="10"/>
      <name val="Arial CE"/>
      <family val="2"/>
      <charset val="238"/>
    </font>
    <font>
      <sz val="8"/>
      <color indexed="8"/>
      <name val="Arial CE"/>
      <family val="2"/>
    </font>
    <font>
      <sz val="9"/>
      <color indexed="8"/>
      <name val="Albany"/>
      <family val="2"/>
    </font>
    <font>
      <sz val="9"/>
      <color indexed="8"/>
      <name val="Arial"/>
      <family val="2"/>
    </font>
    <font>
      <b/>
      <sz val="9"/>
      <color indexed="8"/>
      <name val="Arial CE"/>
      <charset val="238"/>
    </font>
    <font>
      <b/>
      <sz val="10"/>
      <name val="Arial"/>
      <charset val="238"/>
    </font>
    <font>
      <sz val="9"/>
      <name val="Arial CE"/>
      <family val="2"/>
      <charset val="238"/>
    </font>
    <font>
      <sz val="9"/>
      <name val="Arial CE"/>
      <family val="2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21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0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applyFont="1"/>
    <xf numFmtId="0" fontId="4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1" fillId="0" borderId="2" xfId="0" applyFont="1" applyBorder="1" applyAlignment="1">
      <alignment horizontal="left"/>
    </xf>
    <xf numFmtId="0" fontId="10" fillId="0" borderId="3" xfId="0" applyFon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13" fillId="0" borderId="0" xfId="0" applyFont="1" applyBorder="1"/>
    <xf numFmtId="0" fontId="0" fillId="0" borderId="0" xfId="0" applyBorder="1"/>
    <xf numFmtId="0" fontId="9" fillId="0" borderId="1" xfId="0" applyFont="1" applyBorder="1"/>
    <xf numFmtId="0" fontId="1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shrinkToFit="1"/>
    </xf>
    <xf numFmtId="0" fontId="9" fillId="0" borderId="0" xfId="0" applyFont="1" applyBorder="1"/>
    <xf numFmtId="0" fontId="12" fillId="0" borderId="0" xfId="0" applyFont="1" applyBorder="1"/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0" fillId="0" borderId="0" xfId="0" applyFont="1"/>
    <xf numFmtId="0" fontId="17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20" fillId="0" borderId="1" xfId="0" applyFont="1" applyBorder="1"/>
    <xf numFmtId="0" fontId="20" fillId="0" borderId="1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2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14" fillId="0" borderId="1" xfId="0" applyFont="1" applyBorder="1"/>
    <xf numFmtId="0" fontId="9" fillId="2" borderId="1" xfId="0" applyFont="1" applyFill="1" applyBorder="1"/>
    <xf numFmtId="0" fontId="21" fillId="2" borderId="2" xfId="0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1" fillId="0" borderId="2" xfId="0" applyFont="1" applyFill="1" applyBorder="1" applyAlignment="1">
      <alignment horizontal="left"/>
    </xf>
    <xf numFmtId="3" fontId="18" fillId="0" borderId="1" xfId="0" applyNumberFormat="1" applyFont="1" applyBorder="1"/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/>
    <xf numFmtId="3" fontId="0" fillId="0" borderId="1" xfId="0" applyNumberFormat="1" applyFill="1" applyBorder="1"/>
    <xf numFmtId="3" fontId="0" fillId="0" borderId="0" xfId="0" applyNumberFormat="1" applyFill="1" applyBorder="1"/>
    <xf numFmtId="0" fontId="13" fillId="0" borderId="4" xfId="0" applyFont="1" applyBorder="1" applyAlignment="1">
      <alignment horizontal="center"/>
    </xf>
    <xf numFmtId="0" fontId="18" fillId="0" borderId="5" xfId="0" applyFont="1" applyBorder="1"/>
    <xf numFmtId="3" fontId="18" fillId="0" borderId="5" xfId="0" applyNumberFormat="1" applyFont="1" applyBorder="1"/>
    <xf numFmtId="0" fontId="15" fillId="0" borderId="5" xfId="0" applyFont="1" applyBorder="1" applyAlignment="1">
      <alignment horizontal="center" wrapText="1"/>
    </xf>
    <xf numFmtId="3" fontId="11" fillId="0" borderId="1" xfId="0" applyNumberFormat="1" applyFont="1" applyBorder="1"/>
    <xf numFmtId="0" fontId="18" fillId="0" borderId="1" xfId="0" applyFont="1" applyBorder="1" applyAlignment="1">
      <alignment horizontal="center"/>
    </xf>
    <xf numFmtId="3" fontId="7" fillId="0" borderId="1" xfId="0" applyNumberFormat="1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0" fontId="13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0" fillId="2" borderId="1" xfId="0" applyNumberFormat="1" applyFill="1" applyBorder="1"/>
    <xf numFmtId="3" fontId="18" fillId="2" borderId="1" xfId="0" applyNumberFormat="1" applyFont="1" applyFill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/>
    <xf numFmtId="3" fontId="6" fillId="2" borderId="1" xfId="0" applyNumberFormat="1" applyFont="1" applyFill="1" applyBorder="1"/>
    <xf numFmtId="0" fontId="7" fillId="0" borderId="1" xfId="0" applyFont="1" applyBorder="1" applyAlignment="1"/>
    <xf numFmtId="3" fontId="0" fillId="0" borderId="0" xfId="0" applyNumberFormat="1"/>
    <xf numFmtId="0" fontId="28" fillId="0" borderId="6" xfId="0" applyFont="1" applyBorder="1"/>
    <xf numFmtId="0" fontId="28" fillId="0" borderId="6" xfId="0" applyFont="1" applyFill="1" applyBorder="1"/>
    <xf numFmtId="3" fontId="18" fillId="0" borderId="1" xfId="0" applyNumberFormat="1" applyFont="1" applyBorder="1" applyAlignment="1">
      <alignment horizontal="right"/>
    </xf>
    <xf numFmtId="0" fontId="24" fillId="0" borderId="0" xfId="0" applyFont="1"/>
    <xf numFmtId="3" fontId="14" fillId="0" borderId="1" xfId="0" applyNumberFormat="1" applyFont="1" applyBorder="1" applyAlignment="1">
      <alignment horizontal="right"/>
    </xf>
    <xf numFmtId="3" fontId="12" fillId="0" borderId="0" xfId="0" applyNumberFormat="1" applyFont="1" applyBorder="1"/>
    <xf numFmtId="3" fontId="30" fillId="0" borderId="0" xfId="0" applyNumberFormat="1" applyFont="1" applyBorder="1"/>
    <xf numFmtId="3" fontId="12" fillId="0" borderId="0" xfId="0" applyNumberFormat="1" applyFont="1" applyFill="1" applyBorder="1"/>
    <xf numFmtId="3" fontId="22" fillId="0" borderId="1" xfId="0" applyNumberFormat="1" applyFont="1" applyBorder="1" applyAlignment="1">
      <alignment horizontal="right"/>
    </xf>
    <xf numFmtId="3" fontId="22" fillId="2" borderId="1" xfId="0" applyNumberFormat="1" applyFont="1" applyFill="1" applyBorder="1" applyAlignment="1">
      <alignment horizontal="right"/>
    </xf>
    <xf numFmtId="3" fontId="22" fillId="0" borderId="1" xfId="0" applyNumberFormat="1" applyFont="1" applyBorder="1" applyAlignment="1">
      <alignment horizontal="right" vertical="center"/>
    </xf>
    <xf numFmtId="3" fontId="0" fillId="0" borderId="0" xfId="0" applyNumberFormat="1" applyBorder="1"/>
    <xf numFmtId="0" fontId="0" fillId="0" borderId="0" xfId="0" applyFill="1"/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3" fontId="18" fillId="0" borderId="0" xfId="0" applyNumberFormat="1" applyFont="1"/>
    <xf numFmtId="0" fontId="18" fillId="0" borderId="0" xfId="0" applyFont="1"/>
    <xf numFmtId="3" fontId="22" fillId="0" borderId="0" xfId="0" applyNumberFormat="1" applyFont="1"/>
    <xf numFmtId="0" fontId="0" fillId="0" borderId="0" xfId="0" applyFill="1" applyBorder="1"/>
    <xf numFmtId="0" fontId="29" fillId="0" borderId="0" xfId="0" applyFont="1"/>
    <xf numFmtId="3" fontId="28" fillId="0" borderId="1" xfId="0" applyNumberFormat="1" applyFont="1" applyFill="1" applyBorder="1"/>
    <xf numFmtId="0" fontId="7" fillId="0" borderId="1" xfId="0" applyFont="1" applyBorder="1" applyAlignment="1">
      <alignment vertical="center" wrapText="1"/>
    </xf>
    <xf numFmtId="0" fontId="28" fillId="0" borderId="0" xfId="0" applyFont="1"/>
    <xf numFmtId="0" fontId="28" fillId="0" borderId="0" xfId="0" applyFont="1" applyBorder="1"/>
    <xf numFmtId="0" fontId="31" fillId="0" borderId="0" xfId="0" applyFont="1"/>
    <xf numFmtId="3" fontId="28" fillId="0" borderId="1" xfId="0" applyNumberFormat="1" applyFont="1" applyBorder="1"/>
    <xf numFmtId="1" fontId="28" fillId="0" borderId="1" xfId="0" applyNumberFormat="1" applyFont="1" applyBorder="1"/>
    <xf numFmtId="0" fontId="28" fillId="3" borderId="6" xfId="0" applyFont="1" applyFill="1" applyBorder="1"/>
    <xf numFmtId="3" fontId="28" fillId="3" borderId="1" xfId="0" applyNumberFormat="1" applyFont="1" applyFill="1" applyBorder="1"/>
    <xf numFmtId="1" fontId="28" fillId="3" borderId="1" xfId="0" applyNumberFormat="1" applyFont="1" applyFill="1" applyBorder="1"/>
    <xf numFmtId="1" fontId="28" fillId="0" borderId="1" xfId="0" applyNumberFormat="1" applyFont="1" applyFill="1" applyBorder="1"/>
    <xf numFmtId="0" fontId="24" fillId="0" borderId="10" xfId="0" applyFont="1" applyFill="1" applyBorder="1"/>
    <xf numFmtId="3" fontId="24" fillId="0" borderId="11" xfId="0" applyNumberFormat="1" applyFont="1" applyFill="1" applyBorder="1"/>
    <xf numFmtId="3" fontId="24" fillId="0" borderId="12" xfId="0" applyNumberFormat="1" applyFont="1" applyFill="1" applyBorder="1"/>
    <xf numFmtId="3" fontId="0" fillId="0" borderId="1" xfId="0" applyNumberFormat="1" applyFill="1" applyBorder="1" applyAlignment="1">
      <alignment horizontal="right"/>
    </xf>
    <xf numFmtId="0" fontId="28" fillId="0" borderId="1" xfId="0" applyFont="1" applyFill="1" applyBorder="1"/>
    <xf numFmtId="3" fontId="35" fillId="0" borderId="13" xfId="0" applyNumberFormat="1" applyFont="1" applyBorder="1"/>
    <xf numFmtId="0" fontId="6" fillId="0" borderId="1" xfId="0" applyFont="1" applyBorder="1" applyAlignment="1">
      <alignment horizontal="center"/>
    </xf>
    <xf numFmtId="0" fontId="32" fillId="0" borderId="0" xfId="0" applyFont="1" applyAlignment="1">
      <alignment horizontal="left"/>
    </xf>
    <xf numFmtId="3" fontId="19" fillId="0" borderId="1" xfId="0" applyNumberFormat="1" applyFont="1" applyBorder="1" applyAlignment="1">
      <alignment horizontal="right"/>
    </xf>
    <xf numFmtId="3" fontId="36" fillId="0" borderId="14" xfId="0" applyNumberFormat="1" applyFont="1" applyBorder="1"/>
    <xf numFmtId="3" fontId="36" fillId="0" borderId="15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19" fillId="0" borderId="0" xfId="0" applyFont="1"/>
    <xf numFmtId="3" fontId="6" fillId="0" borderId="1" xfId="0" applyNumberFormat="1" applyFont="1" applyFill="1" applyBorder="1"/>
    <xf numFmtId="0" fontId="28" fillId="0" borderId="0" xfId="0" applyFont="1" applyFill="1" applyBorder="1"/>
    <xf numFmtId="3" fontId="28" fillId="0" borderId="0" xfId="0" applyNumberFormat="1" applyFont="1" applyFill="1" applyBorder="1"/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3" fontId="14" fillId="0" borderId="1" xfId="0" applyNumberFormat="1" applyFont="1" applyBorder="1"/>
    <xf numFmtId="3" fontId="9" fillId="2" borderId="1" xfId="0" applyNumberFormat="1" applyFont="1" applyFill="1" applyBorder="1"/>
    <xf numFmtId="3" fontId="9" fillId="0" borderId="1" xfId="0" applyNumberFormat="1" applyFont="1" applyBorder="1"/>
    <xf numFmtId="3" fontId="0" fillId="0" borderId="11" xfId="0" applyNumberFormat="1" applyFill="1" applyBorder="1" applyAlignment="1">
      <alignment horizontal="right"/>
    </xf>
    <xf numFmtId="0" fontId="29" fillId="0" borderId="1" xfId="0" applyFont="1" applyFill="1" applyBorder="1"/>
    <xf numFmtId="3" fontId="29" fillId="0" borderId="1" xfId="0" applyNumberFormat="1" applyFont="1" applyFill="1" applyBorder="1"/>
    <xf numFmtId="0" fontId="37" fillId="0" borderId="1" xfId="0" applyFont="1" applyFill="1" applyBorder="1"/>
    <xf numFmtId="3" fontId="6" fillId="0" borderId="1" xfId="0" applyNumberFormat="1" applyFont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/>
    <xf numFmtId="0" fontId="18" fillId="0" borderId="0" xfId="0" applyFont="1" applyAlignment="1">
      <alignment horizontal="right"/>
    </xf>
    <xf numFmtId="0" fontId="18" fillId="0" borderId="16" xfId="0" applyFont="1" applyBorder="1"/>
    <xf numFmtId="0" fontId="0" fillId="0" borderId="1" xfId="0" applyFill="1" applyBorder="1" applyAlignment="1">
      <alignment wrapText="1"/>
    </xf>
    <xf numFmtId="0" fontId="16" fillId="0" borderId="0" xfId="0" applyFont="1" applyAlignment="1">
      <alignment horizontal="left"/>
    </xf>
    <xf numFmtId="0" fontId="18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3" fontId="0" fillId="0" borderId="17" xfId="0" applyNumberFormat="1" applyBorder="1"/>
    <xf numFmtId="0" fontId="0" fillId="0" borderId="10" xfId="0" applyFill="1" applyBorder="1"/>
    <xf numFmtId="0" fontId="0" fillId="0" borderId="11" xfId="0" applyBorder="1" applyAlignment="1">
      <alignment horizontal="right"/>
    </xf>
    <xf numFmtId="0" fontId="0" fillId="0" borderId="11" xfId="0" applyBorder="1"/>
    <xf numFmtId="0" fontId="7" fillId="2" borderId="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0" fillId="4" borderId="0" xfId="0" applyFill="1"/>
    <xf numFmtId="16" fontId="11" fillId="0" borderId="1" xfId="0" applyNumberFormat="1" applyFont="1" applyBorder="1" applyAlignment="1"/>
    <xf numFmtId="49" fontId="11" fillId="0" borderId="1" xfId="0" applyNumberFormat="1" applyFont="1" applyBorder="1" applyAlignment="1">
      <alignment vertical="center"/>
    </xf>
    <xf numFmtId="0" fontId="11" fillId="4" borderId="1" xfId="0" applyFont="1" applyFill="1" applyBorder="1" applyAlignment="1"/>
    <xf numFmtId="0" fontId="10" fillId="0" borderId="1" xfId="0" applyFont="1" applyFill="1" applyBorder="1" applyAlignment="1"/>
    <xf numFmtId="0" fontId="10" fillId="0" borderId="1" xfId="0" applyFont="1" applyBorder="1" applyAlignment="1">
      <alignment vertical="center" wrapText="1"/>
    </xf>
    <xf numFmtId="0" fontId="11" fillId="0" borderId="1" xfId="0" applyFont="1" applyFill="1" applyBorder="1" applyAlignment="1"/>
    <xf numFmtId="0" fontId="10" fillId="4" borderId="1" xfId="0" applyFont="1" applyFill="1" applyBorder="1" applyAlignment="1"/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1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/>
    </xf>
    <xf numFmtId="16" fontId="7" fillId="0" borderId="1" xfId="0" applyNumberFormat="1" applyFont="1" applyBorder="1" applyAlignment="1">
      <alignment horizontal="left" wrapText="1"/>
    </xf>
    <xf numFmtId="16" fontId="7" fillId="0" borderId="1" xfId="0" applyNumberFormat="1" applyFont="1" applyBorder="1" applyAlignment="1">
      <alignment horizontal="left" vertical="center" wrapText="1"/>
    </xf>
    <xf numFmtId="0" fontId="38" fillId="0" borderId="0" xfId="0" applyFont="1" applyBorder="1"/>
    <xf numFmtId="0" fontId="38" fillId="0" borderId="0" xfId="0" applyFont="1"/>
    <xf numFmtId="3" fontId="38" fillId="0" borderId="0" xfId="0" applyNumberFormat="1" applyFont="1"/>
    <xf numFmtId="3" fontId="38" fillId="0" borderId="0" xfId="0" applyNumberFormat="1" applyFont="1" applyBorder="1"/>
    <xf numFmtId="16" fontId="6" fillId="0" borderId="1" xfId="0" applyNumberFormat="1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/>
    </xf>
    <xf numFmtId="0" fontId="0" fillId="4" borderId="0" xfId="0" applyFill="1" applyBorder="1"/>
    <xf numFmtId="3" fontId="0" fillId="4" borderId="0" xfId="0" applyNumberFormat="1" applyFill="1"/>
    <xf numFmtId="0" fontId="6" fillId="4" borderId="1" xfId="0" applyFont="1" applyFill="1" applyBorder="1" applyAlignment="1"/>
    <xf numFmtId="3" fontId="0" fillId="4" borderId="0" xfId="0" applyNumberFormat="1" applyFill="1" applyBorder="1"/>
    <xf numFmtId="0" fontId="6" fillId="0" borderId="0" xfId="0" applyFont="1" applyBorder="1" applyAlignment="1">
      <alignment horizontal="left"/>
    </xf>
    <xf numFmtId="3" fontId="28" fillId="0" borderId="1" xfId="0" applyNumberFormat="1" applyFont="1" applyBorder="1" applyAlignment="1">
      <alignment horizontal="right"/>
    </xf>
    <xf numFmtId="1" fontId="28" fillId="0" borderId="1" xfId="0" applyNumberFormat="1" applyFont="1" applyBorder="1" applyAlignment="1">
      <alignment horizontal="right"/>
    </xf>
    <xf numFmtId="0" fontId="24" fillId="0" borderId="1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right"/>
    </xf>
    <xf numFmtId="1" fontId="0" fillId="0" borderId="17" xfId="1" applyNumberFormat="1" applyFont="1" applyFill="1" applyBorder="1" applyAlignment="1">
      <alignment horizontal="right"/>
    </xf>
    <xf numFmtId="0" fontId="0" fillId="0" borderId="17" xfId="0" applyBorder="1" applyAlignment="1">
      <alignment horizontal="right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0" fillId="0" borderId="17" xfId="0" applyNumberFormat="1" applyFill="1" applyBorder="1"/>
    <xf numFmtId="3" fontId="28" fillId="0" borderId="17" xfId="0" applyNumberFormat="1" applyFont="1" applyFill="1" applyBorder="1"/>
    <xf numFmtId="3" fontId="0" fillId="4" borderId="17" xfId="0" applyNumberFormat="1" applyFill="1" applyBorder="1"/>
    <xf numFmtId="0" fontId="6" fillId="0" borderId="2" xfId="0" applyFont="1" applyBorder="1" applyAlignment="1">
      <alignment horizontal="center" vertical="center"/>
    </xf>
    <xf numFmtId="3" fontId="0" fillId="0" borderId="0" xfId="0" applyNumberFormat="1" applyFill="1"/>
    <xf numFmtId="0" fontId="22" fillId="0" borderId="2" xfId="0" applyFont="1" applyBorder="1" applyAlignment="1">
      <alignment horizontal="left"/>
    </xf>
    <xf numFmtId="0" fontId="22" fillId="0" borderId="20" xfId="0" applyFont="1" applyBorder="1" applyAlignment="1">
      <alignment horizontal="left" wrapText="1"/>
    </xf>
    <xf numFmtId="0" fontId="22" fillId="0" borderId="18" xfId="0" applyFont="1" applyBorder="1" applyAlignment="1">
      <alignment horizontal="left" wrapText="1"/>
    </xf>
    <xf numFmtId="0" fontId="22" fillId="0" borderId="2" xfId="0" applyFont="1" applyFill="1" applyBorder="1" applyAlignment="1">
      <alignment horizontal="left"/>
    </xf>
    <xf numFmtId="0" fontId="22" fillId="0" borderId="20" xfId="0" applyFont="1" applyFill="1" applyBorder="1" applyAlignment="1">
      <alignment horizontal="left"/>
    </xf>
    <xf numFmtId="0" fontId="22" fillId="0" borderId="18" xfId="0" applyFont="1" applyFill="1" applyBorder="1" applyAlignment="1">
      <alignment horizontal="left"/>
    </xf>
    <xf numFmtId="0" fontId="4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vertical="center" wrapText="1"/>
    </xf>
    <xf numFmtId="3" fontId="6" fillId="4" borderId="1" xfId="0" applyNumberFormat="1" applyFont="1" applyFill="1" applyBorder="1" applyAlignment="1"/>
    <xf numFmtId="3" fontId="7" fillId="0" borderId="2" xfId="0" applyNumberFormat="1" applyFont="1" applyBorder="1"/>
    <xf numFmtId="0" fontId="6" fillId="0" borderId="0" xfId="0" applyFont="1" applyAlignment="1">
      <alignment horizontal="center"/>
    </xf>
    <xf numFmtId="3" fontId="19" fillId="0" borderId="1" xfId="0" applyNumberFormat="1" applyFont="1" applyFill="1" applyBorder="1"/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10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wrapText="1"/>
    </xf>
    <xf numFmtId="0" fontId="11" fillId="4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3" fontId="6" fillId="4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/>
    <xf numFmtId="3" fontId="6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wrapText="1"/>
    </xf>
    <xf numFmtId="3" fontId="6" fillId="4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/>
    <xf numFmtId="0" fontId="15" fillId="0" borderId="9" xfId="0" applyFont="1" applyBorder="1" applyAlignment="1">
      <alignment horizontal="center" vertical="center"/>
    </xf>
    <xf numFmtId="0" fontId="39" fillId="0" borderId="0" xfId="0" applyFont="1"/>
    <xf numFmtId="3" fontId="7" fillId="5" borderId="1" xfId="0" applyNumberFormat="1" applyFont="1" applyFill="1" applyBorder="1"/>
    <xf numFmtId="3" fontId="7" fillId="0" borderId="1" xfId="0" applyNumberFormat="1" applyFont="1" applyFill="1" applyBorder="1"/>
    <xf numFmtId="3" fontId="6" fillId="4" borderId="1" xfId="0" applyNumberFormat="1" applyFont="1" applyFill="1" applyBorder="1"/>
    <xf numFmtId="3" fontId="26" fillId="5" borderId="1" xfId="0" applyNumberFormat="1" applyFont="1" applyFill="1" applyBorder="1"/>
    <xf numFmtId="3" fontId="27" fillId="4" borderId="1" xfId="0" applyNumberFormat="1" applyFont="1" applyFill="1" applyBorder="1"/>
    <xf numFmtId="0" fontId="13" fillId="0" borderId="19" xfId="0" applyFont="1" applyBorder="1" applyAlignment="1">
      <alignment horizontal="center" vertical="center"/>
    </xf>
    <xf numFmtId="3" fontId="40" fillId="0" borderId="1" xfId="0" applyNumberFormat="1" applyFont="1" applyBorder="1" applyAlignment="1">
      <alignment horizontal="right" vertical="center" wrapText="1"/>
    </xf>
    <xf numFmtId="3" fontId="19" fillId="0" borderId="0" xfId="0" applyNumberFormat="1" applyFont="1"/>
    <xf numFmtId="3" fontId="7" fillId="4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wrapText="1"/>
    </xf>
    <xf numFmtId="0" fontId="39" fillId="0" borderId="0" xfId="0" applyFont="1" applyAlignment="1"/>
    <xf numFmtId="0" fontId="6" fillId="0" borderId="0" xfId="0" applyFont="1" applyAlignment="1"/>
    <xf numFmtId="0" fontId="7" fillId="0" borderId="2" xfId="0" applyFont="1" applyBorder="1" applyAlignment="1"/>
    <xf numFmtId="3" fontId="19" fillId="0" borderId="1" xfId="0" applyNumberFormat="1" applyFont="1" applyBorder="1"/>
    <xf numFmtId="0" fontId="28" fillId="0" borderId="21" xfId="0" applyFont="1" applyBorder="1" applyAlignment="1"/>
    <xf numFmtId="0" fontId="7" fillId="4" borderId="1" xfId="0" applyFont="1" applyFill="1" applyBorder="1" applyAlignment="1">
      <alignment vertical="center"/>
    </xf>
    <xf numFmtId="3" fontId="7" fillId="4" borderId="1" xfId="0" applyNumberFormat="1" applyFont="1" applyFill="1" applyBorder="1"/>
    <xf numFmtId="0" fontId="19" fillId="4" borderId="0" xfId="0" applyFont="1" applyFill="1"/>
    <xf numFmtId="0" fontId="6" fillId="0" borderId="2" xfId="0" applyFont="1" applyBorder="1" applyAlignment="1"/>
    <xf numFmtId="0" fontId="6" fillId="0" borderId="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2" borderId="2" xfId="0" applyFont="1" applyFill="1" applyBorder="1" applyAlignment="1"/>
    <xf numFmtId="0" fontId="7" fillId="0" borderId="2" xfId="0" applyFont="1" applyBorder="1" applyAlignment="1">
      <alignment vertical="center" wrapText="1"/>
    </xf>
    <xf numFmtId="16" fontId="6" fillId="0" borderId="2" xfId="0" applyNumberFormat="1" applyFont="1" applyBorder="1" applyAlignment="1"/>
    <xf numFmtId="49" fontId="6" fillId="0" borderId="2" xfId="0" applyNumberFormat="1" applyFont="1" applyBorder="1" applyAlignment="1">
      <alignment vertical="center"/>
    </xf>
    <xf numFmtId="0" fontId="6" fillId="4" borderId="2" xfId="0" applyFont="1" applyFill="1" applyBorder="1" applyAlignment="1"/>
    <xf numFmtId="0" fontId="7" fillId="0" borderId="2" xfId="0" applyFont="1" applyFill="1" applyBorder="1" applyAlignment="1"/>
    <xf numFmtId="0" fontId="7" fillId="4" borderId="2" xfId="0" applyFont="1" applyFill="1" applyBorder="1" applyAlignment="1"/>
    <xf numFmtId="0" fontId="6" fillId="0" borderId="2" xfId="0" applyFont="1" applyFill="1" applyBorder="1" applyAlignment="1"/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wrapText="1"/>
    </xf>
    <xf numFmtId="0" fontId="6" fillId="4" borderId="2" xfId="0" applyFont="1" applyFill="1" applyBorder="1" applyAlignment="1">
      <alignment vertical="center" wrapText="1"/>
    </xf>
    <xf numFmtId="3" fontId="29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29" fillId="0" borderId="1" xfId="0" applyFont="1" applyFill="1" applyBorder="1" applyAlignment="1">
      <alignment horizontal="left"/>
    </xf>
    <xf numFmtId="3" fontId="6" fillId="4" borderId="1" xfId="0" applyNumberFormat="1" applyFont="1" applyFill="1" applyBorder="1" applyAlignment="1">
      <alignment horizontal="right" vertical="center"/>
    </xf>
    <xf numFmtId="0" fontId="22" fillId="0" borderId="0" xfId="0" applyFont="1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3" fontId="22" fillId="0" borderId="0" xfId="0" applyNumberFormat="1" applyFont="1" applyBorder="1"/>
    <xf numFmtId="0" fontId="22" fillId="0" borderId="0" xfId="0" applyFont="1" applyFill="1" applyBorder="1" applyAlignment="1"/>
    <xf numFmtId="0" fontId="18" fillId="0" borderId="0" xfId="0" applyFont="1" applyBorder="1"/>
    <xf numFmtId="3" fontId="18" fillId="0" borderId="0" xfId="0" applyNumberFormat="1" applyFont="1" applyBorder="1"/>
    <xf numFmtId="0" fontId="22" fillId="0" borderId="0" xfId="0" applyFont="1" applyBorder="1" applyAlignment="1">
      <alignment wrapText="1"/>
    </xf>
    <xf numFmtId="0" fontId="18" fillId="0" borderId="0" xfId="0" applyFont="1" applyBorder="1" applyAlignment="1"/>
    <xf numFmtId="0" fontId="29" fillId="0" borderId="1" xfId="0" applyFont="1" applyFill="1" applyBorder="1" applyAlignment="1">
      <alignment wrapText="1"/>
    </xf>
    <xf numFmtId="3" fontId="18" fillId="0" borderId="1" xfId="0" applyNumberFormat="1" applyFont="1" applyBorder="1" applyAlignment="1"/>
    <xf numFmtId="3" fontId="22" fillId="0" borderId="0" xfId="0" applyNumberFormat="1" applyFont="1" applyBorder="1" applyAlignment="1">
      <alignment wrapText="1"/>
    </xf>
    <xf numFmtId="3" fontId="26" fillId="0" borderId="0" xfId="0" applyNumberFormat="1" applyFont="1" applyBorder="1" applyAlignment="1">
      <alignment wrapText="1"/>
    </xf>
    <xf numFmtId="3" fontId="26" fillId="0" borderId="0" xfId="0" applyNumberFormat="1" applyFont="1" applyBorder="1" applyAlignment="1">
      <alignment horizontal="center" wrapText="1"/>
    </xf>
    <xf numFmtId="3" fontId="27" fillId="0" borderId="0" xfId="0" applyNumberFormat="1" applyFont="1" applyBorder="1" applyAlignment="1">
      <alignment wrapText="1"/>
    </xf>
    <xf numFmtId="3" fontId="27" fillId="0" borderId="1" xfId="0" applyNumberFormat="1" applyFont="1" applyBorder="1" applyAlignment="1">
      <alignment wrapText="1"/>
    </xf>
    <xf numFmtId="3" fontId="26" fillId="0" borderId="1" xfId="0" applyNumberFormat="1" applyFont="1" applyBorder="1" applyAlignment="1">
      <alignment wrapText="1"/>
    </xf>
    <xf numFmtId="3" fontId="26" fillId="0" borderId="1" xfId="0" applyNumberFormat="1" applyFont="1" applyFill="1" applyBorder="1" applyAlignment="1">
      <alignment wrapText="1"/>
    </xf>
    <xf numFmtId="3" fontId="2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Continuous"/>
    </xf>
    <xf numFmtId="3" fontId="6" fillId="0" borderId="1" xfId="0" applyNumberFormat="1" applyFont="1" applyBorder="1" applyAlignment="1">
      <alignment horizontal="center"/>
    </xf>
    <xf numFmtId="3" fontId="6" fillId="2" borderId="1" xfId="0" applyNumberFormat="1" applyFont="1" applyFill="1" applyBorder="1" applyAlignment="1">
      <alignment horizontal="left"/>
    </xf>
    <xf numFmtId="0" fontId="7" fillId="0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wrapText="1"/>
    </xf>
    <xf numFmtId="0" fontId="22" fillId="4" borderId="0" xfId="0" applyFont="1" applyFill="1"/>
    <xf numFmtId="0" fontId="18" fillId="4" borderId="0" xfId="0" applyFont="1" applyFill="1"/>
    <xf numFmtId="3" fontId="18" fillId="4" borderId="0" xfId="0" applyNumberFormat="1" applyFont="1" applyFill="1"/>
    <xf numFmtId="0" fontId="0" fillId="0" borderId="0" xfId="0" applyAlignment="1">
      <alignment wrapText="1"/>
    </xf>
    <xf numFmtId="0" fontId="13" fillId="0" borderId="16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6" fontId="11" fillId="0" borderId="2" xfId="0" applyNumberFormat="1" applyFont="1" applyBorder="1" applyAlignment="1">
      <alignment wrapText="1"/>
    </xf>
    <xf numFmtId="49" fontId="11" fillId="0" borderId="2" xfId="0" applyNumberFormat="1" applyFont="1" applyBorder="1" applyAlignment="1">
      <alignment vertical="center" wrapText="1"/>
    </xf>
    <xf numFmtId="0" fontId="11" fillId="4" borderId="2" xfId="0" applyFont="1" applyFill="1" applyBorder="1" applyAlignment="1">
      <alignment wrapText="1"/>
    </xf>
    <xf numFmtId="0" fontId="34" fillId="0" borderId="2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3" fontId="18" fillId="0" borderId="17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26" fillId="0" borderId="1" xfId="0" applyNumberFormat="1" applyFont="1" applyFill="1" applyBorder="1" applyAlignment="1">
      <alignment horizontal="right"/>
    </xf>
    <xf numFmtId="3" fontId="19" fillId="4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vertical="center"/>
    </xf>
    <xf numFmtId="3" fontId="19" fillId="0" borderId="1" xfId="0" applyNumberFormat="1" applyFont="1" applyFill="1" applyBorder="1" applyAlignment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8" fillId="0" borderId="0" xfId="0" applyFont="1" applyAlignment="1"/>
    <xf numFmtId="0" fontId="22" fillId="0" borderId="1" xfId="0" applyFont="1" applyFill="1" applyBorder="1"/>
    <xf numFmtId="3" fontId="18" fillId="0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0" xfId="0" applyFont="1" applyAlignment="1"/>
    <xf numFmtId="0" fontId="18" fillId="0" borderId="0" xfId="0" applyFont="1" applyFill="1" applyBorder="1"/>
    <xf numFmtId="3" fontId="18" fillId="0" borderId="0" xfId="0" applyNumberFormat="1" applyFont="1" applyFill="1" applyBorder="1"/>
    <xf numFmtId="3" fontId="22" fillId="0" borderId="1" xfId="0" applyNumberFormat="1" applyFont="1" applyFill="1" applyBorder="1"/>
    <xf numFmtId="0" fontId="22" fillId="0" borderId="1" xfId="0" applyFont="1" applyFill="1" applyBorder="1" applyAlignment="1">
      <alignment vertical="distributed"/>
    </xf>
    <xf numFmtId="0" fontId="22" fillId="0" borderId="0" xfId="0" applyFont="1" applyAlignment="1">
      <alignment vertical="distributed"/>
    </xf>
    <xf numFmtId="3" fontId="7" fillId="2" borderId="1" xfId="0" applyNumberFormat="1" applyFont="1" applyFill="1" applyBorder="1"/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6" fillId="5" borderId="1" xfId="0" applyNumberFormat="1" applyFont="1" applyFill="1" applyBorder="1"/>
    <xf numFmtId="0" fontId="7" fillId="0" borderId="1" xfId="0" applyFont="1" applyBorder="1" applyAlignment="1">
      <alignment horizontal="left" wrapText="1"/>
    </xf>
    <xf numFmtId="0" fontId="7" fillId="0" borderId="18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/>
    </xf>
    <xf numFmtId="0" fontId="7" fillId="0" borderId="1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/>
    <xf numFmtId="0" fontId="7" fillId="0" borderId="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9" fillId="0" borderId="2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39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left"/>
    </xf>
    <xf numFmtId="16" fontId="7" fillId="0" borderId="1" xfId="0" applyNumberFormat="1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28" fillId="0" borderId="21" xfId="0" applyFont="1" applyBorder="1" applyAlignment="1"/>
    <xf numFmtId="0" fontId="19" fillId="0" borderId="20" xfId="0" applyFont="1" applyBorder="1" applyAlignment="1"/>
    <xf numFmtId="0" fontId="19" fillId="0" borderId="18" xfId="0" applyFont="1" applyBorder="1" applyAlignme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20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/>
    </xf>
    <xf numFmtId="0" fontId="22" fillId="2" borderId="20" xfId="0" applyFont="1" applyFill="1" applyBorder="1" applyAlignment="1">
      <alignment horizontal="left"/>
    </xf>
    <xf numFmtId="0" fontId="22" fillId="2" borderId="18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7" fillId="0" borderId="1" xfId="0" applyFont="1" applyBorder="1"/>
    <xf numFmtId="0" fontId="7" fillId="0" borderId="2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8" fillId="0" borderId="0" xfId="0" applyFont="1" applyBorder="1" applyAlignment="1"/>
    <xf numFmtId="0" fontId="22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wrapText="1"/>
    </xf>
    <xf numFmtId="0" fontId="22" fillId="0" borderId="0" xfId="0" applyFont="1" applyFill="1" applyBorder="1" applyAlignment="1"/>
    <xf numFmtId="0" fontId="23" fillId="0" borderId="0" xfId="0" applyFont="1" applyBorder="1" applyAlignment="1"/>
    <xf numFmtId="0" fontId="0" fillId="0" borderId="1" xfId="0" applyBorder="1" applyAlignment="1">
      <alignment vertical="top" wrapText="1"/>
    </xf>
    <xf numFmtId="0" fontId="0" fillId="0" borderId="1" xfId="0" applyBorder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/>
    <xf numFmtId="0" fontId="0" fillId="0" borderId="1" xfId="0" applyBorder="1" applyAlignment="1">
      <alignment wrapText="1"/>
    </xf>
    <xf numFmtId="0" fontId="13" fillId="0" borderId="0" xfId="0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2" fillId="0" borderId="0" xfId="2"/>
    <xf numFmtId="0" fontId="3" fillId="0" borderId="0" xfId="2" applyFont="1"/>
    <xf numFmtId="0" fontId="4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left"/>
    </xf>
    <xf numFmtId="3" fontId="11" fillId="0" borderId="1" xfId="2" applyNumberFormat="1" applyFont="1" applyBorder="1"/>
    <xf numFmtId="0" fontId="11" fillId="0" borderId="1" xfId="2" applyFont="1" applyBorder="1" applyAlignment="1">
      <alignment horizontal="left"/>
    </xf>
    <xf numFmtId="3" fontId="6" fillId="0" borderId="1" xfId="2" applyNumberFormat="1" applyFont="1" applyBorder="1"/>
    <xf numFmtId="0" fontId="6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3" fontId="10" fillId="0" borderId="1" xfId="2" applyNumberFormat="1" applyFont="1" applyBorder="1"/>
    <xf numFmtId="0" fontId="10" fillId="0" borderId="1" xfId="2" applyFont="1" applyBorder="1" applyAlignment="1">
      <alignment horizontal="left"/>
    </xf>
    <xf numFmtId="3" fontId="7" fillId="0" borderId="1" xfId="2" applyNumberFormat="1" applyFont="1" applyBorder="1"/>
    <xf numFmtId="0" fontId="7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10" fillId="0" borderId="1" xfId="2" applyFont="1" applyBorder="1"/>
    <xf numFmtId="0" fontId="10" fillId="0" borderId="2" xfId="2" applyFont="1" applyBorder="1" applyAlignment="1">
      <alignment horizontal="left"/>
    </xf>
    <xf numFmtId="0" fontId="10" fillId="0" borderId="18" xfId="2" applyFont="1" applyBorder="1" applyAlignment="1">
      <alignment horizontal="left"/>
    </xf>
    <xf numFmtId="0" fontId="7" fillId="0" borderId="1" xfId="2" applyFont="1" applyBorder="1"/>
    <xf numFmtId="0" fontId="7" fillId="0" borderId="18" xfId="2" applyFont="1" applyBorder="1" applyAlignment="1">
      <alignment horizontal="left"/>
    </xf>
    <xf numFmtId="0" fontId="10" fillId="0" borderId="2" xfId="2" applyFont="1" applyBorder="1" applyAlignment="1">
      <alignment horizontal="left" vertical="center" wrapText="1"/>
    </xf>
    <xf numFmtId="0" fontId="10" fillId="0" borderId="18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wrapText="1"/>
    </xf>
    <xf numFmtId="0" fontId="10" fillId="0" borderId="1" xfId="2" applyFont="1" applyBorder="1" applyAlignment="1">
      <alignment horizontal="left" wrapText="1"/>
    </xf>
    <xf numFmtId="0" fontId="10" fillId="0" borderId="1" xfId="2" applyFont="1" applyBorder="1" applyAlignment="1">
      <alignment horizontal="left" wrapText="1"/>
    </xf>
    <xf numFmtId="0" fontId="11" fillId="0" borderId="2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 wrapText="1"/>
    </xf>
    <xf numFmtId="0" fontId="6" fillId="0" borderId="18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/>
    </xf>
    <xf numFmtId="0" fontId="11" fillId="0" borderId="18" xfId="2" applyFont="1" applyBorder="1" applyAlignment="1">
      <alignment horizontal="left"/>
    </xf>
    <xf numFmtId="0" fontId="6" fillId="0" borderId="18" xfId="2" applyFont="1" applyBorder="1" applyAlignment="1">
      <alignment horizontal="left"/>
    </xf>
    <xf numFmtId="0" fontId="11" fillId="0" borderId="2" xfId="2" applyFont="1" applyBorder="1" applyAlignment="1">
      <alignment horizontal="left" wrapText="1"/>
    </xf>
    <xf numFmtId="0" fontId="11" fillId="0" borderId="20" xfId="2" applyFont="1" applyBorder="1" applyAlignment="1">
      <alignment horizontal="left" wrapText="1"/>
    </xf>
    <xf numFmtId="0" fontId="11" fillId="0" borderId="18" xfId="2" applyFont="1" applyBorder="1" applyAlignment="1">
      <alignment horizontal="left" wrapText="1"/>
    </xf>
    <xf numFmtId="0" fontId="11" fillId="0" borderId="18" xfId="2" applyFont="1" applyBorder="1" applyAlignment="1">
      <alignment horizontal="left" wrapText="1"/>
    </xf>
    <xf numFmtId="0" fontId="10" fillId="0" borderId="20" xfId="2" applyFont="1" applyBorder="1" applyAlignment="1">
      <alignment horizontal="left" vertical="center" wrapText="1"/>
    </xf>
    <xf numFmtId="0" fontId="10" fillId="0" borderId="18" xfId="2" applyFont="1" applyBorder="1" applyAlignment="1">
      <alignment horizontal="left" vertical="center" wrapText="1"/>
    </xf>
    <xf numFmtId="3" fontId="10" fillId="0" borderId="1" xfId="2" applyNumberFormat="1" applyFont="1" applyBorder="1" applyAlignment="1">
      <alignment horizontal="right" vertical="center" wrapText="1"/>
    </xf>
    <xf numFmtId="0" fontId="10" fillId="2" borderId="2" xfId="2" applyFont="1" applyFill="1" applyBorder="1" applyAlignment="1">
      <alignment horizontal="left" vertical="center"/>
    </xf>
    <xf numFmtId="0" fontId="10" fillId="2" borderId="18" xfId="2" applyFont="1" applyFill="1" applyBorder="1" applyAlignment="1">
      <alignment horizontal="left" vertical="center"/>
    </xf>
    <xf numFmtId="0" fontId="7" fillId="2" borderId="18" xfId="2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left" vertical="center" wrapText="1"/>
    </xf>
    <xf numFmtId="0" fontId="10" fillId="2" borderId="18" xfId="2" applyFont="1" applyFill="1" applyBorder="1" applyAlignment="1">
      <alignment horizontal="left" vertical="center" wrapText="1"/>
    </xf>
    <xf numFmtId="0" fontId="7" fillId="2" borderId="18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0" fontId="11" fillId="2" borderId="1" xfId="2" applyFont="1" applyFill="1" applyBorder="1" applyAlignment="1">
      <alignment horizontal="left"/>
    </xf>
    <xf numFmtId="0" fontId="11" fillId="2" borderId="1" xfId="2" applyFont="1" applyFill="1" applyBorder="1" applyAlignment="1">
      <alignment horizontal="left"/>
    </xf>
    <xf numFmtId="0" fontId="6" fillId="2" borderId="1" xfId="2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" fillId="0" borderId="0" xfId="3"/>
    <xf numFmtId="0" fontId="42" fillId="0" borderId="0" xfId="3" applyFont="1" applyAlignment="1">
      <alignment wrapText="1"/>
    </xf>
    <xf numFmtId="0" fontId="42" fillId="0" borderId="0" xfId="3" applyFont="1" applyAlignment="1">
      <alignment horizontal="right" wrapText="1"/>
    </xf>
    <xf numFmtId="0" fontId="41" fillId="0" borderId="25" xfId="3" applyFont="1" applyBorder="1" applyAlignment="1">
      <alignment horizontal="center" wrapText="1"/>
    </xf>
    <xf numFmtId="0" fontId="42" fillId="0" borderId="25" xfId="3" applyFont="1" applyBorder="1" applyAlignment="1">
      <alignment wrapText="1"/>
    </xf>
    <xf numFmtId="0" fontId="42" fillId="0" borderId="25" xfId="3" applyFont="1" applyBorder="1" applyAlignment="1">
      <alignment horizontal="right" wrapText="1"/>
    </xf>
    <xf numFmtId="3" fontId="42" fillId="0" borderId="25" xfId="3" applyNumberFormat="1" applyFont="1" applyBorder="1" applyAlignment="1">
      <alignment horizontal="right" wrapText="1"/>
    </xf>
    <xf numFmtId="0" fontId="41" fillId="0" borderId="25" xfId="3" applyFont="1" applyBorder="1" applyAlignment="1">
      <alignment wrapText="1"/>
    </xf>
    <xf numFmtId="0" fontId="41" fillId="0" borderId="25" xfId="3" applyFont="1" applyBorder="1" applyAlignment="1">
      <alignment horizontal="right" wrapText="1"/>
    </xf>
    <xf numFmtId="3" fontId="41" fillId="0" borderId="25" xfId="3" applyNumberFormat="1" applyFont="1" applyBorder="1" applyAlignment="1">
      <alignment horizontal="right" wrapText="1"/>
    </xf>
    <xf numFmtId="0" fontId="41" fillId="0" borderId="0" xfId="3" applyFont="1" applyAlignment="1">
      <alignment horizontal="center" wrapText="1"/>
    </xf>
    <xf numFmtId="0" fontId="42" fillId="0" borderId="0" xfId="3" applyFont="1" applyAlignment="1">
      <alignment wrapText="1"/>
    </xf>
    <xf numFmtId="0" fontId="41" fillId="0" borderId="0" xfId="3" applyFont="1" applyAlignment="1">
      <alignment horizontal="center" wrapText="1"/>
    </xf>
  </cellXfs>
  <cellStyles count="4">
    <cellStyle name="Ezres" xfId="1" builtinId="3"/>
    <cellStyle name="Normál" xfId="0" builtinId="0"/>
    <cellStyle name="Normál 2" xfId="2"/>
    <cellStyle name="Normá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view="pageLayout" topLeftCell="D1" workbookViewId="0">
      <selection activeCell="D42" sqref="D42"/>
    </sheetView>
  </sheetViews>
  <sheetFormatPr defaultRowHeight="12.75"/>
  <cols>
    <col min="3" max="3" width="33.5703125" customWidth="1"/>
    <col min="4" max="4" width="13.28515625" customWidth="1"/>
    <col min="5" max="5" width="6.5703125" customWidth="1"/>
    <col min="6" max="6" width="46.85546875" customWidth="1"/>
    <col min="7" max="7" width="16" customWidth="1"/>
    <col min="8" max="8" width="12.85546875" customWidth="1"/>
  </cols>
  <sheetData>
    <row r="1" spans="1:12" ht="12" customHeight="1">
      <c r="F1" s="1"/>
      <c r="G1" s="2" t="s">
        <v>296</v>
      </c>
    </row>
    <row r="2" spans="1:12">
      <c r="A2" s="398" t="s">
        <v>309</v>
      </c>
      <c r="B2" s="398"/>
      <c r="C2" s="398"/>
      <c r="D2" s="398"/>
      <c r="E2" s="398"/>
      <c r="F2" s="398"/>
      <c r="G2" s="398"/>
    </row>
    <row r="3" spans="1:12">
      <c r="A3" s="398">
        <v>2015</v>
      </c>
      <c r="B3" s="398"/>
      <c r="C3" s="398"/>
      <c r="D3" s="398"/>
      <c r="E3" s="398"/>
      <c r="F3" s="398"/>
      <c r="G3" s="398"/>
    </row>
    <row r="4" spans="1:12" ht="12" customHeight="1">
      <c r="A4" t="s">
        <v>35</v>
      </c>
      <c r="G4" s="2" t="s">
        <v>0</v>
      </c>
    </row>
    <row r="5" spans="1:12" ht="14.25" customHeight="1">
      <c r="A5" s="399" t="s">
        <v>88</v>
      </c>
      <c r="B5" s="399"/>
      <c r="C5" s="399"/>
      <c r="D5" s="399"/>
      <c r="E5" s="399" t="s">
        <v>89</v>
      </c>
      <c r="F5" s="399"/>
      <c r="G5" s="399"/>
    </row>
    <row r="6" spans="1:12">
      <c r="A6" s="400" t="s">
        <v>1</v>
      </c>
      <c r="B6" s="400"/>
      <c r="C6" s="400"/>
      <c r="D6" s="3" t="s">
        <v>2</v>
      </c>
      <c r="E6" s="400" t="s">
        <v>1</v>
      </c>
      <c r="F6" s="400"/>
      <c r="G6" s="3" t="s">
        <v>2</v>
      </c>
    </row>
    <row r="7" spans="1:12" ht="13.5" customHeight="1">
      <c r="A7" s="388" t="s">
        <v>3</v>
      </c>
      <c r="B7" s="388"/>
      <c r="C7" s="388"/>
      <c r="D7" s="83">
        <v>12079</v>
      </c>
      <c r="E7" s="388" t="s">
        <v>4</v>
      </c>
      <c r="F7" s="388"/>
      <c r="G7" s="83">
        <v>50100</v>
      </c>
      <c r="H7" s="96"/>
      <c r="J7" s="96"/>
      <c r="K7" s="96"/>
    </row>
    <row r="8" spans="1:12" ht="15" customHeight="1">
      <c r="A8" s="394" t="s">
        <v>198</v>
      </c>
      <c r="B8" s="394"/>
      <c r="C8" s="394"/>
      <c r="D8" s="83">
        <v>10800</v>
      </c>
      <c r="E8" s="401" t="s">
        <v>6</v>
      </c>
      <c r="F8" s="401"/>
      <c r="G8" s="83">
        <v>13106</v>
      </c>
      <c r="J8" s="227"/>
      <c r="K8" s="96"/>
    </row>
    <row r="9" spans="1:12" ht="24.75" customHeight="1">
      <c r="A9" s="403" t="s">
        <v>199</v>
      </c>
      <c r="B9" s="404"/>
      <c r="C9" s="405"/>
      <c r="D9" s="83">
        <v>107994</v>
      </c>
      <c r="E9" s="388" t="s">
        <v>7</v>
      </c>
      <c r="F9" s="388"/>
      <c r="G9" s="83">
        <v>62197</v>
      </c>
      <c r="J9" s="227"/>
      <c r="K9" s="96"/>
    </row>
    <row r="10" spans="1:12" ht="15" customHeight="1">
      <c r="A10" s="392" t="s">
        <v>200</v>
      </c>
      <c r="B10" s="406"/>
      <c r="C10" s="393"/>
      <c r="D10" s="83"/>
      <c r="E10" s="388" t="s">
        <v>8</v>
      </c>
      <c r="F10" s="388"/>
      <c r="G10" s="83">
        <v>8500</v>
      </c>
      <c r="J10" s="109"/>
    </row>
    <row r="11" spans="1:12" ht="15" customHeight="1">
      <c r="A11" s="392" t="s">
        <v>195</v>
      </c>
      <c r="B11" s="406"/>
      <c r="C11" s="393"/>
      <c r="D11" s="83">
        <v>10958</v>
      </c>
      <c r="E11" s="388" t="s">
        <v>9</v>
      </c>
      <c r="F11" s="388"/>
      <c r="G11" s="83">
        <v>4031</v>
      </c>
      <c r="J11" s="227"/>
      <c r="K11" s="96"/>
      <c r="L11" s="96"/>
    </row>
    <row r="12" spans="1:12" ht="15" customHeight="1">
      <c r="A12" s="388" t="s">
        <v>201</v>
      </c>
      <c r="B12" s="388"/>
      <c r="C12" s="388"/>
      <c r="D12" s="83">
        <v>63984</v>
      </c>
      <c r="E12" s="392" t="s">
        <v>202</v>
      </c>
      <c r="F12" s="393"/>
      <c r="G12" s="83">
        <v>2000</v>
      </c>
      <c r="J12" s="227"/>
      <c r="K12" s="96"/>
      <c r="L12" s="96"/>
    </row>
    <row r="13" spans="1:12" ht="15" customHeight="1">
      <c r="A13" s="402" t="s">
        <v>197</v>
      </c>
      <c r="B13" s="402"/>
      <c r="C13" s="402"/>
      <c r="D13" s="83"/>
      <c r="E13" s="392" t="s">
        <v>203</v>
      </c>
      <c r="F13" s="393"/>
      <c r="G13" s="83"/>
      <c r="J13" s="227"/>
      <c r="K13" s="96"/>
      <c r="L13" s="96"/>
    </row>
    <row r="14" spans="1:12" ht="15" customHeight="1">
      <c r="A14" s="395" t="s">
        <v>204</v>
      </c>
      <c r="B14" s="395"/>
      <c r="C14" s="395"/>
      <c r="D14" s="93">
        <f>SUM(D7:D13)</f>
        <v>205815</v>
      </c>
      <c r="E14" s="396" t="s">
        <v>205</v>
      </c>
      <c r="F14" s="397"/>
      <c r="G14" s="93">
        <f>SUM(G7:G13)</f>
        <v>139934</v>
      </c>
      <c r="H14" s="96">
        <f>+D14-G14</f>
        <v>65881</v>
      </c>
      <c r="J14" s="109"/>
    </row>
    <row r="15" spans="1:12" ht="15" customHeight="1">
      <c r="A15" s="401" t="s">
        <v>15</v>
      </c>
      <c r="B15" s="401"/>
      <c r="C15" s="401"/>
      <c r="D15" s="83"/>
      <c r="E15" s="392" t="s">
        <v>16</v>
      </c>
      <c r="F15" s="393"/>
      <c r="G15" s="83"/>
      <c r="J15" s="109"/>
    </row>
    <row r="16" spans="1:12" ht="24" customHeight="1">
      <c r="A16" s="401" t="s">
        <v>206</v>
      </c>
      <c r="B16" s="401"/>
      <c r="C16" s="401"/>
      <c r="D16" s="83">
        <v>28753</v>
      </c>
      <c r="E16" s="392" t="s">
        <v>207</v>
      </c>
      <c r="F16" s="393"/>
      <c r="G16" s="83"/>
      <c r="J16" s="109"/>
    </row>
    <row r="17" spans="1:13" ht="24.75" customHeight="1">
      <c r="A17" s="407" t="s">
        <v>208</v>
      </c>
      <c r="B17" s="407"/>
      <c r="C17" s="407"/>
      <c r="D17" s="83"/>
      <c r="E17" s="408" t="s">
        <v>209</v>
      </c>
      <c r="F17" s="409"/>
      <c r="G17" s="83">
        <v>66459</v>
      </c>
      <c r="J17" s="109"/>
    </row>
    <row r="18" spans="1:13" ht="15" customHeight="1">
      <c r="A18" s="388" t="s">
        <v>210</v>
      </c>
      <c r="B18" s="388"/>
      <c r="C18" s="388"/>
      <c r="D18" s="83"/>
      <c r="E18" s="392" t="s">
        <v>211</v>
      </c>
      <c r="F18" s="393"/>
      <c r="G18" s="83"/>
      <c r="J18" s="109"/>
    </row>
    <row r="19" spans="1:13" ht="15" customHeight="1">
      <c r="A19" s="388" t="s">
        <v>212</v>
      </c>
      <c r="B19" s="388"/>
      <c r="C19" s="388"/>
      <c r="D19" s="83"/>
      <c r="E19" s="410"/>
      <c r="F19" s="411"/>
      <c r="G19" s="83"/>
      <c r="J19" s="109"/>
    </row>
    <row r="20" spans="1:13" ht="15" customHeight="1">
      <c r="A20" s="395" t="s">
        <v>213</v>
      </c>
      <c r="B20" s="395"/>
      <c r="C20" s="395"/>
      <c r="D20" s="93">
        <f>SUM(D16:D19)</f>
        <v>28753</v>
      </c>
      <c r="E20" s="396" t="s">
        <v>214</v>
      </c>
      <c r="F20" s="397"/>
      <c r="G20" s="93">
        <f>SUM(G17:G19)</f>
        <v>66459</v>
      </c>
      <c r="J20" s="109"/>
    </row>
    <row r="21" spans="1:13" ht="15" customHeight="1">
      <c r="A21" s="399"/>
      <c r="B21" s="399"/>
      <c r="C21" s="399"/>
      <c r="D21" s="4"/>
      <c r="E21" s="390"/>
      <c r="F21" s="391"/>
      <c r="G21" s="83"/>
      <c r="J21" s="109"/>
    </row>
    <row r="22" spans="1:13" ht="15" customHeight="1">
      <c r="A22" s="395" t="s">
        <v>215</v>
      </c>
      <c r="B22" s="395"/>
      <c r="C22" s="395"/>
      <c r="D22" s="93">
        <v>244768</v>
      </c>
      <c r="E22" s="396" t="s">
        <v>216</v>
      </c>
      <c r="F22" s="397"/>
      <c r="G22" s="93">
        <v>206393</v>
      </c>
      <c r="H22" s="96">
        <f>+D22-G22</f>
        <v>38375</v>
      </c>
      <c r="J22" s="227"/>
      <c r="K22" s="96"/>
    </row>
    <row r="23" spans="1:13" ht="15" customHeight="1">
      <c r="A23" s="388"/>
      <c r="B23" s="388"/>
      <c r="C23" s="388"/>
      <c r="D23" s="4"/>
      <c r="E23" s="392"/>
      <c r="F23" s="393"/>
      <c r="G23" s="83"/>
      <c r="J23" s="227"/>
    </row>
    <row r="24" spans="1:13" ht="15" customHeight="1">
      <c r="A24" s="388" t="s">
        <v>10</v>
      </c>
      <c r="B24" s="388"/>
      <c r="C24" s="388"/>
      <c r="D24" s="83"/>
      <c r="E24" s="392" t="s">
        <v>11</v>
      </c>
      <c r="F24" s="393"/>
      <c r="G24" s="83">
        <v>12500</v>
      </c>
      <c r="J24" s="227"/>
      <c r="K24" s="96"/>
      <c r="M24" s="96"/>
    </row>
    <row r="25" spans="1:13" ht="15" customHeight="1">
      <c r="A25" s="394" t="s">
        <v>155</v>
      </c>
      <c r="B25" s="394"/>
      <c r="C25" s="394"/>
      <c r="D25" s="83"/>
      <c r="E25" s="392" t="s">
        <v>12</v>
      </c>
      <c r="F25" s="393"/>
      <c r="G25" s="83">
        <v>21564</v>
      </c>
      <c r="J25" s="109"/>
      <c r="K25" s="96"/>
    </row>
    <row r="26" spans="1:13" ht="15" customHeight="1">
      <c r="A26" s="388" t="s">
        <v>217</v>
      </c>
      <c r="B26" s="388"/>
      <c r="C26" s="388"/>
      <c r="D26" s="83"/>
      <c r="E26" s="392" t="s">
        <v>13</v>
      </c>
      <c r="F26" s="393"/>
      <c r="G26" s="83">
        <v>411</v>
      </c>
      <c r="J26" s="109"/>
    </row>
    <row r="27" spans="1:13" ht="15" customHeight="1">
      <c r="A27" s="388" t="s">
        <v>14</v>
      </c>
      <c r="B27" s="388"/>
      <c r="C27" s="388"/>
      <c r="D27" s="83"/>
      <c r="E27" s="392" t="s">
        <v>202</v>
      </c>
      <c r="F27" s="393"/>
      <c r="G27" s="83"/>
      <c r="J27" s="96"/>
      <c r="K27" s="96"/>
      <c r="L27" s="96"/>
    </row>
    <row r="28" spans="1:13" ht="15" customHeight="1">
      <c r="A28" s="388"/>
      <c r="B28" s="388"/>
      <c r="C28" s="388"/>
      <c r="D28" s="4"/>
      <c r="E28" s="392" t="s">
        <v>218</v>
      </c>
      <c r="F28" s="393"/>
      <c r="G28" s="83"/>
    </row>
    <row r="29" spans="1:13" ht="15" customHeight="1">
      <c r="A29" s="395" t="s">
        <v>219</v>
      </c>
      <c r="B29" s="395"/>
      <c r="C29" s="395"/>
      <c r="D29" s="93"/>
      <c r="E29" s="396" t="s">
        <v>220</v>
      </c>
      <c r="F29" s="397"/>
      <c r="G29" s="93">
        <f>SUM(G24:G28)</f>
        <v>34475</v>
      </c>
      <c r="I29" s="96">
        <f>+G14+G29</f>
        <v>174409</v>
      </c>
    </row>
    <row r="30" spans="1:13" ht="13.5" customHeight="1">
      <c r="A30" s="401" t="s">
        <v>15</v>
      </c>
      <c r="B30" s="401"/>
      <c r="C30" s="401"/>
      <c r="D30" s="83"/>
      <c r="E30" s="392" t="s">
        <v>16</v>
      </c>
      <c r="F30" s="393"/>
      <c r="G30" s="83"/>
    </row>
    <row r="31" spans="1:13">
      <c r="A31" s="401" t="s">
        <v>206</v>
      </c>
      <c r="B31" s="401"/>
      <c r="C31" s="401"/>
      <c r="D31" s="83"/>
      <c r="E31" s="403" t="s">
        <v>221</v>
      </c>
      <c r="F31" s="405"/>
      <c r="G31" s="83"/>
    </row>
    <row r="32" spans="1:13">
      <c r="A32" s="407" t="s">
        <v>208</v>
      </c>
      <c r="B32" s="407"/>
      <c r="C32" s="407"/>
      <c r="D32" s="83"/>
      <c r="E32" s="408" t="s">
        <v>209</v>
      </c>
      <c r="F32" s="409"/>
      <c r="G32" s="83"/>
    </row>
    <row r="33" spans="1:12">
      <c r="A33" s="388" t="s">
        <v>210</v>
      </c>
      <c r="B33" s="388"/>
      <c r="C33" s="388"/>
      <c r="D33" s="83"/>
      <c r="E33" s="392" t="s">
        <v>222</v>
      </c>
      <c r="F33" s="393"/>
      <c r="G33" s="83"/>
    </row>
    <row r="34" spans="1:12" ht="15" customHeight="1">
      <c r="A34" s="388" t="s">
        <v>223</v>
      </c>
      <c r="B34" s="388"/>
      <c r="C34" s="388"/>
      <c r="D34" s="83">
        <v>6300</v>
      </c>
      <c r="E34" s="392" t="s">
        <v>224</v>
      </c>
      <c r="F34" s="393"/>
      <c r="G34" s="83"/>
      <c r="H34" s="96"/>
      <c r="J34" s="96"/>
      <c r="K34" s="96"/>
      <c r="L34" s="96"/>
    </row>
    <row r="35" spans="1:12" ht="15" customHeight="1">
      <c r="A35" s="395" t="s">
        <v>225</v>
      </c>
      <c r="B35" s="395"/>
      <c r="C35" s="395"/>
      <c r="D35" s="93">
        <v>6300</v>
      </c>
      <c r="E35" s="396" t="s">
        <v>226</v>
      </c>
      <c r="F35" s="397"/>
      <c r="G35" s="93"/>
    </row>
    <row r="36" spans="1:12" ht="15" customHeight="1">
      <c r="A36" s="414"/>
      <c r="B36" s="414"/>
      <c r="C36" s="414"/>
      <c r="D36" s="4"/>
      <c r="E36" s="179"/>
      <c r="F36" s="180"/>
      <c r="G36" s="83"/>
    </row>
    <row r="37" spans="1:12" ht="25.5" customHeight="1">
      <c r="A37" s="395" t="s">
        <v>227</v>
      </c>
      <c r="B37" s="395"/>
      <c r="C37" s="395"/>
      <c r="D37" s="93">
        <v>6300</v>
      </c>
      <c r="E37" s="396" t="s">
        <v>228</v>
      </c>
      <c r="F37" s="397"/>
      <c r="G37" s="93">
        <v>34475</v>
      </c>
      <c r="H37" s="96">
        <f>+D37-G37</f>
        <v>-28175</v>
      </c>
    </row>
    <row r="38" spans="1:12" ht="12.75" customHeight="1">
      <c r="A38" s="407"/>
      <c r="B38" s="407"/>
      <c r="C38" s="407"/>
      <c r="D38" s="83"/>
      <c r="E38" s="412"/>
      <c r="F38" s="413"/>
      <c r="G38" s="83"/>
    </row>
    <row r="39" spans="1:12" ht="20.25" customHeight="1">
      <c r="A39" s="389" t="s">
        <v>229</v>
      </c>
      <c r="B39" s="389"/>
      <c r="C39" s="389"/>
      <c r="D39" s="93">
        <v>240868</v>
      </c>
      <c r="E39" s="389" t="s">
        <v>230</v>
      </c>
      <c r="F39" s="389"/>
      <c r="G39" s="93">
        <v>240868</v>
      </c>
      <c r="H39" s="96">
        <f>+D39-G39</f>
        <v>0</v>
      </c>
    </row>
    <row r="40" spans="1:12" ht="15" customHeight="1"/>
    <row r="44" spans="1:12">
      <c r="D44" s="96"/>
    </row>
  </sheetData>
  <mergeCells count="71">
    <mergeCell ref="A38:C38"/>
    <mergeCell ref="E38:F38"/>
    <mergeCell ref="A36:C36"/>
    <mergeCell ref="A37:C37"/>
    <mergeCell ref="E37:F37"/>
    <mergeCell ref="E14:F14"/>
    <mergeCell ref="A14:C14"/>
    <mergeCell ref="A29:C29"/>
    <mergeCell ref="E29:F29"/>
    <mergeCell ref="A35:C35"/>
    <mergeCell ref="E35:F35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28:C28"/>
    <mergeCell ref="E27:F27"/>
    <mergeCell ref="E28:F28"/>
    <mergeCell ref="A15:C15"/>
    <mergeCell ref="A16:C16"/>
    <mergeCell ref="A17:C17"/>
    <mergeCell ref="E15:F15"/>
    <mergeCell ref="E16:F16"/>
    <mergeCell ref="E17:F17"/>
    <mergeCell ref="A18:C18"/>
    <mergeCell ref="A19:C19"/>
    <mergeCell ref="A20:C20"/>
    <mergeCell ref="A21:C21"/>
    <mergeCell ref="E19:F19"/>
    <mergeCell ref="E20:F20"/>
    <mergeCell ref="E18:F18"/>
    <mergeCell ref="A8:C8"/>
    <mergeCell ref="E8:F8"/>
    <mergeCell ref="A12:C12"/>
    <mergeCell ref="A13:C13"/>
    <mergeCell ref="E12:F12"/>
    <mergeCell ref="E13:F13"/>
    <mergeCell ref="A9:C9"/>
    <mergeCell ref="E9:F9"/>
    <mergeCell ref="A10:C10"/>
    <mergeCell ref="E10:F10"/>
    <mergeCell ref="A11:C11"/>
    <mergeCell ref="E11:F11"/>
    <mergeCell ref="A2:G2"/>
    <mergeCell ref="A3:G3"/>
    <mergeCell ref="A5:D5"/>
    <mergeCell ref="E5:G5"/>
    <mergeCell ref="A6:C6"/>
    <mergeCell ref="E6:F6"/>
    <mergeCell ref="A7:C7"/>
    <mergeCell ref="E7:F7"/>
    <mergeCell ref="A39:C39"/>
    <mergeCell ref="E39:F39"/>
    <mergeCell ref="E21:F21"/>
    <mergeCell ref="A23:C23"/>
    <mergeCell ref="E23:F23"/>
    <mergeCell ref="A24:C24"/>
    <mergeCell ref="E24:F24"/>
    <mergeCell ref="A25:C25"/>
    <mergeCell ref="A22:C22"/>
    <mergeCell ref="E22:F22"/>
    <mergeCell ref="E25:F25"/>
    <mergeCell ref="A26:C26"/>
    <mergeCell ref="E26:F26"/>
    <mergeCell ref="A27:C27"/>
  </mergeCells>
  <phoneticPr fontId="25" type="noConversion"/>
  <pageMargins left="0.75" right="0.75" top="0.37" bottom="0.31" header="0.25" footer="0.24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activeCell="H9" sqref="H9"/>
    </sheetView>
  </sheetViews>
  <sheetFormatPr defaultRowHeight="12.75"/>
  <cols>
    <col min="1" max="1" width="45.5703125" customWidth="1"/>
    <col min="2" max="4" width="13.7109375" customWidth="1"/>
    <col min="5" max="5" width="13.5703125" style="144" customWidth="1"/>
  </cols>
  <sheetData>
    <row r="1" spans="1:8">
      <c r="A1" s="488" t="s">
        <v>325</v>
      </c>
      <c r="B1" s="488"/>
      <c r="C1" s="488"/>
      <c r="D1" s="488"/>
      <c r="E1" s="488"/>
      <c r="F1" s="234"/>
      <c r="G1" s="234"/>
      <c r="H1" s="234"/>
    </row>
    <row r="2" spans="1:8">
      <c r="H2" s="8"/>
    </row>
    <row r="3" spans="1:8">
      <c r="A3" s="364" t="s">
        <v>395</v>
      </c>
      <c r="B3" s="54"/>
      <c r="C3" s="54"/>
      <c r="D3" s="54"/>
      <c r="E3" s="277"/>
      <c r="F3" s="54"/>
      <c r="G3" s="54"/>
      <c r="H3" s="9"/>
    </row>
    <row r="5" spans="1:8">
      <c r="E5" s="141" t="s">
        <v>17</v>
      </c>
    </row>
    <row r="6" spans="1:8">
      <c r="A6" s="462" t="s">
        <v>48</v>
      </c>
      <c r="B6" s="462" t="s">
        <v>19</v>
      </c>
      <c r="C6" s="498" t="s">
        <v>360</v>
      </c>
      <c r="D6" s="500"/>
      <c r="E6" s="400" t="s">
        <v>20</v>
      </c>
    </row>
    <row r="7" spans="1:8" ht="28.5" customHeight="1">
      <c r="A7" s="462"/>
      <c r="B7" s="462"/>
      <c r="C7" s="499"/>
      <c r="D7" s="500"/>
      <c r="E7" s="400"/>
    </row>
    <row r="8" spans="1:8">
      <c r="A8" s="183" t="s">
        <v>4</v>
      </c>
      <c r="B8" s="87"/>
      <c r="C8" s="87"/>
      <c r="D8" s="87"/>
      <c r="E8" s="274">
        <f>SUM(B8:D8)</f>
        <v>0</v>
      </c>
    </row>
    <row r="9" spans="1:8">
      <c r="A9" s="153" t="s">
        <v>50</v>
      </c>
      <c r="B9" s="87"/>
      <c r="C9" s="87"/>
      <c r="D9" s="87"/>
      <c r="E9" s="274">
        <f t="shared" ref="E9:E47" si="0">SUM(B9:D9)</f>
        <v>0</v>
      </c>
    </row>
    <row r="10" spans="1:8">
      <c r="A10" s="183" t="s">
        <v>51</v>
      </c>
      <c r="B10" s="87">
        <v>10199</v>
      </c>
      <c r="C10" s="87"/>
      <c r="D10" s="87"/>
      <c r="E10" s="274">
        <f t="shared" si="0"/>
        <v>10199</v>
      </c>
    </row>
    <row r="11" spans="1:8">
      <c r="A11" s="206" t="s">
        <v>52</v>
      </c>
      <c r="B11" s="87"/>
      <c r="C11" s="87"/>
      <c r="D11" s="87"/>
      <c r="E11" s="274">
        <f t="shared" si="0"/>
        <v>0</v>
      </c>
    </row>
    <row r="12" spans="1:8">
      <c r="A12" s="183" t="s">
        <v>53</v>
      </c>
      <c r="B12" s="87">
        <v>10199</v>
      </c>
      <c r="C12" s="87"/>
      <c r="D12" s="87"/>
      <c r="E12" s="274">
        <f t="shared" si="0"/>
        <v>10199</v>
      </c>
    </row>
    <row r="13" spans="1:8">
      <c r="A13" s="5" t="s">
        <v>260</v>
      </c>
      <c r="B13" s="87"/>
      <c r="C13" s="87"/>
      <c r="D13" s="87"/>
      <c r="E13" s="274">
        <f t="shared" si="0"/>
        <v>0</v>
      </c>
    </row>
    <row r="14" spans="1:8">
      <c r="A14" s="184" t="s">
        <v>261</v>
      </c>
      <c r="B14" s="87">
        <v>1350</v>
      </c>
      <c r="C14" s="87"/>
      <c r="D14" s="87"/>
      <c r="E14" s="274">
        <f t="shared" si="0"/>
        <v>1350</v>
      </c>
    </row>
    <row r="15" spans="1:8" ht="24">
      <c r="A15" s="201" t="s">
        <v>54</v>
      </c>
      <c r="B15" s="87"/>
      <c r="C15" s="87"/>
      <c r="D15" s="87"/>
      <c r="E15" s="274">
        <f t="shared" si="0"/>
        <v>0</v>
      </c>
    </row>
    <row r="16" spans="1:8">
      <c r="A16" s="200" t="s">
        <v>55</v>
      </c>
      <c r="B16" s="87"/>
      <c r="C16" s="87"/>
      <c r="D16" s="87"/>
      <c r="E16" s="274">
        <f t="shared" si="0"/>
        <v>0</v>
      </c>
    </row>
    <row r="17" spans="1:5">
      <c r="A17" s="200" t="s">
        <v>56</v>
      </c>
      <c r="B17" s="87"/>
      <c r="C17" s="87"/>
      <c r="D17" s="87"/>
      <c r="E17" s="274">
        <f t="shared" si="0"/>
        <v>0</v>
      </c>
    </row>
    <row r="18" spans="1:5">
      <c r="A18" s="206" t="s">
        <v>263</v>
      </c>
      <c r="B18" s="87"/>
      <c r="C18" s="87"/>
      <c r="D18" s="87"/>
      <c r="E18" s="274">
        <f t="shared" si="0"/>
        <v>0</v>
      </c>
    </row>
    <row r="19" spans="1:5">
      <c r="A19" s="206" t="s">
        <v>264</v>
      </c>
      <c r="B19" s="87"/>
      <c r="C19" s="87"/>
      <c r="D19" s="87"/>
      <c r="E19" s="274">
        <f t="shared" si="0"/>
        <v>0</v>
      </c>
    </row>
    <row r="20" spans="1:5">
      <c r="A20" s="207" t="s">
        <v>49</v>
      </c>
      <c r="B20" s="87">
        <v>11549</v>
      </c>
      <c r="C20" s="87"/>
      <c r="D20" s="87"/>
      <c r="E20" s="274">
        <v>11549</v>
      </c>
    </row>
    <row r="21" spans="1:5">
      <c r="A21" s="95" t="s">
        <v>16</v>
      </c>
      <c r="B21" s="87"/>
      <c r="C21" s="87"/>
      <c r="D21" s="87"/>
      <c r="E21" s="274">
        <f t="shared" si="0"/>
        <v>0</v>
      </c>
    </row>
    <row r="22" spans="1:5">
      <c r="A22" s="95" t="s">
        <v>207</v>
      </c>
      <c r="B22" s="87"/>
      <c r="C22" s="87"/>
      <c r="D22" s="87"/>
      <c r="E22" s="274">
        <f t="shared" si="0"/>
        <v>0</v>
      </c>
    </row>
    <row r="23" spans="1:5" s="185" customFormat="1">
      <c r="A23" s="281" t="s">
        <v>209</v>
      </c>
      <c r="B23" s="87"/>
      <c r="C23" s="253"/>
      <c r="D23" s="253"/>
      <c r="E23" s="261">
        <f t="shared" si="0"/>
        <v>0</v>
      </c>
    </row>
    <row r="24" spans="1:5">
      <c r="A24" s="95" t="s">
        <v>211</v>
      </c>
      <c r="B24" s="87"/>
      <c r="C24" s="87"/>
      <c r="D24" s="87"/>
      <c r="E24" s="274">
        <f t="shared" si="0"/>
        <v>0</v>
      </c>
    </row>
    <row r="25" spans="1:5">
      <c r="A25" s="210" t="s">
        <v>214</v>
      </c>
      <c r="B25" s="87"/>
      <c r="C25" s="87"/>
      <c r="D25" s="87"/>
      <c r="E25" s="274">
        <f t="shared" si="0"/>
        <v>0</v>
      </c>
    </row>
    <row r="26" spans="1:5">
      <c r="A26" s="210" t="s">
        <v>216</v>
      </c>
      <c r="B26" s="87">
        <f>+B20+B23</f>
        <v>11549</v>
      </c>
      <c r="C26" s="87"/>
      <c r="D26" s="87"/>
      <c r="E26" s="274">
        <f t="shared" si="0"/>
        <v>11549</v>
      </c>
    </row>
    <row r="27" spans="1:5">
      <c r="A27" s="183"/>
      <c r="B27" s="87"/>
      <c r="C27" s="87"/>
      <c r="D27" s="87"/>
      <c r="E27" s="274">
        <f t="shared" si="0"/>
        <v>0</v>
      </c>
    </row>
    <row r="28" spans="1:5">
      <c r="A28" s="183" t="s">
        <v>57</v>
      </c>
      <c r="B28" s="87"/>
      <c r="C28" s="87"/>
      <c r="D28" s="87"/>
      <c r="E28" s="274">
        <f t="shared" si="0"/>
        <v>0</v>
      </c>
    </row>
    <row r="29" spans="1:5">
      <c r="A29" s="183" t="s">
        <v>58</v>
      </c>
      <c r="B29" s="87"/>
      <c r="C29" s="87"/>
      <c r="D29" s="87"/>
      <c r="E29" s="274">
        <f t="shared" si="0"/>
        <v>0</v>
      </c>
    </row>
    <row r="30" spans="1:5">
      <c r="A30" s="183" t="s">
        <v>59</v>
      </c>
      <c r="B30" s="87"/>
      <c r="C30" s="87"/>
      <c r="D30" s="87"/>
      <c r="E30" s="274">
        <f t="shared" si="0"/>
        <v>0</v>
      </c>
    </row>
    <row r="31" spans="1:5">
      <c r="A31" s="5" t="s">
        <v>260</v>
      </c>
      <c r="B31" s="87"/>
      <c r="C31" s="87"/>
      <c r="D31" s="87"/>
      <c r="E31" s="274">
        <f t="shared" si="0"/>
        <v>0</v>
      </c>
    </row>
    <row r="32" spans="1:5">
      <c r="A32" s="184" t="s">
        <v>261</v>
      </c>
      <c r="B32" s="87"/>
      <c r="C32" s="87"/>
      <c r="D32" s="87"/>
      <c r="E32" s="274">
        <f t="shared" si="0"/>
        <v>0</v>
      </c>
    </row>
    <row r="33" spans="1:5">
      <c r="A33" s="181" t="s">
        <v>60</v>
      </c>
      <c r="B33" s="87"/>
      <c r="C33" s="87"/>
      <c r="D33" s="87"/>
      <c r="E33" s="274">
        <f t="shared" si="0"/>
        <v>0</v>
      </c>
    </row>
    <row r="34" spans="1:5">
      <c r="A34" s="184" t="s">
        <v>61</v>
      </c>
      <c r="B34" s="87"/>
      <c r="C34" s="87"/>
      <c r="D34" s="87"/>
      <c r="E34" s="274">
        <f t="shared" si="0"/>
        <v>0</v>
      </c>
    </row>
    <row r="35" spans="1:5">
      <c r="A35" s="200" t="s">
        <v>262</v>
      </c>
      <c r="B35" s="87"/>
      <c r="C35" s="87"/>
      <c r="D35" s="87"/>
      <c r="E35" s="274">
        <f t="shared" si="0"/>
        <v>0</v>
      </c>
    </row>
    <row r="36" spans="1:5">
      <c r="A36" s="206" t="s">
        <v>263</v>
      </c>
      <c r="B36" s="87"/>
      <c r="C36" s="87"/>
      <c r="D36" s="87"/>
      <c r="E36" s="274">
        <f t="shared" si="0"/>
        <v>0</v>
      </c>
    </row>
    <row r="37" spans="1:5">
      <c r="A37" s="206" t="s">
        <v>264</v>
      </c>
      <c r="B37" s="87"/>
      <c r="C37" s="87"/>
      <c r="D37" s="87"/>
      <c r="E37" s="274">
        <f t="shared" si="0"/>
        <v>0</v>
      </c>
    </row>
    <row r="38" spans="1:5">
      <c r="A38" s="210" t="s">
        <v>220</v>
      </c>
      <c r="B38" s="87"/>
      <c r="C38" s="87"/>
      <c r="D38" s="87"/>
      <c r="E38" s="274">
        <f t="shared" si="0"/>
        <v>0</v>
      </c>
    </row>
    <row r="39" spans="1:5">
      <c r="A39" s="95" t="s">
        <v>16</v>
      </c>
      <c r="B39" s="87"/>
      <c r="C39" s="87"/>
      <c r="D39" s="87"/>
      <c r="E39" s="274">
        <f t="shared" si="0"/>
        <v>0</v>
      </c>
    </row>
    <row r="40" spans="1:5">
      <c r="A40" s="119" t="s">
        <v>221</v>
      </c>
      <c r="B40" s="87"/>
      <c r="C40" s="87"/>
      <c r="D40" s="87"/>
      <c r="E40" s="274">
        <f t="shared" si="0"/>
        <v>0</v>
      </c>
    </row>
    <row r="41" spans="1:5">
      <c r="A41" s="199" t="s">
        <v>209</v>
      </c>
      <c r="B41" s="87"/>
      <c r="C41" s="87"/>
      <c r="D41" s="87"/>
      <c r="E41" s="274">
        <f t="shared" si="0"/>
        <v>0</v>
      </c>
    </row>
    <row r="42" spans="1:5">
      <c r="A42" s="95" t="s">
        <v>222</v>
      </c>
      <c r="B42" s="87"/>
      <c r="C42" s="87"/>
      <c r="D42" s="87"/>
      <c r="E42" s="274">
        <f t="shared" si="0"/>
        <v>0</v>
      </c>
    </row>
    <row r="43" spans="1:5">
      <c r="A43" s="95" t="s">
        <v>224</v>
      </c>
      <c r="B43" s="87"/>
      <c r="C43" s="87"/>
      <c r="D43" s="87"/>
      <c r="E43" s="274">
        <f t="shared" si="0"/>
        <v>0</v>
      </c>
    </row>
    <row r="44" spans="1:5">
      <c r="A44" s="210" t="s">
        <v>226</v>
      </c>
      <c r="B44" s="87"/>
      <c r="C44" s="87"/>
      <c r="D44" s="87"/>
      <c r="E44" s="274">
        <f t="shared" si="0"/>
        <v>0</v>
      </c>
    </row>
    <row r="45" spans="1:5">
      <c r="A45" s="210" t="s">
        <v>228</v>
      </c>
      <c r="B45" s="87"/>
      <c r="C45" s="87"/>
      <c r="D45" s="87"/>
      <c r="E45" s="274">
        <f t="shared" si="0"/>
        <v>0</v>
      </c>
    </row>
    <row r="46" spans="1:5">
      <c r="A46" s="95"/>
      <c r="B46" s="87"/>
      <c r="C46" s="87"/>
      <c r="D46" s="87"/>
      <c r="E46" s="274">
        <f t="shared" si="0"/>
        <v>0</v>
      </c>
    </row>
    <row r="47" spans="1:5">
      <c r="A47" s="210" t="s">
        <v>230</v>
      </c>
      <c r="B47" s="87">
        <f>+B26+B45</f>
        <v>11549</v>
      </c>
      <c r="C47" s="87"/>
      <c r="D47" s="87"/>
      <c r="E47" s="274">
        <f t="shared" si="0"/>
        <v>11549</v>
      </c>
    </row>
  </sheetData>
  <mergeCells count="6">
    <mergeCell ref="A1:E1"/>
    <mergeCell ref="B6:B7"/>
    <mergeCell ref="C6:C7"/>
    <mergeCell ref="D6:D7"/>
    <mergeCell ref="E6:E7"/>
    <mergeCell ref="A6:A7"/>
  </mergeCells>
  <phoneticPr fontId="25" type="noConversion"/>
  <pageMargins left="0.25" right="0.24" top="0.28999999999999998" bottom="0.75" header="0.17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B24" sqref="B24"/>
    </sheetView>
  </sheetViews>
  <sheetFormatPr defaultRowHeight="12.75"/>
  <cols>
    <col min="1" max="1" width="61" customWidth="1"/>
    <col min="2" max="2" width="21.28515625" customWidth="1"/>
  </cols>
  <sheetData>
    <row r="1" spans="1:5">
      <c r="A1" s="36"/>
      <c r="B1" s="10" t="s">
        <v>326</v>
      </c>
    </row>
    <row r="2" spans="1:5">
      <c r="A2" s="36"/>
      <c r="B2" s="36"/>
    </row>
    <row r="3" spans="1:5">
      <c r="A3" s="502" t="s">
        <v>267</v>
      </c>
      <c r="B3" s="502"/>
    </row>
    <row r="4" spans="1:5">
      <c r="A4" s="42"/>
      <c r="B4" s="46"/>
    </row>
    <row r="5" spans="1:5">
      <c r="A5" s="453" t="s">
        <v>64</v>
      </c>
      <c r="B5" s="453"/>
    </row>
    <row r="6" spans="1:5" ht="18.75" customHeight="1">
      <c r="A6" s="148" t="s">
        <v>65</v>
      </c>
      <c r="B6" s="3" t="s">
        <v>66</v>
      </c>
    </row>
    <row r="7" spans="1:5" ht="18.75" customHeight="1">
      <c r="A7" s="148" t="s">
        <v>290</v>
      </c>
      <c r="B7" s="162"/>
    </row>
    <row r="8" spans="1:5" ht="18.75" customHeight="1">
      <c r="A8" s="244" t="s">
        <v>327</v>
      </c>
      <c r="B8" s="160">
        <v>386</v>
      </c>
    </row>
    <row r="9" spans="1:5" ht="18.75" customHeight="1">
      <c r="A9" s="244" t="s">
        <v>328</v>
      </c>
      <c r="B9" s="160">
        <v>25</v>
      </c>
    </row>
    <row r="10" spans="1:5" ht="18.75" customHeight="1">
      <c r="A10" s="133"/>
      <c r="B10" s="160"/>
    </row>
    <row r="11" spans="1:5" ht="18.75" customHeight="1">
      <c r="A11" s="159"/>
      <c r="B11" s="300"/>
      <c r="D11" s="146"/>
      <c r="E11" s="147"/>
    </row>
    <row r="12" spans="1:5" ht="18.75" customHeight="1">
      <c r="A12" s="161"/>
      <c r="B12" s="163"/>
      <c r="D12" s="146"/>
      <c r="E12" s="147"/>
    </row>
    <row r="13" spans="1:5" ht="18.75" customHeight="1">
      <c r="A13" s="302"/>
      <c r="B13" s="300"/>
      <c r="D13" s="146"/>
      <c r="E13" s="147"/>
    </row>
    <row r="14" spans="1:5" ht="18.75" customHeight="1">
      <c r="A14" s="302"/>
      <c r="B14" s="300"/>
      <c r="D14" s="146"/>
      <c r="E14" s="147"/>
    </row>
    <row r="15" spans="1:5" ht="18.75" customHeight="1">
      <c r="A15" s="149" t="s">
        <v>67</v>
      </c>
      <c r="B15" s="150">
        <f>SUM(B8:B14)</f>
        <v>411</v>
      </c>
      <c r="C15" s="47"/>
    </row>
    <row r="16" spans="1:5">
      <c r="A16" s="36"/>
      <c r="B16" s="36"/>
    </row>
    <row r="17" spans="1:2" ht="12.75" customHeight="1">
      <c r="A17" s="501" t="s">
        <v>305</v>
      </c>
      <c r="B17" s="501"/>
    </row>
    <row r="18" spans="1:2">
      <c r="A18" s="36"/>
      <c r="B18" s="36"/>
    </row>
    <row r="19" spans="1:2">
      <c r="A19" s="502" t="s">
        <v>268</v>
      </c>
      <c r="B19" s="502"/>
    </row>
    <row r="20" spans="1:2">
      <c r="A20" s="43"/>
      <c r="B20" s="48"/>
    </row>
    <row r="21" spans="1:2">
      <c r="A21" s="454" t="s">
        <v>64</v>
      </c>
      <c r="B21" s="454"/>
    </row>
    <row r="22" spans="1:2">
      <c r="A22" s="324" t="s">
        <v>68</v>
      </c>
      <c r="B22" s="325" t="s">
        <v>66</v>
      </c>
    </row>
    <row r="23" spans="1:2">
      <c r="A23" s="83" t="s">
        <v>396</v>
      </c>
      <c r="B23" s="83">
        <v>21564</v>
      </c>
    </row>
    <row r="24" spans="1:2">
      <c r="A24" s="83"/>
      <c r="B24" s="83"/>
    </row>
    <row r="25" spans="1:2">
      <c r="A25" s="326" t="s">
        <v>69</v>
      </c>
      <c r="B25" s="94">
        <f>SUM(B23:B24)</f>
        <v>21564</v>
      </c>
    </row>
    <row r="26" spans="1:2">
      <c r="A26" s="36"/>
      <c r="B26" s="36"/>
    </row>
  </sheetData>
  <mergeCells count="5">
    <mergeCell ref="A21:B21"/>
    <mergeCell ref="A3:B3"/>
    <mergeCell ref="A5:B5"/>
    <mergeCell ref="A17:B17"/>
    <mergeCell ref="A19:B19"/>
  </mergeCells>
  <phoneticPr fontId="25" type="noConversion"/>
  <pageMargins left="0.75" right="0.75" top="0.42" bottom="0.32" header="0.22" footer="0.18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B29" sqref="B29"/>
    </sheetView>
  </sheetViews>
  <sheetFormatPr defaultRowHeight="12.75"/>
  <cols>
    <col min="1" max="1" width="60.140625" customWidth="1"/>
    <col min="2" max="2" width="19.5703125" customWidth="1"/>
  </cols>
  <sheetData>
    <row r="1" spans="1:2">
      <c r="A1" s="140"/>
      <c r="B1" s="141" t="s">
        <v>330</v>
      </c>
    </row>
    <row r="2" spans="1:2">
      <c r="A2" s="140"/>
      <c r="B2" s="140"/>
    </row>
    <row r="3" spans="1:2">
      <c r="A3" s="429" t="s">
        <v>73</v>
      </c>
      <c r="B3" s="429"/>
    </row>
    <row r="4" spans="1:2" ht="51" customHeight="1">
      <c r="A4" s="505" t="s">
        <v>185</v>
      </c>
      <c r="B4" s="505"/>
    </row>
    <row r="5" spans="1:2" ht="12" customHeight="1">
      <c r="A5" s="151"/>
      <c r="B5" s="151"/>
    </row>
    <row r="6" spans="1:2">
      <c r="A6" s="140"/>
      <c r="B6" s="141" t="s">
        <v>74</v>
      </c>
    </row>
    <row r="7" spans="1:2">
      <c r="A7" s="135" t="s">
        <v>75</v>
      </c>
      <c r="B7" s="135" t="s">
        <v>76</v>
      </c>
    </row>
    <row r="8" spans="1:2" ht="26.25" customHeight="1">
      <c r="A8" s="119" t="s">
        <v>77</v>
      </c>
      <c r="B8" s="4">
        <v>0</v>
      </c>
    </row>
    <row r="9" spans="1:2">
      <c r="A9" s="363" t="s">
        <v>397</v>
      </c>
      <c r="B9" s="4">
        <v>6300</v>
      </c>
    </row>
    <row r="10" spans="1:2">
      <c r="A10" s="4" t="s">
        <v>78</v>
      </c>
      <c r="B10" s="4"/>
    </row>
    <row r="11" spans="1:2">
      <c r="A11" s="4" t="s">
        <v>79</v>
      </c>
      <c r="B11" s="4"/>
    </row>
    <row r="12" spans="1:2">
      <c r="A12" s="4"/>
      <c r="B12" s="4"/>
    </row>
    <row r="13" spans="1:2">
      <c r="A13" s="4"/>
      <c r="B13" s="4"/>
    </row>
    <row r="14" spans="1:2">
      <c r="A14" s="4"/>
      <c r="B14" s="4"/>
    </row>
    <row r="15" spans="1:2">
      <c r="A15" s="4"/>
      <c r="B15" s="4"/>
    </row>
    <row r="16" spans="1:2">
      <c r="A16" s="4"/>
      <c r="B16" s="4"/>
    </row>
    <row r="17" spans="1:2">
      <c r="A17" s="4" t="s">
        <v>80</v>
      </c>
      <c r="B17" s="4">
        <v>0</v>
      </c>
    </row>
    <row r="18" spans="1:2">
      <c r="A18" s="4" t="s">
        <v>81</v>
      </c>
      <c r="B18" s="4"/>
    </row>
    <row r="19" spans="1:2">
      <c r="A19" s="4" t="s">
        <v>78</v>
      </c>
      <c r="B19" s="4"/>
    </row>
    <row r="20" spans="1:2">
      <c r="A20" s="4" t="s">
        <v>79</v>
      </c>
      <c r="B20" s="4"/>
    </row>
    <row r="21" spans="1:2">
      <c r="A21" s="4"/>
      <c r="B21" s="4"/>
    </row>
    <row r="22" spans="1:2">
      <c r="A22" s="4"/>
      <c r="B22" s="4"/>
    </row>
    <row r="23" spans="1:2">
      <c r="A23" s="4"/>
      <c r="B23" s="4"/>
    </row>
    <row r="24" spans="1:2">
      <c r="A24" s="4"/>
      <c r="B24" s="4"/>
    </row>
    <row r="25" spans="1:2">
      <c r="A25" s="152" t="s">
        <v>62</v>
      </c>
      <c r="B25" s="152">
        <v>6300</v>
      </c>
    </row>
    <row r="26" spans="1:2">
      <c r="A26" s="36"/>
      <c r="B26" s="36"/>
    </row>
  </sheetData>
  <mergeCells count="2">
    <mergeCell ref="A3:B3"/>
    <mergeCell ref="A4:B4"/>
  </mergeCells>
  <phoneticPr fontId="25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2"/>
  <sheetViews>
    <sheetView tabSelected="1" topLeftCell="A15" workbookViewId="0">
      <selection activeCell="E26" sqref="E26"/>
    </sheetView>
  </sheetViews>
  <sheetFormatPr defaultRowHeight="12.75"/>
  <cols>
    <col min="1" max="1" width="23.42578125" customWidth="1"/>
    <col min="2" max="2" width="13.140625" customWidth="1"/>
    <col min="5" max="5" width="12.7109375" customWidth="1"/>
  </cols>
  <sheetData>
    <row r="1" spans="1:5" ht="15">
      <c r="A1" s="607" t="s">
        <v>449</v>
      </c>
      <c r="B1" s="607"/>
      <c r="C1" s="607"/>
      <c r="D1" s="607"/>
      <c r="E1" s="595" t="s">
        <v>450</v>
      </c>
    </row>
    <row r="2" spans="1:5" ht="15">
      <c r="A2" s="607" t="s">
        <v>451</v>
      </c>
      <c r="B2" s="607"/>
      <c r="C2" s="607"/>
      <c r="D2" s="607"/>
      <c r="E2" s="595"/>
    </row>
    <row r="3" spans="1:5" ht="15.75" thickBot="1">
      <c r="A3" s="596"/>
      <c r="B3" s="596"/>
      <c r="C3" s="596"/>
      <c r="D3" s="597" t="s">
        <v>74</v>
      </c>
      <c r="E3" s="595"/>
    </row>
    <row r="4" spans="1:5" ht="33" customHeight="1" thickBot="1">
      <c r="A4" s="598" t="s">
        <v>452</v>
      </c>
      <c r="B4" s="598" t="s">
        <v>362</v>
      </c>
      <c r="C4" s="598" t="s">
        <v>453</v>
      </c>
      <c r="D4" s="598" t="s">
        <v>454</v>
      </c>
      <c r="E4" s="595"/>
    </row>
    <row r="5" spans="1:5" ht="35.25" customHeight="1" thickBot="1">
      <c r="A5" s="599" t="s">
        <v>455</v>
      </c>
      <c r="B5" s="600" t="s">
        <v>456</v>
      </c>
      <c r="C5" s="600" t="s">
        <v>457</v>
      </c>
      <c r="D5" s="601">
        <v>9000</v>
      </c>
      <c r="E5" s="595"/>
    </row>
    <row r="6" spans="1:5" ht="108.75" customHeight="1" thickBot="1">
      <c r="A6" s="599" t="s">
        <v>458</v>
      </c>
      <c r="B6" s="600"/>
      <c r="C6" s="600"/>
      <c r="D6" s="600"/>
      <c r="E6" s="595"/>
    </row>
    <row r="7" spans="1:5" ht="65.25" thickBot="1">
      <c r="A7" s="599" t="s">
        <v>459</v>
      </c>
      <c r="B7" s="600"/>
      <c r="C7" s="600"/>
      <c r="D7" s="600"/>
      <c r="E7" s="595"/>
    </row>
    <row r="8" spans="1:5" ht="50.25" customHeight="1" thickBot="1">
      <c r="A8" s="599" t="s">
        <v>460</v>
      </c>
      <c r="B8" s="600"/>
      <c r="C8" s="600"/>
      <c r="D8" s="600"/>
      <c r="E8" s="595"/>
    </row>
    <row r="9" spans="1:5" ht="48" customHeight="1" thickBot="1">
      <c r="A9" s="599" t="s">
        <v>461</v>
      </c>
      <c r="B9" s="599"/>
      <c r="C9" s="599"/>
      <c r="D9" s="599"/>
      <c r="E9" s="595"/>
    </row>
    <row r="10" spans="1:5" ht="43.5" customHeight="1" thickBot="1">
      <c r="A10" s="599" t="s">
        <v>462</v>
      </c>
      <c r="B10" s="599"/>
      <c r="C10" s="599"/>
      <c r="D10" s="599"/>
      <c r="E10" s="595"/>
    </row>
    <row r="11" spans="1:5" ht="53.25" customHeight="1" thickBot="1">
      <c r="A11" s="599" t="s">
        <v>463</v>
      </c>
      <c r="B11" s="599"/>
      <c r="C11" s="599"/>
      <c r="D11" s="599"/>
      <c r="E11" s="595"/>
    </row>
    <row r="12" spans="1:5" ht="48" customHeight="1" thickBot="1">
      <c r="A12" s="599" t="s">
        <v>464</v>
      </c>
      <c r="B12" s="599"/>
      <c r="C12" s="599"/>
      <c r="D12" s="599"/>
      <c r="E12" s="595"/>
    </row>
    <row r="13" spans="1:5" ht="39.75" thickBot="1">
      <c r="A13" s="599" t="s">
        <v>465</v>
      </c>
      <c r="B13" s="600">
        <v>250</v>
      </c>
      <c r="C13" s="600">
        <v>250</v>
      </c>
      <c r="D13" s="600">
        <v>250</v>
      </c>
      <c r="E13" s="595"/>
    </row>
    <row r="14" spans="1:5" ht="39" customHeight="1" thickBot="1">
      <c r="A14" s="599" t="s">
        <v>466</v>
      </c>
      <c r="B14" s="599"/>
      <c r="C14" s="599"/>
      <c r="D14" s="599"/>
      <c r="E14" s="595"/>
    </row>
    <row r="15" spans="1:5" ht="27.75" customHeight="1" thickBot="1">
      <c r="A15" s="602" t="s">
        <v>467</v>
      </c>
      <c r="B15" s="603" t="s">
        <v>468</v>
      </c>
      <c r="C15" s="604">
        <v>9050</v>
      </c>
      <c r="D15" s="603" t="s">
        <v>469</v>
      </c>
      <c r="E15" s="595"/>
    </row>
    <row r="16" spans="1:5" ht="15">
      <c r="A16" s="596"/>
      <c r="B16" s="596"/>
      <c r="C16" s="596"/>
      <c r="D16" s="596"/>
      <c r="E16" s="595"/>
    </row>
    <row r="17" spans="1:4">
      <c r="A17" s="606" t="s">
        <v>470</v>
      </c>
      <c r="B17" s="606"/>
      <c r="C17" s="606"/>
      <c r="D17" s="606"/>
    </row>
    <row r="23" spans="1:4" ht="41.25" customHeight="1"/>
    <row r="24" spans="1:4" ht="44.25" customHeight="1">
      <c r="A24" s="607" t="s">
        <v>82</v>
      </c>
      <c r="B24" s="607"/>
      <c r="C24" s="607"/>
      <c r="D24" s="607"/>
    </row>
    <row r="25" spans="1:4" ht="48.75" customHeight="1">
      <c r="A25" s="607" t="s">
        <v>471</v>
      </c>
      <c r="B25" s="607"/>
      <c r="C25" s="607"/>
      <c r="D25" s="607"/>
    </row>
    <row r="26" spans="1:4" ht="54.75" customHeight="1">
      <c r="A26" s="605" t="s">
        <v>451</v>
      </c>
      <c r="B26" s="605"/>
      <c r="C26" s="605"/>
      <c r="D26" s="605"/>
    </row>
    <row r="27" spans="1:4" ht="44.25" customHeight="1" thickBot="1">
      <c r="A27" s="596"/>
      <c r="B27" s="596"/>
      <c r="C27" s="596"/>
      <c r="D27" s="597" t="s">
        <v>74</v>
      </c>
    </row>
    <row r="28" spans="1:4" ht="111" customHeight="1" thickBot="1">
      <c r="A28" s="598" t="s">
        <v>472</v>
      </c>
      <c r="B28" s="598" t="s">
        <v>362</v>
      </c>
      <c r="C28" s="598" t="s">
        <v>453</v>
      </c>
      <c r="D28" s="598" t="s">
        <v>454</v>
      </c>
    </row>
    <row r="29" spans="1:4" ht="39" customHeight="1" thickBot="1">
      <c r="A29" s="599" t="s">
        <v>473</v>
      </c>
      <c r="B29" s="600">
        <v>0</v>
      </c>
      <c r="C29" s="600">
        <v>0</v>
      </c>
      <c r="D29" s="600">
        <v>0</v>
      </c>
    </row>
    <row r="30" spans="1:4" ht="103.5" customHeight="1" thickBot="1">
      <c r="A30" s="599" t="s">
        <v>474</v>
      </c>
      <c r="B30" s="600"/>
      <c r="C30" s="600"/>
      <c r="D30" s="600"/>
    </row>
    <row r="31" spans="1:4" ht="78.75" customHeight="1" thickBot="1">
      <c r="A31" s="599" t="s">
        <v>475</v>
      </c>
      <c r="B31" s="600"/>
      <c r="C31" s="600"/>
      <c r="D31" s="600"/>
    </row>
    <row r="32" spans="1:4" ht="39" thickBot="1">
      <c r="A32" s="599" t="s">
        <v>476</v>
      </c>
      <c r="B32" s="600"/>
      <c r="C32" s="600"/>
      <c r="D32" s="600"/>
    </row>
    <row r="33" spans="1:4" ht="96.75" customHeight="1" thickBot="1">
      <c r="A33" s="599" t="s">
        <v>477</v>
      </c>
      <c r="B33" s="600"/>
      <c r="C33" s="600"/>
      <c r="D33" s="600"/>
    </row>
    <row r="34" spans="1:4" ht="92.25" customHeight="1" thickBot="1">
      <c r="A34" s="599" t="s">
        <v>478</v>
      </c>
      <c r="B34" s="600"/>
      <c r="C34" s="600"/>
      <c r="D34" s="600"/>
    </row>
    <row r="35" spans="1:4" ht="67.5" customHeight="1" thickBot="1">
      <c r="A35" s="599" t="s">
        <v>479</v>
      </c>
      <c r="B35" s="600"/>
      <c r="C35" s="600"/>
      <c r="D35" s="600"/>
    </row>
    <row r="36" spans="1:4" ht="90" thickBot="1">
      <c r="A36" s="599" t="s">
        <v>480</v>
      </c>
      <c r="B36" s="600">
        <v>1260</v>
      </c>
      <c r="C36" s="600">
        <v>1260</v>
      </c>
      <c r="D36" s="600">
        <v>1260</v>
      </c>
    </row>
    <row r="37" spans="1:4" ht="12.75" customHeight="1" thickBot="1">
      <c r="A37" s="599" t="s">
        <v>481</v>
      </c>
      <c r="B37" s="600"/>
      <c r="C37" s="600"/>
      <c r="D37" s="600"/>
    </row>
    <row r="38" spans="1:4" ht="90" thickBot="1">
      <c r="A38" s="599" t="s">
        <v>482</v>
      </c>
      <c r="B38" s="600"/>
      <c r="C38" s="600"/>
      <c r="D38" s="600"/>
    </row>
    <row r="39" spans="1:4" ht="102.75" thickBot="1">
      <c r="A39" s="599" t="s">
        <v>483</v>
      </c>
      <c r="B39" s="600"/>
      <c r="C39" s="600"/>
      <c r="D39" s="600"/>
    </row>
    <row r="40" spans="1:4" ht="51.75" thickBot="1">
      <c r="A40" s="602" t="s">
        <v>484</v>
      </c>
      <c r="B40" s="603">
        <v>1260</v>
      </c>
      <c r="C40" s="603">
        <v>1260</v>
      </c>
      <c r="D40" s="603">
        <v>1260</v>
      </c>
    </row>
    <row r="41" spans="1:4">
      <c r="A41" s="596"/>
      <c r="B41" s="596"/>
      <c r="C41" s="596"/>
      <c r="D41" s="596"/>
    </row>
    <row r="42" spans="1:4" ht="63.75">
      <c r="A42" s="596" t="s">
        <v>485</v>
      </c>
      <c r="B42" s="596"/>
      <c r="C42" s="596"/>
      <c r="D42" s="596"/>
    </row>
  </sheetData>
  <mergeCells count="5">
    <mergeCell ref="A17:D17"/>
    <mergeCell ref="A24:D24"/>
    <mergeCell ref="A1:D1"/>
    <mergeCell ref="A2:D2"/>
    <mergeCell ref="A25:D2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C1:J41"/>
  <sheetViews>
    <sheetView workbookViewId="0">
      <selection activeCell="E27" sqref="E27"/>
    </sheetView>
  </sheetViews>
  <sheetFormatPr defaultRowHeight="12.75"/>
  <cols>
    <col min="3" max="3" width="33.42578125" customWidth="1"/>
    <col min="4" max="4" width="17" customWidth="1"/>
    <col min="5" max="5" width="16" customWidth="1"/>
    <col min="6" max="6" width="18.140625" customWidth="1"/>
    <col min="7" max="7" width="16.85546875" customWidth="1"/>
    <col min="8" max="8" width="14.140625" customWidth="1"/>
  </cols>
  <sheetData>
    <row r="1" spans="3:8">
      <c r="C1" s="120"/>
      <c r="D1" s="120"/>
      <c r="E1" s="506" t="s">
        <v>331</v>
      </c>
      <c r="F1" s="506"/>
    </row>
    <row r="2" spans="3:8">
      <c r="D2" s="136" t="s">
        <v>73</v>
      </c>
      <c r="E2" s="122"/>
      <c r="F2" s="121"/>
    </row>
    <row r="3" spans="3:8">
      <c r="C3" s="136" t="s">
        <v>181</v>
      </c>
      <c r="D3" s="122"/>
      <c r="E3" s="120"/>
      <c r="F3" s="121"/>
    </row>
    <row r="4" spans="3:8">
      <c r="D4" s="136" t="s">
        <v>398</v>
      </c>
      <c r="E4" s="122"/>
      <c r="F4" s="121"/>
    </row>
    <row r="5" spans="3:8">
      <c r="C5" s="120"/>
      <c r="D5" s="120"/>
      <c r="E5" s="120"/>
      <c r="F5" s="121"/>
    </row>
    <row r="6" spans="3:8">
      <c r="C6" s="120"/>
      <c r="D6" s="120"/>
      <c r="E6" s="120"/>
      <c r="F6" s="121"/>
    </row>
    <row r="7" spans="3:8">
      <c r="C7" s="120"/>
      <c r="D7" s="120"/>
      <c r="E7" s="120"/>
      <c r="F7" s="121"/>
    </row>
    <row r="8" spans="3:8">
      <c r="C8" s="120"/>
      <c r="D8" s="120"/>
      <c r="E8" s="122"/>
      <c r="F8" s="121" t="s">
        <v>36</v>
      </c>
    </row>
    <row r="9" spans="3:8" ht="13.5" thickBot="1">
      <c r="C9" s="121"/>
      <c r="D9" s="121"/>
      <c r="E9" s="121"/>
      <c r="F9" s="121"/>
    </row>
    <row r="10" spans="3:8" ht="36">
      <c r="C10" s="215" t="s">
        <v>182</v>
      </c>
      <c r="D10" s="216" t="s">
        <v>399</v>
      </c>
      <c r="E10" s="216" t="s">
        <v>183</v>
      </c>
      <c r="F10" s="217" t="s">
        <v>400</v>
      </c>
    </row>
    <row r="11" spans="3:8">
      <c r="C11" s="97" t="s">
        <v>332</v>
      </c>
      <c r="D11" s="213">
        <v>386036</v>
      </c>
      <c r="E11" s="214">
        <v>2015</v>
      </c>
      <c r="F11" s="218">
        <v>386036</v>
      </c>
      <c r="G11">
        <f>+F11*2</f>
        <v>772072</v>
      </c>
    </row>
    <row r="12" spans="3:8">
      <c r="C12" s="97"/>
      <c r="D12" s="118"/>
      <c r="E12" s="124"/>
      <c r="F12" s="219"/>
      <c r="G12">
        <f t="shared" ref="G12:G33" si="0">+F12*2</f>
        <v>0</v>
      </c>
    </row>
    <row r="13" spans="3:8">
      <c r="C13" s="97"/>
      <c r="D13" s="123"/>
      <c r="E13" s="124"/>
      <c r="F13" s="219"/>
      <c r="G13">
        <f t="shared" si="0"/>
        <v>0</v>
      </c>
      <c r="H13" s="96"/>
    </row>
    <row r="14" spans="3:8">
      <c r="C14" s="97"/>
      <c r="D14" s="123"/>
      <c r="E14" s="124"/>
      <c r="F14" s="218"/>
      <c r="G14">
        <f t="shared" si="0"/>
        <v>0</v>
      </c>
    </row>
    <row r="15" spans="3:8">
      <c r="C15" s="97"/>
      <c r="D15" s="123"/>
      <c r="E15" s="124"/>
      <c r="F15" s="218"/>
      <c r="G15">
        <f t="shared" si="0"/>
        <v>0</v>
      </c>
    </row>
    <row r="16" spans="3:8">
      <c r="C16" s="97"/>
      <c r="D16" s="123"/>
      <c r="E16" s="124"/>
      <c r="F16" s="218"/>
      <c r="G16">
        <f t="shared" si="0"/>
        <v>0</v>
      </c>
    </row>
    <row r="17" spans="3:10">
      <c r="C17" s="97"/>
      <c r="D17" s="123"/>
      <c r="E17" s="124"/>
      <c r="F17" s="220"/>
    </row>
    <row r="18" spans="3:10">
      <c r="C18" s="125"/>
      <c r="D18" s="126"/>
      <c r="E18" s="127"/>
      <c r="F18" s="225"/>
      <c r="G18">
        <f t="shared" si="0"/>
        <v>0</v>
      </c>
    </row>
    <row r="19" spans="3:10">
      <c r="C19" s="98"/>
      <c r="D19" s="118"/>
      <c r="E19" s="128"/>
      <c r="F19" s="218"/>
      <c r="G19">
        <f t="shared" si="0"/>
        <v>0</v>
      </c>
    </row>
    <row r="20" spans="3:10">
      <c r="C20" s="98"/>
      <c r="D20" s="118"/>
      <c r="E20" s="128"/>
      <c r="F20" s="218"/>
      <c r="G20">
        <f t="shared" si="0"/>
        <v>0</v>
      </c>
    </row>
    <row r="21" spans="3:10">
      <c r="C21" s="98"/>
      <c r="D21" s="118"/>
      <c r="E21" s="128"/>
      <c r="F21" s="218"/>
      <c r="G21">
        <f t="shared" si="0"/>
        <v>0</v>
      </c>
    </row>
    <row r="22" spans="3:10">
      <c r="C22" s="97"/>
      <c r="D22" s="118"/>
      <c r="E22" s="128"/>
      <c r="F22" s="218"/>
      <c r="G22">
        <f t="shared" si="0"/>
        <v>0</v>
      </c>
      <c r="H22" s="96"/>
    </row>
    <row r="23" spans="3:10">
      <c r="C23" s="98"/>
      <c r="D23" s="118"/>
      <c r="E23" s="128"/>
      <c r="F23" s="218"/>
      <c r="G23">
        <f t="shared" si="0"/>
        <v>0</v>
      </c>
    </row>
    <row r="24" spans="3:10">
      <c r="C24" s="98"/>
      <c r="D24" s="118"/>
      <c r="E24" s="128"/>
      <c r="F24" s="218"/>
      <c r="G24">
        <f t="shared" si="0"/>
        <v>0</v>
      </c>
    </row>
    <row r="25" spans="3:10">
      <c r="C25" s="97"/>
      <c r="D25" s="118"/>
      <c r="E25" s="128"/>
      <c r="F25" s="223"/>
      <c r="G25">
        <f t="shared" si="0"/>
        <v>0</v>
      </c>
      <c r="I25">
        <f>+G28-G18</f>
        <v>772072</v>
      </c>
    </row>
    <row r="26" spans="3:10">
      <c r="C26" s="97"/>
      <c r="D26" s="118"/>
      <c r="E26" s="128"/>
      <c r="F26" s="223"/>
      <c r="G26">
        <f t="shared" si="0"/>
        <v>0</v>
      </c>
    </row>
    <row r="27" spans="3:10">
      <c r="C27" s="97"/>
      <c r="D27" s="118"/>
      <c r="E27" s="128"/>
      <c r="F27" s="224"/>
      <c r="G27">
        <f t="shared" si="0"/>
        <v>0</v>
      </c>
    </row>
    <row r="28" spans="3:10" ht="13.5" thickBot="1">
      <c r="C28" s="129" t="s">
        <v>107</v>
      </c>
      <c r="D28" s="130">
        <f>SUM(D11:D27)</f>
        <v>386036</v>
      </c>
      <c r="E28" s="130"/>
      <c r="F28" s="131">
        <f>SUM(F11:F25)</f>
        <v>386036</v>
      </c>
      <c r="G28">
        <f t="shared" si="0"/>
        <v>772072</v>
      </c>
      <c r="H28" s="96">
        <f>+F28-F18+F32</f>
        <v>386036</v>
      </c>
      <c r="I28" s="96"/>
      <c r="J28" s="96"/>
    </row>
    <row r="29" spans="3:10" ht="13.5" thickBot="1">
      <c r="G29">
        <f t="shared" si="0"/>
        <v>0</v>
      </c>
    </row>
    <row r="30" spans="3:10" ht="38.25">
      <c r="C30" s="167" t="s">
        <v>194</v>
      </c>
      <c r="D30" s="170" t="s">
        <v>365</v>
      </c>
      <c r="E30" s="170"/>
      <c r="F30" s="171" t="s">
        <v>269</v>
      </c>
      <c r="G30" t="e">
        <f t="shared" si="0"/>
        <v>#VALUE!</v>
      </c>
    </row>
    <row r="31" spans="3:10">
      <c r="C31" s="174"/>
      <c r="D31" s="91"/>
      <c r="E31" s="91"/>
      <c r="F31" s="175"/>
      <c r="G31">
        <f t="shared" si="0"/>
        <v>0</v>
      </c>
    </row>
    <row r="32" spans="3:10">
      <c r="C32" s="174"/>
      <c r="D32" s="91"/>
      <c r="E32" s="91"/>
      <c r="F32" s="175"/>
      <c r="G32">
        <f t="shared" si="0"/>
        <v>0</v>
      </c>
    </row>
    <row r="33" spans="3:8" ht="13.5" thickBot="1">
      <c r="C33" s="176"/>
      <c r="D33" s="177"/>
      <c r="E33" s="178"/>
      <c r="F33" s="177"/>
      <c r="G33">
        <f t="shared" si="0"/>
        <v>0</v>
      </c>
    </row>
    <row r="34" spans="3:8">
      <c r="C34" s="116"/>
      <c r="D34" s="26"/>
      <c r="E34" s="23"/>
      <c r="F34" s="23"/>
      <c r="G34" s="23"/>
      <c r="H34" s="23"/>
    </row>
    <row r="35" spans="3:8">
      <c r="C35" s="173"/>
    </row>
    <row r="36" spans="3:8">
      <c r="C36" s="172"/>
    </row>
    <row r="37" spans="3:8">
      <c r="C37" s="116"/>
    </row>
    <row r="38" spans="3:8">
      <c r="C38" s="116"/>
    </row>
    <row r="39" spans="3:8">
      <c r="C39" s="23"/>
    </row>
    <row r="40" spans="3:8">
      <c r="D40" s="47"/>
      <c r="E40" s="47"/>
      <c r="F40" s="47"/>
    </row>
    <row r="41" spans="3:8">
      <c r="D41" s="47"/>
      <c r="E41" s="47"/>
      <c r="F41" s="47"/>
    </row>
  </sheetData>
  <mergeCells count="1">
    <mergeCell ref="E1:F1"/>
  </mergeCells>
  <phoneticPr fontId="25" type="noConversion"/>
  <pageMargins left="0.25" right="0.24" top="1" bottom="1" header="0.5" footer="0.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36"/>
  <sheetViews>
    <sheetView topLeftCell="B1" workbookViewId="0">
      <selection activeCell="M18" sqref="M18"/>
    </sheetView>
  </sheetViews>
  <sheetFormatPr defaultRowHeight="12.75"/>
  <sheetData>
    <row r="1" spans="1:11" ht="14.25">
      <c r="A1" s="525"/>
      <c r="B1" s="525"/>
      <c r="C1" s="525"/>
      <c r="D1" s="525"/>
      <c r="E1" s="525"/>
      <c r="F1" s="525"/>
      <c r="G1" s="525"/>
      <c r="H1" s="526"/>
      <c r="I1" s="526"/>
      <c r="J1" s="526"/>
      <c r="K1" s="527" t="s">
        <v>408</v>
      </c>
    </row>
    <row r="2" spans="1:11">
      <c r="A2" s="528" t="s">
        <v>309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</row>
    <row r="3" spans="1:11">
      <c r="A3" s="528">
        <v>2015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</row>
    <row r="4" spans="1:11">
      <c r="A4" s="525"/>
      <c r="B4" s="525" t="s">
        <v>409</v>
      </c>
      <c r="C4" s="525" t="s">
        <v>410</v>
      </c>
      <c r="D4" s="525"/>
      <c r="E4" s="525"/>
      <c r="F4" s="525"/>
      <c r="G4" s="525"/>
      <c r="H4" s="525"/>
      <c r="I4" s="525"/>
      <c r="J4" s="525"/>
      <c r="K4" s="527" t="s">
        <v>0</v>
      </c>
    </row>
    <row r="5" spans="1:11">
      <c r="A5" s="529" t="s">
        <v>411</v>
      </c>
      <c r="B5" s="529"/>
      <c r="C5" s="529"/>
      <c r="D5" s="529"/>
      <c r="E5" s="529"/>
      <c r="F5" s="529"/>
      <c r="G5" s="529" t="s">
        <v>412</v>
      </c>
      <c r="H5" s="529"/>
      <c r="I5" s="529"/>
      <c r="J5" s="529"/>
      <c r="K5" s="529"/>
    </row>
    <row r="6" spans="1:11">
      <c r="A6" s="530" t="s">
        <v>1</v>
      </c>
      <c r="B6" s="530"/>
      <c r="C6" s="530"/>
      <c r="D6" s="531" t="s">
        <v>2</v>
      </c>
      <c r="E6" s="531" t="s">
        <v>413</v>
      </c>
      <c r="F6" s="531" t="s">
        <v>414</v>
      </c>
      <c r="G6" s="530" t="s">
        <v>415</v>
      </c>
      <c r="H6" s="530"/>
      <c r="I6" s="531" t="s">
        <v>2</v>
      </c>
      <c r="J6" s="531" t="s">
        <v>413</v>
      </c>
      <c r="K6" s="531" t="s">
        <v>414</v>
      </c>
    </row>
    <row r="7" spans="1:11">
      <c r="A7" s="532" t="s">
        <v>416</v>
      </c>
      <c r="B7" s="532"/>
      <c r="C7" s="532"/>
      <c r="D7" s="533"/>
      <c r="E7" s="534"/>
      <c r="F7" s="533"/>
      <c r="G7" s="532" t="s">
        <v>417</v>
      </c>
      <c r="H7" s="532"/>
      <c r="I7" s="535">
        <v>46075</v>
      </c>
      <c r="J7" s="536"/>
      <c r="K7" s="535"/>
    </row>
    <row r="8" spans="1:11">
      <c r="A8" s="537" t="s">
        <v>3</v>
      </c>
      <c r="B8" s="537"/>
      <c r="C8" s="537"/>
      <c r="D8" s="538"/>
      <c r="E8" s="539"/>
      <c r="F8" s="538"/>
      <c r="G8" s="537" t="s">
        <v>4</v>
      </c>
      <c r="H8" s="537"/>
      <c r="I8" s="540">
        <v>22084</v>
      </c>
      <c r="J8" s="541"/>
      <c r="K8" s="540"/>
    </row>
    <row r="9" spans="1:11">
      <c r="A9" s="542" t="s">
        <v>5</v>
      </c>
      <c r="B9" s="542"/>
      <c r="C9" s="542"/>
      <c r="D9" s="538"/>
      <c r="E9" s="543"/>
      <c r="F9" s="538"/>
      <c r="G9" s="544" t="s">
        <v>6</v>
      </c>
      <c r="H9" s="544"/>
      <c r="I9" s="540">
        <v>5423</v>
      </c>
      <c r="J9" s="545"/>
      <c r="K9" s="540"/>
    </row>
    <row r="10" spans="1:11">
      <c r="A10" s="542" t="s">
        <v>418</v>
      </c>
      <c r="B10" s="542"/>
      <c r="C10" s="542"/>
      <c r="D10" s="538"/>
      <c r="E10" s="543"/>
      <c r="F10" s="538"/>
      <c r="G10" s="537" t="s">
        <v>7</v>
      </c>
      <c r="H10" s="537"/>
      <c r="I10" s="540">
        <v>1715</v>
      </c>
      <c r="J10" s="541"/>
      <c r="K10" s="540"/>
    </row>
    <row r="11" spans="1:11">
      <c r="A11" s="537" t="s">
        <v>419</v>
      </c>
      <c r="B11" s="537"/>
      <c r="C11" s="537"/>
      <c r="D11" s="538"/>
      <c r="E11" s="539"/>
      <c r="F11" s="538"/>
      <c r="G11" s="537" t="s">
        <v>8</v>
      </c>
      <c r="H11" s="537"/>
      <c r="I11" s="540">
        <v>16853</v>
      </c>
      <c r="J11" s="541"/>
      <c r="K11" s="540"/>
    </row>
    <row r="12" spans="1:11">
      <c r="A12" s="537" t="s">
        <v>420</v>
      </c>
      <c r="B12" s="537"/>
      <c r="C12" s="537"/>
      <c r="D12" s="538"/>
      <c r="E12" s="539"/>
      <c r="F12" s="538"/>
      <c r="G12" s="537" t="s">
        <v>9</v>
      </c>
      <c r="H12" s="537"/>
      <c r="I12" s="540"/>
      <c r="J12" s="541"/>
      <c r="K12" s="540"/>
    </row>
    <row r="13" spans="1:11">
      <c r="A13" s="537"/>
      <c r="B13" s="537"/>
      <c r="C13" s="537"/>
      <c r="D13" s="546"/>
      <c r="E13" s="539"/>
      <c r="F13" s="546"/>
      <c r="G13" s="547"/>
      <c r="H13" s="548"/>
      <c r="I13" s="549"/>
      <c r="J13" s="550"/>
      <c r="K13" s="549"/>
    </row>
    <row r="14" spans="1:11">
      <c r="A14" s="532" t="s">
        <v>421</v>
      </c>
      <c r="B14" s="532"/>
      <c r="C14" s="532"/>
      <c r="D14" s="533"/>
      <c r="E14" s="534"/>
      <c r="F14" s="533"/>
      <c r="G14" s="532" t="s">
        <v>422</v>
      </c>
      <c r="H14" s="532"/>
      <c r="I14" s="535"/>
      <c r="J14" s="536"/>
      <c r="K14" s="535"/>
    </row>
    <row r="15" spans="1:11">
      <c r="A15" s="537" t="s">
        <v>10</v>
      </c>
      <c r="B15" s="537"/>
      <c r="C15" s="537"/>
      <c r="D15" s="538"/>
      <c r="E15" s="539"/>
      <c r="F15" s="538"/>
      <c r="G15" s="547" t="s">
        <v>11</v>
      </c>
      <c r="H15" s="548"/>
      <c r="I15" s="540"/>
      <c r="J15" s="550"/>
      <c r="K15" s="540"/>
    </row>
    <row r="16" spans="1:11">
      <c r="A16" s="542" t="s">
        <v>155</v>
      </c>
      <c r="B16" s="542"/>
      <c r="C16" s="542"/>
      <c r="D16" s="538"/>
      <c r="E16" s="543"/>
      <c r="F16" s="538"/>
      <c r="G16" s="547" t="s">
        <v>12</v>
      </c>
      <c r="H16" s="548"/>
      <c r="I16" s="540"/>
      <c r="J16" s="550"/>
      <c r="K16" s="540"/>
    </row>
    <row r="17" spans="1:11">
      <c r="A17" s="537" t="s">
        <v>423</v>
      </c>
      <c r="B17" s="537"/>
      <c r="C17" s="537"/>
      <c r="D17" s="538"/>
      <c r="E17" s="539"/>
      <c r="F17" s="538"/>
      <c r="G17" s="547" t="s">
        <v>13</v>
      </c>
      <c r="H17" s="548"/>
      <c r="I17" s="540"/>
      <c r="J17" s="550"/>
      <c r="K17" s="540"/>
    </row>
    <row r="18" spans="1:11">
      <c r="A18" s="537" t="s">
        <v>14</v>
      </c>
      <c r="B18" s="537"/>
      <c r="C18" s="537"/>
      <c r="D18" s="538"/>
      <c r="E18" s="539"/>
      <c r="F18" s="538"/>
      <c r="G18" s="547"/>
      <c r="H18" s="548"/>
      <c r="I18" s="549"/>
      <c r="J18" s="550"/>
      <c r="K18" s="549"/>
    </row>
    <row r="19" spans="1:11">
      <c r="A19" s="537"/>
      <c r="B19" s="537"/>
      <c r="C19" s="537"/>
      <c r="D19" s="546"/>
      <c r="E19" s="539"/>
      <c r="F19" s="546"/>
      <c r="G19" s="551"/>
      <c r="H19" s="552"/>
      <c r="I19" s="549"/>
      <c r="J19" s="553"/>
      <c r="K19" s="549"/>
    </row>
    <row r="20" spans="1:11">
      <c r="A20" s="554" t="s">
        <v>424</v>
      </c>
      <c r="B20" s="555"/>
      <c r="C20" s="555"/>
      <c r="D20" s="533"/>
      <c r="E20" s="556"/>
      <c r="F20" s="533"/>
      <c r="G20" s="557" t="s">
        <v>425</v>
      </c>
      <c r="H20" s="558"/>
      <c r="I20" s="535"/>
      <c r="J20" s="559"/>
      <c r="K20" s="535"/>
    </row>
    <row r="21" spans="1:11">
      <c r="A21" s="537" t="s">
        <v>426</v>
      </c>
      <c r="B21" s="537"/>
      <c r="C21" s="537"/>
      <c r="D21" s="538"/>
      <c r="E21" s="539"/>
      <c r="F21" s="538"/>
      <c r="G21" s="551" t="s">
        <v>427</v>
      </c>
      <c r="H21" s="552"/>
      <c r="I21" s="540"/>
      <c r="J21" s="553"/>
      <c r="K21" s="540"/>
    </row>
    <row r="22" spans="1:11">
      <c r="A22" s="537" t="s">
        <v>428</v>
      </c>
      <c r="B22" s="537"/>
      <c r="C22" s="537"/>
      <c r="D22" s="538"/>
      <c r="E22" s="539"/>
      <c r="F22" s="538"/>
      <c r="G22" s="547" t="s">
        <v>429</v>
      </c>
      <c r="H22" s="548"/>
      <c r="I22" s="540"/>
      <c r="J22" s="550"/>
      <c r="K22" s="540"/>
    </row>
    <row r="23" spans="1:11">
      <c r="A23" s="537"/>
      <c r="B23" s="537"/>
      <c r="C23" s="537"/>
      <c r="D23" s="546"/>
      <c r="E23" s="539"/>
      <c r="F23" s="546"/>
      <c r="G23" s="547"/>
      <c r="H23" s="548"/>
      <c r="I23" s="549"/>
      <c r="J23" s="550"/>
      <c r="K23" s="549"/>
    </row>
    <row r="24" spans="1:11">
      <c r="A24" s="532" t="s">
        <v>430</v>
      </c>
      <c r="B24" s="532"/>
      <c r="C24" s="532"/>
      <c r="D24" s="546"/>
      <c r="E24" s="539"/>
      <c r="F24" s="546"/>
      <c r="G24" s="560" t="s">
        <v>431</v>
      </c>
      <c r="H24" s="561"/>
      <c r="I24" s="535"/>
      <c r="J24" s="562"/>
      <c r="K24" s="535"/>
    </row>
    <row r="25" spans="1:11">
      <c r="A25" s="563"/>
      <c r="B25" s="564"/>
      <c r="C25" s="565"/>
      <c r="D25" s="546"/>
      <c r="E25" s="539"/>
      <c r="F25" s="546"/>
      <c r="G25" s="547" t="s">
        <v>432</v>
      </c>
      <c r="H25" s="548"/>
      <c r="I25" s="540"/>
      <c r="J25" s="550"/>
      <c r="K25" s="540"/>
    </row>
    <row r="26" spans="1:11">
      <c r="A26" s="563"/>
      <c r="B26" s="564"/>
      <c r="C26" s="565"/>
      <c r="D26" s="546"/>
      <c r="E26" s="539"/>
      <c r="F26" s="546"/>
      <c r="G26" s="547" t="s">
        <v>433</v>
      </c>
      <c r="H26" s="548"/>
      <c r="I26" s="540"/>
      <c r="J26" s="550"/>
      <c r="K26" s="540"/>
    </row>
    <row r="27" spans="1:11">
      <c r="A27" s="563" t="s">
        <v>434</v>
      </c>
      <c r="B27" s="564"/>
      <c r="C27" s="565"/>
      <c r="D27" s="546"/>
      <c r="E27" s="539"/>
      <c r="F27" s="546"/>
      <c r="G27" s="547"/>
      <c r="H27" s="548"/>
      <c r="I27" s="549"/>
      <c r="J27" s="550"/>
      <c r="K27" s="549"/>
    </row>
    <row r="28" spans="1:11">
      <c r="A28" s="563" t="s">
        <v>435</v>
      </c>
      <c r="B28" s="564"/>
      <c r="C28" s="565"/>
      <c r="D28" s="533">
        <v>46075</v>
      </c>
      <c r="E28" s="534"/>
      <c r="F28" s="533"/>
      <c r="G28" s="560" t="s">
        <v>436</v>
      </c>
      <c r="H28" s="561"/>
      <c r="I28" s="535">
        <v>46075</v>
      </c>
      <c r="J28" s="562"/>
      <c r="K28" s="535"/>
    </row>
    <row r="29" spans="1:11">
      <c r="A29" s="563"/>
      <c r="B29" s="564"/>
      <c r="C29" s="565"/>
      <c r="D29" s="533"/>
      <c r="E29" s="566"/>
      <c r="F29" s="533"/>
      <c r="G29" s="557" t="s">
        <v>437</v>
      </c>
      <c r="H29" s="558"/>
      <c r="I29" s="535"/>
      <c r="J29" s="559"/>
      <c r="K29" s="535"/>
    </row>
    <row r="30" spans="1:11">
      <c r="A30" s="551" t="s">
        <v>15</v>
      </c>
      <c r="B30" s="567"/>
      <c r="C30" s="552"/>
      <c r="D30" s="538">
        <v>0</v>
      </c>
      <c r="E30" s="568"/>
      <c r="F30" s="538"/>
      <c r="G30" s="551" t="s">
        <v>16</v>
      </c>
      <c r="H30" s="552"/>
      <c r="I30" s="540"/>
      <c r="J30" s="553"/>
      <c r="K30" s="540"/>
    </row>
    <row r="31" spans="1:11">
      <c r="A31" s="551" t="s">
        <v>438</v>
      </c>
      <c r="B31" s="567"/>
      <c r="C31" s="552"/>
      <c r="D31" s="569"/>
      <c r="E31" s="568"/>
      <c r="F31" s="569"/>
      <c r="G31" s="570" t="s">
        <v>439</v>
      </c>
      <c r="H31" s="571"/>
      <c r="I31" s="540"/>
      <c r="J31" s="572"/>
      <c r="K31" s="540"/>
    </row>
    <row r="32" spans="1:11">
      <c r="A32" s="555" t="s">
        <v>440</v>
      </c>
      <c r="B32" s="555"/>
      <c r="C32" s="555"/>
      <c r="D32" s="538"/>
      <c r="E32" s="556"/>
      <c r="F32" s="538"/>
      <c r="G32" s="573" t="s">
        <v>441</v>
      </c>
      <c r="H32" s="574"/>
      <c r="I32" s="540"/>
      <c r="J32" s="575"/>
      <c r="K32" s="540"/>
    </row>
    <row r="33" spans="1:11">
      <c r="A33" s="555" t="s">
        <v>442</v>
      </c>
      <c r="B33" s="555"/>
      <c r="C33" s="555"/>
      <c r="D33" s="538">
        <v>46075</v>
      </c>
      <c r="E33" s="556"/>
      <c r="F33" s="538"/>
      <c r="G33" s="576"/>
      <c r="H33" s="577"/>
      <c r="I33" s="540"/>
      <c r="J33" s="578"/>
      <c r="K33" s="540"/>
    </row>
    <row r="34" spans="1:11">
      <c r="A34" s="579" t="s">
        <v>443</v>
      </c>
      <c r="B34" s="579"/>
      <c r="C34" s="579"/>
      <c r="D34" s="533">
        <v>46075</v>
      </c>
      <c r="E34" s="580"/>
      <c r="F34" s="533"/>
      <c r="G34" s="579" t="s">
        <v>444</v>
      </c>
      <c r="H34" s="579"/>
      <c r="I34" s="535">
        <v>46075</v>
      </c>
      <c r="J34" s="581"/>
      <c r="K34" s="535"/>
    </row>
    <row r="36" spans="1:11">
      <c r="A36" s="525" t="s">
        <v>445</v>
      </c>
      <c r="B36" s="525"/>
      <c r="C36" s="525"/>
      <c r="D36" s="525"/>
      <c r="E36" s="525"/>
      <c r="F36" s="525"/>
      <c r="G36" s="525"/>
      <c r="H36" s="525"/>
      <c r="I36" s="525"/>
      <c r="J36" s="525"/>
      <c r="K36" s="525"/>
    </row>
  </sheetData>
  <mergeCells count="62">
    <mergeCell ref="A34:C34"/>
    <mergeCell ref="G34:H34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2:K2"/>
    <mergeCell ref="A3:K3"/>
    <mergeCell ref="A5:F5"/>
    <mergeCell ref="G5:K5"/>
    <mergeCell ref="A6:C6"/>
    <mergeCell ref="G6:H6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L21" sqref="L21"/>
    </sheetView>
  </sheetViews>
  <sheetFormatPr defaultRowHeight="12.75"/>
  <sheetData>
    <row r="1" spans="1:11" ht="14.25">
      <c r="H1" s="1"/>
      <c r="I1" s="1"/>
      <c r="J1" s="1"/>
      <c r="K1" s="386" t="s">
        <v>446</v>
      </c>
    </row>
    <row r="2" spans="1:11">
      <c r="A2" s="398" t="s">
        <v>309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</row>
    <row r="3" spans="1:11">
      <c r="A3" s="398">
        <v>2015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</row>
    <row r="4" spans="1:11">
      <c r="B4" t="s">
        <v>409</v>
      </c>
      <c r="C4" t="s">
        <v>447</v>
      </c>
      <c r="K4" s="386" t="s">
        <v>0</v>
      </c>
    </row>
    <row r="5" spans="1:11">
      <c r="A5" s="399" t="s">
        <v>411</v>
      </c>
      <c r="B5" s="399"/>
      <c r="C5" s="399"/>
      <c r="D5" s="399"/>
      <c r="E5" s="399"/>
      <c r="F5" s="399"/>
      <c r="G5" s="399" t="s">
        <v>412</v>
      </c>
      <c r="H5" s="399"/>
      <c r="I5" s="399"/>
      <c r="J5" s="399"/>
      <c r="K5" s="399"/>
    </row>
    <row r="6" spans="1:11">
      <c r="A6" s="400" t="s">
        <v>1</v>
      </c>
      <c r="B6" s="400"/>
      <c r="C6" s="400"/>
      <c r="D6" s="384" t="s">
        <v>2</v>
      </c>
      <c r="E6" s="384" t="s">
        <v>413</v>
      </c>
      <c r="F6" s="384" t="s">
        <v>414</v>
      </c>
      <c r="G6" s="400" t="s">
        <v>415</v>
      </c>
      <c r="H6" s="400"/>
      <c r="I6" s="384" t="s">
        <v>2</v>
      </c>
      <c r="J6" s="384" t="s">
        <v>413</v>
      </c>
      <c r="K6" s="384" t="s">
        <v>414</v>
      </c>
    </row>
    <row r="7" spans="1:11">
      <c r="A7" s="395" t="s">
        <v>416</v>
      </c>
      <c r="B7" s="395"/>
      <c r="C7" s="395"/>
      <c r="D7" s="93"/>
      <c r="E7" s="377"/>
      <c r="F7" s="93"/>
      <c r="G7" s="395" t="s">
        <v>417</v>
      </c>
      <c r="H7" s="395"/>
      <c r="I7" s="93">
        <v>20384</v>
      </c>
      <c r="J7" s="377"/>
      <c r="K7" s="93"/>
    </row>
    <row r="8" spans="1:11">
      <c r="A8" s="388" t="s">
        <v>3</v>
      </c>
      <c r="B8" s="388"/>
      <c r="C8" s="388"/>
      <c r="D8" s="83"/>
      <c r="E8" s="382"/>
      <c r="F8" s="83"/>
      <c r="G8" s="388" t="s">
        <v>4</v>
      </c>
      <c r="H8" s="388"/>
      <c r="I8" s="83">
        <v>14813</v>
      </c>
      <c r="J8" s="382"/>
      <c r="K8" s="83"/>
    </row>
    <row r="9" spans="1:11">
      <c r="A9" s="394" t="s">
        <v>5</v>
      </c>
      <c r="B9" s="394"/>
      <c r="C9" s="394"/>
      <c r="D9" s="83"/>
      <c r="E9" s="383"/>
      <c r="F9" s="83"/>
      <c r="G9" s="401" t="s">
        <v>6</v>
      </c>
      <c r="H9" s="401"/>
      <c r="I9" s="83">
        <v>3959</v>
      </c>
      <c r="J9" s="379"/>
      <c r="K9" s="83"/>
    </row>
    <row r="10" spans="1:11">
      <c r="A10" s="394" t="s">
        <v>418</v>
      </c>
      <c r="B10" s="394"/>
      <c r="C10" s="394"/>
      <c r="D10" s="83"/>
      <c r="E10" s="383"/>
      <c r="F10" s="83"/>
      <c r="G10" s="388" t="s">
        <v>7</v>
      </c>
      <c r="H10" s="388"/>
      <c r="I10" s="83">
        <v>1612</v>
      </c>
      <c r="J10" s="382"/>
      <c r="K10" s="83"/>
    </row>
    <row r="11" spans="1:11">
      <c r="A11" s="388" t="s">
        <v>419</v>
      </c>
      <c r="B11" s="388"/>
      <c r="C11" s="388"/>
      <c r="D11" s="83"/>
      <c r="E11" s="382"/>
      <c r="F11" s="83"/>
      <c r="G11" s="388" t="s">
        <v>8</v>
      </c>
      <c r="H11" s="388"/>
      <c r="I11" s="83"/>
      <c r="J11" s="382"/>
      <c r="K11" s="83"/>
    </row>
    <row r="12" spans="1:11">
      <c r="A12" s="388" t="s">
        <v>420</v>
      </c>
      <c r="B12" s="388"/>
      <c r="C12" s="388"/>
      <c r="D12" s="83"/>
      <c r="E12" s="382"/>
      <c r="F12" s="83"/>
      <c r="G12" s="388" t="s">
        <v>9</v>
      </c>
      <c r="H12" s="388"/>
      <c r="I12" s="83"/>
      <c r="J12" s="382"/>
      <c r="K12" s="83"/>
    </row>
    <row r="13" spans="1:11">
      <c r="A13" s="388"/>
      <c r="B13" s="388"/>
      <c r="C13" s="388"/>
      <c r="D13" s="387"/>
      <c r="E13" s="382"/>
      <c r="F13" s="387"/>
      <c r="G13" s="392"/>
      <c r="H13" s="393"/>
      <c r="I13" s="387"/>
      <c r="J13" s="380"/>
      <c r="K13" s="387"/>
    </row>
    <row r="14" spans="1:11">
      <c r="A14" s="395" t="s">
        <v>421</v>
      </c>
      <c r="B14" s="395"/>
      <c r="C14" s="395"/>
      <c r="D14" s="93"/>
      <c r="E14" s="377"/>
      <c r="F14" s="93"/>
      <c r="G14" s="395" t="s">
        <v>422</v>
      </c>
      <c r="H14" s="395"/>
      <c r="I14" s="93"/>
      <c r="J14" s="377"/>
      <c r="K14" s="93"/>
    </row>
    <row r="15" spans="1:11">
      <c r="A15" s="388" t="s">
        <v>10</v>
      </c>
      <c r="B15" s="388"/>
      <c r="C15" s="388"/>
      <c r="D15" s="83"/>
      <c r="E15" s="382"/>
      <c r="F15" s="83"/>
      <c r="G15" s="392" t="s">
        <v>11</v>
      </c>
      <c r="H15" s="393"/>
      <c r="I15" s="83"/>
      <c r="J15" s="380"/>
      <c r="K15" s="83"/>
    </row>
    <row r="16" spans="1:11">
      <c r="A16" s="394" t="s">
        <v>155</v>
      </c>
      <c r="B16" s="394"/>
      <c r="C16" s="394"/>
      <c r="D16" s="83"/>
      <c r="E16" s="383"/>
      <c r="F16" s="83"/>
      <c r="G16" s="392" t="s">
        <v>12</v>
      </c>
      <c r="H16" s="393"/>
      <c r="I16" s="83"/>
      <c r="J16" s="380"/>
      <c r="K16" s="83"/>
    </row>
    <row r="17" spans="1:11">
      <c r="A17" s="388" t="s">
        <v>423</v>
      </c>
      <c r="B17" s="388"/>
      <c r="C17" s="388"/>
      <c r="D17" s="83"/>
      <c r="E17" s="382"/>
      <c r="F17" s="83"/>
      <c r="G17" s="392" t="s">
        <v>13</v>
      </c>
      <c r="H17" s="393"/>
      <c r="I17" s="83"/>
      <c r="J17" s="380"/>
      <c r="K17" s="83"/>
    </row>
    <row r="18" spans="1:11">
      <c r="A18" s="388" t="s">
        <v>14</v>
      </c>
      <c r="B18" s="388"/>
      <c r="C18" s="388"/>
      <c r="D18" s="83"/>
      <c r="E18" s="382"/>
      <c r="F18" s="83"/>
      <c r="G18" s="392"/>
      <c r="H18" s="393"/>
      <c r="I18" s="387"/>
      <c r="J18" s="380"/>
      <c r="K18" s="387"/>
    </row>
    <row r="19" spans="1:11">
      <c r="A19" s="388"/>
      <c r="B19" s="388"/>
      <c r="C19" s="388"/>
      <c r="D19" s="387"/>
      <c r="E19" s="382"/>
      <c r="F19" s="387"/>
      <c r="G19" s="403"/>
      <c r="H19" s="405"/>
      <c r="I19" s="387"/>
      <c r="J19" s="381"/>
      <c r="K19" s="387"/>
    </row>
    <row r="20" spans="1:11">
      <c r="A20" s="582" t="s">
        <v>424</v>
      </c>
      <c r="B20" s="407"/>
      <c r="C20" s="407"/>
      <c r="D20" s="93"/>
      <c r="E20" s="375"/>
      <c r="F20" s="93"/>
      <c r="G20" s="583" t="s">
        <v>425</v>
      </c>
      <c r="H20" s="584"/>
      <c r="I20" s="93"/>
      <c r="J20" s="585"/>
      <c r="K20" s="93"/>
    </row>
    <row r="21" spans="1:11">
      <c r="A21" s="388" t="s">
        <v>426</v>
      </c>
      <c r="B21" s="388"/>
      <c r="C21" s="388"/>
      <c r="D21" s="83"/>
      <c r="E21" s="382"/>
      <c r="F21" s="83"/>
      <c r="G21" s="403" t="s">
        <v>427</v>
      </c>
      <c r="H21" s="405"/>
      <c r="I21" s="83"/>
      <c r="J21" s="381"/>
      <c r="K21" s="83"/>
    </row>
    <row r="22" spans="1:11">
      <c r="A22" s="388" t="s">
        <v>428</v>
      </c>
      <c r="B22" s="388"/>
      <c r="C22" s="388"/>
      <c r="D22" s="83"/>
      <c r="E22" s="382"/>
      <c r="F22" s="83"/>
      <c r="G22" s="392" t="s">
        <v>429</v>
      </c>
      <c r="H22" s="393"/>
      <c r="I22" s="83"/>
      <c r="J22" s="380"/>
      <c r="K22" s="83"/>
    </row>
    <row r="23" spans="1:11">
      <c r="A23" s="388"/>
      <c r="B23" s="388"/>
      <c r="C23" s="388"/>
      <c r="D23" s="387"/>
      <c r="E23" s="382"/>
      <c r="F23" s="387"/>
      <c r="G23" s="392"/>
      <c r="H23" s="393"/>
      <c r="I23" s="387"/>
      <c r="J23" s="380"/>
      <c r="K23" s="387"/>
    </row>
    <row r="24" spans="1:11">
      <c r="A24" s="395" t="s">
        <v>430</v>
      </c>
      <c r="B24" s="395"/>
      <c r="C24" s="395"/>
      <c r="D24" s="387"/>
      <c r="E24" s="382"/>
      <c r="F24" s="387"/>
      <c r="G24" s="396" t="s">
        <v>431</v>
      </c>
      <c r="H24" s="397"/>
      <c r="I24" s="93"/>
      <c r="J24" s="378"/>
      <c r="K24" s="93"/>
    </row>
    <row r="25" spans="1:11">
      <c r="A25" s="586"/>
      <c r="B25" s="587"/>
      <c r="C25" s="588"/>
      <c r="D25" s="387"/>
      <c r="E25" s="382"/>
      <c r="F25" s="387"/>
      <c r="G25" s="392" t="s">
        <v>432</v>
      </c>
      <c r="H25" s="393"/>
      <c r="I25" s="83"/>
      <c r="J25" s="380"/>
      <c r="K25" s="83"/>
    </row>
    <row r="26" spans="1:11">
      <c r="A26" s="586"/>
      <c r="B26" s="587"/>
      <c r="C26" s="588"/>
      <c r="D26" s="387"/>
      <c r="E26" s="382"/>
      <c r="F26" s="387"/>
      <c r="G26" s="392" t="s">
        <v>433</v>
      </c>
      <c r="H26" s="393"/>
      <c r="I26" s="83"/>
      <c r="J26" s="380"/>
      <c r="K26" s="83"/>
    </row>
    <row r="27" spans="1:11">
      <c r="A27" s="586" t="s">
        <v>434</v>
      </c>
      <c r="B27" s="587"/>
      <c r="C27" s="588"/>
      <c r="D27" s="387"/>
      <c r="E27" s="382"/>
      <c r="F27" s="387"/>
      <c r="G27" s="392"/>
      <c r="H27" s="393"/>
      <c r="I27" s="387"/>
      <c r="J27" s="380"/>
      <c r="K27" s="387"/>
    </row>
    <row r="28" spans="1:11">
      <c r="A28" s="586" t="s">
        <v>435</v>
      </c>
      <c r="B28" s="587"/>
      <c r="C28" s="588"/>
      <c r="D28" s="93">
        <v>20384</v>
      </c>
      <c r="E28" s="377"/>
      <c r="F28" s="93"/>
      <c r="G28" s="396" t="s">
        <v>436</v>
      </c>
      <c r="H28" s="397"/>
      <c r="I28" s="93">
        <v>20384</v>
      </c>
      <c r="J28" s="378"/>
      <c r="K28" s="93"/>
    </row>
    <row r="29" spans="1:11">
      <c r="A29" s="586"/>
      <c r="B29" s="587"/>
      <c r="C29" s="588"/>
      <c r="D29" s="93"/>
      <c r="E29" s="589"/>
      <c r="F29" s="93"/>
      <c r="G29" s="583" t="s">
        <v>437</v>
      </c>
      <c r="H29" s="584"/>
      <c r="I29" s="93"/>
      <c r="J29" s="585"/>
      <c r="K29" s="93"/>
    </row>
    <row r="30" spans="1:11">
      <c r="A30" s="403" t="s">
        <v>15</v>
      </c>
      <c r="B30" s="404"/>
      <c r="C30" s="405"/>
      <c r="D30" s="83">
        <v>0</v>
      </c>
      <c r="E30" s="381"/>
      <c r="F30" s="83"/>
      <c r="G30" s="403" t="s">
        <v>16</v>
      </c>
      <c r="H30" s="405"/>
      <c r="I30" s="83"/>
      <c r="J30" s="381"/>
      <c r="K30" s="83"/>
    </row>
    <row r="31" spans="1:11">
      <c r="A31" s="403" t="s">
        <v>438</v>
      </c>
      <c r="B31" s="404"/>
      <c r="C31" s="405"/>
      <c r="D31" s="372"/>
      <c r="E31" s="381"/>
      <c r="F31" s="372"/>
      <c r="G31" s="590" t="s">
        <v>439</v>
      </c>
      <c r="H31" s="591"/>
      <c r="I31" s="83"/>
      <c r="J31" s="592"/>
      <c r="K31" s="83"/>
    </row>
    <row r="32" spans="1:11">
      <c r="A32" s="407" t="s">
        <v>440</v>
      </c>
      <c r="B32" s="407"/>
      <c r="C32" s="407"/>
      <c r="D32" s="83"/>
      <c r="E32" s="375"/>
      <c r="F32" s="83"/>
      <c r="G32" s="593" t="s">
        <v>441</v>
      </c>
      <c r="H32" s="594"/>
      <c r="I32" s="83"/>
      <c r="J32" s="180"/>
      <c r="K32" s="83"/>
    </row>
    <row r="33" spans="1:11">
      <c r="A33" s="407" t="s">
        <v>442</v>
      </c>
      <c r="B33" s="407"/>
      <c r="C33" s="407"/>
      <c r="D33" s="83">
        <v>20384</v>
      </c>
      <c r="E33" s="375"/>
      <c r="F33" s="83"/>
      <c r="G33" s="412"/>
      <c r="H33" s="413"/>
      <c r="I33" s="83"/>
      <c r="J33" s="376"/>
      <c r="K33" s="83"/>
    </row>
    <row r="34" spans="1:11">
      <c r="A34" s="389" t="s">
        <v>443</v>
      </c>
      <c r="B34" s="389"/>
      <c r="C34" s="389"/>
      <c r="D34" s="93">
        <f>+D28+D29</f>
        <v>20384</v>
      </c>
      <c r="E34" s="385"/>
      <c r="F34" s="93"/>
      <c r="G34" s="389" t="s">
        <v>444</v>
      </c>
      <c r="H34" s="389"/>
      <c r="I34" s="93">
        <v>20384</v>
      </c>
      <c r="J34" s="385"/>
      <c r="K34" s="93"/>
    </row>
    <row r="36" spans="1:11">
      <c r="A36" t="s">
        <v>448</v>
      </c>
    </row>
  </sheetData>
  <mergeCells count="62">
    <mergeCell ref="A34:C34"/>
    <mergeCell ref="G34:H34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2:K2"/>
    <mergeCell ref="A3:K3"/>
    <mergeCell ref="A5:F5"/>
    <mergeCell ref="G5:K5"/>
    <mergeCell ref="A6:C6"/>
    <mergeCell ref="G6:H6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E17" sqref="E17"/>
    </sheetView>
  </sheetViews>
  <sheetFormatPr defaultRowHeight="12.75"/>
  <cols>
    <col min="1" max="1" width="60.28515625" customWidth="1"/>
    <col min="2" max="2" width="20.140625" customWidth="1"/>
  </cols>
  <sheetData>
    <row r="1" spans="1:2">
      <c r="A1" s="53"/>
      <c r="B1" s="38" t="s">
        <v>336</v>
      </c>
    </row>
    <row r="4" spans="1:2">
      <c r="A4" s="518" t="s">
        <v>82</v>
      </c>
      <c r="B4" s="518"/>
    </row>
    <row r="5" spans="1:2">
      <c r="A5" s="507" t="s">
        <v>108</v>
      </c>
      <c r="B5" s="519"/>
    </row>
    <row r="6" spans="1:2">
      <c r="A6" s="9"/>
      <c r="B6" s="54"/>
    </row>
    <row r="8" spans="1:2">
      <c r="B8" s="38" t="s">
        <v>36</v>
      </c>
    </row>
    <row r="9" spans="1:2" ht="24.75" customHeight="1">
      <c r="A9" s="31" t="s">
        <v>109</v>
      </c>
      <c r="B9" s="55" t="s">
        <v>110</v>
      </c>
    </row>
    <row r="10" spans="1:2" ht="13.5" customHeight="1">
      <c r="A10" s="516" t="s">
        <v>111</v>
      </c>
      <c r="B10" s="423"/>
    </row>
    <row r="11" spans="1:2" ht="13.5" customHeight="1">
      <c r="A11" s="520"/>
      <c r="B11" s="423"/>
    </row>
    <row r="12" spans="1:2" ht="13.5" customHeight="1">
      <c r="A12" s="516" t="s">
        <v>112</v>
      </c>
      <c r="B12" s="423"/>
    </row>
    <row r="13" spans="1:2" ht="13.5" customHeight="1">
      <c r="A13" s="517"/>
      <c r="B13" s="423"/>
    </row>
    <row r="14" spans="1:2" ht="13.5" customHeight="1">
      <c r="A14" s="19" t="s">
        <v>113</v>
      </c>
      <c r="B14" s="19"/>
    </row>
    <row r="15" spans="1:2" ht="13.5" customHeight="1">
      <c r="A15" s="58" t="s">
        <v>114</v>
      </c>
      <c r="B15" s="19"/>
    </row>
    <row r="16" spans="1:2" ht="13.5" customHeight="1">
      <c r="A16" s="58" t="s">
        <v>115</v>
      </c>
      <c r="B16" s="19"/>
    </row>
    <row r="17" spans="1:2" ht="13.5" customHeight="1">
      <c r="A17" s="58" t="s">
        <v>116</v>
      </c>
      <c r="B17" s="19"/>
    </row>
    <row r="18" spans="1:2" ht="13.5" customHeight="1">
      <c r="A18" s="58" t="s">
        <v>117</v>
      </c>
      <c r="B18" s="19"/>
    </row>
    <row r="19" spans="1:2" ht="13.5" customHeight="1">
      <c r="A19" s="58" t="s">
        <v>118</v>
      </c>
      <c r="B19" s="19"/>
    </row>
    <row r="20" spans="1:2" ht="13.5" customHeight="1">
      <c r="A20" s="58" t="s">
        <v>119</v>
      </c>
      <c r="B20" s="19"/>
    </row>
    <row r="21" spans="1:2" ht="13.5" customHeight="1">
      <c r="A21" s="58" t="s">
        <v>120</v>
      </c>
      <c r="B21" s="19"/>
    </row>
    <row r="22" spans="1:2" ht="13.5" customHeight="1">
      <c r="A22" s="59" t="s">
        <v>121</v>
      </c>
      <c r="B22" s="19"/>
    </row>
    <row r="23" spans="1:2" ht="13.5" customHeight="1">
      <c r="A23" s="59" t="s">
        <v>122</v>
      </c>
      <c r="B23" s="19"/>
    </row>
    <row r="24" spans="1:2" ht="13.5" customHeight="1">
      <c r="A24" s="57" t="s">
        <v>123</v>
      </c>
      <c r="B24" s="19"/>
    </row>
    <row r="25" spans="1:2" ht="13.5" customHeight="1">
      <c r="A25" s="19" t="s">
        <v>124</v>
      </c>
      <c r="B25" s="19">
        <v>0</v>
      </c>
    </row>
    <row r="26" spans="1:2" ht="13.5" customHeight="1">
      <c r="A26" s="58" t="s">
        <v>114</v>
      </c>
      <c r="B26" s="19"/>
    </row>
    <row r="27" spans="1:2" ht="13.5" customHeight="1">
      <c r="A27" s="58" t="s">
        <v>115</v>
      </c>
      <c r="B27" s="19"/>
    </row>
    <row r="28" spans="1:2" ht="13.5" customHeight="1">
      <c r="A28" s="58" t="s">
        <v>116</v>
      </c>
      <c r="B28" s="19"/>
    </row>
    <row r="29" spans="1:2" ht="13.5" customHeight="1">
      <c r="A29" s="58" t="s">
        <v>117</v>
      </c>
      <c r="B29" s="19"/>
    </row>
    <row r="30" spans="1:2" ht="13.5" customHeight="1">
      <c r="A30" s="58" t="s">
        <v>118</v>
      </c>
      <c r="B30" s="19"/>
    </row>
    <row r="31" spans="1:2" ht="13.5" customHeight="1">
      <c r="A31" s="58" t="s">
        <v>119</v>
      </c>
      <c r="B31" s="19"/>
    </row>
    <row r="32" spans="1:2" ht="13.5" customHeight="1">
      <c r="A32" s="58" t="s">
        <v>120</v>
      </c>
      <c r="B32" s="19"/>
    </row>
    <row r="33" spans="1:4" ht="13.5" customHeight="1">
      <c r="A33" s="59" t="s">
        <v>121</v>
      </c>
      <c r="B33" s="19"/>
    </row>
    <row r="34" spans="1:4" ht="13.5" customHeight="1">
      <c r="A34" s="59" t="s">
        <v>122</v>
      </c>
      <c r="B34" s="19"/>
    </row>
    <row r="35" spans="1:4" ht="13.5" customHeight="1">
      <c r="A35" s="57" t="s">
        <v>125</v>
      </c>
      <c r="B35" s="19">
        <v>24</v>
      </c>
      <c r="D35" t="s">
        <v>306</v>
      </c>
    </row>
    <row r="36" spans="1:4" ht="13.5" customHeight="1">
      <c r="A36" s="56" t="s">
        <v>126</v>
      </c>
      <c r="B36" s="19"/>
      <c r="D36" t="s">
        <v>307</v>
      </c>
    </row>
    <row r="37" spans="1:4" ht="13.5" customHeight="1">
      <c r="A37" s="56" t="s">
        <v>127</v>
      </c>
      <c r="B37" s="19"/>
      <c r="D37" t="s">
        <v>308</v>
      </c>
    </row>
    <row r="38" spans="1:4" ht="13.5" customHeight="1">
      <c r="A38" s="56" t="s">
        <v>128</v>
      </c>
      <c r="B38" s="19"/>
    </row>
    <row r="39" spans="1:4" ht="15" customHeight="1">
      <c r="A39" s="24" t="s">
        <v>129</v>
      </c>
      <c r="B39" s="24">
        <f>B10+B12+B14+B24+B25+B35+B36+B37+B38</f>
        <v>24</v>
      </c>
    </row>
    <row r="41" spans="1:4">
      <c r="A41" s="60"/>
    </row>
    <row r="42" spans="1:4">
      <c r="A42" s="100"/>
    </row>
    <row r="43" spans="1:4">
      <c r="A43" s="100"/>
    </row>
  </sheetData>
  <mergeCells count="6">
    <mergeCell ref="A12:A13"/>
    <mergeCell ref="B12:B13"/>
    <mergeCell ref="A4:B4"/>
    <mergeCell ref="A5:B5"/>
    <mergeCell ref="A10:A11"/>
    <mergeCell ref="B10:B11"/>
  </mergeCells>
  <phoneticPr fontId="25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48"/>
  <sheetViews>
    <sheetView workbookViewId="0">
      <selection activeCell="D13" sqref="D13"/>
    </sheetView>
  </sheetViews>
  <sheetFormatPr defaultRowHeight="12.75"/>
  <cols>
    <col min="2" max="2" width="37" customWidth="1"/>
    <col min="4" max="4" width="38.85546875" customWidth="1"/>
    <col min="5" max="5" width="12" customWidth="1"/>
    <col min="6" max="6" width="11.85546875" customWidth="1"/>
    <col min="7" max="7" width="11.7109375" customWidth="1"/>
    <col min="8" max="8" width="11.5703125" customWidth="1"/>
    <col min="9" max="9" width="9.85546875" customWidth="1"/>
    <col min="10" max="10" width="12.42578125" customWidth="1"/>
    <col min="11" max="11" width="13.28515625" customWidth="1"/>
  </cols>
  <sheetData>
    <row r="1" spans="1:12">
      <c r="D1" s="164" t="s">
        <v>333</v>
      </c>
      <c r="J1" s="165"/>
      <c r="K1" s="165"/>
    </row>
    <row r="3" spans="1:12">
      <c r="A3" s="358" t="s">
        <v>295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</row>
    <row r="4" spans="1:1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>
      <c r="A5" s="304"/>
      <c r="B5" s="422" t="s">
        <v>292</v>
      </c>
      <c r="C5" s="422"/>
      <c r="D5" s="422" t="s">
        <v>294</v>
      </c>
      <c r="E5" s="422"/>
      <c r="F5" s="305"/>
      <c r="G5" s="305"/>
      <c r="H5" s="305"/>
      <c r="I5" s="305"/>
      <c r="J5" s="305"/>
      <c r="K5" s="305"/>
      <c r="L5" s="305"/>
    </row>
    <row r="6" spans="1:12" ht="25.5">
      <c r="A6" s="304"/>
      <c r="B6" s="198" t="s">
        <v>291</v>
      </c>
      <c r="C6" s="315"/>
      <c r="D6" s="320" t="s">
        <v>293</v>
      </c>
      <c r="E6" s="320">
        <f>SUM(E7:E16)</f>
        <v>0</v>
      </c>
      <c r="F6" s="317"/>
      <c r="G6" s="317"/>
      <c r="H6" s="317"/>
      <c r="I6" s="304"/>
      <c r="J6" s="304"/>
      <c r="K6" s="304"/>
      <c r="L6" s="304"/>
    </row>
    <row r="7" spans="1:12" ht="21.75" customHeight="1">
      <c r="A7" s="304"/>
      <c r="B7" s="314"/>
      <c r="C7" s="160"/>
      <c r="D7" s="314"/>
      <c r="E7" s="321"/>
      <c r="F7" s="317"/>
      <c r="G7" s="317"/>
      <c r="H7" s="317"/>
      <c r="I7" s="308"/>
      <c r="J7" s="308"/>
      <c r="K7" s="308"/>
      <c r="L7" s="304"/>
    </row>
    <row r="8" spans="1:12" ht="28.5" customHeight="1">
      <c r="A8" s="304"/>
      <c r="B8" s="244"/>
      <c r="C8" s="118"/>
      <c r="D8" s="244"/>
      <c r="E8" s="321"/>
      <c r="F8" s="317"/>
      <c r="G8" s="317"/>
      <c r="H8" s="317"/>
      <c r="I8" s="304"/>
      <c r="J8" s="304"/>
      <c r="K8" s="304"/>
      <c r="L8" s="304"/>
    </row>
    <row r="9" spans="1:12" ht="39" customHeight="1">
      <c r="A9" s="304"/>
      <c r="B9" s="244"/>
      <c r="C9" s="118"/>
      <c r="D9" s="244"/>
      <c r="E9" s="321"/>
      <c r="F9" s="317"/>
      <c r="G9" s="317"/>
      <c r="H9" s="317"/>
      <c r="I9" s="304"/>
      <c r="J9" s="304"/>
      <c r="K9" s="304"/>
      <c r="L9" s="304"/>
    </row>
    <row r="10" spans="1:12" ht="15.75" customHeight="1">
      <c r="A10" s="304"/>
      <c r="B10" s="244"/>
      <c r="C10" s="118"/>
      <c r="D10" s="244"/>
      <c r="E10" s="322"/>
      <c r="F10" s="317"/>
      <c r="G10" s="317"/>
      <c r="H10" s="317"/>
      <c r="I10" s="304"/>
      <c r="J10" s="304"/>
      <c r="K10" s="304"/>
      <c r="L10" s="304"/>
    </row>
    <row r="11" spans="1:12" ht="27.75" customHeight="1">
      <c r="A11" s="304"/>
      <c r="B11" s="244"/>
      <c r="C11" s="118"/>
      <c r="D11" s="244"/>
      <c r="E11" s="160"/>
      <c r="F11" s="317"/>
      <c r="G11" s="317"/>
      <c r="H11" s="317"/>
      <c r="I11" s="304"/>
      <c r="J11" s="304"/>
      <c r="K11" s="304"/>
      <c r="L11" s="304"/>
    </row>
    <row r="12" spans="1:12" ht="29.25" customHeight="1">
      <c r="A12" s="304"/>
      <c r="B12" s="244"/>
      <c r="C12" s="118"/>
      <c r="D12" s="244"/>
      <c r="E12" s="160"/>
      <c r="F12" s="319"/>
      <c r="G12" s="319"/>
      <c r="H12" s="319"/>
      <c r="I12" s="311"/>
      <c r="J12" s="311"/>
      <c r="K12" s="311"/>
      <c r="L12" s="304"/>
    </row>
    <row r="13" spans="1:12" ht="32.25" customHeight="1">
      <c r="A13" s="304"/>
      <c r="B13" s="244"/>
      <c r="C13" s="118"/>
      <c r="D13" s="244"/>
      <c r="E13" s="160"/>
      <c r="F13" s="317"/>
      <c r="G13" s="317"/>
      <c r="H13" s="317"/>
      <c r="I13" s="304"/>
      <c r="J13" s="304"/>
      <c r="K13" s="304"/>
      <c r="L13" s="304"/>
    </row>
    <row r="14" spans="1:12" ht="31.5" customHeight="1">
      <c r="A14" s="304"/>
      <c r="B14" s="244"/>
      <c r="C14" s="118"/>
      <c r="D14" s="244"/>
      <c r="E14" s="160"/>
      <c r="F14" s="317"/>
      <c r="G14" s="317"/>
      <c r="H14" s="317"/>
      <c r="I14" s="304"/>
      <c r="J14" s="304"/>
      <c r="K14" s="304"/>
      <c r="L14" s="304"/>
    </row>
    <row r="15" spans="1:12" ht="31.5" customHeight="1">
      <c r="A15" s="304"/>
      <c r="B15" s="329"/>
      <c r="C15" s="118"/>
      <c r="D15" s="244"/>
      <c r="E15" s="160"/>
      <c r="F15" s="317"/>
      <c r="G15" s="317"/>
      <c r="H15" s="317"/>
      <c r="I15" s="304"/>
      <c r="J15" s="304"/>
      <c r="K15" s="304"/>
      <c r="L15" s="304"/>
    </row>
    <row r="16" spans="1:12" ht="21.75" customHeight="1">
      <c r="A16" s="304"/>
      <c r="B16" s="244"/>
      <c r="C16" s="118"/>
      <c r="D16" s="244"/>
      <c r="E16" s="323"/>
      <c r="F16" s="318"/>
      <c r="G16" s="318"/>
      <c r="H16" s="318"/>
      <c r="I16" s="307"/>
      <c r="J16" s="307"/>
      <c r="K16" s="307"/>
      <c r="L16" s="304"/>
    </row>
    <row r="17" spans="1:12" ht="33" customHeight="1">
      <c r="A17" s="304"/>
      <c r="B17" s="312"/>
      <c r="C17" s="316"/>
      <c r="D17" s="312"/>
      <c r="E17" s="308"/>
      <c r="F17" s="308"/>
      <c r="G17" s="308"/>
      <c r="H17" s="308"/>
      <c r="I17" s="308"/>
      <c r="J17" s="308"/>
      <c r="K17" s="308"/>
      <c r="L17" s="304"/>
    </row>
    <row r="18" spans="1:12">
      <c r="A18" s="304"/>
      <c r="B18" s="305"/>
      <c r="C18" s="305"/>
      <c r="D18" s="305"/>
      <c r="E18" s="308"/>
      <c r="F18" s="308"/>
      <c r="G18" s="308"/>
      <c r="H18" s="308"/>
      <c r="I18" s="308"/>
      <c r="J18" s="308"/>
      <c r="K18" s="308"/>
      <c r="L18" s="304"/>
    </row>
    <row r="19" spans="1:12">
      <c r="A19" s="304"/>
      <c r="B19" s="309"/>
      <c r="C19" s="309"/>
      <c r="D19" s="309"/>
      <c r="E19" s="308"/>
      <c r="F19" s="308"/>
      <c r="G19" s="308"/>
      <c r="H19" s="308"/>
      <c r="I19" s="308"/>
      <c r="J19" s="308"/>
      <c r="K19" s="308"/>
      <c r="L19" s="304"/>
    </row>
    <row r="20" spans="1:12">
      <c r="A20" s="304"/>
      <c r="B20" s="305"/>
      <c r="C20" s="305"/>
      <c r="D20" s="305"/>
      <c r="E20" s="308"/>
      <c r="F20" s="308"/>
      <c r="G20" s="308"/>
      <c r="H20" s="308"/>
      <c r="I20" s="308"/>
      <c r="J20" s="308"/>
      <c r="K20" s="308"/>
      <c r="L20" s="304"/>
    </row>
    <row r="21" spans="1:12">
      <c r="A21" s="304"/>
      <c r="B21" s="313"/>
      <c r="C21" s="305"/>
      <c r="D21" s="305"/>
      <c r="E21" s="311"/>
      <c r="F21" s="311"/>
      <c r="G21" s="311"/>
      <c r="H21" s="311"/>
      <c r="I21" s="311"/>
      <c r="J21" s="311"/>
      <c r="K21" s="311"/>
      <c r="L21" s="304"/>
    </row>
    <row r="22" spans="1:1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>
      <c r="A24" s="313"/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</row>
    <row r="25" spans="1:12">
      <c r="A25" s="304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</row>
    <row r="26" spans="1:12">
      <c r="A26" s="304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</row>
    <row r="27" spans="1:12">
      <c r="A27" s="304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</row>
    <row r="28" spans="1:12">
      <c r="A28" s="304"/>
      <c r="B28" s="304"/>
      <c r="C28" s="304"/>
      <c r="D28" s="304"/>
      <c r="E28" s="304"/>
      <c r="F28" s="304"/>
      <c r="G28" s="304"/>
      <c r="H28" s="304"/>
      <c r="I28" s="304"/>
      <c r="J28" s="23"/>
      <c r="K28" s="306"/>
      <c r="L28" s="304"/>
    </row>
    <row r="29" spans="1:12">
      <c r="A29" s="304"/>
      <c r="B29" s="305"/>
      <c r="C29" s="305"/>
      <c r="D29" s="305"/>
      <c r="E29" s="307"/>
      <c r="F29" s="307"/>
      <c r="G29" s="307"/>
      <c r="H29" s="307"/>
      <c r="I29" s="307"/>
      <c r="J29" s="307"/>
      <c r="K29" s="307"/>
      <c r="L29" s="304"/>
    </row>
    <row r="30" spans="1:12">
      <c r="A30" s="304"/>
      <c r="B30" s="305"/>
      <c r="C30" s="305"/>
      <c r="D30" s="305"/>
      <c r="E30" s="304"/>
      <c r="F30" s="304"/>
      <c r="G30" s="304"/>
      <c r="H30" s="304"/>
      <c r="I30" s="304"/>
      <c r="J30" s="304"/>
      <c r="K30" s="304"/>
      <c r="L30" s="304"/>
    </row>
    <row r="31" spans="1:12">
      <c r="A31" s="304"/>
      <c r="B31" s="515"/>
      <c r="C31" s="511"/>
      <c r="D31" s="511"/>
      <c r="E31" s="308"/>
      <c r="F31" s="308"/>
      <c r="G31" s="308"/>
      <c r="H31" s="308"/>
      <c r="I31" s="308"/>
      <c r="J31" s="308"/>
      <c r="K31" s="308"/>
      <c r="L31" s="304"/>
    </row>
    <row r="32" spans="1:12">
      <c r="A32" s="304"/>
      <c r="B32" s="511"/>
      <c r="C32" s="511"/>
      <c r="D32" s="511"/>
      <c r="E32" s="308"/>
      <c r="F32" s="308"/>
      <c r="G32" s="308"/>
      <c r="H32" s="308"/>
      <c r="I32" s="308"/>
      <c r="J32" s="308"/>
      <c r="K32" s="308"/>
      <c r="L32" s="304"/>
    </row>
    <row r="33" spans="1:12">
      <c r="A33" s="304"/>
      <c r="B33" s="514"/>
      <c r="C33" s="514"/>
      <c r="D33" s="514"/>
      <c r="E33" s="308"/>
      <c r="F33" s="308"/>
      <c r="G33" s="308"/>
      <c r="H33" s="308"/>
      <c r="I33" s="308"/>
      <c r="J33" s="308"/>
      <c r="K33" s="308"/>
      <c r="L33" s="304"/>
    </row>
    <row r="34" spans="1:12">
      <c r="A34" s="304"/>
      <c r="B34" s="514"/>
      <c r="C34" s="514"/>
      <c r="D34" s="514"/>
      <c r="E34" s="308"/>
      <c r="F34" s="308"/>
      <c r="G34" s="308"/>
      <c r="H34" s="308"/>
      <c r="I34" s="308"/>
      <c r="J34" s="308"/>
      <c r="K34" s="308"/>
      <c r="L34" s="304"/>
    </row>
    <row r="35" spans="1:12">
      <c r="A35" s="304"/>
      <c r="B35" s="514"/>
      <c r="C35" s="514"/>
      <c r="D35" s="514"/>
      <c r="E35" s="308"/>
      <c r="F35" s="308"/>
      <c r="G35" s="308"/>
      <c r="H35" s="308"/>
      <c r="I35" s="308"/>
      <c r="J35" s="308"/>
      <c r="K35" s="308"/>
      <c r="L35" s="304"/>
    </row>
    <row r="36" spans="1:12">
      <c r="A36" s="304"/>
      <c r="B36" s="511"/>
      <c r="C36" s="511"/>
      <c r="D36" s="511"/>
      <c r="E36" s="308"/>
      <c r="F36" s="308"/>
      <c r="G36" s="308"/>
      <c r="H36" s="308"/>
      <c r="I36" s="308"/>
      <c r="J36" s="308"/>
      <c r="K36" s="308"/>
      <c r="L36" s="304"/>
    </row>
    <row r="37" spans="1:12">
      <c r="A37" s="304"/>
      <c r="B37" s="310"/>
      <c r="C37" s="304"/>
      <c r="D37" s="304"/>
      <c r="E37" s="311"/>
      <c r="F37" s="311"/>
      <c r="G37" s="311"/>
      <c r="H37" s="311"/>
      <c r="I37" s="311"/>
      <c r="J37" s="311"/>
      <c r="K37" s="311"/>
      <c r="L37" s="304"/>
    </row>
    <row r="38" spans="1:12">
      <c r="A38" s="304"/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4"/>
    </row>
    <row r="39" spans="1:12">
      <c r="A39" s="304"/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L39" s="304"/>
    </row>
    <row r="40" spans="1:12">
      <c r="A40" s="304"/>
      <c r="B40" s="512"/>
      <c r="C40" s="512"/>
      <c r="D40" s="512"/>
      <c r="E40" s="307"/>
      <c r="F40" s="307"/>
      <c r="G40" s="307"/>
      <c r="H40" s="307"/>
      <c r="I40" s="307"/>
      <c r="J40" s="307"/>
      <c r="K40" s="307"/>
      <c r="L40" s="304"/>
    </row>
    <row r="41" spans="1:12" ht="28.5" customHeight="1">
      <c r="A41" s="304"/>
      <c r="B41" s="513"/>
      <c r="C41" s="513"/>
      <c r="D41" s="513"/>
      <c r="E41" s="308"/>
      <c r="F41" s="308"/>
      <c r="G41" s="308"/>
      <c r="H41" s="308"/>
      <c r="I41" s="308"/>
      <c r="J41" s="308"/>
      <c r="K41" s="308"/>
      <c r="L41" s="304"/>
    </row>
    <row r="42" spans="1:12">
      <c r="A42" s="304"/>
      <c r="B42" s="511"/>
      <c r="C42" s="511"/>
      <c r="D42" s="511"/>
      <c r="E42" s="308"/>
      <c r="F42" s="308"/>
      <c r="G42" s="308"/>
      <c r="H42" s="308"/>
      <c r="I42" s="308"/>
      <c r="J42" s="308"/>
      <c r="K42" s="308"/>
      <c r="L42" s="304"/>
    </row>
    <row r="43" spans="1:12">
      <c r="A43" s="304"/>
      <c r="B43" s="514"/>
      <c r="C43" s="514"/>
      <c r="D43" s="514"/>
      <c r="E43" s="308"/>
      <c r="F43" s="308"/>
      <c r="G43" s="308"/>
      <c r="H43" s="308"/>
      <c r="I43" s="308"/>
      <c r="J43" s="308"/>
      <c r="K43" s="308"/>
      <c r="L43" s="304"/>
    </row>
    <row r="44" spans="1:12">
      <c r="A44" s="304"/>
      <c r="B44" s="511"/>
      <c r="C44" s="511"/>
      <c r="D44" s="511"/>
      <c r="E44" s="308"/>
      <c r="F44" s="308"/>
      <c r="G44" s="308"/>
      <c r="H44" s="308"/>
      <c r="I44" s="308"/>
      <c r="J44" s="308"/>
      <c r="K44" s="308"/>
      <c r="L44" s="304"/>
    </row>
    <row r="45" spans="1:12">
      <c r="A45" s="304"/>
      <c r="B45" s="510"/>
      <c r="C45" s="511"/>
      <c r="D45" s="511"/>
      <c r="E45" s="311"/>
      <c r="F45" s="311"/>
      <c r="G45" s="311"/>
      <c r="H45" s="311"/>
      <c r="I45" s="311"/>
      <c r="J45" s="311"/>
      <c r="K45" s="311"/>
      <c r="L45" s="304"/>
    </row>
    <row r="46" spans="1:1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</sheetData>
  <mergeCells count="14">
    <mergeCell ref="B5:C5"/>
    <mergeCell ref="D5:E5"/>
    <mergeCell ref="B32:D32"/>
    <mergeCell ref="B44:D44"/>
    <mergeCell ref="B33:D33"/>
    <mergeCell ref="B34:D34"/>
    <mergeCell ref="B35:D35"/>
    <mergeCell ref="B31:D31"/>
    <mergeCell ref="B45:D45"/>
    <mergeCell ref="B36:D36"/>
    <mergeCell ref="B40:D40"/>
    <mergeCell ref="B41:D41"/>
    <mergeCell ref="B42:D42"/>
    <mergeCell ref="B43:D43"/>
  </mergeCells>
  <phoneticPr fontId="25" type="noConversion"/>
  <pageMargins left="0.26" right="0.18" top="0.4" bottom="1" header="0.2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3:G23"/>
  <sheetViews>
    <sheetView workbookViewId="0">
      <selection activeCell="F26" sqref="F26"/>
    </sheetView>
  </sheetViews>
  <sheetFormatPr defaultRowHeight="12.75"/>
  <cols>
    <col min="5" max="5" width="31.28515625" customWidth="1"/>
    <col min="6" max="6" width="20.28515625" customWidth="1"/>
  </cols>
  <sheetData>
    <row r="3" spans="1:7" ht="15">
      <c r="G3" s="7"/>
    </row>
    <row r="4" spans="1:7">
      <c r="A4" s="36"/>
      <c r="B4" s="140"/>
      <c r="C4" s="140"/>
      <c r="D4" s="140"/>
      <c r="E4" s="140"/>
      <c r="F4" s="141" t="s">
        <v>329</v>
      </c>
    </row>
    <row r="5" spans="1:7">
      <c r="A5" s="36"/>
      <c r="B5" s="140"/>
      <c r="C5" s="140"/>
      <c r="D5" s="140"/>
      <c r="E5" s="140"/>
      <c r="F5" s="142"/>
    </row>
    <row r="6" spans="1:7">
      <c r="A6" s="42"/>
      <c r="B6" s="429" t="s">
        <v>157</v>
      </c>
      <c r="C6" s="429"/>
      <c r="D6" s="429"/>
      <c r="E6" s="429"/>
      <c r="F6" s="429"/>
    </row>
    <row r="7" spans="1:7">
      <c r="A7" s="42"/>
      <c r="B7" s="143"/>
      <c r="C7" s="143"/>
      <c r="D7" s="143"/>
      <c r="E7" s="143"/>
      <c r="F7" s="143"/>
    </row>
    <row r="8" spans="1:7">
      <c r="A8" s="36"/>
      <c r="B8" s="140"/>
      <c r="C8" s="140"/>
      <c r="D8" s="140"/>
      <c r="E8" s="140"/>
      <c r="F8" s="141" t="s">
        <v>70</v>
      </c>
    </row>
    <row r="9" spans="1:7" ht="17.25" customHeight="1">
      <c r="A9" s="36"/>
      <c r="B9" s="400" t="s">
        <v>71</v>
      </c>
      <c r="C9" s="503"/>
      <c r="D9" s="503"/>
      <c r="E9" s="503"/>
      <c r="F9" s="3" t="s">
        <v>66</v>
      </c>
    </row>
    <row r="10" spans="1:7" ht="15" customHeight="1">
      <c r="A10" s="36"/>
      <c r="B10" s="412" t="s">
        <v>184</v>
      </c>
      <c r="C10" s="504"/>
      <c r="D10" s="504"/>
      <c r="E10" s="413"/>
      <c r="F10" s="83">
        <v>1000</v>
      </c>
    </row>
    <row r="11" spans="1:7" ht="15" customHeight="1">
      <c r="A11" s="36"/>
      <c r="B11" s="412"/>
      <c r="C11" s="504"/>
      <c r="D11" s="504"/>
      <c r="E11" s="413"/>
      <c r="F11" s="83"/>
    </row>
    <row r="12" spans="1:7" ht="18" customHeight="1">
      <c r="A12" s="36"/>
      <c r="B12" s="432" t="s">
        <v>158</v>
      </c>
      <c r="C12" s="503"/>
      <c r="D12" s="503"/>
      <c r="E12" s="503"/>
      <c r="F12" s="145">
        <f>SUM(F10:F11)</f>
        <v>1000</v>
      </c>
    </row>
    <row r="13" spans="1:7">
      <c r="B13" s="144"/>
      <c r="C13" s="144"/>
      <c r="D13" s="144"/>
      <c r="E13" s="144"/>
      <c r="F13" s="144"/>
    </row>
    <row r="14" spans="1:7">
      <c r="B14" s="144"/>
      <c r="C14" s="144"/>
      <c r="D14" s="144"/>
      <c r="E14" s="144"/>
      <c r="F14" s="144"/>
    </row>
    <row r="15" spans="1:7">
      <c r="B15" s="429" t="s">
        <v>156</v>
      </c>
      <c r="C15" s="429"/>
      <c r="D15" s="429"/>
      <c r="E15" s="429"/>
      <c r="F15" s="429"/>
    </row>
    <row r="16" spans="1:7">
      <c r="B16" s="143"/>
      <c r="C16" s="143"/>
      <c r="D16" s="143"/>
      <c r="E16" s="143"/>
      <c r="F16" s="143"/>
    </row>
    <row r="17" spans="2:6">
      <c r="B17" s="140"/>
      <c r="C17" s="140"/>
      <c r="D17" s="140"/>
      <c r="E17" s="140"/>
      <c r="F17" s="141" t="s">
        <v>70</v>
      </c>
    </row>
    <row r="18" spans="2:6">
      <c r="B18" s="400" t="s">
        <v>71</v>
      </c>
      <c r="C18" s="503"/>
      <c r="D18" s="503"/>
      <c r="E18" s="503"/>
      <c r="F18" s="3" t="s">
        <v>66</v>
      </c>
    </row>
    <row r="19" spans="2:6">
      <c r="B19" s="392" t="s">
        <v>369</v>
      </c>
      <c r="C19" s="406"/>
      <c r="D19" s="406"/>
      <c r="E19" s="393"/>
      <c r="F19" s="83">
        <v>1000</v>
      </c>
    </row>
    <row r="20" spans="2:6">
      <c r="B20" s="412"/>
      <c r="C20" s="504"/>
      <c r="D20" s="504"/>
      <c r="E20" s="413"/>
      <c r="F20" s="83"/>
    </row>
    <row r="21" spans="2:6">
      <c r="B21" s="412"/>
      <c r="C21" s="504"/>
      <c r="D21" s="504"/>
      <c r="E21" s="413"/>
      <c r="F21" s="83"/>
    </row>
    <row r="22" spans="2:6">
      <c r="B22" s="412"/>
      <c r="C22" s="504"/>
      <c r="D22" s="504"/>
      <c r="E22" s="413"/>
      <c r="F22" s="83"/>
    </row>
    <row r="23" spans="2:6">
      <c r="B23" s="432" t="s">
        <v>72</v>
      </c>
      <c r="C23" s="503"/>
      <c r="D23" s="503"/>
      <c r="E23" s="503"/>
      <c r="F23" s="145">
        <f>SUM(F19:F22)</f>
        <v>1000</v>
      </c>
    </row>
  </sheetData>
  <mergeCells count="12">
    <mergeCell ref="B6:F6"/>
    <mergeCell ref="B9:E9"/>
    <mergeCell ref="B10:E10"/>
    <mergeCell ref="B11:E11"/>
    <mergeCell ref="B23:E23"/>
    <mergeCell ref="B15:F15"/>
    <mergeCell ref="B18:E18"/>
    <mergeCell ref="B19:E19"/>
    <mergeCell ref="B12:E12"/>
    <mergeCell ref="B20:E20"/>
    <mergeCell ref="B21:E21"/>
    <mergeCell ref="B22:E22"/>
  </mergeCells>
  <phoneticPr fontId="25" type="noConversion"/>
  <pageMargins left="0.74" right="0.18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I41" sqref="I41:K41"/>
    </sheetView>
  </sheetViews>
  <sheetFormatPr defaultRowHeight="12.75"/>
  <cols>
    <col min="3" max="3" width="33.5703125" customWidth="1"/>
    <col min="4" max="6" width="13.28515625" customWidth="1"/>
    <col min="7" max="7" width="6.5703125" customWidth="1"/>
    <col min="8" max="8" width="46.85546875" customWidth="1"/>
    <col min="9" max="9" width="16" customWidth="1"/>
    <col min="10" max="10" width="12.85546875" customWidth="1"/>
    <col min="11" max="11" width="14" customWidth="1"/>
  </cols>
  <sheetData>
    <row r="1" spans="1:15" ht="12" customHeight="1">
      <c r="H1" s="1"/>
      <c r="I1" s="2" t="s">
        <v>303</v>
      </c>
    </row>
    <row r="2" spans="1:15">
      <c r="A2" s="398" t="s">
        <v>310</v>
      </c>
      <c r="B2" s="398"/>
      <c r="C2" s="398"/>
      <c r="D2" s="398"/>
      <c r="E2" s="398"/>
      <c r="F2" s="398"/>
      <c r="G2" s="398"/>
      <c r="H2" s="398"/>
      <c r="I2" s="398"/>
    </row>
    <row r="3" spans="1:15">
      <c r="A3" s="398">
        <v>2015</v>
      </c>
      <c r="B3" s="398"/>
      <c r="C3" s="398"/>
      <c r="D3" s="398"/>
      <c r="E3" s="398"/>
      <c r="F3" s="398"/>
      <c r="G3" s="398"/>
      <c r="H3" s="398"/>
      <c r="I3" s="398"/>
    </row>
    <row r="4" spans="1:15" ht="12" customHeight="1">
      <c r="A4" t="s">
        <v>35</v>
      </c>
      <c r="I4" s="2" t="s">
        <v>0</v>
      </c>
    </row>
    <row r="5" spans="1:15" ht="14.25" customHeight="1">
      <c r="A5" s="390" t="s">
        <v>88</v>
      </c>
      <c r="B5" s="415"/>
      <c r="C5" s="415"/>
      <c r="D5" s="415"/>
      <c r="E5" s="415"/>
      <c r="F5" s="391"/>
      <c r="G5" s="390" t="s">
        <v>89</v>
      </c>
      <c r="H5" s="415"/>
      <c r="I5" s="415"/>
      <c r="J5" s="415"/>
      <c r="K5" s="391"/>
    </row>
    <row r="6" spans="1:15">
      <c r="A6" s="416" t="s">
        <v>1</v>
      </c>
      <c r="B6" s="416"/>
      <c r="C6" s="416"/>
      <c r="D6" s="418" t="s">
        <v>2</v>
      </c>
      <c r="E6" s="419"/>
      <c r="F6" s="420"/>
      <c r="G6" s="417" t="s">
        <v>1</v>
      </c>
      <c r="H6" s="417"/>
      <c r="I6" s="418" t="s">
        <v>2</v>
      </c>
      <c r="J6" s="419"/>
      <c r="K6" s="420"/>
    </row>
    <row r="7" spans="1:15" ht="36.75" customHeight="1">
      <c r="A7" s="226"/>
      <c r="B7" s="221"/>
      <c r="C7" s="222"/>
      <c r="D7" s="12" t="s">
        <v>231</v>
      </c>
      <c r="E7" s="12" t="s">
        <v>232</v>
      </c>
      <c r="F7" s="235" t="s">
        <v>233</v>
      </c>
      <c r="G7" s="226"/>
      <c r="H7" s="222"/>
      <c r="I7" s="12" t="s">
        <v>231</v>
      </c>
      <c r="J7" s="12" t="s">
        <v>232</v>
      </c>
      <c r="K7" s="12" t="s">
        <v>233</v>
      </c>
    </row>
    <row r="8" spans="1:15" ht="13.5" customHeight="1">
      <c r="A8" s="421" t="s">
        <v>3</v>
      </c>
      <c r="B8" s="421"/>
      <c r="C8" s="421"/>
      <c r="D8" s="237">
        <v>1880</v>
      </c>
      <c r="E8" s="237">
        <v>10199</v>
      </c>
      <c r="F8" s="237"/>
      <c r="G8" s="421" t="s">
        <v>4</v>
      </c>
      <c r="H8" s="421"/>
      <c r="I8" s="83">
        <v>50100</v>
      </c>
      <c r="J8" s="75"/>
      <c r="K8" s="241"/>
      <c r="L8" s="227"/>
      <c r="M8" s="227"/>
      <c r="N8" s="109"/>
      <c r="O8" s="109"/>
    </row>
    <row r="9" spans="1:15" ht="15" customHeight="1">
      <c r="A9" s="394" t="s">
        <v>198</v>
      </c>
      <c r="B9" s="394"/>
      <c r="C9" s="394"/>
      <c r="D9" s="83">
        <v>10800</v>
      </c>
      <c r="E9" s="83">
        <v>0</v>
      </c>
      <c r="F9" s="237"/>
      <c r="G9" s="401" t="s">
        <v>6</v>
      </c>
      <c r="H9" s="401"/>
      <c r="I9" s="83">
        <v>13106</v>
      </c>
      <c r="J9" s="75"/>
      <c r="K9" s="241"/>
      <c r="L9" s="227"/>
      <c r="M9" s="227"/>
      <c r="N9" s="109"/>
      <c r="O9" s="109"/>
    </row>
    <row r="10" spans="1:15" ht="24.75" customHeight="1">
      <c r="A10" s="403" t="s">
        <v>199</v>
      </c>
      <c r="B10" s="404"/>
      <c r="C10" s="405"/>
      <c r="D10" s="83">
        <v>107994</v>
      </c>
      <c r="E10" s="83"/>
      <c r="F10" s="237"/>
      <c r="G10" s="388" t="s">
        <v>7</v>
      </c>
      <c r="H10" s="388"/>
      <c r="I10" s="83">
        <v>51998</v>
      </c>
      <c r="J10" s="75">
        <v>10199</v>
      </c>
      <c r="K10" s="241"/>
      <c r="L10" s="227"/>
      <c r="M10" s="227"/>
      <c r="N10" s="109"/>
      <c r="O10" s="109"/>
    </row>
    <row r="11" spans="1:15" ht="15" customHeight="1">
      <c r="A11" s="392" t="s">
        <v>200</v>
      </c>
      <c r="B11" s="406"/>
      <c r="C11" s="393"/>
      <c r="D11" s="83">
        <v>0</v>
      </c>
      <c r="E11" s="83">
        <f>+'3'!E30</f>
        <v>0</v>
      </c>
      <c r="F11" s="237"/>
      <c r="G11" s="388" t="s">
        <v>8</v>
      </c>
      <c r="H11" s="388"/>
      <c r="I11" s="83">
        <v>8500</v>
      </c>
      <c r="J11" s="75"/>
      <c r="K11" s="241"/>
      <c r="L11" s="109"/>
      <c r="M11" s="109"/>
      <c r="N11" s="109"/>
      <c r="O11" s="109"/>
    </row>
    <row r="12" spans="1:15" ht="15" customHeight="1">
      <c r="A12" s="392" t="s">
        <v>195</v>
      </c>
      <c r="B12" s="406"/>
      <c r="C12" s="393"/>
      <c r="D12" s="83">
        <v>10958</v>
      </c>
      <c r="E12" s="83">
        <f>+'3'!E31</f>
        <v>0</v>
      </c>
      <c r="F12" s="237"/>
      <c r="G12" s="388" t="s">
        <v>9</v>
      </c>
      <c r="H12" s="388"/>
      <c r="I12" s="83">
        <v>2681</v>
      </c>
      <c r="J12" s="75">
        <v>1350</v>
      </c>
      <c r="K12" s="241"/>
      <c r="L12" s="227"/>
      <c r="M12" s="227"/>
      <c r="N12" s="227"/>
      <c r="O12" s="109"/>
    </row>
    <row r="13" spans="1:15" ht="15" customHeight="1">
      <c r="A13" s="388" t="s">
        <v>201</v>
      </c>
      <c r="B13" s="388"/>
      <c r="C13" s="388"/>
      <c r="D13" s="83">
        <v>63984</v>
      </c>
      <c r="E13" s="83"/>
      <c r="F13" s="237"/>
      <c r="G13" s="392" t="s">
        <v>202</v>
      </c>
      <c r="H13" s="393"/>
      <c r="I13" s="83">
        <v>1000</v>
      </c>
      <c r="J13" s="75"/>
      <c r="K13" s="241"/>
      <c r="L13" s="227"/>
      <c r="M13" s="227"/>
      <c r="N13" s="227"/>
      <c r="O13" s="109"/>
    </row>
    <row r="14" spans="1:15" ht="15" customHeight="1">
      <c r="A14" s="402" t="s">
        <v>197</v>
      </c>
      <c r="B14" s="402"/>
      <c r="C14" s="402"/>
      <c r="D14" s="83">
        <f>+'2'!H25</f>
        <v>0</v>
      </c>
      <c r="E14" s="83"/>
      <c r="F14" s="237"/>
      <c r="G14" s="392" t="s">
        <v>203</v>
      </c>
      <c r="H14" s="393"/>
      <c r="I14" s="83">
        <v>1000</v>
      </c>
      <c r="J14" s="75"/>
      <c r="K14" s="241"/>
      <c r="L14" s="227"/>
      <c r="M14" s="227"/>
      <c r="N14" s="227"/>
      <c r="O14" s="109"/>
    </row>
    <row r="15" spans="1:15" ht="15" customHeight="1">
      <c r="A15" s="395" t="s">
        <v>204</v>
      </c>
      <c r="B15" s="395"/>
      <c r="C15" s="395"/>
      <c r="D15" s="93">
        <f>SUM(D8:D14)</f>
        <v>195616</v>
      </c>
      <c r="E15" s="93">
        <f>SUM(E8:E14)</f>
        <v>10199</v>
      </c>
      <c r="F15" s="237"/>
      <c r="G15" s="396" t="s">
        <v>205</v>
      </c>
      <c r="H15" s="397"/>
      <c r="I15" s="93">
        <f>SUM(I8:I14)</f>
        <v>128385</v>
      </c>
      <c r="J15" s="93">
        <f>SUM(J8:J14)</f>
        <v>11549</v>
      </c>
      <c r="K15" s="93"/>
      <c r="L15" s="109"/>
      <c r="M15" s="109"/>
      <c r="N15" s="109"/>
      <c r="O15" s="109"/>
    </row>
    <row r="16" spans="1:15" ht="15" customHeight="1">
      <c r="A16" s="401" t="s">
        <v>15</v>
      </c>
      <c r="B16" s="401"/>
      <c r="C16" s="401"/>
      <c r="D16" s="83">
        <f>+'2'!H27</f>
        <v>0</v>
      </c>
      <c r="E16" s="239">
        <f>+'3'!E35</f>
        <v>0</v>
      </c>
      <c r="F16" s="237"/>
      <c r="G16" s="392" t="s">
        <v>16</v>
      </c>
      <c r="H16" s="393"/>
      <c r="I16" s="83">
        <f>+'4'!E19</f>
        <v>0</v>
      </c>
      <c r="J16" s="75"/>
      <c r="K16" s="241"/>
      <c r="L16" s="109"/>
      <c r="M16" s="109"/>
      <c r="N16" s="109"/>
      <c r="O16" s="109"/>
    </row>
    <row r="17" spans="1:15" ht="24" customHeight="1">
      <c r="A17" s="401" t="s">
        <v>206</v>
      </c>
      <c r="B17" s="401"/>
      <c r="C17" s="401"/>
      <c r="D17" s="83">
        <v>28753</v>
      </c>
      <c r="E17" s="239">
        <v>0</v>
      </c>
      <c r="F17" s="237"/>
      <c r="G17" s="392" t="s">
        <v>207</v>
      </c>
      <c r="H17" s="393"/>
      <c r="I17" s="83">
        <f>+'4'!E20</f>
        <v>0</v>
      </c>
      <c r="J17" s="75"/>
      <c r="K17" s="241"/>
      <c r="L17" s="109"/>
      <c r="M17" s="109"/>
      <c r="N17" s="109"/>
      <c r="O17" s="109"/>
    </row>
    <row r="18" spans="1:15" ht="24.75" customHeight="1">
      <c r="A18" s="407" t="s">
        <v>208</v>
      </c>
      <c r="B18" s="407"/>
      <c r="C18" s="407"/>
      <c r="D18" s="83"/>
      <c r="E18" s="239"/>
      <c r="F18" s="237"/>
      <c r="G18" s="408" t="s">
        <v>209</v>
      </c>
      <c r="H18" s="409"/>
      <c r="I18" s="83">
        <v>66459</v>
      </c>
      <c r="J18" s="75"/>
      <c r="K18" s="241"/>
      <c r="L18" s="109"/>
      <c r="M18" s="109"/>
      <c r="N18" s="109"/>
      <c r="O18" s="109"/>
    </row>
    <row r="19" spans="1:15" ht="15" customHeight="1">
      <c r="A19" s="388" t="s">
        <v>210</v>
      </c>
      <c r="B19" s="388"/>
      <c r="C19" s="388"/>
      <c r="D19" s="83">
        <f>+'2'!H30</f>
        <v>0</v>
      </c>
      <c r="E19" s="239">
        <f>+'3'!E38</f>
        <v>0</v>
      </c>
      <c r="F19" s="237"/>
      <c r="G19" s="392" t="s">
        <v>211</v>
      </c>
      <c r="H19" s="393"/>
      <c r="I19" s="83"/>
      <c r="J19" s="75"/>
      <c r="K19" s="241"/>
      <c r="L19" s="109"/>
      <c r="M19" s="109"/>
      <c r="N19" s="109"/>
      <c r="O19" s="109"/>
    </row>
    <row r="20" spans="1:15" ht="15" customHeight="1">
      <c r="A20" s="388" t="s">
        <v>212</v>
      </c>
      <c r="B20" s="388"/>
      <c r="C20" s="388"/>
      <c r="D20" s="83">
        <f>+'2'!H31</f>
        <v>0</v>
      </c>
      <c r="E20" s="239">
        <f>+'3'!E39</f>
        <v>0</v>
      </c>
      <c r="F20" s="237"/>
      <c r="G20" s="410" t="s">
        <v>311</v>
      </c>
      <c r="H20" s="411"/>
      <c r="I20" s="83">
        <v>0</v>
      </c>
      <c r="J20" s="75"/>
      <c r="K20" s="241"/>
      <c r="L20" s="109"/>
      <c r="M20" s="109"/>
      <c r="N20" s="109"/>
      <c r="O20" s="109"/>
    </row>
    <row r="21" spans="1:15" ht="15" customHeight="1">
      <c r="A21" s="395" t="s">
        <v>213</v>
      </c>
      <c r="B21" s="395"/>
      <c r="C21" s="395"/>
      <c r="D21" s="93">
        <v>28753</v>
      </c>
      <c r="E21" s="93">
        <f>SUM(E16:E20)</f>
        <v>0</v>
      </c>
      <c r="F21" s="237"/>
      <c r="G21" s="396" t="s">
        <v>214</v>
      </c>
      <c r="H21" s="397"/>
      <c r="I21" s="93">
        <v>66459</v>
      </c>
      <c r="J21" s="93">
        <f>SUM(J16:J19)</f>
        <v>0</v>
      </c>
      <c r="K21" s="93"/>
      <c r="L21" s="109"/>
      <c r="M21" s="109"/>
      <c r="N21" s="109"/>
      <c r="O21" s="109"/>
    </row>
    <row r="22" spans="1:15" ht="15" customHeight="1">
      <c r="A22" s="399"/>
      <c r="B22" s="399"/>
      <c r="C22" s="399"/>
      <c r="D22" s="4"/>
      <c r="E22" s="239"/>
      <c r="F22" s="237"/>
      <c r="G22" s="390"/>
      <c r="H22" s="391"/>
      <c r="I22" s="83"/>
      <c r="J22" s="75"/>
      <c r="K22" s="241"/>
      <c r="L22" s="109"/>
      <c r="M22" s="109"/>
      <c r="N22" s="109"/>
      <c r="O22" s="109"/>
    </row>
    <row r="23" spans="1:15" ht="15" customHeight="1">
      <c r="A23" s="395" t="s">
        <v>215</v>
      </c>
      <c r="B23" s="395"/>
      <c r="C23" s="395"/>
      <c r="D23" s="93">
        <f>+D15+D21</f>
        <v>224369</v>
      </c>
      <c r="E23" s="93">
        <f>+E15+E21</f>
        <v>10199</v>
      </c>
      <c r="F23" s="237"/>
      <c r="G23" s="396" t="s">
        <v>216</v>
      </c>
      <c r="H23" s="397"/>
      <c r="I23" s="93">
        <f>+I15+I21</f>
        <v>194844</v>
      </c>
      <c r="J23" s="93">
        <v>11549</v>
      </c>
      <c r="K23" s="93"/>
      <c r="L23" s="227"/>
      <c r="M23" s="227"/>
      <c r="N23" s="109"/>
      <c r="O23" s="109"/>
    </row>
    <row r="24" spans="1:15" ht="15" customHeight="1">
      <c r="A24" s="388"/>
      <c r="B24" s="388"/>
      <c r="C24" s="388"/>
      <c r="D24" s="4"/>
      <c r="E24" s="239"/>
      <c r="F24" s="237"/>
      <c r="G24" s="392"/>
      <c r="H24" s="393"/>
      <c r="I24" s="83"/>
      <c r="J24" s="75"/>
      <c r="K24" s="241"/>
      <c r="L24" s="227"/>
      <c r="M24" s="109"/>
      <c r="N24" s="109"/>
      <c r="O24" s="109"/>
    </row>
    <row r="25" spans="1:15" ht="15" customHeight="1">
      <c r="A25" s="388" t="s">
        <v>10</v>
      </c>
      <c r="B25" s="388"/>
      <c r="C25" s="388"/>
      <c r="D25" s="83"/>
      <c r="E25" s="239">
        <f>+'3'!E35</f>
        <v>0</v>
      </c>
      <c r="F25" s="237"/>
      <c r="G25" s="392" t="s">
        <v>11</v>
      </c>
      <c r="H25" s="393"/>
      <c r="I25" s="83">
        <v>12500</v>
      </c>
      <c r="J25" s="75"/>
      <c r="K25" s="241"/>
      <c r="L25" s="227"/>
      <c r="M25" s="227"/>
      <c r="N25" s="109"/>
      <c r="O25" s="227"/>
    </row>
    <row r="26" spans="1:15" ht="15" customHeight="1">
      <c r="A26" s="394" t="s">
        <v>155</v>
      </c>
      <c r="B26" s="394"/>
      <c r="C26" s="394"/>
      <c r="D26" s="83">
        <f>+'2'!H43</f>
        <v>0</v>
      </c>
      <c r="E26" s="239">
        <f>+'3'!E43</f>
        <v>0</v>
      </c>
      <c r="F26" s="237"/>
      <c r="G26" s="392" t="s">
        <v>12</v>
      </c>
      <c r="H26" s="393"/>
      <c r="I26" s="83">
        <v>21564</v>
      </c>
      <c r="J26" s="75"/>
      <c r="K26" s="241"/>
      <c r="L26" s="109"/>
      <c r="M26" s="227"/>
      <c r="N26" s="109"/>
      <c r="O26" s="109"/>
    </row>
    <row r="27" spans="1:15" ht="15" customHeight="1">
      <c r="A27" s="388" t="s">
        <v>217</v>
      </c>
      <c r="B27" s="388"/>
      <c r="C27" s="388"/>
      <c r="D27" s="83"/>
      <c r="E27" s="239">
        <f>+'3'!E44</f>
        <v>0</v>
      </c>
      <c r="F27" s="237"/>
      <c r="G27" s="392" t="s">
        <v>13</v>
      </c>
      <c r="H27" s="393"/>
      <c r="I27" s="83"/>
      <c r="J27" s="75"/>
      <c r="K27" s="241"/>
      <c r="L27" s="109"/>
      <c r="M27" s="109"/>
      <c r="N27" s="109"/>
      <c r="O27" s="109"/>
    </row>
    <row r="28" spans="1:15" ht="15" customHeight="1">
      <c r="A28" s="388" t="s">
        <v>14</v>
      </c>
      <c r="B28" s="388"/>
      <c r="C28" s="388"/>
      <c r="D28" s="83"/>
      <c r="E28" s="239">
        <f>+'3'!E45</f>
        <v>0</v>
      </c>
      <c r="F28" s="237"/>
      <c r="G28" s="392" t="s">
        <v>202</v>
      </c>
      <c r="H28" s="393"/>
      <c r="I28" s="83">
        <f>+'4'!E34</f>
        <v>0</v>
      </c>
      <c r="J28" s="75"/>
      <c r="K28" s="241"/>
      <c r="L28" s="227"/>
      <c r="M28" s="227"/>
      <c r="N28" s="227"/>
      <c r="O28" s="109"/>
    </row>
    <row r="29" spans="1:15" ht="15" customHeight="1">
      <c r="A29" s="388"/>
      <c r="B29" s="388"/>
      <c r="C29" s="388"/>
      <c r="D29" s="4"/>
      <c r="E29" s="239"/>
      <c r="F29" s="237"/>
      <c r="G29" s="392" t="s">
        <v>218</v>
      </c>
      <c r="H29" s="393"/>
      <c r="I29" s="83">
        <f>+'4'!E35</f>
        <v>0</v>
      </c>
      <c r="J29" s="75"/>
      <c r="K29" s="241"/>
      <c r="L29" s="109"/>
      <c r="M29" s="109"/>
      <c r="N29" s="109"/>
      <c r="O29" s="109"/>
    </row>
    <row r="30" spans="1:15" ht="15" customHeight="1">
      <c r="A30" s="395" t="s">
        <v>219</v>
      </c>
      <c r="B30" s="395"/>
      <c r="C30" s="395"/>
      <c r="D30" s="93">
        <f>SUM(D25:D28)</f>
        <v>0</v>
      </c>
      <c r="E30" s="93">
        <f>SUM(E25:E28)</f>
        <v>0</v>
      </c>
      <c r="F30" s="237"/>
      <c r="G30" s="396" t="s">
        <v>220</v>
      </c>
      <c r="H30" s="397"/>
      <c r="I30" s="93">
        <f>SUM(I25:I29)</f>
        <v>34064</v>
      </c>
      <c r="J30" s="93"/>
      <c r="K30" s="93"/>
      <c r="L30" s="109"/>
      <c r="M30" s="109"/>
      <c r="N30" s="109"/>
      <c r="O30" s="109"/>
    </row>
    <row r="31" spans="1:15" ht="13.5" customHeight="1">
      <c r="A31" s="401" t="s">
        <v>15</v>
      </c>
      <c r="B31" s="401"/>
      <c r="C31" s="401"/>
      <c r="D31" s="83">
        <f>+'2'!H47</f>
        <v>0</v>
      </c>
      <c r="E31" s="239">
        <f>+'3'!E47</f>
        <v>0</v>
      </c>
      <c r="F31" s="237"/>
      <c r="G31" s="392" t="s">
        <v>16</v>
      </c>
      <c r="H31" s="393"/>
      <c r="I31" s="83">
        <f>+'4'!E37</f>
        <v>0</v>
      </c>
      <c r="J31" s="75"/>
      <c r="K31" s="241"/>
      <c r="L31" s="109"/>
      <c r="M31" s="109"/>
      <c r="N31" s="109"/>
      <c r="O31" s="109"/>
    </row>
    <row r="32" spans="1:15">
      <c r="A32" s="401" t="s">
        <v>206</v>
      </c>
      <c r="B32" s="401"/>
      <c r="C32" s="401"/>
      <c r="D32" s="83"/>
      <c r="E32" s="239">
        <f>+'3'!E48</f>
        <v>0</v>
      </c>
      <c r="F32" s="237"/>
      <c r="G32" s="403" t="s">
        <v>221</v>
      </c>
      <c r="H32" s="405"/>
      <c r="I32" s="83">
        <v>411</v>
      </c>
      <c r="J32" s="75"/>
      <c r="K32" s="241"/>
      <c r="L32" s="109"/>
      <c r="M32" s="109"/>
      <c r="N32" s="109"/>
      <c r="O32" s="109"/>
    </row>
    <row r="33" spans="1:15">
      <c r="A33" s="407" t="s">
        <v>208</v>
      </c>
      <c r="B33" s="407"/>
      <c r="C33" s="407"/>
      <c r="D33" s="83">
        <f>+'2'!H49</f>
        <v>0</v>
      </c>
      <c r="E33" s="239">
        <f>+'3'!E49</f>
        <v>0</v>
      </c>
      <c r="F33" s="237"/>
      <c r="G33" s="408" t="s">
        <v>209</v>
      </c>
      <c r="H33" s="409"/>
      <c r="I33" s="83">
        <f>+'4'!E39</f>
        <v>0</v>
      </c>
      <c r="J33" s="75"/>
      <c r="K33" s="241"/>
      <c r="L33" s="109"/>
      <c r="M33" s="109"/>
      <c r="N33" s="109"/>
      <c r="O33" s="109"/>
    </row>
    <row r="34" spans="1:15">
      <c r="A34" s="388" t="s">
        <v>210</v>
      </c>
      <c r="B34" s="388"/>
      <c r="C34" s="388"/>
      <c r="D34" s="83">
        <f>+'2'!H50</f>
        <v>0</v>
      </c>
      <c r="E34" s="239">
        <f>+'3'!E50</f>
        <v>0</v>
      </c>
      <c r="F34" s="237"/>
      <c r="G34" s="392" t="s">
        <v>222</v>
      </c>
      <c r="H34" s="393"/>
      <c r="I34" s="83">
        <f>+'4'!E40</f>
        <v>0</v>
      </c>
      <c r="J34" s="75"/>
      <c r="K34" s="241"/>
      <c r="L34" s="109"/>
      <c r="M34" s="109"/>
      <c r="N34" s="109"/>
      <c r="O34" s="109"/>
    </row>
    <row r="35" spans="1:15" ht="15" customHeight="1">
      <c r="A35" s="388" t="s">
        <v>223</v>
      </c>
      <c r="B35" s="388"/>
      <c r="C35" s="388"/>
      <c r="D35" s="83">
        <v>6300</v>
      </c>
      <c r="E35" s="239">
        <f>+'3'!E51</f>
        <v>0</v>
      </c>
      <c r="F35" s="237"/>
      <c r="G35" s="392" t="s">
        <v>224</v>
      </c>
      <c r="H35" s="393"/>
      <c r="I35" s="83"/>
      <c r="J35" s="75"/>
      <c r="K35" s="241"/>
      <c r="L35" s="227"/>
      <c r="M35" s="227"/>
      <c r="N35" s="227"/>
      <c r="O35" s="109"/>
    </row>
    <row r="36" spans="1:15" ht="15" customHeight="1">
      <c r="A36" s="395" t="s">
        <v>225</v>
      </c>
      <c r="B36" s="395"/>
      <c r="C36" s="395"/>
      <c r="D36" s="152">
        <f>SUM(D31:D35)</f>
        <v>6300</v>
      </c>
      <c r="E36" s="93">
        <f>SUM(E31:E35)</f>
        <v>0</v>
      </c>
      <c r="F36" s="237"/>
      <c r="G36" s="396" t="s">
        <v>226</v>
      </c>
      <c r="H36" s="397"/>
      <c r="I36" s="93">
        <f>SUM(I31:I35)</f>
        <v>411</v>
      </c>
      <c r="J36" s="93"/>
      <c r="K36" s="93"/>
      <c r="L36" s="109"/>
      <c r="M36" s="109"/>
      <c r="N36" s="109"/>
      <c r="O36" s="109"/>
    </row>
    <row r="37" spans="1:15" ht="15" customHeight="1">
      <c r="A37" s="414"/>
      <c r="B37" s="414"/>
      <c r="C37" s="414"/>
      <c r="D37" s="4"/>
      <c r="E37" s="239"/>
      <c r="F37" s="237"/>
      <c r="G37" s="179"/>
      <c r="H37" s="180"/>
      <c r="I37" s="83"/>
      <c r="J37" s="91"/>
      <c r="K37" s="91"/>
    </row>
    <row r="38" spans="1:15" ht="25.5" customHeight="1">
      <c r="A38" s="395" t="s">
        <v>227</v>
      </c>
      <c r="B38" s="395"/>
      <c r="C38" s="395"/>
      <c r="D38" s="93">
        <f>+D30+D36</f>
        <v>6300</v>
      </c>
      <c r="E38" s="93">
        <f>+E30+E36</f>
        <v>0</v>
      </c>
      <c r="F38" s="237"/>
      <c r="G38" s="396" t="s">
        <v>228</v>
      </c>
      <c r="H38" s="397"/>
      <c r="I38" s="93">
        <f>+I30+I36</f>
        <v>34475</v>
      </c>
      <c r="J38" s="93"/>
      <c r="K38" s="93"/>
    </row>
    <row r="39" spans="1:15" ht="12.75" customHeight="1">
      <c r="A39" s="407"/>
      <c r="B39" s="407"/>
      <c r="C39" s="407"/>
      <c r="D39" s="4"/>
      <c r="E39" s="239"/>
      <c r="F39" s="237"/>
      <c r="G39" s="412"/>
      <c r="H39" s="413"/>
      <c r="I39" s="83"/>
      <c r="J39" s="91"/>
      <c r="K39" s="91"/>
    </row>
    <row r="40" spans="1:15" ht="12.75" customHeight="1">
      <c r="A40" s="389" t="s">
        <v>229</v>
      </c>
      <c r="B40" s="389"/>
      <c r="C40" s="389"/>
      <c r="D40" s="93">
        <f>+D23+D38</f>
        <v>230669</v>
      </c>
      <c r="E40" s="93">
        <f>+E23+E38</f>
        <v>10199</v>
      </c>
      <c r="F40" s="237"/>
      <c r="G40" s="389" t="s">
        <v>230</v>
      </c>
      <c r="H40" s="389"/>
      <c r="I40" s="93">
        <f>+I23+I38</f>
        <v>229319</v>
      </c>
      <c r="J40" s="93">
        <v>11549</v>
      </c>
      <c r="K40" s="93"/>
      <c r="L40" s="96">
        <f>+D40-I40</f>
        <v>1350</v>
      </c>
      <c r="M40" s="96">
        <f>+E40-J40</f>
        <v>-1350</v>
      </c>
      <c r="N40" s="96">
        <f>+F40-K40</f>
        <v>0</v>
      </c>
    </row>
    <row r="41" spans="1:15" ht="15" customHeight="1">
      <c r="A41" s="422" t="s">
        <v>270</v>
      </c>
      <c r="B41" s="423"/>
      <c r="C41" s="423"/>
      <c r="D41" s="424">
        <f>SUM(D40:F40)</f>
        <v>240868</v>
      </c>
      <c r="E41" s="424"/>
      <c r="F41" s="424"/>
      <c r="G41" s="422" t="s">
        <v>271</v>
      </c>
      <c r="H41" s="422"/>
      <c r="I41" s="424">
        <f>SUM(I40:K40)</f>
        <v>240868</v>
      </c>
      <c r="J41" s="424"/>
      <c r="K41" s="424"/>
    </row>
  </sheetData>
  <mergeCells count="77">
    <mergeCell ref="A41:C41"/>
    <mergeCell ref="D41:F41"/>
    <mergeCell ref="G41:H41"/>
    <mergeCell ref="I41:K41"/>
    <mergeCell ref="A36:C36"/>
    <mergeCell ref="G36:H36"/>
    <mergeCell ref="A40:C40"/>
    <mergeCell ref="G40:H40"/>
    <mergeCell ref="G38:H38"/>
    <mergeCell ref="A39:C39"/>
    <mergeCell ref="G39:H39"/>
    <mergeCell ref="A37:C37"/>
    <mergeCell ref="A38:C38"/>
    <mergeCell ref="A35:C35"/>
    <mergeCell ref="G35:H35"/>
    <mergeCell ref="A28:C28"/>
    <mergeCell ref="G28:H28"/>
    <mergeCell ref="A29:C29"/>
    <mergeCell ref="G29:H29"/>
    <mergeCell ref="A30:C30"/>
    <mergeCell ref="G30:H30"/>
    <mergeCell ref="A32:C32"/>
    <mergeCell ref="G32:H32"/>
    <mergeCell ref="A33:C33"/>
    <mergeCell ref="G33:H33"/>
    <mergeCell ref="A34:C34"/>
    <mergeCell ref="G34:H34"/>
    <mergeCell ref="A31:C31"/>
    <mergeCell ref="G31:H31"/>
    <mergeCell ref="A26:C26"/>
    <mergeCell ref="G26:H26"/>
    <mergeCell ref="A27:C27"/>
    <mergeCell ref="G27:H27"/>
    <mergeCell ref="A18:C18"/>
    <mergeCell ref="G18:H18"/>
    <mergeCell ref="A25:C25"/>
    <mergeCell ref="G25:H25"/>
    <mergeCell ref="A20:C20"/>
    <mergeCell ref="G20:H20"/>
    <mergeCell ref="A21:C21"/>
    <mergeCell ref="G21:H21"/>
    <mergeCell ref="A22:C22"/>
    <mergeCell ref="G22:H22"/>
    <mergeCell ref="A19:C19"/>
    <mergeCell ref="G19:H19"/>
    <mergeCell ref="A23:C23"/>
    <mergeCell ref="G23:H23"/>
    <mergeCell ref="A24:C24"/>
    <mergeCell ref="G24:H24"/>
    <mergeCell ref="A14:C14"/>
    <mergeCell ref="G14:H14"/>
    <mergeCell ref="A15:C15"/>
    <mergeCell ref="G15:H15"/>
    <mergeCell ref="A16:C16"/>
    <mergeCell ref="G16:H16"/>
    <mergeCell ref="A17:C17"/>
    <mergeCell ref="G17:H17"/>
    <mergeCell ref="A8:C8"/>
    <mergeCell ref="G8:H8"/>
    <mergeCell ref="D6:F6"/>
    <mergeCell ref="A9:C9"/>
    <mergeCell ref="G9:H9"/>
    <mergeCell ref="A13:C13"/>
    <mergeCell ref="G13:H13"/>
    <mergeCell ref="A10:C10"/>
    <mergeCell ref="G10:H10"/>
    <mergeCell ref="A11:C11"/>
    <mergeCell ref="G11:H11"/>
    <mergeCell ref="A12:C12"/>
    <mergeCell ref="G12:H12"/>
    <mergeCell ref="A2:I2"/>
    <mergeCell ref="A3:I3"/>
    <mergeCell ref="A5:F5"/>
    <mergeCell ref="A6:C6"/>
    <mergeCell ref="G6:H6"/>
    <mergeCell ref="I6:K6"/>
    <mergeCell ref="G5:K5"/>
  </mergeCells>
  <phoneticPr fontId="25" type="noConversion"/>
  <pageMargins left="0.25" right="0.25" top="0.48" bottom="0.37" header="0.25" footer="0.24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D21" sqref="D21"/>
    </sheetView>
  </sheetViews>
  <sheetFormatPr defaultRowHeight="12.75"/>
  <cols>
    <col min="1" max="1" width="36.28515625" customWidth="1"/>
    <col min="2" max="2" width="13.5703125" customWidth="1"/>
    <col min="3" max="4" width="14.42578125" customWidth="1"/>
    <col min="5" max="6" width="12.5703125" customWidth="1"/>
    <col min="7" max="7" width="13.42578125" customWidth="1"/>
    <col min="8" max="8" width="16.42578125" customWidth="1"/>
  </cols>
  <sheetData>
    <row r="1" spans="1:8">
      <c r="H1" s="8" t="s">
        <v>407</v>
      </c>
    </row>
    <row r="2" spans="1:8" ht="15">
      <c r="G2" s="7"/>
    </row>
    <row r="4" spans="1:8" ht="12.75" customHeight="1">
      <c r="A4" s="507" t="s">
        <v>130</v>
      </c>
      <c r="B4" s="507"/>
      <c r="C4" s="507"/>
      <c r="D4" s="507"/>
      <c r="E4" s="507"/>
      <c r="F4" s="507"/>
      <c r="G4" s="507"/>
      <c r="H4" s="507"/>
    </row>
    <row r="5" spans="1:8" ht="12.75" customHeight="1">
      <c r="A5" s="507" t="s">
        <v>131</v>
      </c>
      <c r="B5" s="507"/>
      <c r="C5" s="507"/>
      <c r="D5" s="507"/>
      <c r="E5" s="507"/>
      <c r="F5" s="507"/>
      <c r="G5" s="507"/>
      <c r="H5" s="507"/>
    </row>
    <row r="6" spans="1:8">
      <c r="B6" t="s">
        <v>132</v>
      </c>
    </row>
    <row r="8" spans="1:8">
      <c r="H8" s="10" t="s">
        <v>133</v>
      </c>
    </row>
    <row r="9" spans="1:8">
      <c r="A9" s="24" t="s">
        <v>1</v>
      </c>
      <c r="B9" s="50" t="s">
        <v>361</v>
      </c>
      <c r="C9" s="50" t="s">
        <v>362</v>
      </c>
      <c r="D9" s="50" t="s">
        <v>134</v>
      </c>
      <c r="E9" s="64" t="s">
        <v>180</v>
      </c>
      <c r="F9" s="64" t="s">
        <v>363</v>
      </c>
      <c r="G9" s="50" t="s">
        <v>364</v>
      </c>
      <c r="H9" s="50" t="s">
        <v>107</v>
      </c>
    </row>
    <row r="10" spans="1:8">
      <c r="A10" s="14" t="s">
        <v>135</v>
      </c>
      <c r="B10" s="101"/>
      <c r="C10" s="101"/>
      <c r="D10" s="101"/>
      <c r="E10" s="101"/>
      <c r="F10" s="101"/>
      <c r="G10" s="155"/>
      <c r="H10" s="157"/>
    </row>
    <row r="11" spans="1:8">
      <c r="A11" s="14" t="s">
        <v>136</v>
      </c>
      <c r="B11" s="101"/>
      <c r="C11" s="101"/>
      <c r="D11" s="101"/>
      <c r="E11" s="101"/>
      <c r="F11" s="101"/>
      <c r="G11" s="155"/>
      <c r="H11" s="157"/>
    </row>
    <row r="12" spans="1:8">
      <c r="A12" s="14" t="s">
        <v>137</v>
      </c>
      <c r="B12" s="155"/>
      <c r="C12" s="155"/>
      <c r="D12" s="155"/>
      <c r="E12" s="155"/>
      <c r="F12" s="155"/>
      <c r="G12" s="155"/>
      <c r="H12" s="155">
        <f t="shared" ref="H12:H17" si="0">SUM(B12:G12)</f>
        <v>0</v>
      </c>
    </row>
    <row r="13" spans="1:8">
      <c r="A13" s="14" t="s">
        <v>138</v>
      </c>
      <c r="B13" s="155"/>
      <c r="C13" s="155"/>
      <c r="D13" s="155"/>
      <c r="E13" s="155"/>
      <c r="F13" s="155"/>
      <c r="G13" s="155"/>
      <c r="H13" s="155">
        <f t="shared" si="0"/>
        <v>0</v>
      </c>
    </row>
    <row r="14" spans="1:8">
      <c r="A14" s="14" t="s">
        <v>334</v>
      </c>
      <c r="B14" s="155">
        <v>386</v>
      </c>
      <c r="C14" s="155"/>
      <c r="D14" s="155"/>
      <c r="E14" s="155"/>
      <c r="F14" s="155"/>
      <c r="G14" s="155"/>
      <c r="H14" s="155">
        <f t="shared" si="0"/>
        <v>386</v>
      </c>
    </row>
    <row r="15" spans="1:8">
      <c r="A15" s="14" t="s">
        <v>139</v>
      </c>
      <c r="B15" s="155"/>
      <c r="C15" s="155"/>
      <c r="D15" s="155"/>
      <c r="E15" s="155"/>
      <c r="F15" s="155"/>
      <c r="G15" s="155"/>
      <c r="H15" s="155">
        <f t="shared" si="0"/>
        <v>0</v>
      </c>
    </row>
    <row r="16" spans="1:8">
      <c r="A16" s="65"/>
      <c r="B16" s="155"/>
      <c r="C16" s="155"/>
      <c r="D16" s="155"/>
      <c r="E16" s="155"/>
      <c r="F16" s="155"/>
      <c r="G16" s="155"/>
      <c r="H16" s="155">
        <f t="shared" si="0"/>
        <v>0</v>
      </c>
    </row>
    <row r="17" spans="1:8">
      <c r="A17" s="65"/>
      <c r="B17" s="155"/>
      <c r="C17" s="155"/>
      <c r="D17" s="155"/>
      <c r="E17" s="155"/>
      <c r="F17" s="155"/>
      <c r="G17" s="155"/>
      <c r="H17" s="155">
        <f t="shared" si="0"/>
        <v>0</v>
      </c>
    </row>
    <row r="18" spans="1:8">
      <c r="A18" s="66" t="s">
        <v>62</v>
      </c>
      <c r="B18" s="156">
        <f t="shared" ref="B18:H18" si="1">SUM(B10:B17)</f>
        <v>386</v>
      </c>
      <c r="C18" s="156">
        <f t="shared" si="1"/>
        <v>0</v>
      </c>
      <c r="D18" s="156">
        <f t="shared" si="1"/>
        <v>0</v>
      </c>
      <c r="E18" s="156">
        <f t="shared" si="1"/>
        <v>0</v>
      </c>
      <c r="F18" s="156">
        <f t="shared" si="1"/>
        <v>0</v>
      </c>
      <c r="G18" s="156">
        <f t="shared" si="1"/>
        <v>0</v>
      </c>
      <c r="H18" s="156">
        <f t="shared" si="1"/>
        <v>386</v>
      </c>
    </row>
  </sheetData>
  <mergeCells count="2">
    <mergeCell ref="A4:H4"/>
    <mergeCell ref="A5:H5"/>
  </mergeCells>
  <phoneticPr fontId="25" type="noConversion"/>
  <pageMargins left="0.26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D20" sqref="D20"/>
    </sheetView>
  </sheetViews>
  <sheetFormatPr defaultRowHeight="12.75"/>
  <cols>
    <col min="1" max="1" width="12.85546875" customWidth="1"/>
    <col min="2" max="2" width="14" customWidth="1"/>
    <col min="3" max="3" width="14.5703125" customWidth="1"/>
    <col min="4" max="4" width="15.42578125" customWidth="1"/>
    <col min="5" max="5" width="14.7109375" customWidth="1"/>
    <col min="6" max="6" width="15.85546875" customWidth="1"/>
    <col min="7" max="7" width="14.5703125" customWidth="1"/>
    <col min="8" max="8" width="13.7109375" customWidth="1"/>
    <col min="9" max="9" width="15.28515625" customWidth="1"/>
  </cols>
  <sheetData>
    <row r="1" spans="1:9" ht="14.25">
      <c r="I1" s="1" t="s">
        <v>335</v>
      </c>
    </row>
    <row r="2" spans="1:9">
      <c r="E2" s="96"/>
    </row>
    <row r="4" spans="1:9" ht="15.75" customHeight="1">
      <c r="A4" s="507" t="s">
        <v>403</v>
      </c>
      <c r="B4" s="507"/>
      <c r="C4" s="507"/>
      <c r="D4" s="507"/>
      <c r="E4" s="507"/>
      <c r="F4" s="507"/>
      <c r="G4" s="507"/>
      <c r="H4" s="507"/>
      <c r="I4" s="507"/>
    </row>
    <row r="5" spans="1:9">
      <c r="C5" s="51"/>
    </row>
    <row r="7" spans="1:9">
      <c r="I7" s="38" t="s">
        <v>17</v>
      </c>
    </row>
    <row r="8" spans="1:9" ht="17.25" customHeight="1">
      <c r="A8" s="508" t="s">
        <v>83</v>
      </c>
      <c r="B8" s="423" t="s">
        <v>84</v>
      </c>
      <c r="C8" s="423"/>
      <c r="D8" s="423" t="s">
        <v>85</v>
      </c>
      <c r="E8" s="423"/>
      <c r="F8" s="509" t="s">
        <v>86</v>
      </c>
      <c r="G8" s="423"/>
      <c r="H8" s="423" t="s">
        <v>87</v>
      </c>
      <c r="I8" s="423"/>
    </row>
    <row r="9" spans="1:9" ht="17.25" customHeight="1">
      <c r="A9" s="508"/>
      <c r="B9" s="20" t="s">
        <v>88</v>
      </c>
      <c r="C9" s="20" t="s">
        <v>89</v>
      </c>
      <c r="D9" s="20" t="s">
        <v>90</v>
      </c>
      <c r="E9" s="20" t="s">
        <v>91</v>
      </c>
      <c r="F9" s="52" t="s">
        <v>92</v>
      </c>
      <c r="G9" s="52" t="s">
        <v>93</v>
      </c>
      <c r="H9" s="20" t="s">
        <v>94</v>
      </c>
      <c r="I9" s="20" t="s">
        <v>95</v>
      </c>
    </row>
    <row r="10" spans="1:9" ht="18" customHeight="1">
      <c r="A10" s="19" t="s">
        <v>96</v>
      </c>
      <c r="B10" s="91">
        <v>20072</v>
      </c>
      <c r="C10" s="91">
        <v>20072</v>
      </c>
      <c r="D10" s="91"/>
      <c r="E10" s="91">
        <v>0</v>
      </c>
      <c r="F10" s="91"/>
      <c r="G10" s="91"/>
      <c r="H10" s="91"/>
      <c r="I10" s="91"/>
    </row>
    <row r="11" spans="1:9" ht="16.5" customHeight="1">
      <c r="A11" s="19" t="s">
        <v>97</v>
      </c>
      <c r="B11" s="91">
        <v>20072</v>
      </c>
      <c r="C11" s="91">
        <v>20072</v>
      </c>
      <c r="D11" s="91"/>
      <c r="E11" s="91">
        <v>0</v>
      </c>
      <c r="F11" s="91"/>
      <c r="G11" s="91"/>
      <c r="H11" s="91"/>
      <c r="I11" s="91"/>
    </row>
    <row r="12" spans="1:9" ht="18" customHeight="1">
      <c r="A12" s="19" t="s">
        <v>98</v>
      </c>
      <c r="B12" s="91">
        <v>20072</v>
      </c>
      <c r="C12" s="91">
        <v>20072</v>
      </c>
      <c r="D12" s="91"/>
      <c r="E12" s="91"/>
      <c r="F12" s="91"/>
      <c r="G12" s="91"/>
      <c r="H12" s="91"/>
      <c r="I12" s="91"/>
    </row>
    <row r="13" spans="1:9" ht="18" customHeight="1">
      <c r="A13" s="19" t="s">
        <v>99</v>
      </c>
      <c r="B13" s="91">
        <v>20072</v>
      </c>
      <c r="C13" s="91">
        <v>20072</v>
      </c>
      <c r="D13" s="91"/>
      <c r="E13" s="91"/>
      <c r="F13" s="91"/>
      <c r="G13" s="91"/>
      <c r="H13" s="91"/>
      <c r="I13" s="91"/>
    </row>
    <row r="14" spans="1:9" ht="18" customHeight="1">
      <c r="A14" s="19" t="s">
        <v>100</v>
      </c>
      <c r="B14" s="91">
        <v>20072</v>
      </c>
      <c r="C14" s="91">
        <v>20072</v>
      </c>
      <c r="D14" s="91"/>
      <c r="E14" s="91"/>
      <c r="F14" s="91"/>
      <c r="G14" s="91"/>
      <c r="H14" s="91"/>
      <c r="I14" s="91"/>
    </row>
    <row r="15" spans="1:9" ht="18" customHeight="1">
      <c r="A15" s="19" t="s">
        <v>101</v>
      </c>
      <c r="B15" s="91">
        <v>20072</v>
      </c>
      <c r="C15" s="91">
        <v>20072</v>
      </c>
      <c r="D15" s="91"/>
      <c r="E15" s="91"/>
      <c r="F15" s="91"/>
      <c r="G15" s="91"/>
      <c r="H15" s="91"/>
      <c r="I15" s="91"/>
    </row>
    <row r="16" spans="1:9" ht="18" customHeight="1">
      <c r="A16" s="19" t="s">
        <v>102</v>
      </c>
      <c r="B16" s="91">
        <v>20072</v>
      </c>
      <c r="C16" s="91">
        <v>20072</v>
      </c>
      <c r="D16" s="91"/>
      <c r="E16" s="91"/>
      <c r="F16" s="91"/>
      <c r="G16" s="91"/>
      <c r="H16" s="91"/>
      <c r="I16" s="91"/>
    </row>
    <row r="17" spans="1:9" ht="18" customHeight="1">
      <c r="A17" s="19" t="s">
        <v>103</v>
      </c>
      <c r="B17" s="91">
        <v>20072</v>
      </c>
      <c r="C17" s="91">
        <v>20072</v>
      </c>
      <c r="D17" s="91"/>
      <c r="E17" s="91"/>
      <c r="F17" s="91"/>
      <c r="G17" s="91"/>
      <c r="H17" s="91"/>
      <c r="I17" s="91"/>
    </row>
    <row r="18" spans="1:9" ht="18" customHeight="1">
      <c r="A18" s="19" t="s">
        <v>104</v>
      </c>
      <c r="B18" s="91">
        <v>20072</v>
      </c>
      <c r="C18" s="91">
        <v>20072</v>
      </c>
      <c r="D18" s="91"/>
      <c r="E18" s="91"/>
      <c r="F18" s="91"/>
      <c r="G18" s="91"/>
      <c r="H18" s="91"/>
      <c r="I18" s="91"/>
    </row>
    <row r="19" spans="1:9" ht="18" customHeight="1">
      <c r="A19" s="19" t="s">
        <v>337</v>
      </c>
      <c r="B19" s="91">
        <v>20072</v>
      </c>
      <c r="C19" s="91">
        <v>20072</v>
      </c>
      <c r="D19" s="91"/>
      <c r="E19" s="91"/>
      <c r="F19" s="91"/>
      <c r="G19" s="90"/>
      <c r="H19" s="91"/>
      <c r="I19" s="91"/>
    </row>
    <row r="20" spans="1:9" ht="18" customHeight="1">
      <c r="A20" s="19" t="s">
        <v>105</v>
      </c>
      <c r="B20" s="91">
        <v>20072</v>
      </c>
      <c r="C20" s="91">
        <v>20072</v>
      </c>
      <c r="D20" s="91"/>
      <c r="E20" s="91"/>
      <c r="F20" s="91"/>
      <c r="G20" s="91"/>
      <c r="H20" s="91"/>
      <c r="I20" s="91"/>
    </row>
    <row r="21" spans="1:9" ht="17.25" customHeight="1">
      <c r="A21" s="19" t="s">
        <v>106</v>
      </c>
      <c r="B21" s="91">
        <v>20076</v>
      </c>
      <c r="C21" s="91">
        <v>20076</v>
      </c>
      <c r="D21" s="91"/>
      <c r="E21" s="91"/>
      <c r="F21" s="91"/>
      <c r="G21" s="91"/>
      <c r="H21" s="91"/>
      <c r="I21" s="91"/>
    </row>
    <row r="22" spans="1:9" ht="18" customHeight="1">
      <c r="A22" s="24" t="s">
        <v>107</v>
      </c>
      <c r="B22" s="91">
        <f>SUM(B10:B21)</f>
        <v>240868</v>
      </c>
      <c r="C22" s="91">
        <f>SUM(C10:C21)</f>
        <v>240868</v>
      </c>
      <c r="D22" s="91">
        <f t="shared" ref="D22:I22" si="0">SUM(D10:D21)</f>
        <v>0</v>
      </c>
      <c r="E22" s="91"/>
      <c r="F22" s="91">
        <f t="shared" si="0"/>
        <v>0</v>
      </c>
      <c r="G22" s="91"/>
      <c r="H22" s="91">
        <f t="shared" si="0"/>
        <v>0</v>
      </c>
      <c r="I22" s="91">
        <f t="shared" si="0"/>
        <v>0</v>
      </c>
    </row>
    <row r="24" spans="1:9">
      <c r="B24" s="96"/>
      <c r="C24" s="96"/>
      <c r="E24" s="96"/>
      <c r="G24" s="96">
        <f>+'10'!F32</f>
        <v>0</v>
      </c>
    </row>
    <row r="25" spans="1:9">
      <c r="B25" s="96"/>
      <c r="C25" s="96"/>
      <c r="D25" s="96"/>
      <c r="E25" s="96"/>
      <c r="G25" s="96"/>
    </row>
    <row r="26" spans="1:9">
      <c r="B26" s="96"/>
      <c r="E26" s="96"/>
    </row>
    <row r="27" spans="1:9">
      <c r="C27" s="96"/>
    </row>
  </sheetData>
  <mergeCells count="6">
    <mergeCell ref="A4:I4"/>
    <mergeCell ref="A8:A9"/>
    <mergeCell ref="B8:C8"/>
    <mergeCell ref="D8:E8"/>
    <mergeCell ref="F8:G8"/>
    <mergeCell ref="H8:I8"/>
  </mergeCells>
  <phoneticPr fontId="25" type="noConversion"/>
  <pageMargins left="0.75" right="0.75" top="1" bottom="1" header="0.5" footer="0.5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4"/>
  <sheetViews>
    <sheetView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D92" sqref="D92"/>
    </sheetView>
  </sheetViews>
  <sheetFormatPr defaultRowHeight="12.75"/>
  <cols>
    <col min="1" max="1" width="41.28515625" style="333" customWidth="1"/>
    <col min="2" max="2" width="12.140625" bestFit="1" customWidth="1"/>
    <col min="4" max="4" width="10.5703125" customWidth="1"/>
    <col min="5" max="6" width="10.140625" bestFit="1" customWidth="1"/>
    <col min="7" max="7" width="10.140625" style="109" bestFit="1" customWidth="1"/>
    <col min="8" max="9" width="11.140625" bestFit="1" customWidth="1"/>
    <col min="10" max="10" width="11.140625" style="109" bestFit="1" customWidth="1"/>
    <col min="11" max="11" width="11.140625" bestFit="1" customWidth="1"/>
    <col min="12" max="13" width="12.7109375" bestFit="1" customWidth="1"/>
    <col min="14" max="14" width="11.7109375" customWidth="1"/>
    <col min="15" max="15" width="9.140625" style="96"/>
  </cols>
  <sheetData>
    <row r="1" spans="1:14">
      <c r="A1" s="521" t="s">
        <v>404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</row>
    <row r="2" spans="1:14">
      <c r="M2" s="117" t="s">
        <v>345</v>
      </c>
    </row>
    <row r="3" spans="1:14" ht="13.5" thickBot="1"/>
    <row r="4" spans="1:14">
      <c r="A4" s="334" t="s">
        <v>170</v>
      </c>
      <c r="B4" s="110" t="s">
        <v>171</v>
      </c>
      <c r="C4" s="110" t="s">
        <v>172</v>
      </c>
      <c r="D4" s="110" t="s">
        <v>338</v>
      </c>
      <c r="E4" s="110" t="s">
        <v>339</v>
      </c>
      <c r="F4" s="110" t="s">
        <v>340</v>
      </c>
      <c r="G4" s="111" t="s">
        <v>341</v>
      </c>
      <c r="H4" s="110" t="s">
        <v>342</v>
      </c>
      <c r="I4" s="110" t="s">
        <v>343</v>
      </c>
      <c r="J4" s="111" t="s">
        <v>344</v>
      </c>
      <c r="K4" s="110" t="s">
        <v>173</v>
      </c>
      <c r="L4" s="110" t="s">
        <v>174</v>
      </c>
      <c r="M4" s="110" t="s">
        <v>175</v>
      </c>
      <c r="N4" s="112" t="s">
        <v>176</v>
      </c>
    </row>
    <row r="5" spans="1:14">
      <c r="A5" s="335" t="s">
        <v>177</v>
      </c>
      <c r="C5" s="132"/>
      <c r="D5" s="132"/>
      <c r="E5" s="132"/>
      <c r="F5" s="132"/>
      <c r="G5" s="132"/>
      <c r="H5" s="132"/>
      <c r="I5" s="132"/>
      <c r="J5" s="132"/>
      <c r="K5" s="132">
        <f>+J96</f>
        <v>0</v>
      </c>
      <c r="L5" s="132">
        <f>+K96</f>
        <v>0</v>
      </c>
      <c r="M5" s="132">
        <f>+L96</f>
        <v>0</v>
      </c>
      <c r="N5" s="218"/>
    </row>
    <row r="6" spans="1:14">
      <c r="A6" s="336" t="s">
        <v>21</v>
      </c>
      <c r="B6" s="301">
        <v>1006</v>
      </c>
      <c r="C6" s="301">
        <v>1006</v>
      </c>
      <c r="D6" s="301">
        <v>1006</v>
      </c>
      <c r="E6" s="301">
        <v>1006</v>
      </c>
      <c r="F6" s="301">
        <v>1006</v>
      </c>
      <c r="G6" s="301">
        <v>1006</v>
      </c>
      <c r="H6" s="301">
        <v>1006</v>
      </c>
      <c r="I6" s="301">
        <v>1006</v>
      </c>
      <c r="J6" s="301">
        <v>1006</v>
      </c>
      <c r="K6" s="301">
        <v>1006</v>
      </c>
      <c r="L6" s="301">
        <v>1006</v>
      </c>
      <c r="M6" s="301">
        <v>1013</v>
      </c>
      <c r="N6" s="349">
        <v>12079</v>
      </c>
    </row>
    <row r="7" spans="1:14">
      <c r="A7" s="337" t="s">
        <v>22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349">
        <f>SUM(B7:M7)</f>
        <v>0</v>
      </c>
    </row>
    <row r="8" spans="1:14">
      <c r="A8" s="337" t="s">
        <v>23</v>
      </c>
      <c r="B8" s="350">
        <v>1171</v>
      </c>
      <c r="C8" s="301">
        <v>1006</v>
      </c>
      <c r="D8" s="301">
        <v>1006</v>
      </c>
      <c r="E8" s="301">
        <v>1006</v>
      </c>
      <c r="F8" s="301">
        <v>1006</v>
      </c>
      <c r="G8" s="301">
        <v>1006</v>
      </c>
      <c r="H8" s="301">
        <v>1006</v>
      </c>
      <c r="I8" s="301">
        <v>1006</v>
      </c>
      <c r="J8" s="301">
        <v>1006</v>
      </c>
      <c r="K8" s="301">
        <v>1006</v>
      </c>
      <c r="L8" s="301">
        <v>1006</v>
      </c>
      <c r="M8" s="301">
        <v>1013</v>
      </c>
      <c r="N8" s="349">
        <v>12079</v>
      </c>
    </row>
    <row r="9" spans="1:14">
      <c r="A9" s="337" t="s">
        <v>24</v>
      </c>
      <c r="B9" s="254">
        <f>+O9/12</f>
        <v>0</v>
      </c>
      <c r="C9" s="254"/>
      <c r="D9" s="254"/>
      <c r="E9" s="254"/>
      <c r="F9" s="254"/>
      <c r="G9" s="254"/>
      <c r="H9" s="254"/>
      <c r="I9" s="254"/>
      <c r="J9" s="254"/>
      <c r="K9" s="254">
        <f>+X9/12</f>
        <v>0</v>
      </c>
      <c r="L9" s="254">
        <f>+Y9/12</f>
        <v>0</v>
      </c>
      <c r="M9" s="254">
        <f>+Z9/12</f>
        <v>0</v>
      </c>
      <c r="N9" s="349">
        <f>SUM(B9:M9)</f>
        <v>0</v>
      </c>
    </row>
    <row r="10" spans="1:14">
      <c r="A10" s="337" t="s">
        <v>25</v>
      </c>
      <c r="B10" s="350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349">
        <f>SUM(B10:M10)</f>
        <v>0</v>
      </c>
    </row>
    <row r="11" spans="1:14">
      <c r="A11" s="338" t="s">
        <v>5</v>
      </c>
      <c r="B11" s="255">
        <v>900</v>
      </c>
      <c r="C11" s="255">
        <v>900</v>
      </c>
      <c r="D11" s="255">
        <v>900</v>
      </c>
      <c r="E11" s="255">
        <v>900</v>
      </c>
      <c r="F11" s="255">
        <v>900</v>
      </c>
      <c r="G11" s="255">
        <v>900</v>
      </c>
      <c r="H11" s="255">
        <v>900</v>
      </c>
      <c r="I11" s="255">
        <v>900</v>
      </c>
      <c r="J11" s="255">
        <v>900</v>
      </c>
      <c r="K11" s="255">
        <v>900</v>
      </c>
      <c r="L11" s="255">
        <v>900</v>
      </c>
      <c r="M11" s="255">
        <v>900</v>
      </c>
      <c r="N11" s="349">
        <v>10800</v>
      </c>
    </row>
    <row r="12" spans="1:14">
      <c r="A12" s="337" t="s">
        <v>26</v>
      </c>
      <c r="B12" s="254">
        <v>866</v>
      </c>
      <c r="C12" s="254">
        <v>866</v>
      </c>
      <c r="D12" s="254">
        <v>866</v>
      </c>
      <c r="E12" s="254">
        <v>866</v>
      </c>
      <c r="F12" s="254">
        <v>866</v>
      </c>
      <c r="G12" s="254">
        <v>866</v>
      </c>
      <c r="H12" s="254">
        <v>866</v>
      </c>
      <c r="I12" s="254">
        <v>866</v>
      </c>
      <c r="J12" s="254">
        <v>866</v>
      </c>
      <c r="K12" s="254">
        <v>866</v>
      </c>
      <c r="L12" s="254">
        <v>866</v>
      </c>
      <c r="M12" s="254">
        <v>874</v>
      </c>
      <c r="N12" s="349">
        <v>10400</v>
      </c>
    </row>
    <row r="13" spans="1:14" ht="12.75" customHeight="1">
      <c r="A13" s="337" t="s">
        <v>27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349"/>
    </row>
    <row r="14" spans="1:14">
      <c r="A14" s="337" t="s">
        <v>28</v>
      </c>
      <c r="B14" s="254">
        <f t="shared" ref="B14:M15" si="0">+O14/12</f>
        <v>0</v>
      </c>
      <c r="C14" s="254">
        <v>33</v>
      </c>
      <c r="D14" s="254">
        <v>33</v>
      </c>
      <c r="E14" s="254">
        <v>33</v>
      </c>
      <c r="F14" s="254">
        <v>33</v>
      </c>
      <c r="G14" s="254">
        <v>33</v>
      </c>
      <c r="H14" s="254">
        <v>33</v>
      </c>
      <c r="I14" s="254">
        <v>33</v>
      </c>
      <c r="J14" s="254">
        <v>33</v>
      </c>
      <c r="K14" s="254">
        <v>33</v>
      </c>
      <c r="L14" s="254">
        <v>33</v>
      </c>
      <c r="M14" s="254">
        <v>37</v>
      </c>
      <c r="N14" s="349">
        <f>SUM(B14:M14)</f>
        <v>367</v>
      </c>
    </row>
    <row r="15" spans="1:14">
      <c r="A15" s="337" t="s">
        <v>29</v>
      </c>
      <c r="B15" s="254">
        <f t="shared" si="0"/>
        <v>0</v>
      </c>
      <c r="C15" s="254">
        <f t="shared" si="0"/>
        <v>0</v>
      </c>
      <c r="D15" s="254">
        <f t="shared" si="0"/>
        <v>0</v>
      </c>
      <c r="E15" s="254">
        <f t="shared" si="0"/>
        <v>0</v>
      </c>
      <c r="F15" s="254">
        <f t="shared" si="0"/>
        <v>0</v>
      </c>
      <c r="G15" s="254">
        <f t="shared" si="0"/>
        <v>0</v>
      </c>
      <c r="H15" s="254">
        <f t="shared" si="0"/>
        <v>0</v>
      </c>
      <c r="I15" s="254">
        <f t="shared" si="0"/>
        <v>0</v>
      </c>
      <c r="J15" s="254">
        <f t="shared" si="0"/>
        <v>0</v>
      </c>
      <c r="K15" s="254">
        <f t="shared" si="0"/>
        <v>0</v>
      </c>
      <c r="L15" s="254">
        <f t="shared" si="0"/>
        <v>0</v>
      </c>
      <c r="M15" s="254">
        <f t="shared" si="0"/>
        <v>0</v>
      </c>
      <c r="N15" s="349">
        <f>SUM(B15:M15)</f>
        <v>0</v>
      </c>
    </row>
    <row r="16" spans="1:14" ht="22.5">
      <c r="A16" s="338" t="s">
        <v>234</v>
      </c>
      <c r="B16" s="255">
        <v>12959</v>
      </c>
      <c r="C16" s="255">
        <v>8639</v>
      </c>
      <c r="D16" s="255">
        <v>8639</v>
      </c>
      <c r="E16" s="255">
        <v>8639</v>
      </c>
      <c r="F16" s="255">
        <v>8639</v>
      </c>
      <c r="G16" s="255">
        <v>8639</v>
      </c>
      <c r="H16" s="255">
        <v>8639</v>
      </c>
      <c r="I16" s="255">
        <v>8639</v>
      </c>
      <c r="J16" s="255">
        <v>8639</v>
      </c>
      <c r="K16" s="255">
        <v>8639</v>
      </c>
      <c r="L16" s="255">
        <v>8639</v>
      </c>
      <c r="M16" s="255">
        <v>8635</v>
      </c>
      <c r="N16" s="349">
        <v>107994</v>
      </c>
    </row>
    <row r="17" spans="1:16" ht="22.5">
      <c r="A17" s="337" t="s">
        <v>243</v>
      </c>
      <c r="B17" s="254">
        <v>7130</v>
      </c>
      <c r="C17" s="254">
        <v>4752</v>
      </c>
      <c r="D17" s="254">
        <v>4752</v>
      </c>
      <c r="E17" s="254">
        <v>4752</v>
      </c>
      <c r="F17" s="254">
        <v>4752</v>
      </c>
      <c r="G17" s="254">
        <v>4752</v>
      </c>
      <c r="H17" s="254">
        <v>4752</v>
      </c>
      <c r="I17" s="254">
        <v>4752</v>
      </c>
      <c r="J17" s="254">
        <v>4752</v>
      </c>
      <c r="K17" s="254">
        <v>4752</v>
      </c>
      <c r="L17" s="254">
        <v>4752</v>
      </c>
      <c r="M17" s="254">
        <v>4752</v>
      </c>
      <c r="N17" s="349">
        <v>59403</v>
      </c>
    </row>
    <row r="18" spans="1:16" ht="25.5" customHeight="1">
      <c r="A18" s="246" t="s">
        <v>405</v>
      </c>
      <c r="B18" s="254">
        <v>2610</v>
      </c>
      <c r="C18" s="254">
        <v>1740</v>
      </c>
      <c r="D18" s="254">
        <v>1740</v>
      </c>
      <c r="E18" s="254">
        <v>1740</v>
      </c>
      <c r="F18" s="254">
        <v>1740</v>
      </c>
      <c r="G18" s="254">
        <v>1740</v>
      </c>
      <c r="H18" s="254">
        <v>1740</v>
      </c>
      <c r="I18" s="254">
        <v>1740</v>
      </c>
      <c r="J18" s="254">
        <v>1740</v>
      </c>
      <c r="K18" s="254">
        <v>1740</v>
      </c>
      <c r="L18" s="254">
        <v>1740</v>
      </c>
      <c r="M18" s="254">
        <v>1740</v>
      </c>
      <c r="N18" s="349">
        <v>21752</v>
      </c>
    </row>
    <row r="19" spans="1:16" ht="22.5">
      <c r="A19" s="337" t="s">
        <v>245</v>
      </c>
      <c r="B19" s="254">
        <v>1530</v>
      </c>
      <c r="C19" s="254">
        <v>1020</v>
      </c>
      <c r="D19" s="254">
        <v>1020</v>
      </c>
      <c r="E19" s="254">
        <v>1020</v>
      </c>
      <c r="F19" s="254">
        <v>1020</v>
      </c>
      <c r="G19" s="254">
        <v>1020</v>
      </c>
      <c r="H19" s="254">
        <v>1020</v>
      </c>
      <c r="I19" s="254">
        <v>1020</v>
      </c>
      <c r="J19" s="254">
        <v>1020</v>
      </c>
      <c r="K19" s="254">
        <v>1020</v>
      </c>
      <c r="L19" s="254">
        <v>1020</v>
      </c>
      <c r="M19" s="254">
        <v>1020</v>
      </c>
      <c r="N19" s="349">
        <v>12758</v>
      </c>
    </row>
    <row r="20" spans="1:16">
      <c r="A20" s="337" t="s">
        <v>370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349"/>
    </row>
    <row r="21" spans="1:16">
      <c r="A21" s="337" t="s">
        <v>406</v>
      </c>
      <c r="B21" s="254">
        <v>1689</v>
      </c>
      <c r="C21" s="254">
        <v>1127</v>
      </c>
      <c r="D21" s="254">
        <v>1127</v>
      </c>
      <c r="E21" s="254">
        <v>1127</v>
      </c>
      <c r="F21" s="254">
        <v>1127</v>
      </c>
      <c r="G21" s="254">
        <v>1127</v>
      </c>
      <c r="H21" s="254">
        <v>1127</v>
      </c>
      <c r="I21" s="254">
        <v>1127</v>
      </c>
      <c r="J21" s="254">
        <v>1127</v>
      </c>
      <c r="K21" s="254">
        <v>1127</v>
      </c>
      <c r="L21" s="254">
        <v>1127</v>
      </c>
      <c r="M21" s="254">
        <v>1123</v>
      </c>
      <c r="N21" s="349">
        <v>14081</v>
      </c>
    </row>
    <row r="22" spans="1:16" s="203" customFormat="1">
      <c r="A22" s="339" t="s">
        <v>200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349"/>
      <c r="O22" s="204"/>
    </row>
    <row r="23" spans="1:16" s="203" customFormat="1">
      <c r="A23" s="339" t="s">
        <v>235</v>
      </c>
      <c r="B23" s="255">
        <v>913</v>
      </c>
      <c r="C23" s="255">
        <v>913</v>
      </c>
      <c r="D23" s="255">
        <v>913</v>
      </c>
      <c r="E23" s="255">
        <v>913</v>
      </c>
      <c r="F23" s="255">
        <v>913</v>
      </c>
      <c r="G23" s="255">
        <v>913</v>
      </c>
      <c r="H23" s="255">
        <v>913</v>
      </c>
      <c r="I23" s="255">
        <v>913</v>
      </c>
      <c r="J23" s="255">
        <v>913</v>
      </c>
      <c r="K23" s="255">
        <v>913</v>
      </c>
      <c r="L23" s="255">
        <v>913</v>
      </c>
      <c r="M23" s="255">
        <v>915</v>
      </c>
      <c r="N23" s="349">
        <v>10958</v>
      </c>
      <c r="O23" s="204"/>
    </row>
    <row r="24" spans="1:16" s="203" customFormat="1" ht="22.5">
      <c r="A24" s="338" t="s">
        <v>196</v>
      </c>
      <c r="B24" s="349">
        <v>5332</v>
      </c>
      <c r="C24" s="349">
        <v>5332</v>
      </c>
      <c r="D24" s="349">
        <v>5332</v>
      </c>
      <c r="E24" s="349">
        <v>5332</v>
      </c>
      <c r="F24" s="349">
        <v>5332</v>
      </c>
      <c r="G24" s="349">
        <v>5332</v>
      </c>
      <c r="H24" s="349">
        <v>5332</v>
      </c>
      <c r="I24" s="349">
        <v>5332</v>
      </c>
      <c r="J24" s="349">
        <v>5332</v>
      </c>
      <c r="K24" s="349">
        <v>5332</v>
      </c>
      <c r="L24" s="349">
        <v>5332</v>
      </c>
      <c r="M24" s="349">
        <v>5332</v>
      </c>
      <c r="N24" s="349">
        <v>63984</v>
      </c>
      <c r="O24" s="204"/>
    </row>
    <row r="25" spans="1:16" s="203" customFormat="1">
      <c r="A25" s="340" t="s">
        <v>236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O25" s="204"/>
    </row>
    <row r="26" spans="1:16" s="331" customFormat="1" ht="22.5">
      <c r="A26" s="341" t="s">
        <v>237</v>
      </c>
      <c r="B26" s="253">
        <v>21110</v>
      </c>
      <c r="C26" s="253">
        <v>16790</v>
      </c>
      <c r="D26" s="253">
        <v>16790</v>
      </c>
      <c r="E26" s="253">
        <v>16790</v>
      </c>
      <c r="F26" s="253">
        <v>16790</v>
      </c>
      <c r="G26" s="253">
        <v>16790</v>
      </c>
      <c r="H26" s="253">
        <v>16790</v>
      </c>
      <c r="I26" s="253">
        <v>16790</v>
      </c>
      <c r="J26" s="253">
        <v>16790</v>
      </c>
      <c r="K26" s="253">
        <v>16790</v>
      </c>
      <c r="L26" s="253">
        <v>16790</v>
      </c>
      <c r="M26" s="253">
        <v>16795</v>
      </c>
      <c r="N26" s="349">
        <v>205815</v>
      </c>
      <c r="O26" s="96"/>
      <c r="P26" s="332"/>
    </row>
    <row r="27" spans="1:16" ht="12" customHeight="1">
      <c r="A27" s="248" t="s">
        <v>15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349">
        <f>SUM(B27:M27)</f>
        <v>0</v>
      </c>
    </row>
    <row r="28" spans="1:16" ht="21" customHeight="1">
      <c r="A28" s="246" t="s">
        <v>238</v>
      </c>
      <c r="B28" s="257"/>
      <c r="C28" s="257"/>
      <c r="D28" s="257"/>
      <c r="E28" s="257"/>
      <c r="F28" s="257"/>
      <c r="G28" s="257"/>
      <c r="H28" s="257"/>
      <c r="I28" s="257"/>
      <c r="J28" s="257">
        <v>28753</v>
      </c>
      <c r="K28" s="257"/>
      <c r="L28" s="257"/>
      <c r="M28" s="257"/>
      <c r="N28" s="349">
        <v>28753</v>
      </c>
    </row>
    <row r="29" spans="1:16">
      <c r="A29" s="337" t="s">
        <v>239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349"/>
    </row>
    <row r="30" spans="1:16">
      <c r="A30" s="248" t="s">
        <v>240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349">
        <f>SUM(B30:M30)</f>
        <v>0</v>
      </c>
    </row>
    <row r="31" spans="1:16">
      <c r="A31" s="337" t="s">
        <v>223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349">
        <f>SUM(B31:M31)</f>
        <v>0</v>
      </c>
    </row>
    <row r="32" spans="1:16" s="185" customFormat="1">
      <c r="A32" s="341" t="s">
        <v>241</v>
      </c>
      <c r="B32" s="238">
        <f>SUM(B27:B31)</f>
        <v>0</v>
      </c>
      <c r="C32" s="238"/>
      <c r="D32" s="238">
        <f t="shared" ref="D32:M32" si="1">SUM(D27:D31)</f>
        <v>0</v>
      </c>
      <c r="E32" s="238">
        <f t="shared" si="1"/>
        <v>0</v>
      </c>
      <c r="F32" s="238">
        <f t="shared" si="1"/>
        <v>0</v>
      </c>
      <c r="G32" s="238">
        <f t="shared" si="1"/>
        <v>0</v>
      </c>
      <c r="H32" s="238">
        <f t="shared" si="1"/>
        <v>0</v>
      </c>
      <c r="I32" s="238">
        <f t="shared" si="1"/>
        <v>0</v>
      </c>
      <c r="J32" s="238">
        <f t="shared" si="1"/>
        <v>28753</v>
      </c>
      <c r="K32" s="238">
        <f t="shared" si="1"/>
        <v>0</v>
      </c>
      <c r="L32" s="238">
        <f t="shared" si="1"/>
        <v>0</v>
      </c>
      <c r="M32" s="238">
        <f t="shared" si="1"/>
        <v>0</v>
      </c>
      <c r="N32" s="349">
        <v>28753</v>
      </c>
      <c r="O32" s="96"/>
    </row>
    <row r="33" spans="1:15" s="185" customFormat="1">
      <c r="A33" s="341" t="s">
        <v>242</v>
      </c>
      <c r="B33" s="253">
        <v>21110</v>
      </c>
      <c r="C33" s="253">
        <v>16790</v>
      </c>
      <c r="D33" s="253">
        <v>16790</v>
      </c>
      <c r="E33" s="253">
        <v>16790</v>
      </c>
      <c r="F33" s="253">
        <v>16790</v>
      </c>
      <c r="G33" s="253">
        <v>16790</v>
      </c>
      <c r="H33" s="253">
        <v>16790</v>
      </c>
      <c r="I33" s="253">
        <v>16790</v>
      </c>
      <c r="J33" s="253">
        <v>45543</v>
      </c>
      <c r="K33" s="253">
        <v>16790</v>
      </c>
      <c r="L33" s="253">
        <v>16790</v>
      </c>
      <c r="M33" s="253">
        <v>16795</v>
      </c>
      <c r="N33" s="349">
        <v>234568</v>
      </c>
      <c r="O33" s="96"/>
    </row>
    <row r="34" spans="1:15">
      <c r="A34" s="250"/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349">
        <f>SUM(B34:M34)</f>
        <v>0</v>
      </c>
    </row>
    <row r="35" spans="1:15">
      <c r="A35" s="338" t="s">
        <v>10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349"/>
    </row>
    <row r="36" spans="1:15">
      <c r="A36" s="248" t="s">
        <v>30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349"/>
    </row>
    <row r="37" spans="1:15">
      <c r="A37" s="342" t="s">
        <v>167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49"/>
    </row>
    <row r="38" spans="1:15">
      <c r="A38" s="342" t="s">
        <v>168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49"/>
    </row>
    <row r="39" spans="1:15">
      <c r="A39" s="342" t="s">
        <v>169</v>
      </c>
      <c r="B39" s="355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49">
        <f>SUM(B39:M39)</f>
        <v>0</v>
      </c>
    </row>
    <row r="40" spans="1:15">
      <c r="A40" s="247" t="s">
        <v>31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349">
        <f>SUM(B40:M40)</f>
        <v>0</v>
      </c>
    </row>
    <row r="41" spans="1:15">
      <c r="A41" s="248" t="s">
        <v>32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349">
        <f>SUM(B41:M41)</f>
        <v>0</v>
      </c>
    </row>
    <row r="42" spans="1:15">
      <c r="A42" s="248" t="s">
        <v>33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349">
        <f>SUM(B42:M42)</f>
        <v>0</v>
      </c>
    </row>
    <row r="43" spans="1:15">
      <c r="A43" s="249" t="s">
        <v>150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349">
        <f>SUM(B43:M43)</f>
        <v>0</v>
      </c>
    </row>
    <row r="44" spans="1:15" ht="12.75" customHeight="1">
      <c r="A44" s="250" t="s">
        <v>246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349"/>
    </row>
    <row r="45" spans="1:15" ht="20.25" customHeight="1">
      <c r="A45" s="340" t="s">
        <v>34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49"/>
    </row>
    <row r="46" spans="1:15" s="185" customFormat="1" ht="21" customHeight="1">
      <c r="A46" s="251" t="s">
        <v>247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349"/>
      <c r="O46" s="96"/>
    </row>
    <row r="47" spans="1:15">
      <c r="A47" s="248" t="s">
        <v>15</v>
      </c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349">
        <f>SUM(B47:M47)</f>
        <v>0</v>
      </c>
    </row>
    <row r="48" spans="1:15" ht="21" customHeight="1">
      <c r="A48" s="246" t="s">
        <v>238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349"/>
    </row>
    <row r="49" spans="1:18" s="114" customFormat="1">
      <c r="A49" s="337" t="s">
        <v>239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349">
        <f>SUM(B49:M49)</f>
        <v>0</v>
      </c>
      <c r="O49" s="96"/>
      <c r="P49" s="61"/>
    </row>
    <row r="50" spans="1:18" s="114" customFormat="1" ht="14.25" customHeight="1">
      <c r="A50" s="248" t="s">
        <v>240</v>
      </c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349">
        <f>SUM(B50:M50)</f>
        <v>0</v>
      </c>
      <c r="O50" s="96"/>
      <c r="P50" s="61"/>
    </row>
    <row r="51" spans="1:18" s="114" customFormat="1">
      <c r="A51" s="337" t="s">
        <v>223</v>
      </c>
      <c r="B51" s="254"/>
      <c r="C51" s="254"/>
      <c r="D51" s="254"/>
      <c r="E51" s="254"/>
      <c r="F51" s="254"/>
      <c r="G51" s="254">
        <v>6300</v>
      </c>
      <c r="H51" s="254"/>
      <c r="I51" s="254"/>
      <c r="J51" s="254"/>
      <c r="K51" s="254"/>
      <c r="L51" s="254"/>
      <c r="M51" s="254"/>
      <c r="N51" s="349">
        <v>6300</v>
      </c>
      <c r="O51" s="96"/>
      <c r="P51" s="61"/>
    </row>
    <row r="52" spans="1:18" s="331" customFormat="1" ht="22.5">
      <c r="A52" s="341" t="s">
        <v>248</v>
      </c>
      <c r="B52" s="238">
        <f>SUM(B47:B51)</f>
        <v>0</v>
      </c>
      <c r="C52" s="238">
        <f t="shared" ref="C52:M52" si="2">SUM(C47:C51)</f>
        <v>0</v>
      </c>
      <c r="D52" s="238">
        <f t="shared" si="2"/>
        <v>0</v>
      </c>
      <c r="E52" s="238">
        <f t="shared" si="2"/>
        <v>0</v>
      </c>
      <c r="F52" s="238">
        <f t="shared" si="2"/>
        <v>0</v>
      </c>
      <c r="G52" s="238">
        <f t="shared" si="2"/>
        <v>6300</v>
      </c>
      <c r="H52" s="238">
        <f t="shared" si="2"/>
        <v>0</v>
      </c>
      <c r="I52" s="238">
        <f t="shared" si="2"/>
        <v>0</v>
      </c>
      <c r="J52" s="238">
        <f t="shared" si="2"/>
        <v>0</v>
      </c>
      <c r="K52" s="238">
        <f t="shared" si="2"/>
        <v>0</v>
      </c>
      <c r="L52" s="238">
        <f t="shared" si="2"/>
        <v>0</v>
      </c>
      <c r="M52" s="238">
        <f t="shared" si="2"/>
        <v>0</v>
      </c>
      <c r="N52" s="349">
        <v>6300</v>
      </c>
      <c r="O52" s="96"/>
      <c r="P52" s="330"/>
    </row>
    <row r="53" spans="1:18" s="331" customFormat="1" ht="22.5">
      <c r="A53" s="341" t="s">
        <v>249</v>
      </c>
      <c r="B53" s="253">
        <f>+B46+B52</f>
        <v>0</v>
      </c>
      <c r="C53" s="253">
        <f t="shared" ref="C53:M53" si="3">+C46+C52</f>
        <v>0</v>
      </c>
      <c r="D53" s="253">
        <f t="shared" si="3"/>
        <v>0</v>
      </c>
      <c r="E53" s="253">
        <f t="shared" si="3"/>
        <v>0</v>
      </c>
      <c r="F53" s="253">
        <f t="shared" si="3"/>
        <v>0</v>
      </c>
      <c r="G53" s="253">
        <f t="shared" si="3"/>
        <v>6300</v>
      </c>
      <c r="H53" s="253">
        <f t="shared" si="3"/>
        <v>0</v>
      </c>
      <c r="I53" s="253">
        <f t="shared" si="3"/>
        <v>0</v>
      </c>
      <c r="J53" s="253">
        <f t="shared" si="3"/>
        <v>0</v>
      </c>
      <c r="K53" s="253">
        <f t="shared" si="3"/>
        <v>0</v>
      </c>
      <c r="L53" s="253">
        <f t="shared" si="3"/>
        <v>0</v>
      </c>
      <c r="M53" s="253">
        <f t="shared" si="3"/>
        <v>0</v>
      </c>
      <c r="N53" s="349">
        <v>6300</v>
      </c>
      <c r="O53" s="96"/>
      <c r="P53" s="330"/>
    </row>
    <row r="54" spans="1:18" s="331" customFormat="1">
      <c r="A54" s="341" t="s">
        <v>229</v>
      </c>
      <c r="B54" s="253">
        <f>+B53+B33</f>
        <v>21110</v>
      </c>
      <c r="C54" s="253">
        <f t="shared" ref="C54:M54" si="4">+C53+C33</f>
        <v>16790</v>
      </c>
      <c r="D54" s="253">
        <f t="shared" si="4"/>
        <v>16790</v>
      </c>
      <c r="E54" s="253">
        <f t="shared" si="4"/>
        <v>16790</v>
      </c>
      <c r="F54" s="253">
        <f t="shared" si="4"/>
        <v>16790</v>
      </c>
      <c r="G54" s="253">
        <f t="shared" si="4"/>
        <v>23090</v>
      </c>
      <c r="H54" s="253">
        <f t="shared" si="4"/>
        <v>16790</v>
      </c>
      <c r="I54" s="253">
        <f t="shared" si="4"/>
        <v>16790</v>
      </c>
      <c r="J54" s="253">
        <f t="shared" si="4"/>
        <v>45543</v>
      </c>
      <c r="K54" s="253">
        <f t="shared" si="4"/>
        <v>16790</v>
      </c>
      <c r="L54" s="253">
        <f t="shared" si="4"/>
        <v>16790</v>
      </c>
      <c r="M54" s="253">
        <f t="shared" si="4"/>
        <v>16795</v>
      </c>
      <c r="N54" s="349">
        <v>240868</v>
      </c>
      <c r="O54" s="96"/>
      <c r="P54" s="330"/>
    </row>
    <row r="55" spans="1:18" s="114" customFormat="1">
      <c r="A55" s="347" t="s">
        <v>4</v>
      </c>
      <c r="B55" s="350">
        <v>4175</v>
      </c>
      <c r="C55" s="350">
        <v>4175</v>
      </c>
      <c r="D55" s="350">
        <v>4175</v>
      </c>
      <c r="E55" s="350">
        <v>4175</v>
      </c>
      <c r="F55" s="350">
        <v>4175</v>
      </c>
      <c r="G55" s="350">
        <v>4175</v>
      </c>
      <c r="H55" s="350">
        <v>4175</v>
      </c>
      <c r="I55" s="350">
        <v>4175</v>
      </c>
      <c r="J55" s="350">
        <v>4175</v>
      </c>
      <c r="K55" s="350">
        <v>4175</v>
      </c>
      <c r="L55" s="350">
        <v>4175</v>
      </c>
      <c r="M55" s="350">
        <v>4175</v>
      </c>
      <c r="N55" s="349">
        <v>50100</v>
      </c>
      <c r="O55" s="83"/>
      <c r="P55" s="115"/>
      <c r="Q55" s="113"/>
      <c r="R55" s="113"/>
    </row>
    <row r="56" spans="1:18" s="114" customFormat="1" ht="24">
      <c r="A56" s="348" t="s">
        <v>50</v>
      </c>
      <c r="B56" s="350">
        <v>1092</v>
      </c>
      <c r="C56" s="350">
        <v>1092</v>
      </c>
      <c r="D56" s="350">
        <v>1092</v>
      </c>
      <c r="E56" s="350">
        <v>1092</v>
      </c>
      <c r="F56" s="350">
        <v>1092</v>
      </c>
      <c r="G56" s="350">
        <v>1092</v>
      </c>
      <c r="H56" s="350">
        <v>1092</v>
      </c>
      <c r="I56" s="350">
        <v>1092</v>
      </c>
      <c r="J56" s="350">
        <v>1092</v>
      </c>
      <c r="K56" s="350">
        <v>1092</v>
      </c>
      <c r="L56" s="350">
        <v>1092</v>
      </c>
      <c r="M56" s="350">
        <v>1094</v>
      </c>
      <c r="N56" s="349">
        <v>13106</v>
      </c>
      <c r="O56" s="83"/>
      <c r="P56" s="115"/>
      <c r="Q56" s="113"/>
      <c r="R56" s="113"/>
    </row>
    <row r="57" spans="1:18" s="114" customFormat="1">
      <c r="A57" s="343" t="s">
        <v>51</v>
      </c>
      <c r="B57" s="350">
        <v>5183</v>
      </c>
      <c r="C57" s="350">
        <v>5183</v>
      </c>
      <c r="D57" s="350">
        <v>5183</v>
      </c>
      <c r="E57" s="350">
        <v>5183</v>
      </c>
      <c r="F57" s="350">
        <v>5183</v>
      </c>
      <c r="G57" s="350">
        <v>5183</v>
      </c>
      <c r="H57" s="350">
        <v>5183</v>
      </c>
      <c r="I57" s="350">
        <v>5183</v>
      </c>
      <c r="J57" s="350">
        <v>5183</v>
      </c>
      <c r="K57" s="350">
        <v>5183</v>
      </c>
      <c r="L57" s="350">
        <v>5183</v>
      </c>
      <c r="M57" s="350">
        <v>5184</v>
      </c>
      <c r="N57" s="349">
        <v>62197</v>
      </c>
      <c r="O57" s="83"/>
      <c r="P57" s="115"/>
      <c r="Q57" s="113"/>
      <c r="R57" s="113"/>
    </row>
    <row r="58" spans="1:18" s="114" customFormat="1">
      <c r="A58" s="206" t="s">
        <v>52</v>
      </c>
      <c r="B58" s="350">
        <v>708</v>
      </c>
      <c r="C58" s="350">
        <v>708</v>
      </c>
      <c r="D58" s="350">
        <v>708</v>
      </c>
      <c r="E58" s="350">
        <v>708</v>
      </c>
      <c r="F58" s="350">
        <v>708</v>
      </c>
      <c r="G58" s="350">
        <v>708</v>
      </c>
      <c r="H58" s="350">
        <v>708</v>
      </c>
      <c r="I58" s="350">
        <v>708</v>
      </c>
      <c r="J58" s="350">
        <v>708</v>
      </c>
      <c r="K58" s="350">
        <v>708</v>
      </c>
      <c r="L58" s="350">
        <v>708</v>
      </c>
      <c r="M58" s="350">
        <v>712</v>
      </c>
      <c r="N58" s="349">
        <v>8500</v>
      </c>
      <c r="O58" s="96"/>
      <c r="P58" s="115"/>
      <c r="Q58" s="113"/>
      <c r="R58" s="113"/>
    </row>
    <row r="59" spans="1:18" s="114" customFormat="1">
      <c r="A59" s="343" t="s">
        <v>53</v>
      </c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49"/>
      <c r="O59" s="96"/>
      <c r="P59" s="115"/>
      <c r="Q59" s="113"/>
      <c r="R59" s="113"/>
    </row>
    <row r="60" spans="1:18" s="114" customFormat="1" ht="24">
      <c r="A60" s="184" t="s">
        <v>260</v>
      </c>
      <c r="B60" s="350">
        <v>223</v>
      </c>
      <c r="C60" s="350">
        <v>223</v>
      </c>
      <c r="D60" s="350">
        <v>223</v>
      </c>
      <c r="E60" s="350">
        <v>223</v>
      </c>
      <c r="F60" s="350">
        <v>223</v>
      </c>
      <c r="G60" s="350">
        <v>223</v>
      </c>
      <c r="H60" s="350">
        <v>223</v>
      </c>
      <c r="I60" s="350">
        <v>223</v>
      </c>
      <c r="J60" s="350">
        <v>223</v>
      </c>
      <c r="K60" s="350">
        <v>223</v>
      </c>
      <c r="L60" s="350">
        <v>223</v>
      </c>
      <c r="M60" s="350">
        <v>228</v>
      </c>
      <c r="N60" s="349">
        <v>2681</v>
      </c>
      <c r="O60" s="96"/>
      <c r="P60" s="115"/>
      <c r="Q60" s="113"/>
      <c r="R60" s="113"/>
    </row>
    <row r="61" spans="1:18" s="114" customFormat="1">
      <c r="A61" s="184" t="s">
        <v>261</v>
      </c>
      <c r="B61" s="350">
        <v>112</v>
      </c>
      <c r="C61" s="350">
        <v>112</v>
      </c>
      <c r="D61" s="350">
        <v>112</v>
      </c>
      <c r="E61" s="350">
        <v>112</v>
      </c>
      <c r="F61" s="350">
        <v>112</v>
      </c>
      <c r="G61" s="350">
        <v>112</v>
      </c>
      <c r="H61" s="350">
        <v>112</v>
      </c>
      <c r="I61" s="350">
        <v>112</v>
      </c>
      <c r="J61" s="350">
        <v>112</v>
      </c>
      <c r="K61" s="350">
        <v>112</v>
      </c>
      <c r="L61" s="350">
        <v>112</v>
      </c>
      <c r="M61" s="350">
        <v>118</v>
      </c>
      <c r="N61" s="349">
        <v>1350</v>
      </c>
      <c r="O61" s="96"/>
      <c r="P61" s="115"/>
      <c r="Q61" s="113"/>
      <c r="R61" s="113"/>
    </row>
    <row r="62" spans="1:18" s="114" customFormat="1" ht="24">
      <c r="A62" s="201" t="s">
        <v>54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49"/>
      <c r="O62" s="96">
        <v>5660</v>
      </c>
      <c r="P62" s="115"/>
      <c r="Q62" s="113"/>
      <c r="R62" s="113"/>
    </row>
    <row r="63" spans="1:18" s="114" customFormat="1">
      <c r="A63" s="200" t="s">
        <v>55</v>
      </c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49"/>
      <c r="O63" s="96">
        <v>0</v>
      </c>
      <c r="P63" s="115"/>
      <c r="Q63" s="113"/>
      <c r="R63" s="113"/>
    </row>
    <row r="64" spans="1:18" s="114" customFormat="1">
      <c r="A64" s="200" t="s">
        <v>56</v>
      </c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49"/>
      <c r="O64" s="96"/>
      <c r="P64" s="115"/>
      <c r="Q64" s="113"/>
      <c r="R64" s="113"/>
    </row>
    <row r="65" spans="1:18" s="114" customFormat="1">
      <c r="A65" s="206" t="s">
        <v>263</v>
      </c>
      <c r="B65" s="350">
        <v>83</v>
      </c>
      <c r="C65" s="350">
        <v>83</v>
      </c>
      <c r="D65" s="350">
        <v>83</v>
      </c>
      <c r="E65" s="350">
        <v>83</v>
      </c>
      <c r="F65" s="350">
        <v>83</v>
      </c>
      <c r="G65" s="350">
        <v>83</v>
      </c>
      <c r="H65" s="350">
        <v>83</v>
      </c>
      <c r="I65" s="350">
        <v>83</v>
      </c>
      <c r="J65" s="350">
        <v>83</v>
      </c>
      <c r="K65" s="350">
        <v>83</v>
      </c>
      <c r="L65" s="350">
        <v>83</v>
      </c>
      <c r="M65" s="350">
        <v>87</v>
      </c>
      <c r="N65" s="349">
        <v>1000</v>
      </c>
      <c r="O65" s="96">
        <v>1000</v>
      </c>
      <c r="P65" s="115"/>
      <c r="Q65" s="113"/>
      <c r="R65" s="113"/>
    </row>
    <row r="66" spans="1:18" s="114" customFormat="1">
      <c r="A66" s="206" t="s">
        <v>264</v>
      </c>
      <c r="B66" s="350">
        <v>83</v>
      </c>
      <c r="C66" s="350">
        <v>83</v>
      </c>
      <c r="D66" s="350">
        <v>83</v>
      </c>
      <c r="E66" s="350">
        <v>83</v>
      </c>
      <c r="F66" s="350">
        <v>83</v>
      </c>
      <c r="G66" s="350">
        <v>83</v>
      </c>
      <c r="H66" s="350">
        <v>83</v>
      </c>
      <c r="I66" s="350">
        <v>83</v>
      </c>
      <c r="J66" s="350">
        <v>83</v>
      </c>
      <c r="K66" s="350">
        <v>83</v>
      </c>
      <c r="L66" s="350">
        <v>83</v>
      </c>
      <c r="M66" s="350">
        <v>87</v>
      </c>
      <c r="N66" s="349">
        <v>1000</v>
      </c>
      <c r="O66" s="96">
        <v>1000</v>
      </c>
      <c r="P66" s="115"/>
      <c r="Q66" s="113"/>
      <c r="R66" s="113"/>
    </row>
    <row r="67" spans="1:18" s="331" customFormat="1">
      <c r="A67" s="328" t="s">
        <v>49</v>
      </c>
      <c r="B67" s="273">
        <f t="shared" ref="B67:N67" si="5">SUM(B55:B66)</f>
        <v>11659</v>
      </c>
      <c r="C67" s="273">
        <f t="shared" si="5"/>
        <v>11659</v>
      </c>
      <c r="D67" s="273">
        <f t="shared" si="5"/>
        <v>11659</v>
      </c>
      <c r="E67" s="273">
        <f t="shared" si="5"/>
        <v>11659</v>
      </c>
      <c r="F67" s="273">
        <f t="shared" si="5"/>
        <v>11659</v>
      </c>
      <c r="G67" s="273">
        <f t="shared" si="5"/>
        <v>11659</v>
      </c>
      <c r="H67" s="273">
        <f t="shared" si="5"/>
        <v>11659</v>
      </c>
      <c r="I67" s="273">
        <f t="shared" si="5"/>
        <v>11659</v>
      </c>
      <c r="J67" s="273">
        <f t="shared" si="5"/>
        <v>11659</v>
      </c>
      <c r="K67" s="273">
        <f t="shared" si="5"/>
        <v>11659</v>
      </c>
      <c r="L67" s="273">
        <f t="shared" si="5"/>
        <v>11659</v>
      </c>
      <c r="M67" s="273">
        <f t="shared" si="5"/>
        <v>11685</v>
      </c>
      <c r="N67" s="349">
        <f t="shared" si="5"/>
        <v>139934</v>
      </c>
      <c r="O67" s="96"/>
      <c r="P67" s="115"/>
      <c r="Q67" s="113"/>
      <c r="R67" s="113"/>
    </row>
    <row r="68" spans="1:18" s="114" customFormat="1">
      <c r="A68" s="252" t="s">
        <v>16</v>
      </c>
      <c r="B68" s="350"/>
      <c r="C68" s="350"/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349">
        <f>SUM(B68:M68)</f>
        <v>0</v>
      </c>
      <c r="O68" s="96">
        <v>0</v>
      </c>
      <c r="P68" s="115"/>
      <c r="Q68" s="113"/>
      <c r="R68" s="113"/>
    </row>
    <row r="69" spans="1:18" s="114" customFormat="1">
      <c r="A69" s="252" t="s">
        <v>207</v>
      </c>
      <c r="B69" s="350"/>
      <c r="C69" s="350"/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49">
        <f>SUM(B69:M69)</f>
        <v>0</v>
      </c>
      <c r="O69" s="96">
        <v>0</v>
      </c>
      <c r="P69" s="115"/>
      <c r="Q69" s="113"/>
      <c r="R69" s="113"/>
    </row>
    <row r="70" spans="1:18" s="114" customFormat="1">
      <c r="A70" s="119" t="s">
        <v>209</v>
      </c>
      <c r="B70" s="254">
        <v>5538</v>
      </c>
      <c r="C70" s="254">
        <v>5538</v>
      </c>
      <c r="D70" s="254">
        <v>5538</v>
      </c>
      <c r="E70" s="254">
        <v>5538</v>
      </c>
      <c r="F70" s="254">
        <v>5538</v>
      </c>
      <c r="G70" s="254">
        <v>5538</v>
      </c>
      <c r="H70" s="254">
        <v>5538</v>
      </c>
      <c r="I70" s="254">
        <v>5538</v>
      </c>
      <c r="J70" s="254">
        <v>5538</v>
      </c>
      <c r="K70" s="254">
        <v>5538</v>
      </c>
      <c r="L70" s="254">
        <v>5538</v>
      </c>
      <c r="M70" s="254">
        <v>5541</v>
      </c>
      <c r="N70" s="349">
        <f>SUM(B70:M70)</f>
        <v>66459</v>
      </c>
      <c r="O70" s="96"/>
      <c r="P70" s="115"/>
      <c r="Q70" s="113"/>
      <c r="R70" s="113"/>
    </row>
    <row r="71" spans="1:18" s="114" customFormat="1">
      <c r="A71" s="252" t="s">
        <v>211</v>
      </c>
      <c r="B71" s="350"/>
      <c r="C71" s="350"/>
      <c r="D71" s="350"/>
      <c r="E71" s="350"/>
      <c r="F71" s="350"/>
      <c r="G71" s="350"/>
      <c r="H71" s="350"/>
      <c r="I71" s="350"/>
      <c r="J71" s="350"/>
      <c r="K71" s="350"/>
      <c r="L71" s="350"/>
      <c r="M71" s="350"/>
      <c r="N71" s="349"/>
      <c r="O71" s="96"/>
      <c r="P71" s="115"/>
      <c r="Q71" s="113"/>
      <c r="R71" s="113"/>
    </row>
    <row r="72" spans="1:18" s="331" customFormat="1">
      <c r="A72" s="344" t="s">
        <v>214</v>
      </c>
      <c r="B72" s="253">
        <f t="shared" ref="B72:N72" si="6">SUM(B70:B71)</f>
        <v>5538</v>
      </c>
      <c r="C72" s="253">
        <f t="shared" si="6"/>
        <v>5538</v>
      </c>
      <c r="D72" s="253">
        <f t="shared" si="6"/>
        <v>5538</v>
      </c>
      <c r="E72" s="253">
        <f t="shared" si="6"/>
        <v>5538</v>
      </c>
      <c r="F72" s="253">
        <f t="shared" si="6"/>
        <v>5538</v>
      </c>
      <c r="G72" s="253">
        <f t="shared" si="6"/>
        <v>5538</v>
      </c>
      <c r="H72" s="253">
        <f t="shared" si="6"/>
        <v>5538</v>
      </c>
      <c r="I72" s="253">
        <f t="shared" si="6"/>
        <v>5538</v>
      </c>
      <c r="J72" s="253">
        <f t="shared" si="6"/>
        <v>5538</v>
      </c>
      <c r="K72" s="253">
        <f t="shared" si="6"/>
        <v>5538</v>
      </c>
      <c r="L72" s="253">
        <f t="shared" si="6"/>
        <v>5538</v>
      </c>
      <c r="M72" s="253">
        <f t="shared" si="6"/>
        <v>5541</v>
      </c>
      <c r="N72" s="349">
        <f t="shared" si="6"/>
        <v>66459</v>
      </c>
      <c r="O72" s="96"/>
      <c r="P72" s="115"/>
      <c r="Q72" s="113"/>
      <c r="R72" s="113"/>
    </row>
    <row r="73" spans="1:18" s="331" customFormat="1">
      <c r="A73" s="344" t="s">
        <v>216</v>
      </c>
      <c r="B73" s="253">
        <f>B67+B72</f>
        <v>17197</v>
      </c>
      <c r="C73" s="253">
        <v>17197</v>
      </c>
      <c r="D73" s="253">
        <v>17197</v>
      </c>
      <c r="E73" s="253">
        <v>17197</v>
      </c>
      <c r="F73" s="253">
        <f t="shared" ref="F73:N73" si="7">F67+F72</f>
        <v>17197</v>
      </c>
      <c r="G73" s="253">
        <f t="shared" si="7"/>
        <v>17197</v>
      </c>
      <c r="H73" s="253">
        <f t="shared" si="7"/>
        <v>17197</v>
      </c>
      <c r="I73" s="253">
        <f t="shared" si="7"/>
        <v>17197</v>
      </c>
      <c r="J73" s="253">
        <f t="shared" si="7"/>
        <v>17197</v>
      </c>
      <c r="K73" s="253">
        <f t="shared" si="7"/>
        <v>17197</v>
      </c>
      <c r="L73" s="253">
        <f t="shared" si="7"/>
        <v>17197</v>
      </c>
      <c r="M73" s="253">
        <f t="shared" si="7"/>
        <v>17226</v>
      </c>
      <c r="N73" s="349">
        <f t="shared" si="7"/>
        <v>206393</v>
      </c>
      <c r="O73" s="96"/>
      <c r="P73" s="115"/>
      <c r="Q73" s="113"/>
      <c r="R73" s="113"/>
    </row>
    <row r="74" spans="1:18" s="114" customFormat="1">
      <c r="A74" s="343"/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1"/>
      <c r="N74" s="349"/>
      <c r="O74" s="96"/>
      <c r="P74" s="115"/>
      <c r="Q74" s="113"/>
      <c r="R74" s="113"/>
    </row>
    <row r="75" spans="1:18" s="114" customFormat="1">
      <c r="A75" s="343" t="s">
        <v>57</v>
      </c>
      <c r="B75" s="301">
        <v>1042</v>
      </c>
      <c r="C75" s="301">
        <v>1042</v>
      </c>
      <c r="D75" s="301">
        <v>1042</v>
      </c>
      <c r="E75" s="301">
        <v>1042</v>
      </c>
      <c r="F75" s="301">
        <v>1042</v>
      </c>
      <c r="G75" s="301">
        <v>1042</v>
      </c>
      <c r="H75" s="301">
        <v>1042</v>
      </c>
      <c r="I75" s="301">
        <v>1042</v>
      </c>
      <c r="J75" s="301">
        <v>1042</v>
      </c>
      <c r="K75" s="301">
        <v>1042</v>
      </c>
      <c r="L75" s="301">
        <v>1042</v>
      </c>
      <c r="M75" s="301">
        <v>1038</v>
      </c>
      <c r="N75" s="349">
        <v>12500</v>
      </c>
      <c r="O75" s="96"/>
      <c r="P75" s="115"/>
      <c r="Q75" s="113"/>
      <c r="R75" s="113"/>
    </row>
    <row r="76" spans="1:18" s="114" customFormat="1">
      <c r="A76" s="343" t="s">
        <v>58</v>
      </c>
      <c r="B76" s="301"/>
      <c r="C76" s="301"/>
      <c r="D76" s="301"/>
      <c r="E76" s="301"/>
      <c r="F76" s="301"/>
      <c r="G76" s="301"/>
      <c r="H76" s="301"/>
      <c r="I76" s="301"/>
      <c r="J76" s="301">
        <v>21564</v>
      </c>
      <c r="K76" s="301"/>
      <c r="L76" s="301"/>
      <c r="M76" s="301"/>
      <c r="N76" s="349">
        <f>SUM(B76:M76)</f>
        <v>21564</v>
      </c>
      <c r="O76" s="96"/>
      <c r="P76" s="115"/>
      <c r="Q76" s="113"/>
      <c r="R76" s="113"/>
    </row>
    <row r="77" spans="1:18" s="114" customFormat="1">
      <c r="A77" s="343" t="s">
        <v>59</v>
      </c>
      <c r="B77" s="301">
        <v>59</v>
      </c>
      <c r="C77" s="301">
        <v>59</v>
      </c>
      <c r="D77" s="301">
        <v>59</v>
      </c>
      <c r="E77" s="301">
        <v>59</v>
      </c>
      <c r="F77" s="301">
        <v>59</v>
      </c>
      <c r="G77" s="301">
        <v>59</v>
      </c>
      <c r="H77" s="301">
        <v>57</v>
      </c>
      <c r="I77" s="301"/>
      <c r="J77" s="301"/>
      <c r="K77" s="301"/>
      <c r="L77" s="301"/>
      <c r="M77" s="301"/>
      <c r="N77" s="349">
        <f>SUM(B77:M77)</f>
        <v>411</v>
      </c>
      <c r="O77" s="96"/>
      <c r="P77" s="115"/>
      <c r="Q77" s="113"/>
      <c r="R77" s="113"/>
    </row>
    <row r="78" spans="1:18" s="114" customFormat="1" ht="24">
      <c r="A78" s="184" t="s">
        <v>260</v>
      </c>
      <c r="B78" s="350"/>
      <c r="C78" s="350"/>
      <c r="D78" s="350"/>
      <c r="E78" s="350"/>
      <c r="F78" s="350"/>
      <c r="G78" s="350"/>
      <c r="H78" s="350"/>
      <c r="I78" s="350"/>
      <c r="J78" s="350"/>
      <c r="K78" s="350"/>
      <c r="L78" s="350"/>
      <c r="M78" s="350"/>
      <c r="N78" s="349">
        <f t="shared" ref="N78:N93" si="8">SUM(B78:M78)</f>
        <v>0</v>
      </c>
      <c r="O78" s="96">
        <v>0</v>
      </c>
      <c r="P78" s="115"/>
      <c r="Q78" s="113"/>
      <c r="R78" s="113"/>
    </row>
    <row r="79" spans="1:18" s="114" customFormat="1">
      <c r="A79" s="184" t="s">
        <v>261</v>
      </c>
      <c r="B79" s="301"/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49">
        <f t="shared" si="8"/>
        <v>0</v>
      </c>
      <c r="O79" s="96">
        <v>0</v>
      </c>
      <c r="P79" s="115"/>
      <c r="Q79" s="113"/>
      <c r="R79" s="113"/>
    </row>
    <row r="80" spans="1:18" s="114" customFormat="1">
      <c r="A80" s="181" t="s">
        <v>60</v>
      </c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49">
        <f t="shared" si="8"/>
        <v>0</v>
      </c>
      <c r="O80" s="96">
        <v>0</v>
      </c>
      <c r="P80" s="115"/>
      <c r="Q80" s="113"/>
      <c r="R80" s="113"/>
    </row>
    <row r="81" spans="1:18" s="114" customFormat="1">
      <c r="A81" s="184" t="s">
        <v>61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49">
        <f t="shared" si="8"/>
        <v>0</v>
      </c>
      <c r="O81" s="96">
        <v>0</v>
      </c>
      <c r="P81" s="115"/>
      <c r="Q81" s="113"/>
      <c r="R81" s="113"/>
    </row>
    <row r="82" spans="1:18" s="114" customFormat="1">
      <c r="A82" s="200" t="s">
        <v>262</v>
      </c>
      <c r="B82" s="301"/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1"/>
      <c r="N82" s="349"/>
      <c r="O82" s="96"/>
      <c r="P82" s="115"/>
      <c r="Q82" s="113"/>
      <c r="R82" s="113"/>
    </row>
    <row r="83" spans="1:18" s="114" customFormat="1">
      <c r="A83" s="206" t="s">
        <v>263</v>
      </c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1"/>
      <c r="M83" s="301"/>
      <c r="N83" s="349">
        <f t="shared" si="8"/>
        <v>0</v>
      </c>
      <c r="O83" s="96">
        <v>0</v>
      </c>
      <c r="P83" s="115"/>
      <c r="Q83" s="113"/>
      <c r="R83" s="113"/>
    </row>
    <row r="84" spans="1:18" s="114" customFormat="1">
      <c r="A84" s="206" t="s">
        <v>264</v>
      </c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49">
        <f t="shared" si="8"/>
        <v>0</v>
      </c>
      <c r="O84" s="96">
        <v>0</v>
      </c>
      <c r="P84" s="115"/>
      <c r="Q84" s="113"/>
      <c r="R84" s="113"/>
    </row>
    <row r="85" spans="1:18" s="331" customFormat="1" ht="24">
      <c r="A85" s="344" t="s">
        <v>220</v>
      </c>
      <c r="B85" s="253">
        <f t="shared" ref="B85:M85" si="9">SUM(B75:B84)</f>
        <v>1101</v>
      </c>
      <c r="C85" s="253">
        <f t="shared" si="9"/>
        <v>1101</v>
      </c>
      <c r="D85" s="253">
        <f t="shared" si="9"/>
        <v>1101</v>
      </c>
      <c r="E85" s="253">
        <f t="shared" si="9"/>
        <v>1101</v>
      </c>
      <c r="F85" s="253">
        <f t="shared" si="9"/>
        <v>1101</v>
      </c>
      <c r="G85" s="253">
        <f t="shared" si="9"/>
        <v>1101</v>
      </c>
      <c r="H85" s="253">
        <f t="shared" si="9"/>
        <v>1099</v>
      </c>
      <c r="I85" s="253">
        <f t="shared" si="9"/>
        <v>1042</v>
      </c>
      <c r="J85" s="253">
        <f t="shared" si="9"/>
        <v>22606</v>
      </c>
      <c r="K85" s="253">
        <f t="shared" si="9"/>
        <v>1042</v>
      </c>
      <c r="L85" s="253">
        <f t="shared" si="9"/>
        <v>1042</v>
      </c>
      <c r="M85" s="253">
        <f t="shared" si="9"/>
        <v>1038</v>
      </c>
      <c r="N85" s="349">
        <f>SUM(B85:M85)</f>
        <v>34475</v>
      </c>
      <c r="O85" s="96"/>
      <c r="P85" s="115"/>
      <c r="Q85" s="113"/>
      <c r="R85" s="113"/>
    </row>
    <row r="86" spans="1:18" s="114" customFormat="1">
      <c r="A86" s="252" t="s">
        <v>16</v>
      </c>
      <c r="B86" s="301"/>
      <c r="C86" s="301"/>
      <c r="D86" s="301"/>
      <c r="E86" s="301"/>
      <c r="F86" s="301"/>
      <c r="G86" s="301"/>
      <c r="H86" s="301"/>
      <c r="I86" s="301"/>
      <c r="J86" s="301"/>
      <c r="K86" s="301"/>
      <c r="L86" s="301"/>
      <c r="M86" s="301"/>
      <c r="N86" s="349">
        <f t="shared" si="8"/>
        <v>0</v>
      </c>
      <c r="O86" s="96">
        <v>0</v>
      </c>
      <c r="P86" s="115"/>
      <c r="Q86" s="113"/>
      <c r="R86" s="113"/>
    </row>
    <row r="87" spans="1:18" s="114" customFormat="1">
      <c r="A87" s="119" t="s">
        <v>221</v>
      </c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49"/>
      <c r="O87" s="96">
        <v>0</v>
      </c>
      <c r="P87" s="115"/>
      <c r="Q87" s="113"/>
      <c r="R87" s="113"/>
    </row>
    <row r="88" spans="1:18" s="114" customFormat="1">
      <c r="A88" s="119" t="s">
        <v>209</v>
      </c>
      <c r="B88" s="301"/>
      <c r="C88" s="301"/>
      <c r="D88" s="301"/>
      <c r="E88" s="301"/>
      <c r="F88" s="301"/>
      <c r="G88" s="301"/>
      <c r="H88" s="301"/>
      <c r="I88" s="301"/>
      <c r="J88" s="301"/>
      <c r="K88" s="301"/>
      <c r="L88" s="301"/>
      <c r="M88" s="301"/>
      <c r="N88" s="349"/>
      <c r="O88" s="96">
        <v>0</v>
      </c>
      <c r="P88" s="115"/>
      <c r="Q88" s="113"/>
      <c r="R88" s="113"/>
    </row>
    <row r="89" spans="1:18" s="114" customFormat="1">
      <c r="A89" s="252" t="s">
        <v>222</v>
      </c>
      <c r="B89" s="301"/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1"/>
      <c r="N89" s="349">
        <f t="shared" si="8"/>
        <v>0</v>
      </c>
      <c r="O89" s="96"/>
      <c r="P89" s="115"/>
      <c r="Q89" s="113"/>
      <c r="R89" s="113"/>
    </row>
    <row r="90" spans="1:18" s="114" customFormat="1">
      <c r="A90" s="252" t="s">
        <v>224</v>
      </c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1"/>
      <c r="N90" s="349">
        <f t="shared" si="8"/>
        <v>0</v>
      </c>
      <c r="O90" s="96"/>
      <c r="P90" s="115"/>
      <c r="Q90" s="113"/>
      <c r="R90" s="113"/>
    </row>
    <row r="91" spans="1:18" s="331" customFormat="1">
      <c r="A91" s="344" t="s">
        <v>226</v>
      </c>
      <c r="B91" s="273"/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349"/>
      <c r="O91" s="96"/>
      <c r="P91" s="115"/>
      <c r="Q91" s="113"/>
      <c r="R91" s="113"/>
    </row>
    <row r="92" spans="1:18" s="331" customFormat="1" ht="24">
      <c r="A92" s="344" t="s">
        <v>228</v>
      </c>
      <c r="B92" s="253">
        <f>+B91+B85</f>
        <v>1101</v>
      </c>
      <c r="C92" s="253">
        <f t="shared" ref="C92:M92" si="10">+C91+C85</f>
        <v>1101</v>
      </c>
      <c r="D92" s="253">
        <v>1101</v>
      </c>
      <c r="E92" s="253">
        <v>1101</v>
      </c>
      <c r="F92" s="253">
        <v>1101</v>
      </c>
      <c r="G92" s="253">
        <v>1101</v>
      </c>
      <c r="H92" s="253">
        <f t="shared" si="10"/>
        <v>1099</v>
      </c>
      <c r="I92" s="253">
        <f t="shared" si="10"/>
        <v>1042</v>
      </c>
      <c r="J92" s="253">
        <f t="shared" si="10"/>
        <v>22606</v>
      </c>
      <c r="K92" s="253">
        <f t="shared" si="10"/>
        <v>1042</v>
      </c>
      <c r="L92" s="253">
        <f t="shared" si="10"/>
        <v>1042</v>
      </c>
      <c r="M92" s="253">
        <f t="shared" si="10"/>
        <v>1038</v>
      </c>
      <c r="N92" s="349">
        <v>34475</v>
      </c>
      <c r="O92" s="96"/>
      <c r="P92" s="115"/>
      <c r="Q92" s="113"/>
      <c r="R92" s="113"/>
    </row>
    <row r="93" spans="1:18" s="114" customFormat="1">
      <c r="A93" s="252"/>
      <c r="B93" s="351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49">
        <f t="shared" si="8"/>
        <v>0</v>
      </c>
      <c r="O93" s="96"/>
      <c r="P93" s="115"/>
      <c r="Q93" s="113"/>
      <c r="R93" s="113"/>
    </row>
    <row r="94" spans="1:18" s="185" customFormat="1">
      <c r="A94" s="344" t="s">
        <v>230</v>
      </c>
      <c r="B94" s="352">
        <f>+B73+B92</f>
        <v>18298</v>
      </c>
      <c r="C94" s="352">
        <f>+C73+C92</f>
        <v>18298</v>
      </c>
      <c r="D94" s="352">
        <v>18298</v>
      </c>
      <c r="E94" s="352">
        <v>18298</v>
      </c>
      <c r="F94" s="352">
        <v>18298</v>
      </c>
      <c r="G94" s="352">
        <v>18298</v>
      </c>
      <c r="H94" s="352">
        <v>18296</v>
      </c>
      <c r="I94" s="352">
        <v>18239</v>
      </c>
      <c r="J94" s="352">
        <v>39803</v>
      </c>
      <c r="K94" s="352">
        <v>18239</v>
      </c>
      <c r="L94" s="352">
        <v>18239</v>
      </c>
      <c r="M94" s="352">
        <v>18264</v>
      </c>
      <c r="N94" s="349">
        <f>SUM(B94:M94)</f>
        <v>240868</v>
      </c>
      <c r="O94" s="96"/>
      <c r="P94" s="115"/>
      <c r="Q94" s="113"/>
      <c r="R94" s="113"/>
    </row>
    <row r="95" spans="1:18">
      <c r="A95" s="345" t="s">
        <v>178</v>
      </c>
      <c r="B95" s="353"/>
      <c r="C95" s="353"/>
      <c r="D95" s="353"/>
      <c r="E95" s="353"/>
      <c r="F95" s="353"/>
      <c r="G95" s="353"/>
      <c r="H95" s="353"/>
      <c r="I95" s="353"/>
      <c r="J95" s="353"/>
      <c r="K95" s="353"/>
      <c r="L95" s="353"/>
      <c r="M95" s="353"/>
      <c r="N95" s="349"/>
    </row>
    <row r="96" spans="1:18" ht="15" customHeight="1" thickBot="1">
      <c r="A96" s="346" t="s">
        <v>179</v>
      </c>
      <c r="B96" s="158">
        <f>+C5+B95</f>
        <v>0</v>
      </c>
      <c r="C96" s="158"/>
      <c r="D96" s="158">
        <f t="shared" ref="D96:M96" si="11">+D5+D95</f>
        <v>0</v>
      </c>
      <c r="E96" s="158">
        <f t="shared" si="11"/>
        <v>0</v>
      </c>
      <c r="F96" s="158">
        <f t="shared" si="11"/>
        <v>0</v>
      </c>
      <c r="G96" s="158">
        <f t="shared" si="11"/>
        <v>0</v>
      </c>
      <c r="H96" s="158">
        <f t="shared" si="11"/>
        <v>0</v>
      </c>
      <c r="I96" s="158">
        <f t="shared" si="11"/>
        <v>0</v>
      </c>
      <c r="J96" s="158">
        <f t="shared" si="11"/>
        <v>0</v>
      </c>
      <c r="K96" s="158">
        <f t="shared" si="11"/>
        <v>0</v>
      </c>
      <c r="L96" s="158">
        <f t="shared" si="11"/>
        <v>0</v>
      </c>
      <c r="M96" s="158">
        <f t="shared" si="11"/>
        <v>0</v>
      </c>
      <c r="N96" s="349"/>
    </row>
    <row r="97" spans="2:14">
      <c r="B97" s="108"/>
      <c r="C97" s="108"/>
      <c r="D97" s="108"/>
      <c r="E97" s="108"/>
      <c r="F97" s="108"/>
      <c r="G97" s="76"/>
      <c r="H97" s="108"/>
      <c r="I97" s="108"/>
      <c r="J97" s="76"/>
      <c r="K97" s="108"/>
      <c r="L97" s="108"/>
      <c r="M97" s="108"/>
      <c r="N97" s="108"/>
    </row>
    <row r="98" spans="2:14">
      <c r="B98" s="108"/>
      <c r="C98" s="108"/>
      <c r="D98" s="108"/>
      <c r="E98" s="108"/>
      <c r="F98" s="108"/>
      <c r="G98" s="76"/>
      <c r="H98" s="108"/>
      <c r="I98" s="108"/>
      <c r="J98" s="76"/>
      <c r="K98" s="108"/>
      <c r="L98" s="108"/>
      <c r="M98" s="108"/>
      <c r="N98" s="108"/>
    </row>
    <row r="99" spans="2:14">
      <c r="B99" s="108"/>
      <c r="C99" s="108"/>
      <c r="D99" s="108"/>
      <c r="E99" s="108"/>
      <c r="F99" s="108"/>
      <c r="G99" s="76"/>
      <c r="H99" s="108"/>
      <c r="I99" s="108"/>
      <c r="J99" s="76"/>
      <c r="K99" s="108"/>
      <c r="L99" s="108"/>
      <c r="M99" s="108"/>
      <c r="N99" s="108"/>
    </row>
    <row r="100" spans="2:14">
      <c r="B100" s="108"/>
      <c r="C100" s="108"/>
      <c r="D100" s="108"/>
      <c r="E100" s="108"/>
      <c r="F100" s="108">
        <f>+C5-G98</f>
        <v>0</v>
      </c>
      <c r="G100" s="76"/>
      <c r="H100" s="108"/>
      <c r="I100" s="108"/>
      <c r="J100" s="76"/>
      <c r="K100" s="108"/>
      <c r="L100" s="108"/>
      <c r="M100" s="108"/>
      <c r="N100" s="108"/>
    </row>
    <row r="101" spans="2:14">
      <c r="B101" s="108"/>
      <c r="C101" s="108"/>
      <c r="D101" s="108"/>
      <c r="E101" s="108"/>
      <c r="F101" s="108"/>
      <c r="G101" s="76"/>
      <c r="H101" s="108"/>
      <c r="I101" s="108"/>
      <c r="J101" s="76"/>
      <c r="K101" s="108"/>
      <c r="L101" s="108"/>
      <c r="M101" s="108"/>
      <c r="N101" s="108"/>
    </row>
    <row r="102" spans="2:14">
      <c r="B102" s="108"/>
      <c r="C102" s="108"/>
      <c r="D102" s="108"/>
      <c r="E102" s="108"/>
      <c r="F102" s="108"/>
      <c r="G102" s="76"/>
      <c r="H102" s="108"/>
      <c r="I102" s="108"/>
      <c r="J102" s="76"/>
      <c r="K102" s="108"/>
      <c r="L102" s="108"/>
      <c r="M102" s="108"/>
      <c r="N102" s="108"/>
    </row>
    <row r="103" spans="2:14">
      <c r="B103" s="108"/>
      <c r="C103" s="108"/>
      <c r="D103" s="108"/>
      <c r="E103" s="108"/>
      <c r="F103" s="108"/>
      <c r="G103" s="76"/>
      <c r="H103" s="108"/>
      <c r="I103" s="108"/>
      <c r="J103" s="76"/>
      <c r="K103" s="108"/>
      <c r="L103" s="108"/>
      <c r="M103" s="108"/>
      <c r="N103" s="108"/>
    </row>
    <row r="104" spans="2:14">
      <c r="B104" s="23"/>
      <c r="C104" s="23"/>
      <c r="D104" s="23"/>
      <c r="E104" s="23"/>
      <c r="F104" s="23"/>
      <c r="G104" s="116"/>
      <c r="H104" s="23"/>
      <c r="I104" s="23"/>
      <c r="J104" s="116"/>
      <c r="K104" s="23"/>
      <c r="L104" s="23"/>
      <c r="M104" s="23"/>
      <c r="N104" s="23"/>
    </row>
  </sheetData>
  <mergeCells count="1">
    <mergeCell ref="A1:N1"/>
  </mergeCells>
  <phoneticPr fontId="25" type="noConversion"/>
  <pageMargins left="0.17" right="0.17" top="0.23" bottom="0.28999999999999998" header="0.17" footer="0.21"/>
  <pageSetup paperSize="9"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3:D51"/>
  <sheetViews>
    <sheetView workbookViewId="0">
      <selection activeCell="F51" sqref="F51"/>
    </sheetView>
  </sheetViews>
  <sheetFormatPr defaultRowHeight="12.75"/>
  <cols>
    <col min="1" max="1" width="50.7109375" bestFit="1" customWidth="1"/>
  </cols>
  <sheetData>
    <row r="3" spans="1:4">
      <c r="A3" s="285" t="s">
        <v>18</v>
      </c>
      <c r="B3" s="523" t="s">
        <v>47</v>
      </c>
      <c r="C3" s="524"/>
      <c r="D3" s="522" t="s">
        <v>107</v>
      </c>
    </row>
    <row r="4" spans="1:4" ht="33.75">
      <c r="A4" s="286"/>
      <c r="B4" s="12" t="s">
        <v>231</v>
      </c>
      <c r="C4" s="12" t="s">
        <v>232</v>
      </c>
      <c r="D4" s="522"/>
    </row>
    <row r="5" spans="1:4">
      <c r="A5" s="287" t="s">
        <v>21</v>
      </c>
      <c r="B5" s="279">
        <v>1880</v>
      </c>
      <c r="C5" s="279">
        <f>+C6+C7+C8+C9</f>
        <v>10199</v>
      </c>
      <c r="D5" s="279">
        <f t="shared" ref="D5:D50" si="0">SUM(B5:C5)</f>
        <v>12079</v>
      </c>
    </row>
    <row r="6" spans="1:4">
      <c r="A6" s="278" t="s">
        <v>22</v>
      </c>
      <c r="B6" s="279">
        <f>+'2'!E8</f>
        <v>0</v>
      </c>
      <c r="C6" s="279">
        <f>+'3'!B8</f>
        <v>0</v>
      </c>
      <c r="D6" s="279">
        <f t="shared" si="0"/>
        <v>0</v>
      </c>
    </row>
    <row r="7" spans="1:4">
      <c r="A7" s="278" t="s">
        <v>23</v>
      </c>
      <c r="B7" s="279">
        <v>1880</v>
      </c>
      <c r="C7" s="279">
        <f>+'3'!B9</f>
        <v>10199</v>
      </c>
      <c r="D7" s="279">
        <f t="shared" si="0"/>
        <v>12079</v>
      </c>
    </row>
    <row r="8" spans="1:4">
      <c r="A8" s="278" t="s">
        <v>24</v>
      </c>
      <c r="B8" s="279">
        <f>+'2'!E10</f>
        <v>0</v>
      </c>
      <c r="C8" s="279"/>
      <c r="D8" s="279">
        <f t="shared" si="0"/>
        <v>0</v>
      </c>
    </row>
    <row r="9" spans="1:4">
      <c r="A9" s="278" t="s">
        <v>25</v>
      </c>
      <c r="B9" s="279">
        <f>+'2'!E11</f>
        <v>0</v>
      </c>
      <c r="C9" s="279"/>
      <c r="D9" s="279">
        <f t="shared" si="0"/>
        <v>0</v>
      </c>
    </row>
    <row r="10" spans="1:4">
      <c r="A10" s="284" t="s">
        <v>5</v>
      </c>
      <c r="B10" s="279">
        <f>+'2'!E12</f>
        <v>10800</v>
      </c>
      <c r="C10" s="279"/>
      <c r="D10" s="279">
        <f t="shared" si="0"/>
        <v>10800</v>
      </c>
    </row>
    <row r="11" spans="1:4">
      <c r="A11" s="278" t="s">
        <v>26</v>
      </c>
      <c r="B11" s="279">
        <f>+'2'!E13</f>
        <v>8000</v>
      </c>
      <c r="C11" s="279"/>
      <c r="D11" s="279">
        <f t="shared" si="0"/>
        <v>8000</v>
      </c>
    </row>
    <row r="12" spans="1:4">
      <c r="A12" s="278" t="s">
        <v>27</v>
      </c>
      <c r="B12" s="279">
        <f>+'2'!E14</f>
        <v>2400</v>
      </c>
      <c r="C12" s="279"/>
      <c r="D12" s="279">
        <f t="shared" si="0"/>
        <v>2400</v>
      </c>
    </row>
    <row r="13" spans="1:4">
      <c r="A13" s="278" t="s">
        <v>28</v>
      </c>
      <c r="B13" s="279">
        <f>+'2'!E15</f>
        <v>400</v>
      </c>
      <c r="C13" s="279"/>
      <c r="D13" s="279">
        <f t="shared" si="0"/>
        <v>400</v>
      </c>
    </row>
    <row r="14" spans="1:4">
      <c r="A14" s="278" t="s">
        <v>29</v>
      </c>
      <c r="B14" s="279">
        <f>+'2'!E16</f>
        <v>0</v>
      </c>
      <c r="C14" s="279"/>
      <c r="D14" s="279">
        <f t="shared" si="0"/>
        <v>0</v>
      </c>
    </row>
    <row r="15" spans="1:4">
      <c r="A15" s="284" t="s">
        <v>234</v>
      </c>
      <c r="B15" s="279">
        <f>+'2'!E17</f>
        <v>107994</v>
      </c>
      <c r="C15" s="279"/>
      <c r="D15" s="279">
        <f t="shared" si="0"/>
        <v>107994</v>
      </c>
    </row>
    <row r="16" spans="1:4">
      <c r="A16" s="278" t="s">
        <v>243</v>
      </c>
      <c r="B16" s="279">
        <f>+'2'!E18</f>
        <v>59403</v>
      </c>
      <c r="C16" s="279"/>
      <c r="D16" s="279">
        <f t="shared" si="0"/>
        <v>59403</v>
      </c>
    </row>
    <row r="17" spans="1:4" ht="24.75" customHeight="1">
      <c r="A17" s="288" t="s">
        <v>244</v>
      </c>
      <c r="B17" s="279">
        <f>+'2'!E19</f>
        <v>21752</v>
      </c>
      <c r="C17" s="279"/>
      <c r="D17" s="279">
        <f t="shared" si="0"/>
        <v>21752</v>
      </c>
    </row>
    <row r="18" spans="1:4">
      <c r="A18" s="278" t="s">
        <v>245</v>
      </c>
      <c r="B18" s="279">
        <f>+'2'!E20</f>
        <v>12758</v>
      </c>
      <c r="C18" s="279"/>
      <c r="D18" s="279">
        <f t="shared" si="0"/>
        <v>12758</v>
      </c>
    </row>
    <row r="19" spans="1:4">
      <c r="A19" s="289" t="s">
        <v>200</v>
      </c>
      <c r="B19" s="279">
        <f>+'2'!E22</f>
        <v>0</v>
      </c>
      <c r="C19" s="279"/>
      <c r="D19" s="279">
        <f t="shared" si="0"/>
        <v>0</v>
      </c>
    </row>
    <row r="20" spans="1:4">
      <c r="A20" s="289" t="s">
        <v>235</v>
      </c>
      <c r="B20" s="279">
        <f>+'2'!E23</f>
        <v>10958</v>
      </c>
      <c r="C20" s="279"/>
      <c r="D20" s="279">
        <f t="shared" si="0"/>
        <v>10958</v>
      </c>
    </row>
    <row r="21" spans="1:4">
      <c r="A21" s="284" t="s">
        <v>196</v>
      </c>
      <c r="B21" s="279">
        <f>+'2'!E24</f>
        <v>63984</v>
      </c>
      <c r="C21" s="279"/>
      <c r="D21" s="279">
        <f t="shared" si="0"/>
        <v>63984</v>
      </c>
    </row>
    <row r="22" spans="1:4">
      <c r="A22" s="290" t="s">
        <v>236</v>
      </c>
      <c r="B22" s="279">
        <f>+'2'!E25</f>
        <v>0</v>
      </c>
      <c r="C22" s="279">
        <f>+'3'!B33</f>
        <v>0</v>
      </c>
      <c r="D22" s="279">
        <f t="shared" si="0"/>
        <v>0</v>
      </c>
    </row>
    <row r="23" spans="1:4">
      <c r="A23" s="291" t="s">
        <v>237</v>
      </c>
      <c r="B23" s="279">
        <v>195616</v>
      </c>
      <c r="C23" s="279">
        <f>+C5+C10+C15+C19+C20+C21+C22</f>
        <v>10199</v>
      </c>
      <c r="D23" s="279">
        <v>205815</v>
      </c>
    </row>
    <row r="24" spans="1:4">
      <c r="A24" s="292" t="s">
        <v>15</v>
      </c>
      <c r="B24" s="279">
        <f>+'2'!E27</f>
        <v>0</v>
      </c>
      <c r="C24" s="279">
        <f>+'3'!B35</f>
        <v>0</v>
      </c>
      <c r="D24" s="279">
        <f t="shared" si="0"/>
        <v>0</v>
      </c>
    </row>
    <row r="25" spans="1:4" ht="24.75" customHeight="1">
      <c r="A25" s="288" t="s">
        <v>238</v>
      </c>
      <c r="B25" s="279">
        <f>+'2'!E28</f>
        <v>28753</v>
      </c>
      <c r="C25" s="279">
        <f>+'3'!B36</f>
        <v>0</v>
      </c>
      <c r="D25" s="279">
        <f t="shared" si="0"/>
        <v>28753</v>
      </c>
    </row>
    <row r="26" spans="1:4">
      <c r="A26" s="293" t="s">
        <v>239</v>
      </c>
      <c r="B26" s="279">
        <f>+'2'!E29</f>
        <v>0</v>
      </c>
      <c r="C26" s="279">
        <f>+'3'!B37</f>
        <v>0</v>
      </c>
      <c r="D26" s="279">
        <f t="shared" si="0"/>
        <v>0</v>
      </c>
    </row>
    <row r="27" spans="1:4">
      <c r="A27" s="292" t="s">
        <v>240</v>
      </c>
      <c r="B27" s="279">
        <f>+'2'!E30</f>
        <v>0</v>
      </c>
      <c r="C27" s="279">
        <f>+'3'!B38</f>
        <v>0</v>
      </c>
      <c r="D27" s="279">
        <f t="shared" si="0"/>
        <v>0</v>
      </c>
    </row>
    <row r="28" spans="1:4">
      <c r="A28" s="278" t="s">
        <v>223</v>
      </c>
      <c r="B28" s="279">
        <f>+'2'!E31</f>
        <v>0</v>
      </c>
      <c r="C28" s="279">
        <f>+'3'!B39</f>
        <v>0</v>
      </c>
      <c r="D28" s="279">
        <f t="shared" si="0"/>
        <v>0</v>
      </c>
    </row>
    <row r="29" spans="1:4">
      <c r="A29" s="291" t="s">
        <v>241</v>
      </c>
      <c r="B29" s="279">
        <f>+'2'!E32</f>
        <v>28753</v>
      </c>
      <c r="C29" s="279">
        <f>SUM(C24:C28)</f>
        <v>0</v>
      </c>
      <c r="D29" s="279">
        <f t="shared" si="0"/>
        <v>28753</v>
      </c>
    </row>
    <row r="30" spans="1:4">
      <c r="A30" s="291" t="s">
        <v>242</v>
      </c>
      <c r="B30" s="279">
        <v>224369</v>
      </c>
      <c r="C30" s="279">
        <f>+C23+C29</f>
        <v>10199</v>
      </c>
      <c r="D30" s="279">
        <v>234568</v>
      </c>
    </row>
    <row r="31" spans="1:4">
      <c r="A31" s="294"/>
      <c r="B31" s="279"/>
      <c r="C31" s="279"/>
      <c r="D31" s="279"/>
    </row>
    <row r="32" spans="1:4">
      <c r="A32" s="284" t="s">
        <v>10</v>
      </c>
      <c r="B32" s="279">
        <f>+'2'!E35</f>
        <v>0</v>
      </c>
      <c r="C32" s="279"/>
      <c r="D32" s="279">
        <f t="shared" si="0"/>
        <v>0</v>
      </c>
    </row>
    <row r="33" spans="1:4">
      <c r="A33" s="292" t="s">
        <v>30</v>
      </c>
      <c r="B33" s="279">
        <f>+'2'!E36</f>
        <v>0</v>
      </c>
      <c r="C33" s="279"/>
      <c r="D33" s="279">
        <f t="shared" si="0"/>
        <v>0</v>
      </c>
    </row>
    <row r="34" spans="1:4" ht="19.5" customHeight="1">
      <c r="A34" s="280" t="s">
        <v>167</v>
      </c>
      <c r="B34" s="279">
        <f>+'2'!E37</f>
        <v>0</v>
      </c>
      <c r="C34" s="279"/>
      <c r="D34" s="279">
        <f t="shared" si="0"/>
        <v>0</v>
      </c>
    </row>
    <row r="35" spans="1:4">
      <c r="A35" s="280" t="s">
        <v>168</v>
      </c>
      <c r="B35" s="279">
        <f>+'2'!E38</f>
        <v>0</v>
      </c>
      <c r="C35" s="279"/>
      <c r="D35" s="279">
        <f t="shared" si="0"/>
        <v>0</v>
      </c>
    </row>
    <row r="36" spans="1:4">
      <c r="A36" s="280" t="s">
        <v>169</v>
      </c>
      <c r="B36" s="279">
        <f>+'2'!E39</f>
        <v>0</v>
      </c>
      <c r="C36" s="279"/>
      <c r="D36" s="279">
        <f t="shared" si="0"/>
        <v>0</v>
      </c>
    </row>
    <row r="37" spans="1:4">
      <c r="A37" s="295" t="s">
        <v>31</v>
      </c>
      <c r="B37" s="279">
        <f>+'2'!E40</f>
        <v>0</v>
      </c>
      <c r="C37" s="279"/>
      <c r="D37" s="279">
        <f t="shared" si="0"/>
        <v>0</v>
      </c>
    </row>
    <row r="38" spans="1:4">
      <c r="A38" s="296" t="s">
        <v>32</v>
      </c>
      <c r="B38" s="279">
        <f>+'2'!E41</f>
        <v>0</v>
      </c>
      <c r="C38" s="279"/>
      <c r="D38" s="279">
        <f t="shared" si="0"/>
        <v>0</v>
      </c>
    </row>
    <row r="39" spans="1:4">
      <c r="A39" s="296" t="s">
        <v>33</v>
      </c>
      <c r="B39" s="279">
        <f>+'2'!E42</f>
        <v>0</v>
      </c>
      <c r="C39" s="279"/>
      <c r="D39" s="279">
        <f t="shared" si="0"/>
        <v>0</v>
      </c>
    </row>
    <row r="40" spans="1:4">
      <c r="A40" s="297" t="s">
        <v>150</v>
      </c>
      <c r="B40" s="279">
        <f>+'2'!E43</f>
        <v>0</v>
      </c>
      <c r="C40" s="279"/>
      <c r="D40" s="279">
        <f t="shared" si="0"/>
        <v>0</v>
      </c>
    </row>
    <row r="41" spans="1:4">
      <c r="A41" s="298" t="s">
        <v>246</v>
      </c>
      <c r="B41" s="279">
        <f>+'2'!E44</f>
        <v>0</v>
      </c>
      <c r="C41" s="279"/>
      <c r="D41" s="279">
        <f t="shared" si="0"/>
        <v>0</v>
      </c>
    </row>
    <row r="42" spans="1:4">
      <c r="A42" s="290" t="s">
        <v>34</v>
      </c>
      <c r="B42" s="279">
        <f>+'2'!E45</f>
        <v>0</v>
      </c>
      <c r="C42" s="279"/>
      <c r="D42" s="279">
        <f t="shared" si="0"/>
        <v>0</v>
      </c>
    </row>
    <row r="43" spans="1:4" ht="9.75" customHeight="1">
      <c r="A43" s="299" t="s">
        <v>247</v>
      </c>
      <c r="B43" s="279">
        <f>+'2'!E46</f>
        <v>0</v>
      </c>
      <c r="C43" s="279"/>
      <c r="D43" s="279">
        <f t="shared" si="0"/>
        <v>0</v>
      </c>
    </row>
    <row r="44" spans="1:4" ht="14.25" customHeight="1">
      <c r="A44" s="292" t="s">
        <v>15</v>
      </c>
      <c r="B44" s="279">
        <f>+'2'!E47</f>
        <v>0</v>
      </c>
      <c r="C44" s="279"/>
      <c r="D44" s="279">
        <f t="shared" si="0"/>
        <v>0</v>
      </c>
    </row>
    <row r="45" spans="1:4" ht="12.75" customHeight="1">
      <c r="A45" s="288" t="s">
        <v>238</v>
      </c>
      <c r="B45" s="279">
        <f>+'2'!E48</f>
        <v>0</v>
      </c>
      <c r="C45" s="279"/>
      <c r="D45" s="279">
        <f t="shared" si="0"/>
        <v>0</v>
      </c>
    </row>
    <row r="46" spans="1:4" ht="12" customHeight="1">
      <c r="A46" s="278" t="s">
        <v>239</v>
      </c>
      <c r="B46" s="279">
        <f>+'2'!E49</f>
        <v>0</v>
      </c>
      <c r="C46" s="279"/>
      <c r="D46" s="279">
        <f t="shared" si="0"/>
        <v>0</v>
      </c>
    </row>
    <row r="47" spans="1:4" ht="15" customHeight="1">
      <c r="A47" s="292" t="s">
        <v>240</v>
      </c>
      <c r="B47" s="279">
        <f>+'2'!E50</f>
        <v>0</v>
      </c>
      <c r="C47" s="279"/>
      <c r="D47" s="279">
        <f t="shared" si="0"/>
        <v>0</v>
      </c>
    </row>
    <row r="48" spans="1:4">
      <c r="A48" s="278" t="s">
        <v>223</v>
      </c>
      <c r="B48" s="279">
        <f>+'2'!E51</f>
        <v>6300</v>
      </c>
      <c r="C48" s="279"/>
      <c r="D48" s="279">
        <f t="shared" si="0"/>
        <v>6300</v>
      </c>
    </row>
    <row r="49" spans="1:4" ht="15" customHeight="1">
      <c r="A49" s="291" t="s">
        <v>248</v>
      </c>
      <c r="B49" s="279">
        <f>+'2'!E52</f>
        <v>6300</v>
      </c>
      <c r="C49" s="279"/>
      <c r="D49" s="279">
        <f t="shared" si="0"/>
        <v>6300</v>
      </c>
    </row>
    <row r="50" spans="1:4">
      <c r="A50" s="291" t="s">
        <v>249</v>
      </c>
      <c r="B50" s="279">
        <f>+'2'!E53</f>
        <v>6300</v>
      </c>
      <c r="C50" s="279">
        <f>+C49</f>
        <v>0</v>
      </c>
      <c r="D50" s="279">
        <f t="shared" si="0"/>
        <v>6300</v>
      </c>
    </row>
    <row r="51" spans="1:4" ht="22.5" customHeight="1">
      <c r="A51" s="291" t="s">
        <v>229</v>
      </c>
      <c r="B51" s="279">
        <v>230669</v>
      </c>
      <c r="C51" s="279">
        <f>+C30+C50</f>
        <v>10199</v>
      </c>
      <c r="D51" s="279">
        <v>240868</v>
      </c>
    </row>
  </sheetData>
  <mergeCells count="2">
    <mergeCell ref="D3:D4"/>
    <mergeCell ref="B3:C3"/>
  </mergeCells>
  <phoneticPr fontId="2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2:D43"/>
  <sheetViews>
    <sheetView workbookViewId="0">
      <selection activeCell="M33" sqref="M33"/>
    </sheetView>
  </sheetViews>
  <sheetFormatPr defaultRowHeight="12.75"/>
  <cols>
    <col min="1" max="1" width="49" bestFit="1" customWidth="1"/>
    <col min="3" max="3" width="9.7109375" customWidth="1"/>
  </cols>
  <sheetData>
    <row r="2" spans="1:4">
      <c r="A2" s="462" t="s">
        <v>48</v>
      </c>
      <c r="B2" s="523" t="s">
        <v>47</v>
      </c>
      <c r="C2" s="524"/>
      <c r="D2" s="522" t="s">
        <v>107</v>
      </c>
    </row>
    <row r="3" spans="1:4" ht="33.75">
      <c r="A3" s="462"/>
      <c r="B3" s="12" t="s">
        <v>231</v>
      </c>
      <c r="C3" s="12" t="s">
        <v>232</v>
      </c>
      <c r="D3" s="522"/>
    </row>
    <row r="4" spans="1:4">
      <c r="A4" s="183" t="s">
        <v>4</v>
      </c>
      <c r="B4" s="279">
        <f>+'4'!B6</f>
        <v>50100</v>
      </c>
      <c r="C4" s="279">
        <f>+'5'!B8</f>
        <v>0</v>
      </c>
      <c r="D4" s="279">
        <f t="shared" ref="D4:D42" si="0">SUM(B4:C4)</f>
        <v>50100</v>
      </c>
    </row>
    <row r="5" spans="1:4" ht="18.75" customHeight="1">
      <c r="A5" s="153" t="s">
        <v>50</v>
      </c>
      <c r="B5" s="279">
        <f>+'4'!B7</f>
        <v>13106</v>
      </c>
      <c r="C5" s="279">
        <f>+'5'!B9</f>
        <v>0</v>
      </c>
      <c r="D5" s="279">
        <f t="shared" si="0"/>
        <v>13106</v>
      </c>
    </row>
    <row r="6" spans="1:4">
      <c r="A6" s="183" t="s">
        <v>51</v>
      </c>
      <c r="B6" s="279">
        <v>51998</v>
      </c>
      <c r="C6" s="279">
        <f>+'5'!B10</f>
        <v>10199</v>
      </c>
      <c r="D6" s="279">
        <f t="shared" si="0"/>
        <v>62197</v>
      </c>
    </row>
    <row r="7" spans="1:4" ht="11.25" customHeight="1">
      <c r="A7" s="206" t="s">
        <v>52</v>
      </c>
      <c r="B7" s="279">
        <f>+'4'!B9</f>
        <v>8500</v>
      </c>
      <c r="C7" s="279">
        <f>+'5'!B11</f>
        <v>0</v>
      </c>
      <c r="D7" s="279">
        <f t="shared" si="0"/>
        <v>8500</v>
      </c>
    </row>
    <row r="8" spans="1:4">
      <c r="A8" s="183" t="s">
        <v>53</v>
      </c>
      <c r="B8" s="279">
        <f>+'4'!B10</f>
        <v>2681</v>
      </c>
      <c r="C8" s="279">
        <v>0</v>
      </c>
      <c r="D8" s="279">
        <f t="shared" si="0"/>
        <v>2681</v>
      </c>
    </row>
    <row r="9" spans="1:4">
      <c r="A9" s="5" t="s">
        <v>260</v>
      </c>
      <c r="B9" s="279">
        <f>+'4'!B11</f>
        <v>2681</v>
      </c>
      <c r="C9" s="279">
        <f>+'5'!B13</f>
        <v>0</v>
      </c>
      <c r="D9" s="279">
        <f t="shared" si="0"/>
        <v>2681</v>
      </c>
    </row>
    <row r="10" spans="1:4" ht="15.75" customHeight="1">
      <c r="A10" s="184" t="s">
        <v>261</v>
      </c>
      <c r="B10" s="279">
        <f>+'4'!B12</f>
        <v>0</v>
      </c>
      <c r="C10" s="279">
        <f>+'5'!B14</f>
        <v>1350</v>
      </c>
      <c r="D10" s="279">
        <f t="shared" si="0"/>
        <v>1350</v>
      </c>
    </row>
    <row r="11" spans="1:4" ht="15" customHeight="1">
      <c r="A11" s="201" t="s">
        <v>54</v>
      </c>
      <c r="B11" s="279">
        <f>+'4'!B13</f>
        <v>0</v>
      </c>
      <c r="C11" s="279">
        <f>+'5'!B15</f>
        <v>0</v>
      </c>
      <c r="D11" s="279">
        <f t="shared" si="0"/>
        <v>0</v>
      </c>
    </row>
    <row r="12" spans="1:4" ht="14.25" customHeight="1">
      <c r="A12" s="200" t="s">
        <v>55</v>
      </c>
      <c r="B12" s="279">
        <f>+'4'!B14</f>
        <v>0</v>
      </c>
      <c r="C12" s="279">
        <f>+'5'!B16</f>
        <v>0</v>
      </c>
      <c r="D12" s="279">
        <f t="shared" si="0"/>
        <v>0</v>
      </c>
    </row>
    <row r="13" spans="1:4" ht="15" customHeight="1">
      <c r="A13" s="200" t="s">
        <v>56</v>
      </c>
      <c r="B13" s="279">
        <f>+'4'!B15</f>
        <v>0</v>
      </c>
      <c r="C13" s="279">
        <f>+'5'!B17</f>
        <v>0</v>
      </c>
      <c r="D13" s="279">
        <f t="shared" si="0"/>
        <v>0</v>
      </c>
    </row>
    <row r="14" spans="1:4" ht="13.5" customHeight="1">
      <c r="A14" s="206" t="s">
        <v>263</v>
      </c>
      <c r="B14" s="279">
        <f>+'4'!B16</f>
        <v>1000</v>
      </c>
      <c r="C14" s="279">
        <f>+'5'!B18</f>
        <v>0</v>
      </c>
      <c r="D14" s="279">
        <f t="shared" si="0"/>
        <v>1000</v>
      </c>
    </row>
    <row r="15" spans="1:4" ht="13.5" customHeight="1">
      <c r="A15" s="206" t="s">
        <v>264</v>
      </c>
      <c r="B15" s="279">
        <f>+'4'!B17</f>
        <v>1000</v>
      </c>
      <c r="C15" s="279">
        <f>+'5'!B19</f>
        <v>0</v>
      </c>
      <c r="D15" s="279">
        <f t="shared" si="0"/>
        <v>1000</v>
      </c>
    </row>
    <row r="16" spans="1:4">
      <c r="A16" s="207" t="s">
        <v>49</v>
      </c>
      <c r="B16" s="279">
        <v>128385</v>
      </c>
      <c r="C16" s="279">
        <f>+'5'!B20</f>
        <v>11549</v>
      </c>
      <c r="D16" s="279">
        <f t="shared" si="0"/>
        <v>139934</v>
      </c>
    </row>
    <row r="17" spans="1:4">
      <c r="A17" s="95" t="s">
        <v>16</v>
      </c>
      <c r="B17" s="279">
        <f>+'4'!B19</f>
        <v>0</v>
      </c>
      <c r="C17" s="279">
        <f>+'5'!B21</f>
        <v>0</v>
      </c>
      <c r="D17" s="279">
        <f t="shared" si="0"/>
        <v>0</v>
      </c>
    </row>
    <row r="18" spans="1:4">
      <c r="A18" s="95" t="s">
        <v>207</v>
      </c>
      <c r="B18" s="279">
        <f>+'4'!B20</f>
        <v>0</v>
      </c>
      <c r="C18" s="279">
        <f>+'5'!B22</f>
        <v>0</v>
      </c>
      <c r="D18" s="279">
        <f t="shared" si="0"/>
        <v>0</v>
      </c>
    </row>
    <row r="19" spans="1:4">
      <c r="A19" s="199" t="s">
        <v>209</v>
      </c>
      <c r="B19" s="279">
        <f>+'4'!B21</f>
        <v>66459</v>
      </c>
      <c r="C19" s="279">
        <f>+'5'!B23</f>
        <v>0</v>
      </c>
      <c r="D19" s="279">
        <f t="shared" si="0"/>
        <v>66459</v>
      </c>
    </row>
    <row r="20" spans="1:4">
      <c r="A20" s="95" t="s">
        <v>211</v>
      </c>
      <c r="B20" s="279">
        <f>+'4'!B22</f>
        <v>0</v>
      </c>
      <c r="C20" s="279">
        <f>+'5'!B24</f>
        <v>0</v>
      </c>
      <c r="D20" s="279">
        <f t="shared" si="0"/>
        <v>0</v>
      </c>
    </row>
    <row r="21" spans="1:4">
      <c r="A21" s="210" t="s">
        <v>214</v>
      </c>
      <c r="B21" s="279">
        <f>+'4'!B23</f>
        <v>0</v>
      </c>
      <c r="C21" s="279">
        <f>+'5'!B25</f>
        <v>0</v>
      </c>
      <c r="D21" s="279">
        <f t="shared" si="0"/>
        <v>0</v>
      </c>
    </row>
    <row r="22" spans="1:4">
      <c r="A22" s="210" t="s">
        <v>216</v>
      </c>
      <c r="B22" s="279">
        <v>194844</v>
      </c>
      <c r="C22" s="279">
        <f>+'5'!B26</f>
        <v>11549</v>
      </c>
      <c r="D22" s="279">
        <f t="shared" si="0"/>
        <v>206393</v>
      </c>
    </row>
    <row r="23" spans="1:4">
      <c r="A23" s="183"/>
      <c r="B23" s="279">
        <f>+'4'!B25</f>
        <v>0</v>
      </c>
      <c r="C23" s="279">
        <f>+'5'!B27</f>
        <v>0</v>
      </c>
      <c r="D23" s="279">
        <f t="shared" si="0"/>
        <v>0</v>
      </c>
    </row>
    <row r="24" spans="1:4">
      <c r="A24" s="183" t="s">
        <v>57</v>
      </c>
      <c r="B24" s="279">
        <f>+'4'!B26</f>
        <v>12500</v>
      </c>
      <c r="C24" s="279">
        <f>+'5'!B28</f>
        <v>0</v>
      </c>
      <c r="D24" s="279">
        <f t="shared" si="0"/>
        <v>12500</v>
      </c>
    </row>
    <row r="25" spans="1:4">
      <c r="A25" s="183" t="s">
        <v>58</v>
      </c>
      <c r="B25" s="279">
        <f>+'4'!B27</f>
        <v>21564</v>
      </c>
      <c r="C25" s="279">
        <f>+'5'!B29</f>
        <v>0</v>
      </c>
      <c r="D25" s="279">
        <f t="shared" si="0"/>
        <v>21564</v>
      </c>
    </row>
    <row r="26" spans="1:4">
      <c r="A26" s="183" t="s">
        <v>59</v>
      </c>
      <c r="B26" s="279">
        <f>+'4'!B28</f>
        <v>0</v>
      </c>
      <c r="C26" s="279">
        <f>+'5'!B30</f>
        <v>0</v>
      </c>
      <c r="D26" s="279">
        <f t="shared" si="0"/>
        <v>0</v>
      </c>
    </row>
    <row r="27" spans="1:4">
      <c r="A27" s="5" t="s">
        <v>260</v>
      </c>
      <c r="B27" s="279">
        <f>+'4'!B29</f>
        <v>0</v>
      </c>
      <c r="C27" s="279">
        <f>+'5'!B31</f>
        <v>0</v>
      </c>
      <c r="D27" s="279">
        <f t="shared" si="0"/>
        <v>0</v>
      </c>
    </row>
    <row r="28" spans="1:4" ht="17.25" customHeight="1">
      <c r="A28" s="184" t="s">
        <v>261</v>
      </c>
      <c r="B28" s="279">
        <f>+'4'!B30</f>
        <v>0</v>
      </c>
      <c r="C28" s="279">
        <f>+'5'!B32</f>
        <v>0</v>
      </c>
      <c r="D28" s="279">
        <f t="shared" si="0"/>
        <v>0</v>
      </c>
    </row>
    <row r="29" spans="1:4" ht="18" customHeight="1">
      <c r="A29" s="181" t="s">
        <v>60</v>
      </c>
      <c r="B29" s="279">
        <f>+'4'!B31</f>
        <v>0</v>
      </c>
      <c r="C29" s="279">
        <f>+'5'!B33</f>
        <v>0</v>
      </c>
      <c r="D29" s="279">
        <f t="shared" si="0"/>
        <v>0</v>
      </c>
    </row>
    <row r="30" spans="1:4" ht="18" customHeight="1">
      <c r="A30" s="184" t="s">
        <v>61</v>
      </c>
      <c r="B30" s="279">
        <f>+'4'!B32</f>
        <v>0</v>
      </c>
      <c r="C30" s="279">
        <f>+'5'!B34</f>
        <v>0</v>
      </c>
      <c r="D30" s="279">
        <f t="shared" si="0"/>
        <v>0</v>
      </c>
    </row>
    <row r="31" spans="1:4" ht="16.5" customHeight="1">
      <c r="A31" s="200" t="s">
        <v>262</v>
      </c>
      <c r="B31" s="279">
        <f>+'4'!B33</f>
        <v>25</v>
      </c>
      <c r="C31" s="279">
        <f>+'5'!B35</f>
        <v>0</v>
      </c>
      <c r="D31" s="279">
        <f t="shared" si="0"/>
        <v>25</v>
      </c>
    </row>
    <row r="32" spans="1:4" ht="18" customHeight="1">
      <c r="A32" s="206" t="s">
        <v>263</v>
      </c>
      <c r="B32" s="279">
        <f>+'4'!B34</f>
        <v>0</v>
      </c>
      <c r="C32" s="279">
        <f>+'5'!B36</f>
        <v>0</v>
      </c>
      <c r="D32" s="279">
        <f t="shared" si="0"/>
        <v>0</v>
      </c>
    </row>
    <row r="33" spans="1:4" ht="14.25" customHeight="1">
      <c r="A33" s="206" t="s">
        <v>264</v>
      </c>
      <c r="B33" s="279">
        <f>+'4'!B35</f>
        <v>0</v>
      </c>
      <c r="C33" s="279">
        <f>+'5'!B37</f>
        <v>0</v>
      </c>
      <c r="D33" s="279">
        <f t="shared" si="0"/>
        <v>0</v>
      </c>
    </row>
    <row r="34" spans="1:4">
      <c r="A34" s="210" t="s">
        <v>220</v>
      </c>
      <c r="B34" s="279">
        <f>+'4'!B36</f>
        <v>34089</v>
      </c>
      <c r="C34" s="279">
        <f>+'5'!B38</f>
        <v>0</v>
      </c>
      <c r="D34" s="279">
        <f t="shared" si="0"/>
        <v>34089</v>
      </c>
    </row>
    <row r="35" spans="1:4">
      <c r="A35" s="95" t="s">
        <v>16</v>
      </c>
      <c r="B35" s="279">
        <f>+'4'!B37</f>
        <v>0</v>
      </c>
      <c r="C35" s="279">
        <f>+'5'!B39</f>
        <v>0</v>
      </c>
      <c r="D35" s="279">
        <f t="shared" si="0"/>
        <v>0</v>
      </c>
    </row>
    <row r="36" spans="1:4" ht="15.75" customHeight="1">
      <c r="A36" s="119" t="s">
        <v>221</v>
      </c>
      <c r="B36" s="279">
        <f>+'4'!B38</f>
        <v>386</v>
      </c>
      <c r="C36" s="279">
        <f>+'5'!B40</f>
        <v>0</v>
      </c>
      <c r="D36" s="279">
        <f t="shared" si="0"/>
        <v>386</v>
      </c>
    </row>
    <row r="37" spans="1:4">
      <c r="A37" s="199" t="s">
        <v>209</v>
      </c>
      <c r="B37" s="279">
        <f>+'4'!B39</f>
        <v>0</v>
      </c>
      <c r="C37" s="279">
        <f>+'5'!B41</f>
        <v>0</v>
      </c>
      <c r="D37" s="279">
        <f t="shared" si="0"/>
        <v>0</v>
      </c>
    </row>
    <row r="38" spans="1:4">
      <c r="A38" s="95" t="s">
        <v>222</v>
      </c>
      <c r="B38" s="279">
        <f>+'4'!B40</f>
        <v>0</v>
      </c>
      <c r="C38" s="279">
        <f>+'5'!B42</f>
        <v>0</v>
      </c>
      <c r="D38" s="279">
        <f t="shared" si="0"/>
        <v>0</v>
      </c>
    </row>
    <row r="39" spans="1:4">
      <c r="A39" s="95" t="s">
        <v>224</v>
      </c>
      <c r="B39" s="279">
        <f>+'4'!B41</f>
        <v>0</v>
      </c>
      <c r="C39" s="279">
        <f>+'5'!B43</f>
        <v>0</v>
      </c>
      <c r="D39" s="279">
        <f t="shared" si="0"/>
        <v>0</v>
      </c>
    </row>
    <row r="40" spans="1:4">
      <c r="A40" s="210" t="s">
        <v>226</v>
      </c>
      <c r="B40" s="279">
        <f>+'4'!B42</f>
        <v>386</v>
      </c>
      <c r="C40" s="279">
        <f>+'5'!B44</f>
        <v>0</v>
      </c>
      <c r="D40" s="279">
        <f t="shared" si="0"/>
        <v>386</v>
      </c>
    </row>
    <row r="41" spans="1:4">
      <c r="A41" s="210" t="s">
        <v>228</v>
      </c>
      <c r="B41" s="279">
        <f>+'4'!B43</f>
        <v>34475</v>
      </c>
      <c r="C41" s="279">
        <f>+'5'!B45</f>
        <v>0</v>
      </c>
      <c r="D41" s="279">
        <f t="shared" si="0"/>
        <v>34475</v>
      </c>
    </row>
    <row r="42" spans="1:4">
      <c r="A42" s="95"/>
      <c r="B42" s="279">
        <f>+'4'!B44</f>
        <v>0</v>
      </c>
      <c r="C42" s="279">
        <f>+'5'!B46</f>
        <v>0</v>
      </c>
      <c r="D42" s="279">
        <f t="shared" si="0"/>
        <v>0</v>
      </c>
    </row>
    <row r="43" spans="1:4">
      <c r="A43" s="210" t="s">
        <v>230</v>
      </c>
      <c r="B43" s="279">
        <v>229319</v>
      </c>
      <c r="C43" s="279">
        <f>+'5'!B47</f>
        <v>11549</v>
      </c>
      <c r="D43" s="279">
        <v>240868</v>
      </c>
    </row>
  </sheetData>
  <mergeCells count="3">
    <mergeCell ref="A2:A3"/>
    <mergeCell ref="D2:D3"/>
    <mergeCell ref="B2:C2"/>
  </mergeCells>
  <phoneticPr fontId="2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K8" sqref="K8"/>
    </sheetView>
  </sheetViews>
  <sheetFormatPr defaultRowHeight="12.75"/>
  <cols>
    <col min="1" max="2" width="9.28515625" customWidth="1"/>
    <col min="4" max="4" width="22.28515625" customWidth="1"/>
    <col min="5" max="5" width="14.28515625" customWidth="1"/>
    <col min="6" max="6" width="12.42578125" customWidth="1"/>
    <col min="7" max="7" width="11.28515625" customWidth="1"/>
    <col min="8" max="8" width="12.85546875" customWidth="1"/>
    <col min="9" max="9" width="6" customWidth="1"/>
    <col min="10" max="10" width="9.28515625" customWidth="1"/>
    <col min="12" max="12" width="14.7109375" customWidth="1"/>
    <col min="13" max="13" width="11.140625" customWidth="1"/>
    <col min="14" max="14" width="14.28515625" customWidth="1"/>
    <col min="15" max="15" width="12.85546875" customWidth="1"/>
    <col min="16" max="16" width="15.28515625" customWidth="1"/>
  </cols>
  <sheetData>
    <row r="1" spans="1:11" ht="12" customHeight="1">
      <c r="A1" s="425" t="s">
        <v>304</v>
      </c>
      <c r="B1" s="425"/>
      <c r="C1" s="425"/>
      <c r="D1" s="425"/>
      <c r="E1" s="425"/>
      <c r="F1" s="425"/>
      <c r="G1" s="425"/>
      <c r="H1" s="425"/>
    </row>
    <row r="2" spans="1:11" ht="19.5" customHeight="1">
      <c r="A2" s="144"/>
      <c r="B2" s="144"/>
      <c r="C2" s="144"/>
      <c r="D2" s="144"/>
      <c r="E2" s="144"/>
      <c r="F2" s="144"/>
      <c r="G2" s="144"/>
      <c r="H2" s="264"/>
    </row>
    <row r="3" spans="1:11" ht="14.25" customHeight="1">
      <c r="A3" s="429" t="s">
        <v>402</v>
      </c>
      <c r="B3" s="429"/>
      <c r="C3" s="429"/>
      <c r="D3" s="429"/>
      <c r="E3" s="429"/>
      <c r="F3" s="429"/>
      <c r="G3" s="429"/>
      <c r="H3" s="240"/>
    </row>
    <row r="4" spans="1:11" ht="12" customHeight="1">
      <c r="A4" s="144"/>
      <c r="B4" s="144"/>
      <c r="C4" s="144"/>
      <c r="D4" s="144"/>
      <c r="E4" s="144"/>
      <c r="F4" s="144"/>
      <c r="G4" s="144"/>
      <c r="H4" s="141" t="s">
        <v>17</v>
      </c>
    </row>
    <row r="5" spans="1:11" ht="24" customHeight="1">
      <c r="A5" s="400" t="s">
        <v>18</v>
      </c>
      <c r="B5" s="400"/>
      <c r="C5" s="400"/>
      <c r="D5" s="400"/>
      <c r="E5" s="400" t="s">
        <v>19</v>
      </c>
      <c r="F5" s="427" t="s">
        <v>352</v>
      </c>
      <c r="G5" s="426"/>
      <c r="H5" s="400" t="s">
        <v>20</v>
      </c>
    </row>
    <row r="6" spans="1:11" ht="24.75" customHeight="1">
      <c r="A6" s="400"/>
      <c r="B6" s="400"/>
      <c r="C6" s="400"/>
      <c r="D6" s="400"/>
      <c r="E6" s="400"/>
      <c r="F6" s="428"/>
      <c r="G6" s="426"/>
      <c r="H6" s="400"/>
    </row>
    <row r="7" spans="1:11">
      <c r="A7" s="389" t="s">
        <v>21</v>
      </c>
      <c r="B7" s="389"/>
      <c r="C7" s="389"/>
      <c r="D7" s="389"/>
      <c r="E7" s="94">
        <v>1880</v>
      </c>
      <c r="F7" s="94"/>
      <c r="G7" s="94"/>
      <c r="H7" s="94">
        <f>SUM(E7:G7)</f>
        <v>1880</v>
      </c>
      <c r="K7" s="96"/>
    </row>
    <row r="8" spans="1:11">
      <c r="A8" s="388" t="s">
        <v>22</v>
      </c>
      <c r="B8" s="388"/>
      <c r="C8" s="388"/>
      <c r="D8" s="388"/>
      <c r="E8" s="83"/>
      <c r="F8" s="83"/>
      <c r="G8" s="83"/>
      <c r="H8" s="94">
        <f t="shared" ref="H8:H54" si="0">SUM(E8:G8)</f>
        <v>0</v>
      </c>
    </row>
    <row r="9" spans="1:11">
      <c r="A9" s="402" t="s">
        <v>23</v>
      </c>
      <c r="B9" s="402"/>
      <c r="C9" s="402"/>
      <c r="D9" s="402"/>
      <c r="E9" s="83">
        <v>1880</v>
      </c>
      <c r="F9" s="83"/>
      <c r="G9" s="83"/>
      <c r="H9" s="94">
        <f t="shared" si="0"/>
        <v>1880</v>
      </c>
    </row>
    <row r="10" spans="1:11">
      <c r="A10" s="388" t="s">
        <v>24</v>
      </c>
      <c r="B10" s="388"/>
      <c r="C10" s="388"/>
      <c r="D10" s="388"/>
      <c r="E10" s="265"/>
      <c r="F10" s="266"/>
      <c r="G10" s="266"/>
      <c r="H10" s="94">
        <f t="shared" si="0"/>
        <v>0</v>
      </c>
    </row>
    <row r="11" spans="1:11">
      <c r="A11" s="388" t="s">
        <v>25</v>
      </c>
      <c r="B11" s="388"/>
      <c r="C11" s="388"/>
      <c r="D11" s="388"/>
      <c r="E11" s="265"/>
      <c r="F11" s="266"/>
      <c r="G11" s="266"/>
      <c r="H11" s="94">
        <f t="shared" si="0"/>
        <v>0</v>
      </c>
      <c r="K11" s="96"/>
    </row>
    <row r="12" spans="1:11">
      <c r="A12" s="395" t="s">
        <v>5</v>
      </c>
      <c r="B12" s="395"/>
      <c r="C12" s="395"/>
      <c r="D12" s="395"/>
      <c r="E12" s="93">
        <v>10800</v>
      </c>
      <c r="F12" s="93">
        <f>SUM(F13:F16)</f>
        <v>0</v>
      </c>
      <c r="G12" s="93">
        <f>SUM(G13:G16)</f>
        <v>0</v>
      </c>
      <c r="H12" s="94">
        <f t="shared" si="0"/>
        <v>10800</v>
      </c>
    </row>
    <row r="13" spans="1:11">
      <c r="A13" s="388" t="s">
        <v>26</v>
      </c>
      <c r="B13" s="388"/>
      <c r="C13" s="388"/>
      <c r="D13" s="388"/>
      <c r="E13" s="83">
        <v>8000</v>
      </c>
      <c r="F13" s="83">
        <v>0</v>
      </c>
      <c r="G13" s="83">
        <v>0</v>
      </c>
      <c r="H13" s="94">
        <f t="shared" si="0"/>
        <v>8000</v>
      </c>
    </row>
    <row r="14" spans="1:11">
      <c r="A14" s="388" t="s">
        <v>27</v>
      </c>
      <c r="B14" s="388"/>
      <c r="C14" s="388"/>
      <c r="D14" s="388"/>
      <c r="E14" s="265">
        <v>2400</v>
      </c>
      <c r="F14" s="83">
        <v>0</v>
      </c>
      <c r="G14" s="83">
        <v>0</v>
      </c>
      <c r="H14" s="94">
        <f t="shared" si="0"/>
        <v>2400</v>
      </c>
    </row>
    <row r="15" spans="1:11">
      <c r="A15" s="388" t="s">
        <v>28</v>
      </c>
      <c r="B15" s="388"/>
      <c r="C15" s="388"/>
      <c r="D15" s="388"/>
      <c r="E15" s="265">
        <v>400</v>
      </c>
      <c r="F15" s="83">
        <v>0</v>
      </c>
      <c r="G15" s="83">
        <v>0</v>
      </c>
      <c r="H15" s="94">
        <f t="shared" si="0"/>
        <v>400</v>
      </c>
    </row>
    <row r="16" spans="1:11">
      <c r="A16" s="388" t="s">
        <v>29</v>
      </c>
      <c r="B16" s="388"/>
      <c r="C16" s="388"/>
      <c r="D16" s="388"/>
      <c r="E16" s="265"/>
      <c r="F16" s="83">
        <v>0</v>
      </c>
      <c r="G16" s="83">
        <v>0</v>
      </c>
      <c r="H16" s="94">
        <f t="shared" si="0"/>
        <v>0</v>
      </c>
    </row>
    <row r="17" spans="1:11">
      <c r="A17" s="395" t="s">
        <v>234</v>
      </c>
      <c r="B17" s="395"/>
      <c r="C17" s="395"/>
      <c r="D17" s="395"/>
      <c r="E17" s="93">
        <v>107994</v>
      </c>
      <c r="F17" s="93">
        <f>SUM(F18:F20)</f>
        <v>0</v>
      </c>
      <c r="G17" s="93">
        <f>SUM(G18:G20)</f>
        <v>0</v>
      </c>
      <c r="H17" s="94">
        <f t="shared" si="0"/>
        <v>107994</v>
      </c>
    </row>
    <row r="18" spans="1:11">
      <c r="A18" s="388" t="s">
        <v>353</v>
      </c>
      <c r="B18" s="388"/>
      <c r="C18" s="388"/>
      <c r="D18" s="388"/>
      <c r="E18" s="83">
        <v>59403</v>
      </c>
      <c r="F18" s="83">
        <v>0</v>
      </c>
      <c r="G18" s="83">
        <v>0</v>
      </c>
      <c r="H18" s="94">
        <f t="shared" si="0"/>
        <v>59403</v>
      </c>
    </row>
    <row r="19" spans="1:11" ht="21" customHeight="1">
      <c r="A19" s="401" t="s">
        <v>401</v>
      </c>
      <c r="B19" s="401"/>
      <c r="C19" s="401"/>
      <c r="D19" s="401"/>
      <c r="E19" s="83">
        <v>21752</v>
      </c>
      <c r="F19" s="83">
        <v>0</v>
      </c>
      <c r="G19" s="83">
        <v>0</v>
      </c>
      <c r="H19" s="94">
        <f t="shared" si="0"/>
        <v>21752</v>
      </c>
    </row>
    <row r="20" spans="1:11">
      <c r="A20" s="388" t="s">
        <v>245</v>
      </c>
      <c r="B20" s="388"/>
      <c r="C20" s="388"/>
      <c r="D20" s="388"/>
      <c r="E20" s="83">
        <v>12758</v>
      </c>
      <c r="F20" s="83">
        <v>0</v>
      </c>
      <c r="G20" s="83">
        <v>0</v>
      </c>
      <c r="H20" s="94">
        <f t="shared" si="0"/>
        <v>12758</v>
      </c>
    </row>
    <row r="21" spans="1:11">
      <c r="A21" s="5" t="s">
        <v>354</v>
      </c>
      <c r="B21" s="5"/>
      <c r="C21" s="5"/>
      <c r="D21" s="5"/>
      <c r="E21" s="83">
        <v>14081</v>
      </c>
      <c r="F21" s="83"/>
      <c r="G21" s="83"/>
      <c r="H21" s="94">
        <v>14081</v>
      </c>
    </row>
    <row r="22" spans="1:11">
      <c r="A22" s="430" t="s">
        <v>200</v>
      </c>
      <c r="B22" s="431"/>
      <c r="C22" s="431"/>
      <c r="D22" s="431"/>
      <c r="E22" s="83"/>
      <c r="F22" s="87"/>
      <c r="G22" s="87"/>
      <c r="H22" s="94">
        <f t="shared" si="0"/>
        <v>0</v>
      </c>
    </row>
    <row r="23" spans="1:11">
      <c r="A23" s="430" t="s">
        <v>235</v>
      </c>
      <c r="B23" s="430"/>
      <c r="C23" s="430"/>
      <c r="D23" s="430"/>
      <c r="E23" s="374">
        <v>10958</v>
      </c>
      <c r="F23" s="87"/>
      <c r="G23" s="87"/>
      <c r="H23" s="94">
        <f t="shared" si="0"/>
        <v>10958</v>
      </c>
    </row>
    <row r="24" spans="1:11">
      <c r="A24" s="395" t="s">
        <v>196</v>
      </c>
      <c r="B24" s="395"/>
      <c r="C24" s="395"/>
      <c r="D24" s="395"/>
      <c r="E24" s="93">
        <v>63984</v>
      </c>
      <c r="F24" s="87"/>
      <c r="G24" s="87"/>
      <c r="H24" s="94">
        <f t="shared" si="0"/>
        <v>63984</v>
      </c>
      <c r="K24" s="96"/>
    </row>
    <row r="25" spans="1:11">
      <c r="A25" s="439" t="s">
        <v>236</v>
      </c>
      <c r="B25" s="439"/>
      <c r="C25" s="439"/>
      <c r="D25" s="439"/>
      <c r="E25" s="83">
        <f>+'2.4.-2.8'!B33</f>
        <v>0</v>
      </c>
      <c r="F25" s="87"/>
      <c r="G25" s="87"/>
      <c r="H25" s="94">
        <f t="shared" si="0"/>
        <v>0</v>
      </c>
    </row>
    <row r="26" spans="1:11">
      <c r="A26" s="440" t="s">
        <v>237</v>
      </c>
      <c r="B26" s="440"/>
      <c r="C26" s="440"/>
      <c r="D26" s="440"/>
      <c r="E26" s="267">
        <f>+E7+E12+E17+E22+E23+E24+E25</f>
        <v>195616</v>
      </c>
      <c r="F26" s="267"/>
      <c r="G26" s="267"/>
      <c r="H26" s="94">
        <f t="shared" si="0"/>
        <v>195616</v>
      </c>
    </row>
    <row r="27" spans="1:11">
      <c r="A27" s="433" t="s">
        <v>15</v>
      </c>
      <c r="B27" s="434"/>
      <c r="C27" s="434"/>
      <c r="D27" s="435"/>
      <c r="E27" s="83"/>
      <c r="F27" s="83"/>
      <c r="G27" s="83"/>
      <c r="H27" s="94">
        <f t="shared" si="0"/>
        <v>0</v>
      </c>
    </row>
    <row r="28" spans="1:11" ht="25.5" customHeight="1">
      <c r="A28" s="403" t="s">
        <v>238</v>
      </c>
      <c r="B28" s="404"/>
      <c r="C28" s="404"/>
      <c r="D28" s="405"/>
      <c r="E28" s="83">
        <v>28753</v>
      </c>
      <c r="F28" s="83"/>
      <c r="G28" s="83"/>
      <c r="H28" s="94">
        <f t="shared" si="0"/>
        <v>28753</v>
      </c>
    </row>
    <row r="29" spans="1:11" s="185" customFormat="1">
      <c r="A29" s="441" t="s">
        <v>239</v>
      </c>
      <c r="B29" s="442"/>
      <c r="C29" s="442"/>
      <c r="D29" s="443"/>
      <c r="E29" s="267"/>
      <c r="F29" s="282"/>
      <c r="G29" s="282"/>
      <c r="H29" s="267">
        <f t="shared" si="0"/>
        <v>0</v>
      </c>
      <c r="K29" s="209"/>
    </row>
    <row r="30" spans="1:11">
      <c r="A30" s="433" t="s">
        <v>240</v>
      </c>
      <c r="B30" s="434"/>
      <c r="C30" s="434"/>
      <c r="D30" s="435"/>
      <c r="E30" s="83"/>
      <c r="F30" s="83"/>
      <c r="G30" s="83"/>
      <c r="H30" s="94">
        <f t="shared" si="0"/>
        <v>0</v>
      </c>
    </row>
    <row r="31" spans="1:11">
      <c r="A31" s="392" t="s">
        <v>223</v>
      </c>
      <c r="B31" s="406"/>
      <c r="C31" s="406"/>
      <c r="D31" s="393"/>
      <c r="E31" s="83"/>
      <c r="F31" s="83"/>
      <c r="G31" s="83"/>
      <c r="H31" s="94">
        <f t="shared" si="0"/>
        <v>0</v>
      </c>
    </row>
    <row r="32" spans="1:11">
      <c r="A32" s="436" t="s">
        <v>241</v>
      </c>
      <c r="B32" s="437"/>
      <c r="C32" s="437"/>
      <c r="D32" s="438"/>
      <c r="E32" s="267">
        <f>SUM(E27:E31)</f>
        <v>28753</v>
      </c>
      <c r="F32" s="267"/>
      <c r="G32" s="267"/>
      <c r="H32" s="94">
        <f t="shared" si="0"/>
        <v>28753</v>
      </c>
    </row>
    <row r="33" spans="1:8" ht="12.75" customHeight="1">
      <c r="A33" s="440" t="s">
        <v>242</v>
      </c>
      <c r="B33" s="440"/>
      <c r="C33" s="440"/>
      <c r="D33" s="440"/>
      <c r="E33" s="267">
        <f>+E26+E32</f>
        <v>224369</v>
      </c>
      <c r="F33" s="267"/>
      <c r="G33" s="267"/>
      <c r="H33" s="94">
        <f t="shared" si="0"/>
        <v>224369</v>
      </c>
    </row>
    <row r="34" spans="1:8" ht="12.75" customHeight="1">
      <c r="A34" s="432"/>
      <c r="B34" s="432"/>
      <c r="C34" s="432"/>
      <c r="D34" s="432"/>
      <c r="E34" s="266"/>
      <c r="F34" s="266"/>
      <c r="G34" s="266"/>
      <c r="H34" s="94">
        <f t="shared" si="0"/>
        <v>0</v>
      </c>
    </row>
    <row r="35" spans="1:8" ht="12.75" customHeight="1">
      <c r="A35" s="395" t="s">
        <v>10</v>
      </c>
      <c r="B35" s="395"/>
      <c r="C35" s="395"/>
      <c r="D35" s="395"/>
      <c r="E35" s="85"/>
      <c r="F35" s="85"/>
      <c r="G35" s="85"/>
      <c r="H35" s="94">
        <f t="shared" si="0"/>
        <v>0</v>
      </c>
    </row>
    <row r="36" spans="1:8" ht="12.75" customHeight="1">
      <c r="A36" s="444" t="s">
        <v>30</v>
      </c>
      <c r="B36" s="444"/>
      <c r="C36" s="444"/>
      <c r="D36" s="444"/>
      <c r="E36" s="268"/>
      <c r="F36" s="84"/>
      <c r="G36" s="84"/>
      <c r="H36" s="94">
        <f t="shared" si="0"/>
        <v>0</v>
      </c>
    </row>
    <row r="37" spans="1:8" ht="12.75" customHeight="1">
      <c r="A37" s="445" t="s">
        <v>167</v>
      </c>
      <c r="B37" s="446"/>
      <c r="C37" s="446"/>
      <c r="D37" s="447"/>
      <c r="E37" s="268"/>
      <c r="F37" s="84"/>
      <c r="G37" s="84"/>
      <c r="H37" s="94">
        <f t="shared" si="0"/>
        <v>0</v>
      </c>
    </row>
    <row r="38" spans="1:8" ht="12.75" customHeight="1">
      <c r="A38" s="445" t="s">
        <v>168</v>
      </c>
      <c r="B38" s="446"/>
      <c r="C38" s="446"/>
      <c r="D38" s="447"/>
      <c r="E38" s="268"/>
      <c r="F38" s="84"/>
      <c r="G38" s="84"/>
      <c r="H38" s="94">
        <f t="shared" si="0"/>
        <v>0</v>
      </c>
    </row>
    <row r="39" spans="1:8" ht="12.75" customHeight="1">
      <c r="A39" s="445" t="s">
        <v>169</v>
      </c>
      <c r="B39" s="446"/>
      <c r="C39" s="446"/>
      <c r="D39" s="447"/>
      <c r="E39" s="268"/>
      <c r="F39" s="84"/>
      <c r="G39" s="84"/>
      <c r="H39" s="94">
        <f t="shared" si="0"/>
        <v>0</v>
      </c>
    </row>
    <row r="40" spans="1:8">
      <c r="A40" s="448" t="s">
        <v>31</v>
      </c>
      <c r="B40" s="448"/>
      <c r="C40" s="448"/>
      <c r="D40" s="448"/>
      <c r="E40" s="268"/>
      <c r="F40" s="84"/>
      <c r="G40" s="84"/>
      <c r="H40" s="94">
        <f t="shared" si="0"/>
        <v>0</v>
      </c>
    </row>
    <row r="41" spans="1:8">
      <c r="A41" s="449" t="s">
        <v>32</v>
      </c>
      <c r="B41" s="449"/>
      <c r="C41" s="449"/>
      <c r="D41" s="449"/>
      <c r="E41" s="268"/>
      <c r="F41" s="84"/>
      <c r="G41" s="84"/>
      <c r="H41" s="94">
        <f t="shared" si="0"/>
        <v>0</v>
      </c>
    </row>
    <row r="42" spans="1:8">
      <c r="A42" s="449" t="s">
        <v>33</v>
      </c>
      <c r="B42" s="449"/>
      <c r="C42" s="449"/>
      <c r="D42" s="449"/>
      <c r="E42" s="268"/>
      <c r="F42" s="84"/>
      <c r="G42" s="84"/>
      <c r="H42" s="94">
        <f t="shared" si="0"/>
        <v>0</v>
      </c>
    </row>
    <row r="43" spans="1:8" ht="12.75" customHeight="1">
      <c r="A43" s="450" t="s">
        <v>150</v>
      </c>
      <c r="B43" s="450"/>
      <c r="C43" s="450"/>
      <c r="D43" s="450"/>
      <c r="E43" s="84"/>
      <c r="F43" s="84"/>
      <c r="G43" s="84"/>
      <c r="H43" s="94">
        <f t="shared" si="0"/>
        <v>0</v>
      </c>
    </row>
    <row r="44" spans="1:8" ht="12.75" customHeight="1">
      <c r="A44" s="451" t="s">
        <v>246</v>
      </c>
      <c r="B44" s="451"/>
      <c r="C44" s="451"/>
      <c r="D44" s="451"/>
      <c r="E44" s="84"/>
      <c r="F44" s="84"/>
      <c r="G44" s="84"/>
      <c r="H44" s="94">
        <f t="shared" si="0"/>
        <v>0</v>
      </c>
    </row>
    <row r="45" spans="1:8">
      <c r="A45" s="439" t="s">
        <v>34</v>
      </c>
      <c r="B45" s="439"/>
      <c r="C45" s="439"/>
      <c r="D45" s="439"/>
      <c r="E45" s="84"/>
      <c r="F45" s="84"/>
      <c r="G45" s="84"/>
      <c r="H45" s="94">
        <f t="shared" si="0"/>
        <v>0</v>
      </c>
    </row>
    <row r="46" spans="1:8">
      <c r="A46" s="452" t="s">
        <v>247</v>
      </c>
      <c r="B46" s="452"/>
      <c r="C46" s="452"/>
      <c r="D46" s="452"/>
      <c r="E46" s="269">
        <f>+E35+E43+E44+E45</f>
        <v>0</v>
      </c>
      <c r="F46" s="269"/>
      <c r="G46" s="269"/>
      <c r="H46" s="94">
        <f t="shared" si="0"/>
        <v>0</v>
      </c>
    </row>
    <row r="47" spans="1:8">
      <c r="A47" s="444" t="s">
        <v>15</v>
      </c>
      <c r="B47" s="444"/>
      <c r="C47" s="444"/>
      <c r="D47" s="444"/>
      <c r="E47" s="84"/>
      <c r="F47" s="84"/>
      <c r="G47" s="84"/>
      <c r="H47" s="94">
        <f t="shared" si="0"/>
        <v>0</v>
      </c>
    </row>
    <row r="48" spans="1:8" ht="24" customHeight="1">
      <c r="A48" s="401" t="s">
        <v>238</v>
      </c>
      <c r="B48" s="401"/>
      <c r="C48" s="401"/>
      <c r="D48" s="401"/>
      <c r="E48" s="84">
        <v>0</v>
      </c>
      <c r="F48" s="84"/>
      <c r="G48" s="84"/>
      <c r="H48" s="94">
        <f t="shared" si="0"/>
        <v>0</v>
      </c>
    </row>
    <row r="49" spans="1:8" ht="12.75" customHeight="1">
      <c r="A49" s="388" t="s">
        <v>239</v>
      </c>
      <c r="B49" s="388"/>
      <c r="C49" s="388"/>
      <c r="D49" s="388"/>
      <c r="E49" s="84"/>
      <c r="F49" s="84"/>
      <c r="G49" s="84"/>
      <c r="H49" s="94">
        <f t="shared" si="0"/>
        <v>0</v>
      </c>
    </row>
    <row r="50" spans="1:8" ht="12.75" customHeight="1">
      <c r="A50" s="444" t="s">
        <v>240</v>
      </c>
      <c r="B50" s="444"/>
      <c r="C50" s="444"/>
      <c r="D50" s="444"/>
      <c r="E50" s="84"/>
      <c r="F50" s="84"/>
      <c r="G50" s="84"/>
      <c r="H50" s="94">
        <f t="shared" si="0"/>
        <v>0</v>
      </c>
    </row>
    <row r="51" spans="1:8" ht="12.75" customHeight="1">
      <c r="A51" s="388" t="s">
        <v>223</v>
      </c>
      <c r="B51" s="388"/>
      <c r="C51" s="388"/>
      <c r="D51" s="388"/>
      <c r="E51" s="84">
        <v>6300</v>
      </c>
      <c r="F51" s="84"/>
      <c r="G51" s="84"/>
      <c r="H51" s="94">
        <f t="shared" si="0"/>
        <v>6300</v>
      </c>
    </row>
    <row r="52" spans="1:8" ht="22.5" customHeight="1">
      <c r="A52" s="440" t="s">
        <v>248</v>
      </c>
      <c r="B52" s="440"/>
      <c r="C52" s="440"/>
      <c r="D52" s="440"/>
      <c r="E52" s="269">
        <f>SUM(E47:E51)</f>
        <v>6300</v>
      </c>
      <c r="F52" s="269"/>
      <c r="G52" s="269"/>
      <c r="H52" s="94">
        <f t="shared" si="0"/>
        <v>6300</v>
      </c>
    </row>
    <row r="53" spans="1:8">
      <c r="A53" s="440" t="s">
        <v>249</v>
      </c>
      <c r="B53" s="440"/>
      <c r="C53" s="440"/>
      <c r="D53" s="440"/>
      <c r="E53" s="269">
        <f>+E46+E52</f>
        <v>6300</v>
      </c>
      <c r="F53" s="269"/>
      <c r="G53" s="269"/>
      <c r="H53" s="94">
        <f t="shared" si="0"/>
        <v>6300</v>
      </c>
    </row>
    <row r="54" spans="1:8">
      <c r="A54" s="440" t="s">
        <v>229</v>
      </c>
      <c r="B54" s="440"/>
      <c r="C54" s="440"/>
      <c r="D54" s="440"/>
      <c r="E54" s="269">
        <f>+E33+E53</f>
        <v>230669</v>
      </c>
      <c r="F54" s="269"/>
      <c r="G54" s="269"/>
      <c r="H54" s="94">
        <f t="shared" si="0"/>
        <v>230669</v>
      </c>
    </row>
  </sheetData>
  <mergeCells count="54">
    <mergeCell ref="A52:D52"/>
    <mergeCell ref="A53:D53"/>
    <mergeCell ref="A54:D54"/>
    <mergeCell ref="A48:D48"/>
    <mergeCell ref="A49:D49"/>
    <mergeCell ref="A50:D50"/>
    <mergeCell ref="A51:D51"/>
    <mergeCell ref="A47:D47"/>
    <mergeCell ref="A36:D36"/>
    <mergeCell ref="A37:D37"/>
    <mergeCell ref="A39:D39"/>
    <mergeCell ref="A38:D38"/>
    <mergeCell ref="A40:D40"/>
    <mergeCell ref="A41:D41"/>
    <mergeCell ref="A42:D42"/>
    <mergeCell ref="A43:D43"/>
    <mergeCell ref="A44:D44"/>
    <mergeCell ref="A45:D45"/>
    <mergeCell ref="A46:D46"/>
    <mergeCell ref="A35:D35"/>
    <mergeCell ref="A34:D34"/>
    <mergeCell ref="A30:D30"/>
    <mergeCell ref="A24:D24"/>
    <mergeCell ref="A31:D31"/>
    <mergeCell ref="A32:D32"/>
    <mergeCell ref="A25:D25"/>
    <mergeCell ref="A26:D26"/>
    <mergeCell ref="A27:D27"/>
    <mergeCell ref="A28:D28"/>
    <mergeCell ref="A29:D29"/>
    <mergeCell ref="A33:D33"/>
    <mergeCell ref="A7:D7"/>
    <mergeCell ref="A8:D8"/>
    <mergeCell ref="A20:D20"/>
    <mergeCell ref="A13:D13"/>
    <mergeCell ref="A14:D14"/>
    <mergeCell ref="A15:D15"/>
    <mergeCell ref="A16:D16"/>
    <mergeCell ref="A17:D17"/>
    <mergeCell ref="A22:D22"/>
    <mergeCell ref="A23:D23"/>
    <mergeCell ref="A19:D19"/>
    <mergeCell ref="A9:D9"/>
    <mergeCell ref="A10:D10"/>
    <mergeCell ref="A11:D11"/>
    <mergeCell ref="A12:D12"/>
    <mergeCell ref="A18:D18"/>
    <mergeCell ref="A1:H1"/>
    <mergeCell ref="A5:D6"/>
    <mergeCell ref="E5:E6"/>
    <mergeCell ref="G5:G6"/>
    <mergeCell ref="F5:F6"/>
    <mergeCell ref="H5:H6"/>
    <mergeCell ref="A3:G3"/>
  </mergeCells>
  <phoneticPr fontId="25" type="noConversion"/>
  <pageMargins left="0.28999999999999998" right="0.31" top="0.44" bottom="0.39" header="0.28000000000000003" footer="0.18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I17" sqref="I17"/>
    </sheetView>
  </sheetViews>
  <sheetFormatPr defaultRowHeight="12.75"/>
  <cols>
    <col min="2" max="2" width="23.140625" customWidth="1"/>
    <col min="3" max="3" width="10.28515625" customWidth="1"/>
    <col min="4" max="4" width="13" customWidth="1"/>
    <col min="5" max="5" width="12.5703125" customWidth="1"/>
    <col min="6" max="6" width="11.42578125" customWidth="1"/>
    <col min="7" max="7" width="13" customWidth="1"/>
    <col min="9" max="9" width="9.140625" style="96"/>
  </cols>
  <sheetData>
    <row r="1" spans="1:9">
      <c r="A1" s="234"/>
      <c r="B1" s="234"/>
      <c r="C1" s="234"/>
      <c r="D1" s="234"/>
      <c r="E1" s="234"/>
      <c r="F1" s="234"/>
      <c r="G1" s="234"/>
    </row>
    <row r="2" spans="1:9" ht="16.5" customHeight="1">
      <c r="A2" s="154"/>
      <c r="B2" s="154"/>
      <c r="C2" s="154"/>
      <c r="D2" s="154"/>
      <c r="E2" s="154"/>
      <c r="F2" s="154"/>
      <c r="G2" s="154"/>
    </row>
    <row r="3" spans="1:9" ht="12" customHeight="1">
      <c r="B3" s="17"/>
      <c r="C3" s="17"/>
      <c r="D3" s="25"/>
      <c r="F3" s="25"/>
      <c r="G3" s="25"/>
    </row>
    <row r="4" spans="1:9" ht="15" customHeight="1">
      <c r="B4" s="2"/>
      <c r="C4" s="2"/>
      <c r="D4" s="2" t="s">
        <v>312</v>
      </c>
      <c r="F4" s="96"/>
    </row>
    <row r="5" spans="1:9" ht="15" customHeight="1">
      <c r="F5" s="96"/>
    </row>
    <row r="6" spans="1:9" ht="15" customHeight="1">
      <c r="A6" s="154" t="s">
        <v>297</v>
      </c>
      <c r="B6" s="9"/>
      <c r="C6" s="9"/>
      <c r="D6" s="9"/>
      <c r="F6" s="96"/>
    </row>
    <row r="7" spans="1:9" ht="15" customHeight="1">
      <c r="A7" s="9"/>
      <c r="B7" s="9"/>
      <c r="C7" s="9"/>
      <c r="D7" s="9"/>
      <c r="F7" s="96"/>
    </row>
    <row r="8" spans="1:9" ht="15" customHeight="1">
      <c r="A8" s="453" t="s">
        <v>17</v>
      </c>
      <c r="B8" s="453"/>
      <c r="C8" s="453"/>
      <c r="D8" s="453"/>
      <c r="F8" s="96"/>
    </row>
    <row r="9" spans="1:9" ht="15" customHeight="1">
      <c r="A9" s="479" t="s">
        <v>18</v>
      </c>
      <c r="B9" s="479"/>
      <c r="C9" s="479"/>
      <c r="D9" s="462" t="s">
        <v>19</v>
      </c>
      <c r="F9" s="96"/>
      <c r="I9"/>
    </row>
    <row r="10" spans="1:9" ht="15" customHeight="1">
      <c r="A10" s="479"/>
      <c r="B10" s="479"/>
      <c r="C10" s="479"/>
      <c r="D10" s="462"/>
      <c r="F10" s="96"/>
      <c r="I10"/>
    </row>
    <row r="11" spans="1:9" ht="15" customHeight="1">
      <c r="A11" s="476" t="s">
        <v>272</v>
      </c>
      <c r="B11" s="477"/>
      <c r="C11" s="478"/>
      <c r="D11" s="18"/>
      <c r="F11" s="96"/>
      <c r="I11"/>
    </row>
    <row r="12" spans="1:9" ht="15" customHeight="1">
      <c r="A12" s="455" t="s">
        <v>273</v>
      </c>
      <c r="B12" s="456"/>
      <c r="C12" s="457"/>
      <c r="D12" s="18">
        <v>8031</v>
      </c>
      <c r="F12" s="96"/>
      <c r="I12"/>
    </row>
    <row r="13" spans="1:9" ht="15" customHeight="1">
      <c r="A13" s="458" t="s">
        <v>274</v>
      </c>
      <c r="B13" s="458"/>
      <c r="C13" s="458"/>
      <c r="D13" s="88">
        <v>300</v>
      </c>
      <c r="F13" s="96"/>
      <c r="I13"/>
    </row>
    <row r="14" spans="1:9" ht="15" customHeight="1">
      <c r="A14" s="228" t="s">
        <v>275</v>
      </c>
      <c r="B14" s="229"/>
      <c r="C14" s="230"/>
      <c r="D14" s="88"/>
      <c r="E14">
        <f>+D14+D13+D18</f>
        <v>2548</v>
      </c>
      <c r="F14" s="96"/>
      <c r="I14"/>
    </row>
    <row r="15" spans="1:9" ht="15" customHeight="1">
      <c r="A15" s="228" t="s">
        <v>276</v>
      </c>
      <c r="B15" s="229"/>
      <c r="C15" s="230"/>
      <c r="D15" s="18"/>
      <c r="F15" s="96"/>
      <c r="I15"/>
    </row>
    <row r="16" spans="1:9" ht="15" customHeight="1">
      <c r="A16" s="228" t="s">
        <v>277</v>
      </c>
      <c r="B16" s="229"/>
      <c r="C16" s="230"/>
      <c r="D16" s="18"/>
      <c r="F16" s="96"/>
      <c r="I16"/>
    </row>
    <row r="17" spans="1:9" ht="15" customHeight="1">
      <c r="A17" s="231" t="s">
        <v>278</v>
      </c>
      <c r="B17" s="232"/>
      <c r="C17" s="233"/>
      <c r="D17" s="18"/>
      <c r="F17" s="96"/>
      <c r="I17"/>
    </row>
    <row r="18" spans="1:9" ht="15" customHeight="1">
      <c r="A18" s="231" t="s">
        <v>279</v>
      </c>
      <c r="B18" s="232"/>
      <c r="C18" s="233"/>
      <c r="D18" s="88">
        <v>2248</v>
      </c>
      <c r="F18" s="96"/>
      <c r="I18"/>
    </row>
    <row r="19" spans="1:9" ht="15" customHeight="1">
      <c r="A19" s="231" t="s">
        <v>280</v>
      </c>
      <c r="B19" s="232"/>
      <c r="C19" s="233"/>
      <c r="D19" s="18"/>
      <c r="F19" s="96"/>
      <c r="I19"/>
    </row>
    <row r="20" spans="1:9" ht="15" customHeight="1">
      <c r="A20" s="231" t="s">
        <v>281</v>
      </c>
      <c r="B20" s="232"/>
      <c r="C20" s="233"/>
      <c r="D20" s="18"/>
      <c r="F20" s="96"/>
      <c r="I20"/>
    </row>
    <row r="21" spans="1:9" ht="15" customHeight="1">
      <c r="A21" s="231" t="s">
        <v>282</v>
      </c>
      <c r="B21" s="232"/>
      <c r="C21" s="233"/>
      <c r="D21" s="18"/>
      <c r="F21" s="96"/>
      <c r="I21"/>
    </row>
    <row r="22" spans="1:9" ht="15" customHeight="1">
      <c r="A22" s="231" t="s">
        <v>283</v>
      </c>
      <c r="B22" s="232"/>
      <c r="C22" s="233"/>
      <c r="D22" s="18"/>
      <c r="F22" s="96"/>
      <c r="I22"/>
    </row>
    <row r="23" spans="1:9" ht="15" customHeight="1">
      <c r="A23" s="231" t="s">
        <v>284</v>
      </c>
      <c r="B23" s="232"/>
      <c r="C23" s="233"/>
      <c r="D23" s="101"/>
      <c r="E23" s="23"/>
      <c r="F23" s="23"/>
      <c r="G23" s="23"/>
      <c r="I23"/>
    </row>
    <row r="24" spans="1:9" ht="15" customHeight="1">
      <c r="A24" s="231" t="s">
        <v>285</v>
      </c>
      <c r="B24" s="232"/>
      <c r="C24" s="233"/>
      <c r="D24" s="101"/>
      <c r="E24" s="2"/>
      <c r="F24" s="234"/>
      <c r="G24" s="234"/>
      <c r="I24"/>
    </row>
    <row r="25" spans="1:9" ht="15" customHeight="1">
      <c r="A25" s="231" t="s">
        <v>286</v>
      </c>
      <c r="B25" s="232"/>
      <c r="C25" s="233"/>
      <c r="D25" s="101">
        <v>1500</v>
      </c>
      <c r="E25" s="23"/>
      <c r="F25" s="26"/>
      <c r="G25" s="23"/>
      <c r="I25"/>
    </row>
    <row r="26" spans="1:9" ht="15" customHeight="1">
      <c r="A26" s="231" t="s">
        <v>287</v>
      </c>
      <c r="B26" s="232"/>
      <c r="C26" s="233"/>
      <c r="D26" s="18"/>
      <c r="E26" s="1"/>
      <c r="F26" s="27"/>
      <c r="G26" s="1"/>
      <c r="I26"/>
    </row>
    <row r="27" spans="1:9" ht="15" customHeight="1">
      <c r="A27" s="231" t="s">
        <v>288</v>
      </c>
      <c r="B27" s="232"/>
      <c r="C27" s="233"/>
      <c r="D27" s="18"/>
      <c r="E27" s="1"/>
      <c r="G27" s="1"/>
      <c r="I27"/>
    </row>
    <row r="28" spans="1:9" ht="15" customHeight="1">
      <c r="A28" s="459" t="s">
        <v>298</v>
      </c>
      <c r="B28" s="460"/>
      <c r="C28" s="461"/>
      <c r="D28" s="89">
        <f>SUM(D12:D27)</f>
        <v>12079</v>
      </c>
      <c r="E28" s="29"/>
      <c r="F28" s="28"/>
      <c r="G28" s="29"/>
      <c r="I28"/>
    </row>
    <row r="29" spans="1:9" ht="15" customHeight="1">
      <c r="A29" s="22"/>
      <c r="B29" s="23"/>
      <c r="C29" s="23"/>
      <c r="D29" s="23"/>
      <c r="E29" s="102"/>
      <c r="F29" s="29"/>
      <c r="G29" s="22"/>
    </row>
    <row r="30" spans="1:9" ht="15" customHeight="1">
      <c r="B30" s="2"/>
      <c r="C30" s="2"/>
      <c r="D30" s="2"/>
      <c r="E30" s="103"/>
      <c r="F30" s="23"/>
      <c r="G30" s="23"/>
    </row>
    <row r="31" spans="1:9" ht="12" customHeight="1">
      <c r="B31" s="25"/>
      <c r="C31" s="25"/>
      <c r="D31" s="2" t="s">
        <v>313</v>
      </c>
      <c r="E31" s="102"/>
      <c r="F31" s="23"/>
      <c r="G31" s="22"/>
    </row>
    <row r="32" spans="1:9" ht="18" customHeight="1">
      <c r="A32" s="480" t="s">
        <v>299</v>
      </c>
      <c r="B32" s="480"/>
      <c r="C32" s="480"/>
      <c r="D32" s="480"/>
      <c r="E32" s="104"/>
      <c r="F32" s="23"/>
      <c r="G32" s="23"/>
    </row>
    <row r="33" spans="1:7" ht="12" customHeight="1">
      <c r="A33" s="454" t="s">
        <v>36</v>
      </c>
      <c r="B33" s="454"/>
      <c r="C33" s="454"/>
      <c r="D33" s="454"/>
      <c r="E33" s="102"/>
      <c r="F33" s="23"/>
      <c r="G33" s="22"/>
    </row>
    <row r="34" spans="1:7" ht="17.25" customHeight="1">
      <c r="A34" s="473" t="s">
        <v>18</v>
      </c>
      <c r="B34" s="474"/>
      <c r="C34" s="475"/>
      <c r="D34" s="11" t="s">
        <v>19</v>
      </c>
      <c r="E34" s="103"/>
      <c r="F34" s="30"/>
      <c r="G34" s="23"/>
    </row>
    <row r="35" spans="1:7" ht="15" customHeight="1">
      <c r="A35" s="482" t="s">
        <v>37</v>
      </c>
      <c r="B35" s="483"/>
      <c r="C35" s="484"/>
      <c r="D35" s="107"/>
      <c r="E35" s="102"/>
      <c r="F35" s="30"/>
      <c r="G35" s="22"/>
    </row>
    <row r="36" spans="1:7">
      <c r="A36" s="485" t="s">
        <v>38</v>
      </c>
      <c r="B36" s="486"/>
      <c r="C36" s="487"/>
      <c r="D36" s="105"/>
      <c r="E36" s="103"/>
      <c r="F36" s="30"/>
      <c r="G36" s="23"/>
    </row>
    <row r="37" spans="1:7">
      <c r="A37" s="485" t="s">
        <v>39</v>
      </c>
      <c r="B37" s="486"/>
      <c r="C37" s="487"/>
      <c r="D37" s="105"/>
      <c r="E37" s="102"/>
      <c r="F37" s="23"/>
      <c r="G37" s="22"/>
    </row>
    <row r="38" spans="1:7">
      <c r="A38" s="485" t="s">
        <v>40</v>
      </c>
      <c r="B38" s="486"/>
      <c r="C38" s="487"/>
      <c r="D38" s="105">
        <v>3000</v>
      </c>
      <c r="E38" s="23"/>
      <c r="F38" s="23"/>
      <c r="G38" s="23"/>
    </row>
    <row r="39" spans="1:7">
      <c r="A39" s="464" t="s">
        <v>41</v>
      </c>
      <c r="B39" s="465"/>
      <c r="C39" s="466"/>
      <c r="D39" s="105"/>
      <c r="E39" s="23"/>
      <c r="F39" s="23"/>
      <c r="G39" s="23"/>
    </row>
    <row r="40" spans="1:7">
      <c r="A40" s="467" t="s">
        <v>42</v>
      </c>
      <c r="B40" s="468"/>
      <c r="C40" s="469"/>
      <c r="D40" s="106"/>
    </row>
    <row r="41" spans="1:7" ht="24.75" customHeight="1">
      <c r="A41" s="470" t="s">
        <v>43</v>
      </c>
      <c r="B41" s="471"/>
      <c r="C41" s="472"/>
      <c r="D41" s="106">
        <v>5000</v>
      </c>
    </row>
    <row r="42" spans="1:7" ht="24.75" customHeight="1">
      <c r="A42" s="470" t="s">
        <v>44</v>
      </c>
      <c r="B42" s="471"/>
      <c r="C42" s="472"/>
      <c r="D42" s="106"/>
    </row>
    <row r="43" spans="1:7" ht="13.5" customHeight="1">
      <c r="A43" s="459" t="s">
        <v>300</v>
      </c>
      <c r="B43" s="460"/>
      <c r="C43" s="461"/>
      <c r="D43" s="99">
        <f>SUM(D35:D42)</f>
        <v>8000</v>
      </c>
    </row>
    <row r="44" spans="1:7" ht="14.25" customHeight="1">
      <c r="A44" s="481"/>
      <c r="B44" s="481"/>
      <c r="C44" s="481"/>
      <c r="D44" s="481"/>
    </row>
    <row r="45" spans="1:7" ht="14.25" customHeight="1">
      <c r="A45" s="463"/>
      <c r="B45" s="463"/>
      <c r="C45" s="463"/>
      <c r="D45" s="463"/>
    </row>
  </sheetData>
  <mergeCells count="21">
    <mergeCell ref="A34:C34"/>
    <mergeCell ref="A11:C11"/>
    <mergeCell ref="A9:C10"/>
    <mergeCell ref="A32:D32"/>
    <mergeCell ref="A44:D44"/>
    <mergeCell ref="A43:C43"/>
    <mergeCell ref="A35:C35"/>
    <mergeCell ref="A36:C36"/>
    <mergeCell ref="A37:C37"/>
    <mergeCell ref="A38:C38"/>
    <mergeCell ref="A45:D45"/>
    <mergeCell ref="A39:C39"/>
    <mergeCell ref="A40:C40"/>
    <mergeCell ref="A41:C41"/>
    <mergeCell ref="A42:C42"/>
    <mergeCell ref="A8:D8"/>
    <mergeCell ref="A33:D33"/>
    <mergeCell ref="A12:C12"/>
    <mergeCell ref="A13:C13"/>
    <mergeCell ref="A28:C28"/>
    <mergeCell ref="D9:D10"/>
  </mergeCells>
  <phoneticPr fontId="25" type="noConversion"/>
  <pageMargins left="0.19685039370078741" right="0.19685039370078741" top="0.31496062992125984" bottom="0.23622047244094491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D49" sqref="D49"/>
    </sheetView>
  </sheetViews>
  <sheetFormatPr defaultRowHeight="12.75"/>
  <cols>
    <col min="1" max="1" width="57.140625" customWidth="1"/>
    <col min="2" max="2" width="16.140625" customWidth="1"/>
    <col min="3" max="3" width="10.85546875" customWidth="1"/>
    <col min="4" max="4" width="16.7109375" customWidth="1"/>
    <col min="5" max="5" width="12.5703125" customWidth="1"/>
    <col min="6" max="6" width="11.140625" bestFit="1" customWidth="1"/>
  </cols>
  <sheetData>
    <row r="1" spans="1:6">
      <c r="A1" s="488" t="s">
        <v>314</v>
      </c>
      <c r="B1" s="488"/>
      <c r="C1" s="488"/>
      <c r="D1" s="488"/>
    </row>
    <row r="2" spans="1:6" ht="12" customHeight="1">
      <c r="A2" s="166" t="s">
        <v>186</v>
      </c>
    </row>
    <row r="3" spans="1:6">
      <c r="A3" s="86" t="s">
        <v>356</v>
      </c>
      <c r="B3" s="86"/>
    </row>
    <row r="4" spans="1:6">
      <c r="A4" s="453" t="s">
        <v>151</v>
      </c>
      <c r="B4" s="453"/>
      <c r="D4" t="s">
        <v>192</v>
      </c>
    </row>
    <row r="5" spans="1:6" ht="22.5">
      <c r="A5" s="33" t="s">
        <v>46</v>
      </c>
      <c r="B5" s="62" t="s">
        <v>152</v>
      </c>
      <c r="C5" s="71" t="s">
        <v>153</v>
      </c>
      <c r="D5" s="49" t="s">
        <v>154</v>
      </c>
    </row>
    <row r="6" spans="1:6">
      <c r="A6" s="74" t="s">
        <v>187</v>
      </c>
      <c r="B6" s="72">
        <v>7.45</v>
      </c>
      <c r="C6" s="73">
        <v>4580000</v>
      </c>
      <c r="D6" s="360">
        <v>34121000</v>
      </c>
      <c r="F6">
        <v>89603000</v>
      </c>
    </row>
    <row r="7" spans="1:6" ht="25.5">
      <c r="A7" s="168" t="s">
        <v>188</v>
      </c>
      <c r="B7" s="74"/>
      <c r="C7" s="75"/>
      <c r="D7" s="357">
        <v>8401433</v>
      </c>
      <c r="F7" s="96" t="e">
        <f>+#REF!-F6</f>
        <v>#REF!</v>
      </c>
    </row>
    <row r="8" spans="1:6" ht="25.5">
      <c r="A8" s="168" t="s">
        <v>189</v>
      </c>
      <c r="B8" s="74"/>
      <c r="C8" s="75"/>
      <c r="D8" s="75">
        <v>3253705</v>
      </c>
    </row>
    <row r="9" spans="1:6">
      <c r="A9" s="168" t="s">
        <v>190</v>
      </c>
      <c r="B9" s="74"/>
      <c r="C9" s="75"/>
      <c r="D9" s="75">
        <v>2464000</v>
      </c>
    </row>
    <row r="10" spans="1:6" ht="15" customHeight="1">
      <c r="A10" s="168" t="s">
        <v>191</v>
      </c>
      <c r="B10" s="74"/>
      <c r="C10" s="75"/>
      <c r="D10" s="75">
        <v>1298028</v>
      </c>
    </row>
    <row r="11" spans="1:6">
      <c r="A11" s="168" t="s">
        <v>193</v>
      </c>
      <c r="B11" s="74"/>
      <c r="C11" s="75"/>
      <c r="D11" s="75">
        <v>1384700</v>
      </c>
    </row>
    <row r="12" spans="1:6">
      <c r="A12" s="359" t="s">
        <v>355</v>
      </c>
      <c r="B12" s="74"/>
      <c r="C12" s="75"/>
      <c r="D12" s="357">
        <v>5000000</v>
      </c>
      <c r="F12" s="96">
        <f>+F6+D12</f>
        <v>94603000</v>
      </c>
    </row>
    <row r="13" spans="1:6">
      <c r="A13" s="359" t="s">
        <v>372</v>
      </c>
      <c r="B13" s="74"/>
      <c r="C13" s="75"/>
      <c r="D13" s="357">
        <v>11880608</v>
      </c>
      <c r="F13" s="96"/>
    </row>
    <row r="14" spans="1:6" s="114" customFormat="1">
      <c r="A14" s="356" t="s">
        <v>107</v>
      </c>
      <c r="B14" s="356"/>
      <c r="C14" s="357"/>
      <c r="D14" s="357">
        <v>59403041</v>
      </c>
    </row>
    <row r="15" spans="1:6" s="114" customFormat="1">
      <c r="A15" s="365"/>
      <c r="B15" s="365"/>
      <c r="C15" s="366"/>
      <c r="D15" s="366"/>
    </row>
    <row r="16" spans="1:6" s="114" customFormat="1">
      <c r="A16" s="365" t="s">
        <v>373</v>
      </c>
      <c r="B16" s="365"/>
      <c r="C16" s="366"/>
      <c r="D16" s="366"/>
    </row>
    <row r="17" spans="1:4" s="114" customFormat="1">
      <c r="A17" s="365"/>
      <c r="B17" s="365"/>
      <c r="C17" s="366"/>
      <c r="D17" s="366"/>
    </row>
    <row r="18" spans="1:4" s="114" customFormat="1">
      <c r="A18" s="356" t="s">
        <v>378</v>
      </c>
      <c r="B18" s="356"/>
      <c r="C18" s="357"/>
      <c r="D18" s="357"/>
    </row>
    <row r="19" spans="1:4" s="114" customFormat="1">
      <c r="A19" s="62" t="s">
        <v>379</v>
      </c>
      <c r="B19" s="62"/>
      <c r="C19" s="62"/>
      <c r="D19" s="62"/>
    </row>
    <row r="20" spans="1:4" s="114" customFormat="1">
      <c r="A20" s="359" t="s">
        <v>374</v>
      </c>
      <c r="B20" s="359">
        <v>3.7</v>
      </c>
      <c r="C20" s="367"/>
      <c r="D20" s="367">
        <v>10241600</v>
      </c>
    </row>
    <row r="21" spans="1:4" s="114" customFormat="1" ht="27" customHeight="1">
      <c r="A21" s="368" t="s">
        <v>375</v>
      </c>
      <c r="B21" s="359">
        <v>2</v>
      </c>
      <c r="C21" s="367"/>
      <c r="D21" s="367">
        <v>2400000</v>
      </c>
    </row>
    <row r="22" spans="1:4" s="114" customFormat="1">
      <c r="A22" s="356" t="s">
        <v>376</v>
      </c>
      <c r="B22" s="359"/>
      <c r="C22" s="367"/>
      <c r="D22" s="367"/>
    </row>
    <row r="23" spans="1:4" s="114" customFormat="1">
      <c r="A23" s="359" t="s">
        <v>384</v>
      </c>
      <c r="B23" s="359">
        <v>3.7</v>
      </c>
      <c r="C23" s="367"/>
      <c r="D23" s="367">
        <v>5120800</v>
      </c>
    </row>
    <row r="24" spans="1:4" s="114" customFormat="1" ht="25.5">
      <c r="A24" s="369" t="s">
        <v>377</v>
      </c>
      <c r="B24" s="359">
        <v>3.7</v>
      </c>
      <c r="C24" s="367"/>
      <c r="D24" s="367">
        <v>129500</v>
      </c>
    </row>
    <row r="25" spans="1:4" s="114" customFormat="1" ht="25.5">
      <c r="A25" s="368" t="s">
        <v>385</v>
      </c>
      <c r="B25" s="359">
        <v>2</v>
      </c>
      <c r="C25" s="367"/>
      <c r="D25" s="367">
        <v>1200000</v>
      </c>
    </row>
    <row r="26" spans="1:4" s="114" customFormat="1">
      <c r="A26" s="359"/>
      <c r="B26" s="359"/>
      <c r="C26" s="367"/>
      <c r="D26" s="367"/>
    </row>
    <row r="27" spans="1:4" s="114" customFormat="1">
      <c r="A27" s="356" t="s">
        <v>380</v>
      </c>
      <c r="B27" s="359"/>
      <c r="C27" s="367"/>
      <c r="D27" s="367"/>
    </row>
    <row r="28" spans="1:4" s="114" customFormat="1">
      <c r="A28" s="356" t="s">
        <v>379</v>
      </c>
      <c r="B28" s="359"/>
      <c r="C28" s="367"/>
      <c r="D28" s="367"/>
    </row>
    <row r="29" spans="1:4" s="114" customFormat="1">
      <c r="A29" s="359" t="s">
        <v>381</v>
      </c>
      <c r="B29" s="359">
        <v>38</v>
      </c>
      <c r="C29" s="367"/>
      <c r="D29" s="367">
        <v>1773333</v>
      </c>
    </row>
    <row r="30" spans="1:4" s="114" customFormat="1">
      <c r="A30" s="356" t="s">
        <v>382</v>
      </c>
      <c r="B30" s="359"/>
      <c r="C30" s="367"/>
      <c r="D30" s="367"/>
    </row>
    <row r="31" spans="1:4" s="114" customFormat="1">
      <c r="A31" s="359" t="s">
        <v>383</v>
      </c>
      <c r="B31" s="359">
        <v>38</v>
      </c>
      <c r="C31" s="367"/>
      <c r="D31" s="367">
        <v>886667</v>
      </c>
    </row>
    <row r="32" spans="1:4" s="114" customFormat="1">
      <c r="A32" s="356" t="s">
        <v>386</v>
      </c>
      <c r="B32" s="359"/>
      <c r="C32" s="367"/>
      <c r="D32" s="357">
        <f>SUM(D20:D31)</f>
        <v>21751900</v>
      </c>
    </row>
    <row r="33" spans="1:6" ht="15" customHeight="1"/>
    <row r="34" spans="1:6" ht="12.75" customHeight="1">
      <c r="D34" s="96"/>
    </row>
    <row r="35" spans="1:6" ht="12" customHeight="1">
      <c r="A35" s="169" t="s">
        <v>387</v>
      </c>
    </row>
    <row r="36" spans="1:6">
      <c r="F36" s="96" t="e">
        <f>+#REF!+#REF!+#REF!+#REF!</f>
        <v>#REF!</v>
      </c>
    </row>
    <row r="37" spans="1:6" ht="22.5">
      <c r="A37" s="77" t="s">
        <v>46</v>
      </c>
      <c r="B37" s="78" t="s">
        <v>152</v>
      </c>
      <c r="C37" s="79" t="s">
        <v>153</v>
      </c>
      <c r="D37" s="80" t="s">
        <v>154</v>
      </c>
      <c r="F37" s="96"/>
    </row>
    <row r="38" spans="1:6" s="109" customFormat="1" ht="25.5">
      <c r="A38" s="368" t="s">
        <v>388</v>
      </c>
      <c r="B38" s="74"/>
      <c r="C38" s="75"/>
      <c r="D38" s="75">
        <v>12757780</v>
      </c>
    </row>
    <row r="39" spans="1:6">
      <c r="A39" s="359" t="s">
        <v>389</v>
      </c>
      <c r="B39" s="74"/>
      <c r="C39" s="75"/>
      <c r="D39" s="75"/>
      <c r="F39" s="96"/>
    </row>
    <row r="40" spans="1:6" ht="25.5">
      <c r="A40" s="368" t="s">
        <v>390</v>
      </c>
      <c r="B40" s="74">
        <v>4.58</v>
      </c>
      <c r="C40" s="75"/>
      <c r="D40" s="75">
        <v>7474560</v>
      </c>
    </row>
    <row r="41" spans="1:6">
      <c r="A41" s="359" t="s">
        <v>391</v>
      </c>
      <c r="B41" s="74"/>
      <c r="C41" s="75"/>
      <c r="D41" s="75">
        <v>6606744</v>
      </c>
    </row>
    <row r="42" spans="1:6" s="114" customFormat="1">
      <c r="A42" s="62" t="s">
        <v>107</v>
      </c>
      <c r="B42" s="62"/>
      <c r="C42" s="62"/>
      <c r="D42" s="71">
        <f>SUM(D38:D41)</f>
        <v>26839084</v>
      </c>
      <c r="E42" s="113" t="e">
        <f>+D42-#REF!-#REF!</f>
        <v>#REF!</v>
      </c>
      <c r="F42" s="113" t="e">
        <f>+D42-#REF!</f>
        <v>#REF!</v>
      </c>
    </row>
    <row r="44" spans="1:6">
      <c r="A44" s="62" t="s">
        <v>302</v>
      </c>
      <c r="B44" s="71"/>
      <c r="C44" s="71"/>
      <c r="D44" s="71"/>
    </row>
    <row r="45" spans="1:6">
      <c r="A45" s="62" t="s">
        <v>357</v>
      </c>
      <c r="B45" s="71"/>
      <c r="C45" s="71"/>
      <c r="D45" s="71"/>
    </row>
    <row r="47" spans="1:6" s="114" customFormat="1">
      <c r="A47" s="62" t="s">
        <v>289</v>
      </c>
      <c r="B47" s="62"/>
      <c r="C47" s="62"/>
      <c r="D47" s="71">
        <v>107994025</v>
      </c>
    </row>
    <row r="51" ht="12.75" customHeight="1"/>
  </sheetData>
  <mergeCells count="2">
    <mergeCell ref="A4:B4"/>
    <mergeCell ref="A1:D1"/>
  </mergeCells>
  <phoneticPr fontId="25" type="noConversion"/>
  <pageMargins left="0.17" right="0.18" top="0.31" bottom="0.59" header="0.22" footer="0.46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B54"/>
  <sheetViews>
    <sheetView topLeftCell="A28" workbookViewId="0">
      <selection activeCell="B57" sqref="B57"/>
    </sheetView>
  </sheetViews>
  <sheetFormatPr defaultRowHeight="12.75"/>
  <cols>
    <col min="1" max="1" width="54.140625" customWidth="1"/>
    <col min="2" max="2" width="18.28515625" customWidth="1"/>
  </cols>
  <sheetData>
    <row r="2" spans="1:2">
      <c r="A2" s="488" t="s">
        <v>315</v>
      </c>
      <c r="B2" s="488"/>
    </row>
    <row r="4" spans="1:2">
      <c r="A4" s="495" t="s">
        <v>251</v>
      </c>
      <c r="B4" s="495"/>
    </row>
    <row r="5" spans="1:2">
      <c r="A5" s="454" t="s">
        <v>45</v>
      </c>
      <c r="B5" s="454"/>
    </row>
    <row r="6" spans="1:2">
      <c r="A6" s="33" t="s">
        <v>46</v>
      </c>
      <c r="B6" s="34" t="s">
        <v>47</v>
      </c>
    </row>
    <row r="7" spans="1:2">
      <c r="A7" s="21"/>
      <c r="B7" s="20"/>
    </row>
    <row r="8" spans="1:2">
      <c r="A8" s="21"/>
      <c r="B8" s="20"/>
    </row>
    <row r="9" spans="1:2">
      <c r="A9" s="35" t="s">
        <v>250</v>
      </c>
      <c r="B9" s="63"/>
    </row>
    <row r="10" spans="1:2">
      <c r="B10" s="2"/>
    </row>
    <row r="11" spans="1:2">
      <c r="A11" s="86" t="s">
        <v>253</v>
      </c>
      <c r="B11" s="32"/>
    </row>
    <row r="12" spans="1:2">
      <c r="B12" s="2" t="s">
        <v>316</v>
      </c>
    </row>
    <row r="13" spans="1:2" ht="12.75" customHeight="1">
      <c r="A13" s="489" t="s">
        <v>46</v>
      </c>
      <c r="B13" s="490" t="s">
        <v>47</v>
      </c>
    </row>
    <row r="14" spans="1:2">
      <c r="A14" s="489"/>
      <c r="B14" s="490"/>
    </row>
    <row r="15" spans="1:2">
      <c r="A15" s="242" t="s">
        <v>159</v>
      </c>
      <c r="B15" s="271">
        <v>10200</v>
      </c>
    </row>
    <row r="16" spans="1:2">
      <c r="A16" s="243" t="s">
        <v>358</v>
      </c>
      <c r="B16" s="271">
        <v>45413</v>
      </c>
    </row>
    <row r="17" spans="1:2">
      <c r="A17" s="242" t="s">
        <v>359</v>
      </c>
      <c r="B17" s="271">
        <v>8371</v>
      </c>
    </row>
    <row r="18" spans="1:2">
      <c r="A18" s="242"/>
      <c r="B18" s="271"/>
    </row>
    <row r="19" spans="1:2">
      <c r="A19" s="133"/>
      <c r="B19" s="118"/>
    </row>
    <row r="20" spans="1:2">
      <c r="A20" s="244"/>
      <c r="B20" s="118"/>
    </row>
    <row r="21" spans="1:2">
      <c r="A21" s="133"/>
      <c r="B21" s="137"/>
    </row>
    <row r="22" spans="1:2">
      <c r="A22" s="133"/>
      <c r="B22" s="137"/>
    </row>
    <row r="23" spans="1:2">
      <c r="A23" s="327"/>
      <c r="B23" s="266"/>
    </row>
    <row r="24" spans="1:2" ht="25.5">
      <c r="A24" s="198" t="s">
        <v>255</v>
      </c>
      <c r="B24" s="99">
        <f>SUM(B15:B23)</f>
        <v>63984</v>
      </c>
    </row>
    <row r="26" spans="1:2">
      <c r="B26" s="2" t="s">
        <v>317</v>
      </c>
    </row>
    <row r="27" spans="1:2">
      <c r="A27" s="86" t="s">
        <v>252</v>
      </c>
      <c r="B27" s="32"/>
    </row>
    <row r="28" spans="1:2">
      <c r="B28" s="17"/>
    </row>
    <row r="29" spans="1:2" ht="12.75" customHeight="1">
      <c r="A29" s="489" t="s">
        <v>46</v>
      </c>
      <c r="B29" s="490" t="s">
        <v>47</v>
      </c>
    </row>
    <row r="30" spans="1:2">
      <c r="A30" s="489"/>
      <c r="B30" s="490"/>
    </row>
    <row r="31" spans="1:2">
      <c r="A31" s="245"/>
      <c r="B31" s="20"/>
    </row>
    <row r="32" spans="1:2">
      <c r="A32" s="245"/>
      <c r="B32" s="20"/>
    </row>
    <row r="33" spans="1:2">
      <c r="A33" s="236" t="s">
        <v>256</v>
      </c>
      <c r="B33" s="82">
        <f>SUM(B31:B32)</f>
        <v>0</v>
      </c>
    </row>
    <row r="34" spans="1:2">
      <c r="B34" s="2"/>
    </row>
    <row r="35" spans="1:2">
      <c r="B35" s="2"/>
    </row>
    <row r="36" spans="1:2">
      <c r="B36" s="2" t="s">
        <v>318</v>
      </c>
    </row>
    <row r="37" spans="1:2">
      <c r="A37" s="86" t="s">
        <v>254</v>
      </c>
      <c r="B37" s="32"/>
    </row>
    <row r="38" spans="1:2">
      <c r="B38" s="17"/>
    </row>
    <row r="39" spans="1:2" ht="12.75" customHeight="1">
      <c r="A39" s="489" t="s">
        <v>46</v>
      </c>
      <c r="B39" s="490" t="s">
        <v>47</v>
      </c>
    </row>
    <row r="40" spans="1:2">
      <c r="A40" s="489"/>
      <c r="B40" s="490"/>
    </row>
    <row r="41" spans="1:2">
      <c r="A41" s="159"/>
      <c r="B41" s="160"/>
    </row>
    <row r="42" spans="1:2">
      <c r="A42" s="245"/>
      <c r="B42" s="20"/>
    </row>
    <row r="43" spans="1:2" ht="25.5">
      <c r="A43" s="198" t="s">
        <v>257</v>
      </c>
      <c r="B43" s="99"/>
    </row>
    <row r="45" spans="1:2">
      <c r="B45" s="2" t="s">
        <v>319</v>
      </c>
    </row>
    <row r="46" spans="1:2">
      <c r="A46" s="86" t="s">
        <v>258</v>
      </c>
      <c r="B46" s="32"/>
    </row>
    <row r="47" spans="1:2">
      <c r="A47" s="17" t="s">
        <v>45</v>
      </c>
      <c r="B47" s="17"/>
    </row>
    <row r="48" spans="1:2" ht="12.75" customHeight="1">
      <c r="A48" s="491" t="s">
        <v>46</v>
      </c>
      <c r="B48" s="493" t="s">
        <v>47</v>
      </c>
    </row>
    <row r="49" spans="1:2">
      <c r="A49" s="492"/>
      <c r="B49" s="494"/>
    </row>
    <row r="50" spans="1:2">
      <c r="A50" s="270"/>
      <c r="B50" s="263"/>
    </row>
    <row r="51" spans="1:2">
      <c r="A51" s="270"/>
      <c r="B51" s="263"/>
    </row>
    <row r="52" spans="1:2">
      <c r="A52" s="21"/>
      <c r="B52" s="361"/>
    </row>
    <row r="53" spans="1:2">
      <c r="A53" s="21"/>
      <c r="B53" s="20"/>
    </row>
    <row r="54" spans="1:2">
      <c r="A54" s="16" t="s">
        <v>259</v>
      </c>
      <c r="B54" s="82"/>
    </row>
  </sheetData>
  <mergeCells count="11">
    <mergeCell ref="A2:B2"/>
    <mergeCell ref="A4:B4"/>
    <mergeCell ref="A5:B5"/>
    <mergeCell ref="A13:A14"/>
    <mergeCell ref="B13:B14"/>
    <mergeCell ref="A29:A30"/>
    <mergeCell ref="B29:B30"/>
    <mergeCell ref="A48:A49"/>
    <mergeCell ref="B48:B49"/>
    <mergeCell ref="A39:A40"/>
    <mergeCell ref="B39:B40"/>
  </mergeCells>
  <phoneticPr fontId="25" type="noConversion"/>
  <pageMargins left="0.26" right="0.2" top="0.74" bottom="0.32" header="0.17" footer="0.18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9"/>
  <sheetViews>
    <sheetView workbookViewId="0">
      <selection activeCell="D64" sqref="D64"/>
    </sheetView>
  </sheetViews>
  <sheetFormatPr defaultRowHeight="12"/>
  <cols>
    <col min="1" max="1" width="55.5703125" style="144" customWidth="1"/>
    <col min="2" max="3" width="12.42578125" style="144" customWidth="1"/>
    <col min="4" max="4" width="11.28515625" style="144" customWidth="1"/>
    <col min="5" max="5" width="12.85546875" style="144" customWidth="1"/>
    <col min="6" max="6" width="6" style="144" customWidth="1"/>
    <col min="7" max="7" width="9.28515625" style="144" customWidth="1"/>
    <col min="8" max="8" width="9.140625" style="144"/>
    <col min="9" max="9" width="14.7109375" style="144" customWidth="1"/>
    <col min="10" max="10" width="11.140625" style="144" customWidth="1"/>
    <col min="11" max="11" width="14.28515625" style="144" customWidth="1"/>
    <col min="12" max="12" width="12.85546875" style="144" customWidth="1"/>
    <col min="13" max="13" width="15.28515625" style="144" customWidth="1"/>
    <col min="14" max="16384" width="9.140625" style="144"/>
  </cols>
  <sheetData>
    <row r="1" spans="1:8" ht="12" customHeight="1">
      <c r="B1" s="276"/>
      <c r="C1" s="276"/>
      <c r="D1" s="276" t="s">
        <v>301</v>
      </c>
      <c r="E1" s="276"/>
    </row>
    <row r="2" spans="1:8" ht="19.5" customHeight="1">
      <c r="E2" s="264"/>
    </row>
    <row r="3" spans="1:8" ht="14.25" customHeight="1">
      <c r="A3" s="277" t="s">
        <v>392</v>
      </c>
      <c r="B3" s="277"/>
      <c r="C3" s="277"/>
      <c r="D3" s="277"/>
      <c r="E3" s="240"/>
    </row>
    <row r="4" spans="1:8" ht="12" customHeight="1">
      <c r="E4" s="141" t="s">
        <v>17</v>
      </c>
    </row>
    <row r="5" spans="1:8" ht="24" customHeight="1">
      <c r="A5" s="400" t="s">
        <v>18</v>
      </c>
      <c r="B5" s="400" t="s">
        <v>19</v>
      </c>
      <c r="C5" s="427" t="s">
        <v>360</v>
      </c>
      <c r="D5" s="426"/>
      <c r="E5" s="400" t="s">
        <v>20</v>
      </c>
    </row>
    <row r="6" spans="1:8" ht="24.75" customHeight="1">
      <c r="A6" s="400"/>
      <c r="B6" s="400"/>
      <c r="C6" s="428"/>
      <c r="D6" s="426"/>
      <c r="E6" s="400"/>
    </row>
    <row r="7" spans="1:8">
      <c r="A7" s="13" t="s">
        <v>21</v>
      </c>
      <c r="B7" s="94">
        <v>10199</v>
      </c>
      <c r="C7" s="94"/>
      <c r="D7" s="94"/>
      <c r="E7" s="94">
        <f>SUM(B7:D7)</f>
        <v>10199</v>
      </c>
      <c r="H7" s="272"/>
    </row>
    <row r="8" spans="1:8">
      <c r="A8" s="5" t="s">
        <v>22</v>
      </c>
      <c r="B8" s="94"/>
      <c r="C8" s="94"/>
      <c r="D8" s="94"/>
      <c r="E8" s="94">
        <f t="shared" ref="E8:E58" si="0">SUM(B8:D8)</f>
        <v>0</v>
      </c>
    </row>
    <row r="9" spans="1:8">
      <c r="A9" s="95" t="s">
        <v>23</v>
      </c>
      <c r="B9" s="94">
        <v>10199</v>
      </c>
      <c r="C9" s="94"/>
      <c r="D9" s="94"/>
      <c r="E9" s="94">
        <f t="shared" si="0"/>
        <v>10199</v>
      </c>
    </row>
    <row r="10" spans="1:8">
      <c r="A10" s="67" t="s">
        <v>140</v>
      </c>
      <c r="B10" s="94"/>
      <c r="C10" s="94"/>
      <c r="D10" s="94"/>
      <c r="E10" s="94">
        <f t="shared" si="0"/>
        <v>0</v>
      </c>
    </row>
    <row r="11" spans="1:8">
      <c r="A11" s="68" t="s">
        <v>141</v>
      </c>
      <c r="B11" s="370">
        <v>10199</v>
      </c>
      <c r="C11" s="370"/>
      <c r="D11" s="370"/>
      <c r="E11" s="370">
        <f t="shared" si="0"/>
        <v>10199</v>
      </c>
      <c r="H11" s="272"/>
    </row>
    <row r="12" spans="1:8" ht="16.5" customHeight="1">
      <c r="A12" s="69" t="s">
        <v>142</v>
      </c>
      <c r="B12" s="94"/>
      <c r="C12" s="94"/>
      <c r="D12" s="94"/>
      <c r="E12" s="94">
        <f t="shared" si="0"/>
        <v>0</v>
      </c>
    </row>
    <row r="13" spans="1:8">
      <c r="A13" s="68" t="s">
        <v>143</v>
      </c>
      <c r="B13" s="94"/>
      <c r="C13" s="94"/>
      <c r="D13" s="94"/>
      <c r="E13" s="94">
        <f t="shared" si="0"/>
        <v>0</v>
      </c>
    </row>
    <row r="14" spans="1:8">
      <c r="A14" s="68" t="s">
        <v>144</v>
      </c>
      <c r="B14" s="94"/>
      <c r="C14" s="94"/>
      <c r="D14" s="94"/>
      <c r="E14" s="94">
        <f t="shared" si="0"/>
        <v>0</v>
      </c>
    </row>
    <row r="15" spans="1:8">
      <c r="A15" s="68" t="s">
        <v>145</v>
      </c>
      <c r="B15" s="94"/>
      <c r="C15" s="94"/>
      <c r="D15" s="94"/>
      <c r="E15" s="94">
        <f t="shared" si="0"/>
        <v>0</v>
      </c>
    </row>
    <row r="16" spans="1:8">
      <c r="A16" s="70" t="s">
        <v>146</v>
      </c>
      <c r="B16" s="94"/>
      <c r="C16" s="94"/>
      <c r="D16" s="94"/>
      <c r="E16" s="94">
        <f t="shared" si="0"/>
        <v>0</v>
      </c>
    </row>
    <row r="17" spans="1:8">
      <c r="A17" s="70" t="s">
        <v>147</v>
      </c>
      <c r="B17" s="94"/>
      <c r="C17" s="94"/>
      <c r="D17" s="94"/>
      <c r="E17" s="94">
        <f t="shared" si="0"/>
        <v>0</v>
      </c>
    </row>
    <row r="18" spans="1:8">
      <c r="A18" s="70" t="s">
        <v>148</v>
      </c>
      <c r="B18" s="94"/>
      <c r="C18" s="94"/>
      <c r="D18" s="94"/>
      <c r="E18" s="94">
        <f t="shared" si="0"/>
        <v>0</v>
      </c>
    </row>
    <row r="19" spans="1:8" ht="24" customHeight="1">
      <c r="A19" s="70" t="s">
        <v>149</v>
      </c>
      <c r="B19" s="94"/>
      <c r="C19" s="94"/>
      <c r="D19" s="94"/>
      <c r="E19" s="94">
        <f t="shared" si="0"/>
        <v>0</v>
      </c>
    </row>
    <row r="20" spans="1:8">
      <c r="A20" s="70" t="s">
        <v>160</v>
      </c>
      <c r="B20" s="94"/>
      <c r="C20" s="94"/>
      <c r="D20" s="94"/>
      <c r="E20" s="94">
        <f t="shared" si="0"/>
        <v>0</v>
      </c>
    </row>
    <row r="21" spans="1:8">
      <c r="A21" s="70" t="s">
        <v>161</v>
      </c>
      <c r="B21" s="94"/>
      <c r="C21" s="94"/>
      <c r="D21" s="94"/>
      <c r="E21" s="94">
        <f t="shared" si="0"/>
        <v>0</v>
      </c>
    </row>
    <row r="22" spans="1:8">
      <c r="A22" s="70" t="s">
        <v>162</v>
      </c>
      <c r="B22" s="94"/>
      <c r="C22" s="94"/>
      <c r="D22" s="94"/>
      <c r="E22" s="94">
        <f t="shared" si="0"/>
        <v>0</v>
      </c>
    </row>
    <row r="23" spans="1:8">
      <c r="A23" s="70" t="s">
        <v>163</v>
      </c>
      <c r="B23" s="94"/>
      <c r="C23" s="94"/>
      <c r="D23" s="94"/>
      <c r="E23" s="94">
        <f t="shared" si="0"/>
        <v>0</v>
      </c>
      <c r="H23" s="272"/>
    </row>
    <row r="24" spans="1:8">
      <c r="A24" s="70" t="s">
        <v>164</v>
      </c>
      <c r="B24" s="94"/>
      <c r="C24" s="94"/>
      <c r="D24" s="94"/>
      <c r="E24" s="94">
        <f t="shared" si="0"/>
        <v>0</v>
      </c>
    </row>
    <row r="25" spans="1:8">
      <c r="A25" s="70" t="s">
        <v>165</v>
      </c>
      <c r="B25" s="94"/>
      <c r="C25" s="94"/>
      <c r="D25" s="94"/>
      <c r="E25" s="94">
        <f t="shared" si="0"/>
        <v>0</v>
      </c>
    </row>
    <row r="26" spans="1:8">
      <c r="A26" s="70" t="s">
        <v>166</v>
      </c>
      <c r="B26" s="94"/>
      <c r="C26" s="94"/>
      <c r="D26" s="94"/>
      <c r="E26" s="94">
        <f t="shared" si="0"/>
        <v>0</v>
      </c>
    </row>
    <row r="27" spans="1:8" ht="24" customHeight="1">
      <c r="A27" s="6" t="s">
        <v>24</v>
      </c>
      <c r="B27" s="94"/>
      <c r="C27" s="94"/>
      <c r="D27" s="94"/>
      <c r="E27" s="94">
        <f t="shared" si="0"/>
        <v>0</v>
      </c>
    </row>
    <row r="28" spans="1:8">
      <c r="A28" s="6" t="s">
        <v>25</v>
      </c>
      <c r="B28" s="94"/>
      <c r="C28" s="94"/>
      <c r="D28" s="94"/>
      <c r="E28" s="94">
        <f t="shared" si="0"/>
        <v>0</v>
      </c>
      <c r="H28" s="272"/>
    </row>
    <row r="29" spans="1:8">
      <c r="A29" s="262" t="s">
        <v>234</v>
      </c>
      <c r="B29" s="256" t="e">
        <f>+('2.3'!#REF!+'2.3'!#REF!)/1000</f>
        <v>#REF!</v>
      </c>
      <c r="C29" s="262"/>
      <c r="D29" s="262"/>
      <c r="E29" s="94" t="e">
        <f t="shared" si="0"/>
        <v>#REF!</v>
      </c>
      <c r="H29" s="272"/>
    </row>
    <row r="30" spans="1:8">
      <c r="A30" s="186" t="s">
        <v>200</v>
      </c>
      <c r="B30" s="94"/>
      <c r="C30" s="94"/>
      <c r="D30" s="94"/>
      <c r="E30" s="94">
        <f t="shared" si="0"/>
        <v>0</v>
      </c>
    </row>
    <row r="31" spans="1:8">
      <c r="A31" s="186" t="s">
        <v>235</v>
      </c>
      <c r="B31" s="94"/>
      <c r="C31" s="94"/>
      <c r="D31" s="94"/>
      <c r="E31" s="94">
        <f t="shared" si="0"/>
        <v>0</v>
      </c>
    </row>
    <row r="32" spans="1:8" ht="24" customHeight="1">
      <c r="A32" s="275" t="s">
        <v>196</v>
      </c>
      <c r="B32" s="94"/>
      <c r="C32" s="94"/>
      <c r="D32" s="94"/>
      <c r="E32" s="94"/>
    </row>
    <row r="33" spans="1:5" ht="12.75" customHeight="1">
      <c r="A33" s="187" t="s">
        <v>236</v>
      </c>
      <c r="B33" s="94"/>
      <c r="C33" s="94"/>
      <c r="D33" s="94"/>
      <c r="E33" s="94"/>
    </row>
    <row r="34" spans="1:5" ht="12.75" customHeight="1">
      <c r="A34" s="188" t="s">
        <v>237</v>
      </c>
      <c r="B34" s="94">
        <v>10199</v>
      </c>
      <c r="C34" s="94"/>
      <c r="D34" s="94"/>
      <c r="E34" s="94">
        <v>10199</v>
      </c>
    </row>
    <row r="35" spans="1:5" ht="12.75" customHeight="1">
      <c r="A35" s="189" t="s">
        <v>15</v>
      </c>
      <c r="B35" s="94"/>
      <c r="C35" s="94"/>
      <c r="D35" s="94"/>
      <c r="E35" s="94"/>
    </row>
    <row r="36" spans="1:5" ht="25.5" customHeight="1">
      <c r="A36" s="190" t="s">
        <v>238</v>
      </c>
      <c r="B36" s="94"/>
      <c r="C36" s="94"/>
      <c r="D36" s="94"/>
      <c r="E36" s="94"/>
    </row>
    <row r="37" spans="1:5" s="283" customFormat="1" ht="12.75" customHeight="1">
      <c r="A37" s="192" t="s">
        <v>239</v>
      </c>
      <c r="B37" s="94"/>
      <c r="C37" s="94"/>
      <c r="D37" s="94"/>
      <c r="E37" s="94"/>
    </row>
    <row r="38" spans="1:5" ht="12.75" customHeight="1">
      <c r="A38" s="189" t="s">
        <v>240</v>
      </c>
      <c r="B38" s="94"/>
      <c r="C38" s="94"/>
      <c r="D38" s="94"/>
      <c r="E38" s="94"/>
    </row>
    <row r="39" spans="1:5" ht="12.75" customHeight="1">
      <c r="A39" s="182" t="s">
        <v>223</v>
      </c>
      <c r="B39" s="94"/>
      <c r="C39" s="94"/>
      <c r="D39" s="94"/>
      <c r="E39" s="94"/>
    </row>
    <row r="40" spans="1:5" ht="12" customHeight="1">
      <c r="A40" s="188" t="s">
        <v>241</v>
      </c>
      <c r="B40" s="94"/>
      <c r="C40" s="94"/>
      <c r="D40" s="94"/>
      <c r="E40" s="94"/>
    </row>
    <row r="41" spans="1:5" ht="12" customHeight="1">
      <c r="A41" s="188" t="s">
        <v>242</v>
      </c>
      <c r="B41" s="94">
        <v>10199</v>
      </c>
      <c r="C41" s="94"/>
      <c r="D41" s="94"/>
      <c r="E41" s="94">
        <v>10199</v>
      </c>
    </row>
    <row r="42" spans="1:5" ht="12" customHeight="1">
      <c r="A42" s="191"/>
      <c r="B42" s="94"/>
      <c r="C42" s="94"/>
      <c r="D42" s="94"/>
      <c r="E42" s="94"/>
    </row>
    <row r="43" spans="1:5" ht="12.75" customHeight="1">
      <c r="A43" s="40" t="s">
        <v>10</v>
      </c>
      <c r="B43" s="94"/>
      <c r="C43" s="94"/>
      <c r="D43" s="94"/>
      <c r="E43" s="94">
        <f t="shared" si="0"/>
        <v>0</v>
      </c>
    </row>
    <row r="44" spans="1:5" ht="12.75" customHeight="1">
      <c r="A44" s="189" t="s">
        <v>30</v>
      </c>
      <c r="B44" s="94"/>
      <c r="C44" s="94"/>
      <c r="D44" s="94"/>
      <c r="E44" s="94">
        <f t="shared" si="0"/>
        <v>0</v>
      </c>
    </row>
    <row r="45" spans="1:5" ht="29.25" customHeight="1">
      <c r="A45" s="193" t="s">
        <v>31</v>
      </c>
      <c r="B45" s="94"/>
      <c r="C45" s="94"/>
      <c r="D45" s="94"/>
      <c r="E45" s="94">
        <f t="shared" si="0"/>
        <v>0</v>
      </c>
    </row>
    <row r="46" spans="1:5" ht="12" customHeight="1">
      <c r="A46" s="194" t="s">
        <v>32</v>
      </c>
      <c r="B46" s="94"/>
      <c r="C46" s="94"/>
      <c r="D46" s="94"/>
      <c r="E46" s="94">
        <f t="shared" si="0"/>
        <v>0</v>
      </c>
    </row>
    <row r="47" spans="1:5" ht="17.25" customHeight="1">
      <c r="A47" s="194" t="s">
        <v>33</v>
      </c>
      <c r="B47" s="94"/>
      <c r="C47" s="94"/>
      <c r="D47" s="94"/>
      <c r="E47" s="94">
        <f t="shared" si="0"/>
        <v>0</v>
      </c>
    </row>
    <row r="48" spans="1:5" ht="19.5" customHeight="1">
      <c r="A48" s="195" t="s">
        <v>150</v>
      </c>
      <c r="B48" s="94"/>
      <c r="C48" s="94"/>
      <c r="D48" s="94"/>
      <c r="E48" s="94">
        <f t="shared" si="0"/>
        <v>0</v>
      </c>
    </row>
    <row r="49" spans="1:5" ht="12.75" customHeight="1">
      <c r="A49" s="196" t="s">
        <v>246</v>
      </c>
      <c r="B49" s="94"/>
      <c r="C49" s="94"/>
      <c r="D49" s="94"/>
      <c r="E49" s="94">
        <f t="shared" si="0"/>
        <v>0</v>
      </c>
    </row>
    <row r="50" spans="1:5" ht="12.75" customHeight="1">
      <c r="A50" s="187" t="s">
        <v>34</v>
      </c>
      <c r="B50" s="94"/>
      <c r="C50" s="94"/>
      <c r="D50" s="94"/>
      <c r="E50" s="94">
        <f t="shared" si="0"/>
        <v>0</v>
      </c>
    </row>
    <row r="51" spans="1:5" ht="12.75" customHeight="1">
      <c r="A51" s="197" t="s">
        <v>247</v>
      </c>
      <c r="B51" s="94"/>
      <c r="C51" s="94"/>
      <c r="D51" s="94"/>
      <c r="E51" s="94"/>
    </row>
    <row r="52" spans="1:5" ht="11.25" customHeight="1">
      <c r="A52" s="189" t="s">
        <v>15</v>
      </c>
      <c r="B52" s="94"/>
      <c r="C52" s="94"/>
      <c r="D52" s="94"/>
      <c r="E52" s="94"/>
    </row>
    <row r="53" spans="1:5" ht="24" customHeight="1">
      <c r="A53" s="190" t="s">
        <v>238</v>
      </c>
      <c r="B53" s="94"/>
      <c r="C53" s="94"/>
      <c r="D53" s="94"/>
      <c r="E53" s="94">
        <f t="shared" si="0"/>
        <v>0</v>
      </c>
    </row>
    <row r="54" spans="1:5">
      <c r="A54" s="182" t="s">
        <v>239</v>
      </c>
      <c r="B54" s="94"/>
      <c r="C54" s="94"/>
      <c r="D54" s="94"/>
      <c r="E54" s="94">
        <f t="shared" si="0"/>
        <v>0</v>
      </c>
    </row>
    <row r="55" spans="1:5">
      <c r="A55" s="189" t="s">
        <v>240</v>
      </c>
      <c r="B55" s="94"/>
      <c r="C55" s="94"/>
      <c r="D55" s="94"/>
      <c r="E55" s="94">
        <f t="shared" si="0"/>
        <v>0</v>
      </c>
    </row>
    <row r="56" spans="1:5">
      <c r="A56" s="182" t="s">
        <v>223</v>
      </c>
      <c r="B56" s="94"/>
      <c r="C56" s="94"/>
      <c r="D56" s="94"/>
      <c r="E56" s="94">
        <f t="shared" si="0"/>
        <v>0</v>
      </c>
    </row>
    <row r="57" spans="1:5">
      <c r="A57" s="188" t="s">
        <v>248</v>
      </c>
      <c r="B57" s="94"/>
      <c r="C57" s="94"/>
      <c r="D57" s="94"/>
      <c r="E57" s="94">
        <f t="shared" si="0"/>
        <v>0</v>
      </c>
    </row>
    <row r="58" spans="1:5">
      <c r="A58" s="188" t="s">
        <v>249</v>
      </c>
      <c r="B58" s="94"/>
      <c r="C58" s="94"/>
      <c r="D58" s="94"/>
      <c r="E58" s="94">
        <f t="shared" si="0"/>
        <v>0</v>
      </c>
    </row>
    <row r="59" spans="1:5">
      <c r="A59" s="188" t="s">
        <v>229</v>
      </c>
      <c r="B59" s="94">
        <v>10199</v>
      </c>
      <c r="C59" s="94"/>
      <c r="D59" s="94"/>
      <c r="E59" s="94">
        <v>10199</v>
      </c>
    </row>
  </sheetData>
  <mergeCells count="5">
    <mergeCell ref="E5:E6"/>
    <mergeCell ref="A5:A6"/>
    <mergeCell ref="B5:B6"/>
    <mergeCell ref="C5:C6"/>
    <mergeCell ref="D5:D6"/>
  </mergeCells>
  <phoneticPr fontId="25" type="noConversion"/>
  <pageMargins left="0.25" right="0.24" top="0.65" bottom="0.52" header="0.5" footer="0.2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5"/>
  <sheetViews>
    <sheetView workbookViewId="0">
      <selection activeCell="E11" sqref="E11"/>
    </sheetView>
  </sheetViews>
  <sheetFormatPr defaultRowHeight="12.75"/>
  <cols>
    <col min="1" max="1" width="46.5703125" customWidth="1"/>
    <col min="2" max="2" width="12.7109375" customWidth="1"/>
    <col min="3" max="3" width="12.140625" customWidth="1"/>
    <col min="4" max="4" width="11.8554687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1" spans="1:15" ht="12.75" customHeight="1">
      <c r="A1" s="496" t="s">
        <v>320</v>
      </c>
      <c r="B1" s="496"/>
      <c r="C1" s="496"/>
      <c r="D1" s="496"/>
      <c r="E1" s="496"/>
    </row>
    <row r="2" spans="1:15" ht="18" customHeight="1">
      <c r="A2" s="364" t="s">
        <v>393</v>
      </c>
      <c r="B2" s="54"/>
      <c r="C2" s="54"/>
      <c r="D2" s="54"/>
      <c r="E2" s="54"/>
      <c r="F2" s="54"/>
      <c r="G2" s="54"/>
      <c r="H2" s="54"/>
    </row>
    <row r="3" spans="1:15" ht="15" customHeight="1">
      <c r="A3" s="497" t="s">
        <v>17</v>
      </c>
      <c r="B3" s="497"/>
      <c r="C3" s="497"/>
      <c r="D3" s="497"/>
      <c r="E3" s="497"/>
      <c r="F3" s="37"/>
      <c r="G3" s="39"/>
    </row>
    <row r="4" spans="1:15" ht="15" customHeight="1">
      <c r="A4" s="462" t="s">
        <v>48</v>
      </c>
      <c r="B4" s="462" t="s">
        <v>19</v>
      </c>
      <c r="C4" s="498" t="s">
        <v>360</v>
      </c>
      <c r="D4" s="500"/>
      <c r="E4" s="462" t="s">
        <v>20</v>
      </c>
      <c r="H4" s="96"/>
    </row>
    <row r="5" spans="1:15" ht="22.5" customHeight="1">
      <c r="A5" s="462"/>
      <c r="B5" s="462"/>
      <c r="C5" s="499"/>
      <c r="D5" s="500"/>
      <c r="E5" s="462"/>
    </row>
    <row r="6" spans="1:15" s="203" customFormat="1" ht="13.5" customHeight="1">
      <c r="A6" s="183" t="s">
        <v>4</v>
      </c>
      <c r="B6" s="87">
        <v>50100</v>
      </c>
      <c r="C6" s="274"/>
      <c r="D6" s="274"/>
      <c r="E6" s="92">
        <v>50100</v>
      </c>
      <c r="F6" s="202"/>
      <c r="G6" s="202"/>
      <c r="I6" s="202"/>
      <c r="J6" s="202"/>
      <c r="K6" s="202"/>
      <c r="L6" s="202"/>
      <c r="M6" s="202"/>
      <c r="O6" s="202"/>
    </row>
    <row r="7" spans="1:15" s="203" customFormat="1" ht="27" customHeight="1">
      <c r="A7" s="153" t="s">
        <v>50</v>
      </c>
      <c r="B7" s="87">
        <v>13106</v>
      </c>
      <c r="C7" s="274"/>
      <c r="D7" s="274"/>
      <c r="E7" s="92">
        <v>13106</v>
      </c>
      <c r="F7" s="202"/>
      <c r="G7" s="202"/>
      <c r="H7" s="204"/>
      <c r="I7" s="202"/>
      <c r="J7" s="202"/>
      <c r="K7" s="202"/>
      <c r="L7" s="202"/>
      <c r="M7" s="202"/>
      <c r="O7" s="202"/>
    </row>
    <row r="8" spans="1:15" s="203" customFormat="1" ht="13.5" customHeight="1">
      <c r="A8" s="183" t="s">
        <v>51</v>
      </c>
      <c r="B8" s="87">
        <v>51998</v>
      </c>
      <c r="C8" s="274"/>
      <c r="D8" s="274"/>
      <c r="E8" s="92">
        <v>51998</v>
      </c>
      <c r="F8" s="202"/>
      <c r="G8" s="205"/>
      <c r="I8" s="202"/>
      <c r="J8" s="202"/>
      <c r="K8" s="202"/>
      <c r="L8" s="202"/>
      <c r="M8" s="202"/>
      <c r="O8" s="202"/>
    </row>
    <row r="9" spans="1:15" s="203" customFormat="1" ht="13.5" customHeight="1">
      <c r="A9" s="206" t="s">
        <v>52</v>
      </c>
      <c r="B9" s="87">
        <v>8500</v>
      </c>
      <c r="C9" s="274"/>
      <c r="D9" s="274"/>
      <c r="E9" s="92">
        <v>8500</v>
      </c>
      <c r="F9" s="202"/>
      <c r="G9" s="202"/>
      <c r="H9" s="204"/>
      <c r="I9" s="202"/>
      <c r="J9" s="202"/>
      <c r="K9" s="202"/>
      <c r="L9" s="202"/>
      <c r="M9" s="202"/>
      <c r="O9" s="202"/>
    </row>
    <row r="10" spans="1:15" s="203" customFormat="1" ht="13.5" customHeight="1">
      <c r="A10" s="183" t="s">
        <v>53</v>
      </c>
      <c r="B10" s="87">
        <v>2681</v>
      </c>
      <c r="C10" s="274"/>
      <c r="D10" s="274"/>
      <c r="E10" s="92">
        <v>2681</v>
      </c>
      <c r="F10" s="202"/>
      <c r="G10" s="202"/>
      <c r="I10" s="202"/>
      <c r="J10" s="202"/>
      <c r="K10" s="202"/>
      <c r="L10" s="202"/>
      <c r="M10" s="202"/>
      <c r="O10" s="202"/>
    </row>
    <row r="11" spans="1:15" ht="13.5" customHeight="1">
      <c r="A11" s="362" t="s">
        <v>394</v>
      </c>
      <c r="B11" s="371">
        <v>2681</v>
      </c>
      <c r="C11" s="372"/>
      <c r="D11" s="372"/>
      <c r="E11" s="373">
        <v>2681</v>
      </c>
      <c r="F11" s="23"/>
      <c r="G11" s="23"/>
      <c r="I11" s="23"/>
      <c r="J11" s="23"/>
      <c r="K11" s="23"/>
      <c r="L11" s="23"/>
      <c r="M11" s="23"/>
      <c r="O11" s="23"/>
    </row>
    <row r="12" spans="1:15" ht="13.5" customHeight="1">
      <c r="A12" s="184" t="s">
        <v>261</v>
      </c>
      <c r="B12" s="87"/>
      <c r="C12" s="274"/>
      <c r="D12" s="274"/>
      <c r="E12" s="92"/>
      <c r="F12" s="23"/>
      <c r="G12" s="23"/>
      <c r="H12" s="96"/>
      <c r="I12" s="23"/>
      <c r="J12" s="23"/>
      <c r="K12" s="23"/>
      <c r="L12" s="23"/>
      <c r="M12" s="23"/>
      <c r="O12" s="23"/>
    </row>
    <row r="13" spans="1:15" ht="33" customHeight="1">
      <c r="A13" s="201" t="s">
        <v>54</v>
      </c>
      <c r="B13" s="87"/>
      <c r="C13" s="274"/>
      <c r="D13" s="274"/>
      <c r="E13" s="92"/>
      <c r="F13" s="23"/>
      <c r="G13" s="23"/>
      <c r="I13" s="23"/>
      <c r="J13" s="23"/>
      <c r="K13" s="23"/>
      <c r="L13" s="23"/>
      <c r="M13" s="23"/>
      <c r="O13" s="23"/>
    </row>
    <row r="14" spans="1:15" ht="13.5" customHeight="1">
      <c r="A14" s="200" t="s">
        <v>55</v>
      </c>
      <c r="B14" s="87"/>
      <c r="C14" s="274"/>
      <c r="D14" s="274"/>
      <c r="E14" s="92"/>
      <c r="F14" s="23"/>
      <c r="G14" s="23"/>
      <c r="I14" s="23"/>
      <c r="J14" s="23"/>
      <c r="K14" s="23"/>
      <c r="L14" s="23"/>
      <c r="M14" s="23"/>
      <c r="O14" s="23"/>
    </row>
    <row r="15" spans="1:15" ht="13.5" customHeight="1">
      <c r="A15" s="200" t="s">
        <v>56</v>
      </c>
      <c r="B15" s="87"/>
      <c r="C15" s="274"/>
      <c r="D15" s="274"/>
      <c r="E15" s="92"/>
      <c r="F15" s="23"/>
      <c r="G15" s="23"/>
      <c r="H15" s="96"/>
      <c r="I15" s="23"/>
      <c r="J15" s="23"/>
      <c r="K15" s="23"/>
      <c r="L15" s="23"/>
      <c r="M15" s="23"/>
      <c r="O15" s="23"/>
    </row>
    <row r="16" spans="1:15" s="203" customFormat="1" ht="13.5" customHeight="1">
      <c r="A16" s="206" t="s">
        <v>263</v>
      </c>
      <c r="B16" s="87">
        <v>1000</v>
      </c>
      <c r="C16" s="274"/>
      <c r="D16" s="274"/>
      <c r="E16" s="92">
        <v>1000</v>
      </c>
      <c r="F16" s="202"/>
      <c r="G16" s="202"/>
      <c r="H16" s="204"/>
      <c r="I16" s="202"/>
      <c r="J16" s="202"/>
      <c r="K16" s="202"/>
      <c r="L16" s="202"/>
      <c r="M16" s="202"/>
      <c r="O16" s="202"/>
    </row>
    <row r="17" spans="1:15" s="203" customFormat="1" ht="13.5" customHeight="1">
      <c r="A17" s="206" t="s">
        <v>264</v>
      </c>
      <c r="B17" s="87">
        <v>1000</v>
      </c>
      <c r="C17" s="274"/>
      <c r="D17" s="274"/>
      <c r="E17" s="92">
        <v>1000</v>
      </c>
      <c r="F17" s="202"/>
      <c r="G17" s="202"/>
      <c r="H17" s="204"/>
      <c r="I17" s="202"/>
      <c r="J17" s="202"/>
      <c r="K17" s="202"/>
      <c r="L17" s="202"/>
      <c r="M17" s="202"/>
      <c r="O17" s="202"/>
    </row>
    <row r="18" spans="1:15" s="185" customFormat="1" ht="13.5" customHeight="1">
      <c r="A18" s="207" t="s">
        <v>49</v>
      </c>
      <c r="B18" s="87">
        <v>128385</v>
      </c>
      <c r="C18" s="274"/>
      <c r="D18" s="274"/>
      <c r="E18" s="92">
        <v>128385</v>
      </c>
      <c r="F18" s="208"/>
      <c r="G18" s="211"/>
      <c r="H18" s="209"/>
      <c r="I18" s="208"/>
      <c r="J18" s="208"/>
      <c r="K18" s="208"/>
      <c r="L18" s="208"/>
      <c r="M18" s="208"/>
      <c r="O18" s="208"/>
    </row>
    <row r="19" spans="1:15" ht="13.5" customHeight="1">
      <c r="A19" s="95" t="s">
        <v>16</v>
      </c>
      <c r="B19" s="87"/>
      <c r="C19" s="274"/>
      <c r="D19" s="274"/>
      <c r="E19" s="92"/>
      <c r="F19" s="23"/>
      <c r="G19" s="23"/>
      <c r="H19" s="96"/>
      <c r="I19" s="23"/>
      <c r="J19" s="23"/>
      <c r="K19" s="23"/>
      <c r="L19" s="23"/>
      <c r="M19" s="23"/>
      <c r="O19" s="23"/>
    </row>
    <row r="20" spans="1:15" ht="13.5" customHeight="1">
      <c r="A20" s="95" t="s">
        <v>207</v>
      </c>
      <c r="B20" s="87"/>
      <c r="C20" s="274"/>
      <c r="D20" s="274"/>
      <c r="E20" s="92"/>
      <c r="F20" s="23"/>
      <c r="G20" s="23"/>
      <c r="H20" s="96"/>
      <c r="I20" s="23"/>
      <c r="J20" s="23"/>
      <c r="K20" s="23"/>
      <c r="L20" s="23"/>
      <c r="M20" s="23"/>
      <c r="O20" s="23"/>
    </row>
    <row r="21" spans="1:15" s="185" customFormat="1" ht="13.5" customHeight="1">
      <c r="A21" s="281" t="s">
        <v>209</v>
      </c>
      <c r="B21" s="87">
        <v>66459</v>
      </c>
      <c r="C21" s="261"/>
      <c r="D21" s="261"/>
      <c r="E21" s="303">
        <v>66459</v>
      </c>
      <c r="F21" s="208"/>
      <c r="G21" s="208"/>
      <c r="H21" s="209"/>
      <c r="I21" s="208"/>
      <c r="J21" s="208"/>
      <c r="K21" s="208"/>
      <c r="L21" s="208"/>
      <c r="M21" s="208"/>
      <c r="O21" s="208"/>
    </row>
    <row r="22" spans="1:15" ht="13.5" customHeight="1">
      <c r="A22" s="95" t="s">
        <v>211</v>
      </c>
      <c r="B22" s="87"/>
      <c r="C22" s="274"/>
      <c r="D22" s="274"/>
      <c r="E22" s="92"/>
      <c r="F22" s="23"/>
      <c r="G22" s="23"/>
      <c r="H22" s="96"/>
      <c r="I22" s="23"/>
      <c r="J22" s="23"/>
      <c r="K22" s="23"/>
      <c r="L22" s="23"/>
      <c r="M22" s="23"/>
      <c r="O22" s="23"/>
    </row>
    <row r="23" spans="1:15" s="185" customFormat="1" ht="13.5" customHeight="1">
      <c r="A23" s="210" t="s">
        <v>214</v>
      </c>
      <c r="B23" s="87"/>
      <c r="C23" s="274"/>
      <c r="D23" s="274"/>
      <c r="E23" s="92"/>
      <c r="F23" s="208"/>
      <c r="G23" s="208"/>
      <c r="H23" s="209"/>
      <c r="I23" s="208"/>
      <c r="J23" s="208"/>
      <c r="K23" s="208"/>
      <c r="L23" s="208"/>
      <c r="M23" s="208"/>
      <c r="O23" s="208"/>
    </row>
    <row r="24" spans="1:15" s="185" customFormat="1" ht="13.5" customHeight="1">
      <c r="A24" s="210" t="s">
        <v>216</v>
      </c>
      <c r="B24" s="87">
        <v>194844</v>
      </c>
      <c r="C24" s="274"/>
      <c r="D24" s="274"/>
      <c r="E24" s="92">
        <v>194844</v>
      </c>
      <c r="F24" s="208"/>
      <c r="G24" s="208"/>
      <c r="H24" s="209"/>
      <c r="I24" s="208"/>
      <c r="J24" s="208"/>
      <c r="K24" s="208"/>
      <c r="L24" s="208"/>
      <c r="M24" s="208"/>
      <c r="O24" s="208"/>
    </row>
    <row r="25" spans="1:15" ht="13.5" customHeight="1">
      <c r="A25" s="183"/>
      <c r="B25" s="87"/>
      <c r="C25" s="274"/>
      <c r="D25" s="274"/>
      <c r="E25" s="92"/>
      <c r="F25" s="23"/>
      <c r="G25" s="23"/>
      <c r="H25" s="96"/>
      <c r="I25" s="23"/>
      <c r="J25" s="23"/>
      <c r="K25" s="23"/>
      <c r="L25" s="23"/>
      <c r="M25" s="23"/>
      <c r="O25" s="23"/>
    </row>
    <row r="26" spans="1:15" s="203" customFormat="1">
      <c r="A26" s="183" t="s">
        <v>57</v>
      </c>
      <c r="B26" s="87">
        <v>12500</v>
      </c>
      <c r="C26" s="274"/>
      <c r="D26" s="274"/>
      <c r="E26" s="92">
        <f t="shared" ref="E26:E45" si="0">SUM(B26:D26)</f>
        <v>12500</v>
      </c>
      <c r="F26" s="202"/>
      <c r="G26" s="202"/>
      <c r="I26" s="202"/>
      <c r="J26" s="202"/>
      <c r="K26" s="202"/>
      <c r="L26" s="202"/>
      <c r="M26" s="202"/>
      <c r="O26" s="202"/>
    </row>
    <row r="27" spans="1:15" s="203" customFormat="1" ht="13.5" customHeight="1">
      <c r="A27" s="183" t="s">
        <v>58</v>
      </c>
      <c r="B27" s="87">
        <v>21564</v>
      </c>
      <c r="C27" s="274"/>
      <c r="D27" s="274"/>
      <c r="E27" s="92">
        <f t="shared" si="0"/>
        <v>21564</v>
      </c>
      <c r="F27" s="202"/>
      <c r="G27" s="202"/>
      <c r="I27" s="202"/>
      <c r="J27" s="202"/>
      <c r="K27" s="202"/>
      <c r="L27" s="202"/>
      <c r="M27" s="202"/>
      <c r="O27" s="202"/>
    </row>
    <row r="28" spans="1:15" s="203" customFormat="1" ht="13.5" customHeight="1">
      <c r="A28" s="183" t="s">
        <v>59</v>
      </c>
      <c r="B28" s="87"/>
      <c r="C28" s="274"/>
      <c r="D28" s="274"/>
      <c r="E28" s="92">
        <f t="shared" si="0"/>
        <v>0</v>
      </c>
      <c r="F28" s="202"/>
      <c r="G28" s="202"/>
      <c r="I28" s="202"/>
      <c r="J28" s="202"/>
      <c r="K28" s="202"/>
      <c r="L28" s="202"/>
      <c r="M28" s="202"/>
      <c r="O28" s="202"/>
    </row>
    <row r="29" spans="1:15" ht="13.5" customHeight="1">
      <c r="A29" s="5" t="s">
        <v>260</v>
      </c>
      <c r="B29" s="301"/>
      <c r="C29" s="274"/>
      <c r="D29" s="274"/>
      <c r="E29" s="92">
        <f t="shared" si="0"/>
        <v>0</v>
      </c>
      <c r="F29" s="23"/>
      <c r="G29" s="23"/>
      <c r="I29" s="23"/>
      <c r="J29" s="23"/>
      <c r="K29" s="23"/>
      <c r="L29" s="23"/>
      <c r="M29" s="23"/>
      <c r="O29" s="23"/>
    </row>
    <row r="30" spans="1:15" ht="13.5" customHeight="1">
      <c r="A30" s="184" t="s">
        <v>261</v>
      </c>
      <c r="B30" s="301"/>
      <c r="C30" s="274"/>
      <c r="D30" s="274"/>
      <c r="E30" s="92">
        <f t="shared" si="0"/>
        <v>0</v>
      </c>
      <c r="F30" s="23"/>
      <c r="G30" s="23"/>
      <c r="I30" s="23"/>
    </row>
    <row r="31" spans="1:15" ht="13.5" customHeight="1">
      <c r="A31" s="181" t="s">
        <v>60</v>
      </c>
      <c r="B31" s="87"/>
      <c r="C31" s="274"/>
      <c r="D31" s="274"/>
      <c r="E31" s="92">
        <f t="shared" si="0"/>
        <v>0</v>
      </c>
      <c r="F31" s="23"/>
      <c r="G31" s="23"/>
      <c r="I31" s="23"/>
    </row>
    <row r="32" spans="1:15" ht="13.5" customHeight="1">
      <c r="A32" s="184" t="s">
        <v>61</v>
      </c>
      <c r="B32" s="87"/>
      <c r="C32" s="274"/>
      <c r="D32" s="274"/>
      <c r="E32" s="92">
        <f t="shared" si="0"/>
        <v>0</v>
      </c>
      <c r="F32" s="23"/>
      <c r="G32" s="23"/>
      <c r="I32" s="23"/>
    </row>
    <row r="33" spans="1:9" ht="13.5" customHeight="1">
      <c r="A33" s="200" t="s">
        <v>262</v>
      </c>
      <c r="B33" s="87">
        <v>25</v>
      </c>
      <c r="C33" s="274"/>
      <c r="D33" s="274"/>
      <c r="E33" s="92">
        <f t="shared" si="0"/>
        <v>25</v>
      </c>
      <c r="F33" s="23"/>
      <c r="G33" s="23"/>
      <c r="I33" s="23"/>
    </row>
    <row r="34" spans="1:9" ht="13.5" customHeight="1">
      <c r="A34" s="206" t="s">
        <v>263</v>
      </c>
      <c r="B34" s="87"/>
      <c r="C34" s="274"/>
      <c r="D34" s="274"/>
      <c r="E34" s="92">
        <f t="shared" si="0"/>
        <v>0</v>
      </c>
      <c r="F34" s="23"/>
      <c r="G34" s="23"/>
      <c r="I34" s="23"/>
    </row>
    <row r="35" spans="1:9" ht="13.5" customHeight="1">
      <c r="A35" s="206" t="s">
        <v>264</v>
      </c>
      <c r="B35" s="87"/>
      <c r="C35" s="274"/>
      <c r="D35" s="274"/>
      <c r="E35" s="92">
        <f t="shared" si="0"/>
        <v>0</v>
      </c>
      <c r="F35" s="23"/>
      <c r="G35" s="23"/>
      <c r="I35" s="23"/>
    </row>
    <row r="36" spans="1:9" s="185" customFormat="1" ht="13.5" customHeight="1">
      <c r="A36" s="210" t="s">
        <v>220</v>
      </c>
      <c r="B36" s="87">
        <f>SUM(B26:B35)</f>
        <v>34089</v>
      </c>
      <c r="C36" s="274"/>
      <c r="D36" s="274"/>
      <c r="E36" s="92">
        <f t="shared" si="0"/>
        <v>34089</v>
      </c>
      <c r="F36" s="211"/>
      <c r="G36" s="208"/>
      <c r="I36" s="208"/>
    </row>
    <row r="37" spans="1:9" ht="13.5" customHeight="1">
      <c r="A37" s="95" t="s">
        <v>16</v>
      </c>
      <c r="B37" s="87"/>
      <c r="C37" s="274"/>
      <c r="D37" s="274"/>
      <c r="E37" s="92">
        <f t="shared" si="0"/>
        <v>0</v>
      </c>
      <c r="F37" s="23"/>
      <c r="G37" s="23"/>
      <c r="I37" s="23"/>
    </row>
    <row r="38" spans="1:9" ht="13.5" customHeight="1">
      <c r="A38" s="119" t="s">
        <v>221</v>
      </c>
      <c r="B38" s="87">
        <v>386</v>
      </c>
      <c r="C38" s="274"/>
      <c r="D38" s="274"/>
      <c r="E38" s="92">
        <f t="shared" si="0"/>
        <v>386</v>
      </c>
      <c r="F38" s="23"/>
      <c r="G38" s="23"/>
      <c r="I38" s="23"/>
    </row>
    <row r="39" spans="1:9" ht="13.5" customHeight="1">
      <c r="A39" s="199" t="s">
        <v>209</v>
      </c>
      <c r="B39" s="87"/>
      <c r="C39" s="274"/>
      <c r="D39" s="274"/>
      <c r="E39" s="92">
        <f t="shared" si="0"/>
        <v>0</v>
      </c>
      <c r="F39" s="23"/>
      <c r="G39" s="23"/>
      <c r="I39" s="23"/>
    </row>
    <row r="40" spans="1:9" ht="13.5" customHeight="1">
      <c r="A40" s="95" t="s">
        <v>222</v>
      </c>
      <c r="B40" s="87"/>
      <c r="C40" s="274"/>
      <c r="D40" s="274"/>
      <c r="E40" s="92">
        <f t="shared" si="0"/>
        <v>0</v>
      </c>
      <c r="F40" s="23"/>
      <c r="G40" s="23"/>
      <c r="I40" s="23"/>
    </row>
    <row r="41" spans="1:9" ht="13.5" customHeight="1">
      <c r="A41" s="95" t="s">
        <v>224</v>
      </c>
      <c r="B41" s="87"/>
      <c r="C41" s="274"/>
      <c r="D41" s="274"/>
      <c r="E41" s="92">
        <f t="shared" si="0"/>
        <v>0</v>
      </c>
      <c r="F41" s="23"/>
      <c r="G41" s="23"/>
      <c r="I41" s="23"/>
    </row>
    <row r="42" spans="1:9" s="185" customFormat="1" ht="13.5" customHeight="1">
      <c r="A42" s="210" t="s">
        <v>226</v>
      </c>
      <c r="B42" s="87">
        <v>386</v>
      </c>
      <c r="C42" s="274"/>
      <c r="D42" s="274"/>
      <c r="E42" s="92">
        <f t="shared" si="0"/>
        <v>386</v>
      </c>
    </row>
    <row r="43" spans="1:9" s="185" customFormat="1" ht="13.5" customHeight="1">
      <c r="A43" s="210" t="s">
        <v>228</v>
      </c>
      <c r="B43" s="87">
        <v>34475</v>
      </c>
      <c r="C43" s="274"/>
      <c r="D43" s="274"/>
      <c r="E43" s="92">
        <f t="shared" si="0"/>
        <v>34475</v>
      </c>
    </row>
    <row r="44" spans="1:9" ht="13.5" customHeight="1">
      <c r="A44" s="95"/>
      <c r="B44" s="87"/>
      <c r="C44" s="274"/>
      <c r="D44" s="274"/>
      <c r="E44" s="92">
        <f t="shared" si="0"/>
        <v>0</v>
      </c>
    </row>
    <row r="45" spans="1:9" s="185" customFormat="1" ht="13.5" customHeight="1">
      <c r="A45" s="210" t="s">
        <v>230</v>
      </c>
      <c r="B45" s="87">
        <v>229319</v>
      </c>
      <c r="C45" s="274"/>
      <c r="D45" s="274"/>
      <c r="E45" s="92">
        <f t="shared" si="0"/>
        <v>229319</v>
      </c>
    </row>
  </sheetData>
  <mergeCells count="7">
    <mergeCell ref="A1:E1"/>
    <mergeCell ref="A3:E3"/>
    <mergeCell ref="A4:A5"/>
    <mergeCell ref="B4:B5"/>
    <mergeCell ref="C4:C5"/>
    <mergeCell ref="D4:D5"/>
    <mergeCell ref="E4:E5"/>
  </mergeCells>
  <phoneticPr fontId="25" type="noConversion"/>
  <pageMargins left="0.26" right="0.28999999999999998" top="1" bottom="0.18" header="0.5" footer="0.18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2"/>
  <sheetViews>
    <sheetView topLeftCell="A13" workbookViewId="0">
      <selection activeCell="C23" sqref="C23"/>
    </sheetView>
  </sheetViews>
  <sheetFormatPr defaultRowHeight="12.75"/>
  <cols>
    <col min="1" max="1" width="40.42578125" customWidth="1"/>
    <col min="2" max="2" width="13.140625" customWidth="1"/>
    <col min="3" max="3" width="13.5703125" customWidth="1"/>
    <col min="4" max="4" width="12" customWidth="1"/>
    <col min="5" max="5" width="14" customWidth="1"/>
    <col min="6" max="6" width="25" customWidth="1"/>
    <col min="7" max="7" width="16.28515625" customWidth="1"/>
  </cols>
  <sheetData>
    <row r="1" spans="1:5" ht="15" customHeight="1">
      <c r="A1" s="501" t="s">
        <v>371</v>
      </c>
      <c r="B1" s="501"/>
      <c r="C1" s="501"/>
      <c r="D1" s="501"/>
      <c r="E1" s="501"/>
    </row>
    <row r="2" spans="1:5">
      <c r="A2" s="212" t="s">
        <v>366</v>
      </c>
      <c r="B2" s="42"/>
      <c r="C2" s="42"/>
      <c r="D2" s="42"/>
      <c r="E2" s="42"/>
    </row>
    <row r="3" spans="1:5" ht="13.5" customHeight="1">
      <c r="A3" s="36"/>
      <c r="B3" s="36"/>
      <c r="C3" s="25"/>
      <c r="D3" s="25"/>
      <c r="E3" s="25" t="s">
        <v>17</v>
      </c>
    </row>
    <row r="4" spans="1:5" ht="31.5" customHeight="1">
      <c r="A4" s="11" t="s">
        <v>63</v>
      </c>
      <c r="B4" s="11" t="s">
        <v>19</v>
      </c>
      <c r="C4" s="12"/>
      <c r="D4" s="12"/>
      <c r="E4" s="11" t="s">
        <v>20</v>
      </c>
    </row>
    <row r="5" spans="1:5">
      <c r="A5" s="134" t="s">
        <v>346</v>
      </c>
      <c r="B5" s="138">
        <v>100</v>
      </c>
      <c r="C5" s="83"/>
      <c r="D5" s="138"/>
      <c r="E5" s="83">
        <f t="shared" ref="E5:E11" si="0">SUM(B5:D5)</f>
        <v>100</v>
      </c>
    </row>
    <row r="6" spans="1:5">
      <c r="A6" s="4" t="s">
        <v>347</v>
      </c>
      <c r="B6" s="83">
        <v>100</v>
      </c>
      <c r="C6" s="83"/>
      <c r="D6" s="83"/>
      <c r="E6" s="83">
        <f t="shared" si="0"/>
        <v>100</v>
      </c>
    </row>
    <row r="7" spans="1:5">
      <c r="A7" s="4" t="s">
        <v>348</v>
      </c>
      <c r="B7" s="83">
        <v>100</v>
      </c>
      <c r="C7" s="83"/>
      <c r="D7" s="83"/>
      <c r="E7" s="83">
        <f t="shared" si="0"/>
        <v>100</v>
      </c>
    </row>
    <row r="8" spans="1:5">
      <c r="A8" s="4" t="s">
        <v>349</v>
      </c>
      <c r="B8" s="83">
        <v>50</v>
      </c>
      <c r="C8" s="83"/>
      <c r="D8" s="83"/>
      <c r="E8" s="83">
        <f t="shared" si="0"/>
        <v>50</v>
      </c>
    </row>
    <row r="9" spans="1:5">
      <c r="A9" s="4" t="s">
        <v>351</v>
      </c>
      <c r="B9" s="83">
        <v>1000</v>
      </c>
      <c r="C9" s="83"/>
      <c r="D9" s="83"/>
      <c r="E9" s="83">
        <f t="shared" si="0"/>
        <v>1000</v>
      </c>
    </row>
    <row r="10" spans="1:5">
      <c r="A10" s="4" t="s">
        <v>350</v>
      </c>
      <c r="B10" s="83"/>
      <c r="C10" s="83"/>
      <c r="D10" s="83"/>
      <c r="E10" s="83">
        <f t="shared" si="0"/>
        <v>0</v>
      </c>
    </row>
    <row r="11" spans="1:5">
      <c r="A11" s="15" t="s">
        <v>62</v>
      </c>
      <c r="B11" s="93">
        <f>SUM(B5:B10)</f>
        <v>1350</v>
      </c>
      <c r="C11" s="93">
        <f>SUM(C5:C10)</f>
        <v>0</v>
      </c>
      <c r="D11" s="93">
        <f>SUM(D5:D10)</f>
        <v>0</v>
      </c>
      <c r="E11" s="93">
        <f t="shared" si="0"/>
        <v>1350</v>
      </c>
    </row>
    <row r="12" spans="1:5">
      <c r="A12" s="36"/>
      <c r="B12" s="36"/>
      <c r="C12" s="36"/>
      <c r="D12" s="36"/>
      <c r="E12" s="36"/>
    </row>
    <row r="13" spans="1:5">
      <c r="A13" s="501" t="s">
        <v>321</v>
      </c>
      <c r="B13" s="501"/>
      <c r="C13" s="501"/>
      <c r="D13" s="501"/>
      <c r="E13" s="501"/>
    </row>
    <row r="14" spans="1:5" ht="15.75" customHeight="1">
      <c r="A14" s="502" t="s">
        <v>367</v>
      </c>
      <c r="B14" s="502"/>
      <c r="C14" s="502"/>
      <c r="D14" s="502"/>
      <c r="E14" s="502"/>
    </row>
    <row r="15" spans="1:5">
      <c r="A15" s="453" t="s">
        <v>17</v>
      </c>
      <c r="B15" s="453"/>
      <c r="C15" s="453"/>
      <c r="D15" s="453"/>
      <c r="E15" s="453"/>
    </row>
    <row r="16" spans="1:5" ht="33.75">
      <c r="A16" s="11" t="s">
        <v>63</v>
      </c>
      <c r="B16" s="11" t="s">
        <v>19</v>
      </c>
      <c r="C16" s="12" t="s">
        <v>360</v>
      </c>
      <c r="D16" s="12"/>
      <c r="E16" s="11" t="s">
        <v>20</v>
      </c>
    </row>
    <row r="17" spans="1:5">
      <c r="A17" s="134" t="s">
        <v>368</v>
      </c>
      <c r="B17" s="83">
        <v>2681</v>
      </c>
      <c r="C17" s="83"/>
      <c r="D17" s="138"/>
      <c r="E17" s="83">
        <f t="shared" ref="E17:E23" si="1">SUM(B17:D17)</f>
        <v>2681</v>
      </c>
    </row>
    <row r="18" spans="1:5">
      <c r="A18" s="134"/>
      <c r="B18" s="83"/>
      <c r="C18" s="83"/>
      <c r="D18" s="138"/>
      <c r="E18" s="83"/>
    </row>
    <row r="19" spans="1:5">
      <c r="A19" s="134"/>
      <c r="B19" s="83"/>
      <c r="C19" s="83"/>
      <c r="D19" s="138"/>
      <c r="E19" s="83">
        <f t="shared" si="1"/>
        <v>0</v>
      </c>
    </row>
    <row r="20" spans="1:5">
      <c r="A20" s="134"/>
      <c r="B20" s="83"/>
      <c r="C20" s="83"/>
      <c r="D20" s="138"/>
      <c r="E20" s="83">
        <f t="shared" si="1"/>
        <v>0</v>
      </c>
    </row>
    <row r="21" spans="1:5">
      <c r="A21" s="134"/>
      <c r="B21" s="83"/>
      <c r="C21" s="83"/>
      <c r="D21" s="138"/>
      <c r="E21" s="83">
        <f t="shared" si="1"/>
        <v>0</v>
      </c>
    </row>
    <row r="22" spans="1:5">
      <c r="A22" s="134"/>
      <c r="B22" s="83"/>
      <c r="C22" s="83"/>
      <c r="D22" s="139"/>
      <c r="E22" s="83">
        <f t="shared" si="1"/>
        <v>0</v>
      </c>
    </row>
    <row r="23" spans="1:5">
      <c r="A23" s="15" t="s">
        <v>62</v>
      </c>
      <c r="B23" s="81">
        <f>SUM(B17:B22)</f>
        <v>2681</v>
      </c>
      <c r="C23" s="81">
        <f>SUM(C17:C22)</f>
        <v>0</v>
      </c>
      <c r="D23" s="81">
        <f>SUM(D17:D22)</f>
        <v>0</v>
      </c>
      <c r="E23" s="81">
        <f t="shared" si="1"/>
        <v>2681</v>
      </c>
    </row>
    <row r="24" spans="1:5">
      <c r="A24" s="44"/>
      <c r="B24" s="44"/>
      <c r="C24" s="45"/>
      <c r="D24" s="45"/>
      <c r="E24" s="45"/>
    </row>
    <row r="25" spans="1:5">
      <c r="A25" s="501" t="s">
        <v>322</v>
      </c>
      <c r="B25" s="501"/>
      <c r="C25" s="501"/>
      <c r="D25" s="501"/>
      <c r="E25" s="501"/>
    </row>
    <row r="26" spans="1:5" ht="13.5" customHeight="1">
      <c r="A26" s="502" t="s">
        <v>265</v>
      </c>
      <c r="B26" s="502"/>
      <c r="C26" s="502"/>
      <c r="D26" s="502"/>
      <c r="E26" s="502"/>
    </row>
    <row r="27" spans="1:5">
      <c r="A27" s="453" t="s">
        <v>17</v>
      </c>
      <c r="B27" s="453"/>
      <c r="C27" s="453"/>
      <c r="D27" s="453"/>
      <c r="E27" s="453"/>
    </row>
    <row r="28" spans="1:5" ht="31.5" customHeight="1">
      <c r="A28" s="11" t="s">
        <v>63</v>
      </c>
      <c r="B28" s="11" t="s">
        <v>19</v>
      </c>
      <c r="C28" s="12" t="s">
        <v>360</v>
      </c>
      <c r="D28" s="12"/>
      <c r="E28" s="11" t="s">
        <v>20</v>
      </c>
    </row>
    <row r="29" spans="1:5">
      <c r="A29" s="327" t="s">
        <v>324</v>
      </c>
      <c r="B29" s="266"/>
      <c r="C29" s="14"/>
      <c r="D29" s="14"/>
      <c r="E29" s="83">
        <f>SUM(B29:D29)</f>
        <v>0</v>
      </c>
    </row>
    <row r="30" spans="1:5">
      <c r="A30" s="14"/>
      <c r="B30" s="14"/>
      <c r="C30" s="14"/>
      <c r="D30" s="14"/>
      <c r="E30" s="83">
        <f>SUM(B30:D30)</f>
        <v>0</v>
      </c>
    </row>
    <row r="31" spans="1:5">
      <c r="A31" s="14"/>
      <c r="B31" s="14"/>
      <c r="C31" s="14"/>
      <c r="D31" s="14"/>
      <c r="E31" s="83">
        <f>SUM(B31:D31)</f>
        <v>0</v>
      </c>
    </row>
    <row r="32" spans="1:5">
      <c r="A32" s="15" t="s">
        <v>62</v>
      </c>
      <c r="B32" s="15">
        <f>SUM(B29:B31)</f>
        <v>0</v>
      </c>
      <c r="C32" s="15">
        <f>SUM(C29:C31)</f>
        <v>0</v>
      </c>
      <c r="D32" s="15">
        <f>SUM(D29:D31)</f>
        <v>0</v>
      </c>
      <c r="E32" s="83">
        <f>SUM(B32:D32)</f>
        <v>0</v>
      </c>
    </row>
    <row r="33" spans="1:5">
      <c r="A33" s="36"/>
      <c r="B33" s="36"/>
      <c r="C33" s="36"/>
      <c r="D33" s="36"/>
      <c r="E33" s="36"/>
    </row>
    <row r="34" spans="1:5">
      <c r="A34" s="36"/>
      <c r="B34" s="36"/>
      <c r="C34" s="36"/>
      <c r="D34" s="36"/>
      <c r="E34" s="36"/>
    </row>
    <row r="35" spans="1:5">
      <c r="A35" s="501" t="s">
        <v>323</v>
      </c>
      <c r="B35" s="501"/>
      <c r="C35" s="501"/>
      <c r="D35" s="501"/>
      <c r="E35" s="501"/>
    </row>
    <row r="36" spans="1:5">
      <c r="A36" s="502" t="s">
        <v>266</v>
      </c>
      <c r="B36" s="502"/>
      <c r="C36" s="502"/>
      <c r="D36" s="502"/>
      <c r="E36" s="502"/>
    </row>
    <row r="37" spans="1:5">
      <c r="A37" s="453" t="s">
        <v>17</v>
      </c>
      <c r="B37" s="453"/>
      <c r="C37" s="453"/>
      <c r="D37" s="453"/>
      <c r="E37" s="453"/>
    </row>
    <row r="38" spans="1:5" ht="33.75">
      <c r="A38" s="41" t="s">
        <v>63</v>
      </c>
      <c r="B38" s="11" t="s">
        <v>19</v>
      </c>
      <c r="C38" s="12" t="s">
        <v>360</v>
      </c>
      <c r="D38" s="12"/>
      <c r="E38" s="11" t="s">
        <v>20</v>
      </c>
    </row>
    <row r="39" spans="1:5">
      <c r="A39" s="14"/>
      <c r="B39" s="14"/>
      <c r="C39" s="14"/>
      <c r="D39" s="14"/>
      <c r="E39" s="14">
        <f>SUM(B39:D39)</f>
        <v>0</v>
      </c>
    </row>
    <row r="40" spans="1:5">
      <c r="A40" s="14"/>
      <c r="B40" s="14"/>
      <c r="C40" s="14"/>
      <c r="D40" s="14"/>
      <c r="E40" s="14">
        <f>SUM(B40:D40)</f>
        <v>0</v>
      </c>
    </row>
    <row r="41" spans="1:5">
      <c r="A41" s="14"/>
      <c r="B41" s="14"/>
      <c r="C41" s="14"/>
      <c r="D41" s="14"/>
      <c r="E41" s="14">
        <f>SUM(B41:D41)</f>
        <v>0</v>
      </c>
    </row>
    <row r="42" spans="1:5">
      <c r="A42" s="15" t="s">
        <v>62</v>
      </c>
      <c r="B42" s="15">
        <f>SUM(B39:B41)</f>
        <v>0</v>
      </c>
      <c r="C42" s="15">
        <f>SUM(C39:C41)</f>
        <v>0</v>
      </c>
      <c r="D42" s="15">
        <f>SUM(D39:D41)</f>
        <v>0</v>
      </c>
      <c r="E42" s="14">
        <f>SUM(B42:D42)</f>
        <v>0</v>
      </c>
    </row>
  </sheetData>
  <mergeCells count="10">
    <mergeCell ref="A1:E1"/>
    <mergeCell ref="A25:E25"/>
    <mergeCell ref="A26:E26"/>
    <mergeCell ref="A27:E27"/>
    <mergeCell ref="A36:E36"/>
    <mergeCell ref="A37:E37"/>
    <mergeCell ref="A13:E13"/>
    <mergeCell ref="A14:E14"/>
    <mergeCell ref="A15:E15"/>
    <mergeCell ref="A35:E35"/>
  </mergeCells>
  <phoneticPr fontId="25" type="noConversion"/>
  <pageMargins left="0.22" right="0.18" top="1" bottom="1" header="0.5" footer="0.5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20</vt:i4>
      </vt:variant>
    </vt:vector>
  </HeadingPairs>
  <TitlesOfParts>
    <vt:vector size="44" baseType="lpstr">
      <vt:lpstr>1</vt:lpstr>
      <vt:lpstr>1.1</vt:lpstr>
      <vt:lpstr>2</vt:lpstr>
      <vt:lpstr>2.1-2.1</vt:lpstr>
      <vt:lpstr>2.3</vt:lpstr>
      <vt:lpstr>2.4.-2.8</vt:lpstr>
      <vt:lpstr>3</vt:lpstr>
      <vt:lpstr>4</vt:lpstr>
      <vt:lpstr>4.1-4.4</vt:lpstr>
      <vt:lpstr>5</vt:lpstr>
      <vt:lpstr>6-7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önkb</vt:lpstr>
      <vt:lpstr>önkk</vt:lpstr>
      <vt:lpstr>'18'!Nyomtatási_cím</vt:lpstr>
      <vt:lpstr>'1'!Nyomtatási_terület</vt:lpstr>
      <vt:lpstr>'1.1'!Nyomtatási_terület</vt:lpstr>
      <vt:lpstr>'10'!Nyomtatási_terület</vt:lpstr>
      <vt:lpstr>'13'!Nyomtatási_terület</vt:lpstr>
      <vt:lpstr>'14'!Nyomtatási_terület</vt:lpstr>
      <vt:lpstr>'15'!Nyomtatási_terület</vt:lpstr>
      <vt:lpstr>'16'!Nyomtatási_terület</vt:lpstr>
      <vt:lpstr>'17'!Nyomtatási_terület</vt:lpstr>
      <vt:lpstr>'18'!Nyomtatási_terület</vt:lpstr>
      <vt:lpstr>'2'!Nyomtatási_terület</vt:lpstr>
      <vt:lpstr>'2.1-2.1'!Nyomtatási_terület</vt:lpstr>
      <vt:lpstr>'2.3'!Nyomtatási_terület</vt:lpstr>
      <vt:lpstr>'2.4.-2.8'!Nyomtatási_terület</vt:lpstr>
      <vt:lpstr>'3'!Nyomtatási_terület</vt:lpstr>
      <vt:lpstr>'4'!Nyomtatási_terület</vt:lpstr>
      <vt:lpstr>'4.1-4.4'!Nyomtatási_terület</vt:lpstr>
      <vt:lpstr>'5'!Nyomtatási_terület</vt:lpstr>
      <vt:lpstr>'6-7'!Nyomtatási_terület</vt:lpstr>
      <vt:lpstr>'8'!Nyomtatási_terület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M.ladány 2</cp:lastModifiedBy>
  <cp:lastPrinted>2015-02-24T09:52:55Z</cp:lastPrinted>
  <dcterms:created xsi:type="dcterms:W3CDTF">2012-01-09T10:15:23Z</dcterms:created>
  <dcterms:modified xsi:type="dcterms:W3CDTF">2015-02-24T09:53:51Z</dcterms:modified>
</cp:coreProperties>
</file>