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atos\Desktop\rendeletek njtbe\SF\"/>
    </mc:Choice>
  </mc:AlternateContent>
  <xr:revisionPtr revIDLastSave="0" documentId="8_{C7264BE0-EC8F-43C6-AF7C-D2090C26C6F6}" xr6:coauthVersionLast="45" xr6:coauthVersionMax="45" xr10:uidLastSave="{00000000-0000-0000-0000-000000000000}"/>
  <bookViews>
    <workbookView xWindow="-120" yWindow="-120" windowWidth="20730" windowHeight="11160" tabRatio="855" firstSheet="12" activeTab="18" xr2:uid="{00000000-000D-0000-FFFF-FFFF00000000}"/>
  </bookViews>
  <sheets>
    <sheet name="1. melléklet" sheetId="1" r:id="rId1"/>
    <sheet name="2A melléklet" sheetId="45" r:id="rId2"/>
    <sheet name="2B melléklet" sheetId="46" r:id="rId3"/>
    <sheet name="2. melléklet" sheetId="47" r:id="rId4"/>
    <sheet name="3A melléklet" sheetId="48" r:id="rId5"/>
    <sheet name="3B melléklet" sheetId="49" r:id="rId6"/>
    <sheet name="3. melléklet" sheetId="50" r:id="rId7"/>
    <sheet name="4. melléklet" sheetId="51" r:id="rId8"/>
    <sheet name="5. melléklet" sheetId="8" r:id="rId9"/>
    <sheet name="6. melléklet" sheetId="18" r:id="rId10"/>
    <sheet name="7. melléklet" sheetId="36" r:id="rId11"/>
    <sheet name="8. melléklet" sheetId="37" r:id="rId12"/>
    <sheet name="9. melléklet" sheetId="52" r:id="rId13"/>
    <sheet name="10. melléklet" sheetId="22" r:id="rId14"/>
    <sheet name="11. melléklet" sheetId="53" r:id="rId15"/>
    <sheet name="12. melléklet" sheetId="54" r:id="rId16"/>
    <sheet name="13. melléklet" sheetId="29" r:id="rId17"/>
    <sheet name="14. melléklet" sheetId="32" r:id="rId18"/>
    <sheet name="15. melléklet" sheetId="55" r:id="rId19"/>
    <sheet name="16. melléklet" sheetId="28" r:id="rId20"/>
  </sheets>
  <definedNames>
    <definedName name="_pr10" localSheetId="11">'8. melléklet'!#REF!</definedName>
    <definedName name="_pr12" localSheetId="11">'8. melléklet'!#REF!</definedName>
    <definedName name="_pr21" localSheetId="10">'7. melléklet'!$A$57</definedName>
    <definedName name="_pr232" localSheetId="13">'10. melléklet'!$A$13</definedName>
    <definedName name="_pr233" localSheetId="13">'10. melléklet'!$A$18</definedName>
    <definedName name="_pr234" localSheetId="13">'10. melléklet'!$A$26</definedName>
    <definedName name="_pr235" localSheetId="13">'10. melléklet'!$A$31</definedName>
    <definedName name="_pr236" localSheetId="13">'10. melléklet'!$A$36</definedName>
    <definedName name="_pr24" localSheetId="10">'7. melléklet'!$A$59</definedName>
    <definedName name="_pr25" localSheetId="10">'7. melléklet'!$A$60</definedName>
    <definedName name="_pr26" localSheetId="10">'7. melléklet'!$A$61</definedName>
    <definedName name="_pr27" localSheetId="10">'7. melléklet'!$A$62</definedName>
    <definedName name="_pr28" localSheetId="10">'7. melléklet'!$A$63</definedName>
    <definedName name="_pr312" localSheetId="13">'10. melléklet'!#REF!</definedName>
    <definedName name="_pr313" localSheetId="13">'10. melléklet'!#REF!</definedName>
    <definedName name="_pr314" localSheetId="13">'10. melléklet'!$A$5</definedName>
    <definedName name="_pr315" localSheetId="13">'10. melléklet'!#REF!</definedName>
    <definedName name="_pr7" localSheetId="11">'8. melléklet'!#REF!</definedName>
    <definedName name="_pr8" localSheetId="11">'8. melléklet'!#REF!</definedName>
    <definedName name="_pr9" localSheetId="11">'8. melléklet'!#REF!</definedName>
    <definedName name="foot_4_place" localSheetId="11">'8. melléklet'!$A$20</definedName>
    <definedName name="foot_5_place" localSheetId="11">'8. melléklet'!#REF!</definedName>
    <definedName name="foot_53_place" localSheetId="11">'8. melléklet'!#REF!</definedName>
    <definedName name="léé" localSheetId="11">'8. melléklet'!#REF!</definedName>
    <definedName name="mmm" localSheetId="10">'7. melléklet'!#REF!</definedName>
    <definedName name="_xlnm.Print_Area" localSheetId="13">'10. melléklet'!$A$1:$E$37</definedName>
  </definedNames>
  <calcPr calcId="181029"/>
</workbook>
</file>

<file path=xl/calcChain.xml><?xml version="1.0" encoding="utf-8"?>
<calcChain xmlns="http://schemas.openxmlformats.org/spreadsheetml/2006/main">
  <c r="C10" i="55" l="1"/>
  <c r="D10" i="55"/>
  <c r="C40" i="54"/>
  <c r="C73" i="54"/>
  <c r="C40" i="53"/>
  <c r="C62" i="53"/>
  <c r="E9" i="52"/>
  <c r="E9" i="51"/>
  <c r="E12" i="51"/>
  <c r="E15" i="51"/>
  <c r="E18" i="51"/>
  <c r="C50" i="51" s="1"/>
  <c r="E21" i="51"/>
  <c r="E24" i="51"/>
  <c r="E25" i="51"/>
  <c r="C26" i="51"/>
  <c r="E26" i="51" s="1"/>
  <c r="D26" i="51"/>
  <c r="E28" i="51"/>
  <c r="C53" i="51" s="1"/>
  <c r="E29" i="51"/>
  <c r="E30" i="51"/>
  <c r="E31" i="51"/>
  <c r="E32" i="51"/>
  <c r="E35" i="51"/>
  <c r="E36" i="51"/>
  <c r="C37" i="51"/>
  <c r="E37" i="51"/>
  <c r="E43" i="51"/>
  <c r="E46" i="51"/>
  <c r="E48" i="51"/>
  <c r="D50" i="51"/>
  <c r="D51" i="51" s="1"/>
  <c r="E55" i="51"/>
  <c r="E57" i="51"/>
  <c r="D58" i="51"/>
  <c r="F8" i="50"/>
  <c r="J8" i="50"/>
  <c r="N8" i="50"/>
  <c r="R8" i="50"/>
  <c r="F9" i="50"/>
  <c r="J9" i="50"/>
  <c r="N9" i="50"/>
  <c r="R9" i="50"/>
  <c r="N10" i="50"/>
  <c r="R10" i="50"/>
  <c r="F11" i="50"/>
  <c r="J11" i="50"/>
  <c r="N11" i="50"/>
  <c r="R11" i="50"/>
  <c r="F12" i="50"/>
  <c r="J12" i="50"/>
  <c r="N12" i="50"/>
  <c r="R12" i="50"/>
  <c r="F13" i="50"/>
  <c r="J13" i="50"/>
  <c r="N13" i="50"/>
  <c r="R13" i="50"/>
  <c r="F14" i="50"/>
  <c r="J14" i="50"/>
  <c r="N14" i="50"/>
  <c r="R14" i="50"/>
  <c r="C15" i="50"/>
  <c r="F15" i="50" s="1"/>
  <c r="D15" i="50"/>
  <c r="E15" i="50"/>
  <c r="G15" i="50"/>
  <c r="J15" i="50" s="1"/>
  <c r="H15" i="50"/>
  <c r="I15" i="50"/>
  <c r="K15" i="50"/>
  <c r="N15" i="50" s="1"/>
  <c r="L15" i="50"/>
  <c r="M15" i="50"/>
  <c r="O15" i="50"/>
  <c r="R15" i="50" s="1"/>
  <c r="P15" i="50"/>
  <c r="Q15" i="50"/>
  <c r="F16" i="50"/>
  <c r="J16" i="50"/>
  <c r="N16" i="50"/>
  <c r="R16" i="50"/>
  <c r="F17" i="50"/>
  <c r="J17" i="50"/>
  <c r="N17" i="50"/>
  <c r="R17" i="50"/>
  <c r="F18" i="50"/>
  <c r="J18" i="50"/>
  <c r="N18" i="50"/>
  <c r="R18" i="50"/>
  <c r="F19" i="50"/>
  <c r="J19" i="50"/>
  <c r="N19" i="50"/>
  <c r="R19" i="50"/>
  <c r="F20" i="50"/>
  <c r="J20" i="50"/>
  <c r="N20" i="50"/>
  <c r="R20" i="50"/>
  <c r="C21" i="50"/>
  <c r="F21" i="50" s="1"/>
  <c r="D21" i="50"/>
  <c r="E21" i="50"/>
  <c r="G21" i="50"/>
  <c r="J21" i="50" s="1"/>
  <c r="H21" i="50"/>
  <c r="I21" i="50"/>
  <c r="K21" i="50"/>
  <c r="N21" i="50" s="1"/>
  <c r="L21" i="50"/>
  <c r="M21" i="50"/>
  <c r="O21" i="50"/>
  <c r="R21" i="50" s="1"/>
  <c r="P21" i="50"/>
  <c r="Q21" i="50"/>
  <c r="F22" i="50"/>
  <c r="J22" i="50"/>
  <c r="N22" i="50"/>
  <c r="R22" i="50"/>
  <c r="F23" i="50"/>
  <c r="J23" i="50"/>
  <c r="N23" i="50"/>
  <c r="R23" i="50"/>
  <c r="D24" i="50"/>
  <c r="F24" i="50" s="1"/>
  <c r="E24" i="50"/>
  <c r="E35" i="50" s="1"/>
  <c r="H24" i="50"/>
  <c r="I24" i="50"/>
  <c r="I35" i="50" s="1"/>
  <c r="J24" i="50"/>
  <c r="L24" i="50"/>
  <c r="M24" i="50"/>
  <c r="M35" i="50" s="1"/>
  <c r="N24" i="50"/>
  <c r="P24" i="50"/>
  <c r="R24" i="50" s="1"/>
  <c r="Q24" i="50"/>
  <c r="F25" i="50"/>
  <c r="J25" i="50"/>
  <c r="N25" i="50"/>
  <c r="R25" i="50"/>
  <c r="F26" i="50"/>
  <c r="J26" i="50"/>
  <c r="N26" i="50"/>
  <c r="R26" i="50"/>
  <c r="F27" i="50"/>
  <c r="J27" i="50"/>
  <c r="N27" i="50"/>
  <c r="R27" i="50"/>
  <c r="F28" i="50"/>
  <c r="J28" i="50"/>
  <c r="N28" i="50"/>
  <c r="R28" i="50"/>
  <c r="F29" i="50"/>
  <c r="J29" i="50"/>
  <c r="N29" i="50"/>
  <c r="R29" i="50"/>
  <c r="F30" i="50"/>
  <c r="J30" i="50"/>
  <c r="N30" i="50"/>
  <c r="R30" i="50"/>
  <c r="F31" i="50"/>
  <c r="J31" i="50"/>
  <c r="N31" i="50"/>
  <c r="R31" i="50"/>
  <c r="F32" i="50"/>
  <c r="J32" i="50"/>
  <c r="N32" i="50"/>
  <c r="R32" i="50"/>
  <c r="C33" i="50"/>
  <c r="F33" i="50" s="1"/>
  <c r="D33" i="50"/>
  <c r="E33" i="50"/>
  <c r="G33" i="50"/>
  <c r="J33" i="50" s="1"/>
  <c r="H33" i="50"/>
  <c r="I33" i="50"/>
  <c r="K33" i="50"/>
  <c r="N33" i="50" s="1"/>
  <c r="L33" i="50"/>
  <c r="M33" i="50"/>
  <c r="O33" i="50"/>
  <c r="R33" i="50" s="1"/>
  <c r="P33" i="50"/>
  <c r="Q33" i="50"/>
  <c r="F34" i="50"/>
  <c r="J34" i="50"/>
  <c r="N34" i="50"/>
  <c r="R34" i="50"/>
  <c r="C35" i="50"/>
  <c r="D35" i="50"/>
  <c r="G35" i="50"/>
  <c r="J35" i="50" s="1"/>
  <c r="H35" i="50"/>
  <c r="K35" i="50"/>
  <c r="N35" i="50" s="1"/>
  <c r="L35" i="50"/>
  <c r="O35" i="50"/>
  <c r="R35" i="50" s="1"/>
  <c r="P35" i="50"/>
  <c r="Q35" i="50"/>
  <c r="F36" i="50"/>
  <c r="J36" i="50"/>
  <c r="N36" i="50"/>
  <c r="R36" i="50"/>
  <c r="F37" i="50"/>
  <c r="J37" i="50"/>
  <c r="N37" i="50"/>
  <c r="R37" i="50"/>
  <c r="F38" i="50"/>
  <c r="J38" i="50"/>
  <c r="N38" i="50"/>
  <c r="R38" i="50"/>
  <c r="F39" i="50"/>
  <c r="J39" i="50"/>
  <c r="N39" i="50"/>
  <c r="R39" i="50"/>
  <c r="F40" i="50"/>
  <c r="J40" i="50"/>
  <c r="N40" i="50"/>
  <c r="R40" i="50"/>
  <c r="F41" i="50"/>
  <c r="J41" i="50"/>
  <c r="N41" i="50"/>
  <c r="R41" i="50"/>
  <c r="F42" i="50"/>
  <c r="J42" i="50"/>
  <c r="N42" i="50"/>
  <c r="R42" i="50"/>
  <c r="F43" i="50"/>
  <c r="J43" i="50"/>
  <c r="N43" i="50"/>
  <c r="R43" i="50"/>
  <c r="F44" i="50"/>
  <c r="J44" i="50"/>
  <c r="N44" i="50"/>
  <c r="R44" i="50"/>
  <c r="F46" i="50"/>
  <c r="J46" i="50"/>
  <c r="N46" i="50"/>
  <c r="R46" i="50"/>
  <c r="C47" i="50"/>
  <c r="F47" i="50" s="1"/>
  <c r="D47" i="50"/>
  <c r="E47" i="50"/>
  <c r="G47" i="50"/>
  <c r="J47" i="50" s="1"/>
  <c r="H47" i="50"/>
  <c r="I47" i="50"/>
  <c r="K47" i="50"/>
  <c r="N47" i="50" s="1"/>
  <c r="L47" i="50"/>
  <c r="M47" i="50"/>
  <c r="O47" i="50"/>
  <c r="R47" i="50" s="1"/>
  <c r="P47" i="50"/>
  <c r="Q47" i="50"/>
  <c r="F48" i="50"/>
  <c r="J48" i="50"/>
  <c r="N48" i="50"/>
  <c r="R48" i="50"/>
  <c r="F49" i="50"/>
  <c r="J49" i="50"/>
  <c r="N49" i="50"/>
  <c r="R49" i="50"/>
  <c r="F50" i="50"/>
  <c r="J50" i="50"/>
  <c r="N50" i="50"/>
  <c r="R50" i="50"/>
  <c r="C51" i="50"/>
  <c r="F51" i="50" s="1"/>
  <c r="D51" i="50"/>
  <c r="E51" i="50"/>
  <c r="G51" i="50"/>
  <c r="J51" i="50" s="1"/>
  <c r="H51" i="50"/>
  <c r="I51" i="50"/>
  <c r="K51" i="50"/>
  <c r="N51" i="50" s="1"/>
  <c r="L51" i="50"/>
  <c r="M51" i="50"/>
  <c r="O51" i="50"/>
  <c r="R51" i="50" s="1"/>
  <c r="P51" i="50"/>
  <c r="Q51" i="50"/>
  <c r="C52" i="50"/>
  <c r="D52" i="50"/>
  <c r="G52" i="50"/>
  <c r="H52" i="50"/>
  <c r="K52" i="50"/>
  <c r="L52" i="50"/>
  <c r="O52" i="50"/>
  <c r="R52" i="50" s="1"/>
  <c r="P52" i="50"/>
  <c r="Q52" i="50"/>
  <c r="F53" i="50"/>
  <c r="J53" i="50"/>
  <c r="N53" i="50"/>
  <c r="R53" i="50"/>
  <c r="F54" i="50"/>
  <c r="J54" i="50"/>
  <c r="N54" i="50"/>
  <c r="R54" i="50"/>
  <c r="F55" i="50"/>
  <c r="J55" i="50"/>
  <c r="N55" i="50"/>
  <c r="R55" i="50"/>
  <c r="F56" i="50"/>
  <c r="J56" i="50"/>
  <c r="N56" i="50"/>
  <c r="R56" i="50"/>
  <c r="F57" i="50"/>
  <c r="J57" i="50"/>
  <c r="N57" i="50"/>
  <c r="R57" i="50"/>
  <c r="C58" i="50"/>
  <c r="F58" i="50" s="1"/>
  <c r="D58" i="50"/>
  <c r="E58" i="50"/>
  <c r="G58" i="50"/>
  <c r="J58" i="50" s="1"/>
  <c r="H58" i="50"/>
  <c r="I58" i="50"/>
  <c r="K58" i="50"/>
  <c r="N58" i="50" s="1"/>
  <c r="L58" i="50"/>
  <c r="M58" i="50"/>
  <c r="O58" i="50"/>
  <c r="R58" i="50" s="1"/>
  <c r="P58" i="50"/>
  <c r="Q58" i="50"/>
  <c r="F59" i="50"/>
  <c r="J59" i="50"/>
  <c r="N59" i="50"/>
  <c r="R59" i="50"/>
  <c r="F60" i="50"/>
  <c r="J60" i="50"/>
  <c r="N60" i="50"/>
  <c r="R60" i="50"/>
  <c r="F61" i="50"/>
  <c r="J61" i="50"/>
  <c r="N61" i="50"/>
  <c r="R61" i="50"/>
  <c r="F62" i="50"/>
  <c r="J62" i="50"/>
  <c r="N62" i="50"/>
  <c r="R62" i="50"/>
  <c r="F63" i="50"/>
  <c r="J63" i="50"/>
  <c r="N63" i="50"/>
  <c r="R63" i="50"/>
  <c r="C64" i="50"/>
  <c r="F64" i="50" s="1"/>
  <c r="D64" i="50"/>
  <c r="E64" i="50"/>
  <c r="G64" i="50"/>
  <c r="J64" i="50" s="1"/>
  <c r="H64" i="50"/>
  <c r="I64" i="50"/>
  <c r="K64" i="50"/>
  <c r="N64" i="50" s="1"/>
  <c r="L64" i="50"/>
  <c r="M64" i="50"/>
  <c r="O64" i="50"/>
  <c r="R64" i="50" s="1"/>
  <c r="P64" i="50"/>
  <c r="Q64" i="50"/>
  <c r="F65" i="50"/>
  <c r="J65" i="50"/>
  <c r="N65" i="50"/>
  <c r="R65" i="50"/>
  <c r="F66" i="50"/>
  <c r="J66" i="50"/>
  <c r="N66" i="50"/>
  <c r="R66" i="50"/>
  <c r="F67" i="50"/>
  <c r="J67" i="50"/>
  <c r="N67" i="50"/>
  <c r="R67" i="50"/>
  <c r="C68" i="50"/>
  <c r="F68" i="50" s="1"/>
  <c r="D68" i="50"/>
  <c r="E68" i="50"/>
  <c r="G68" i="50"/>
  <c r="J68" i="50" s="1"/>
  <c r="H68" i="50"/>
  <c r="I68" i="50"/>
  <c r="K68" i="50"/>
  <c r="N68" i="50" s="1"/>
  <c r="L68" i="50"/>
  <c r="M68" i="50"/>
  <c r="O68" i="50"/>
  <c r="R68" i="50" s="1"/>
  <c r="P68" i="50"/>
  <c r="Q68" i="50"/>
  <c r="C69" i="50"/>
  <c r="F69" i="50" s="1"/>
  <c r="D69" i="50"/>
  <c r="E69" i="50"/>
  <c r="G69" i="50"/>
  <c r="J69" i="50" s="1"/>
  <c r="H69" i="50"/>
  <c r="I69" i="50"/>
  <c r="K69" i="50"/>
  <c r="N69" i="50" s="1"/>
  <c r="L69" i="50"/>
  <c r="M69" i="50"/>
  <c r="O69" i="50"/>
  <c r="R69" i="50" s="1"/>
  <c r="P69" i="50"/>
  <c r="Q69" i="50"/>
  <c r="C70" i="50"/>
  <c r="D70" i="50"/>
  <c r="G70" i="50"/>
  <c r="H70" i="50"/>
  <c r="K70" i="50"/>
  <c r="L70" i="50"/>
  <c r="O70" i="50"/>
  <c r="R70" i="50" s="1"/>
  <c r="P70" i="50"/>
  <c r="Q70" i="50"/>
  <c r="C71" i="50"/>
  <c r="D71" i="50"/>
  <c r="G71" i="50"/>
  <c r="H71" i="50"/>
  <c r="K71" i="50"/>
  <c r="L71" i="50"/>
  <c r="O71" i="50"/>
  <c r="R71" i="50" s="1"/>
  <c r="P71" i="50"/>
  <c r="Q71" i="50"/>
  <c r="C72" i="50"/>
  <c r="F72" i="50" s="1"/>
  <c r="D72" i="50"/>
  <c r="E72" i="50"/>
  <c r="G72" i="50"/>
  <c r="J72" i="50" s="1"/>
  <c r="H72" i="50"/>
  <c r="I72" i="50"/>
  <c r="K72" i="50"/>
  <c r="N72" i="50" s="1"/>
  <c r="L72" i="50"/>
  <c r="M72" i="50"/>
  <c r="O72" i="50"/>
  <c r="R72" i="50" s="1"/>
  <c r="P72" i="50"/>
  <c r="Q72" i="50"/>
  <c r="F73" i="50"/>
  <c r="J73" i="50"/>
  <c r="N73" i="50"/>
  <c r="R73" i="50"/>
  <c r="F74" i="50"/>
  <c r="J74" i="50"/>
  <c r="N74" i="50"/>
  <c r="R74" i="50"/>
  <c r="F75" i="50"/>
  <c r="J75" i="50"/>
  <c r="N75" i="50"/>
  <c r="R75" i="50"/>
  <c r="D76" i="50"/>
  <c r="F76" i="50" s="1"/>
  <c r="E76" i="50"/>
  <c r="E92" i="50" s="1"/>
  <c r="E99" i="50" s="1"/>
  <c r="H76" i="50"/>
  <c r="I76" i="50"/>
  <c r="I92" i="50" s="1"/>
  <c r="I99" i="50" s="1"/>
  <c r="J76" i="50"/>
  <c r="L76" i="50"/>
  <c r="M76" i="50"/>
  <c r="M92" i="50" s="1"/>
  <c r="M99" i="50" s="1"/>
  <c r="N76" i="50"/>
  <c r="P76" i="50"/>
  <c r="R76" i="50" s="1"/>
  <c r="Q76" i="50"/>
  <c r="F77" i="50"/>
  <c r="J77" i="50"/>
  <c r="N77" i="50"/>
  <c r="R77" i="50"/>
  <c r="F78" i="50"/>
  <c r="J78" i="50"/>
  <c r="N78" i="50"/>
  <c r="R78" i="50"/>
  <c r="F79" i="50"/>
  <c r="J79" i="50"/>
  <c r="N79" i="50"/>
  <c r="R79" i="50"/>
  <c r="F80" i="50"/>
  <c r="J80" i="50"/>
  <c r="N80" i="50"/>
  <c r="R80" i="50"/>
  <c r="D81" i="50"/>
  <c r="F81" i="50" s="1"/>
  <c r="E81" i="50"/>
  <c r="H81" i="50"/>
  <c r="I81" i="50"/>
  <c r="J81" i="50"/>
  <c r="L81" i="50"/>
  <c r="M81" i="50"/>
  <c r="N81" i="50"/>
  <c r="P81" i="50"/>
  <c r="R81" i="50" s="1"/>
  <c r="Q81" i="50"/>
  <c r="F82" i="50"/>
  <c r="J82" i="50"/>
  <c r="N82" i="50"/>
  <c r="R82" i="50"/>
  <c r="F83" i="50"/>
  <c r="J83" i="50"/>
  <c r="N83" i="50"/>
  <c r="R83" i="50"/>
  <c r="F84" i="50"/>
  <c r="J84" i="50"/>
  <c r="N84" i="50"/>
  <c r="R84" i="50"/>
  <c r="F85" i="50"/>
  <c r="J85" i="50"/>
  <c r="N85" i="50"/>
  <c r="R85" i="50"/>
  <c r="C86" i="50"/>
  <c r="F86" i="50" s="1"/>
  <c r="D86" i="50"/>
  <c r="E86" i="50"/>
  <c r="G86" i="50"/>
  <c r="J86" i="50" s="1"/>
  <c r="H86" i="50"/>
  <c r="I86" i="50"/>
  <c r="K86" i="50"/>
  <c r="N86" i="50" s="1"/>
  <c r="L86" i="50"/>
  <c r="M86" i="50"/>
  <c r="O86" i="50"/>
  <c r="R86" i="50" s="1"/>
  <c r="P86" i="50"/>
  <c r="Q86" i="50"/>
  <c r="F87" i="50"/>
  <c r="J87" i="50"/>
  <c r="N87" i="50"/>
  <c r="R87" i="50"/>
  <c r="F88" i="50"/>
  <c r="J88" i="50"/>
  <c r="N88" i="50"/>
  <c r="R88" i="50"/>
  <c r="F89" i="50"/>
  <c r="J89" i="50"/>
  <c r="N89" i="50"/>
  <c r="R89" i="50"/>
  <c r="F90" i="50"/>
  <c r="J90" i="50"/>
  <c r="N90" i="50"/>
  <c r="R90" i="50"/>
  <c r="F91" i="50"/>
  <c r="J91" i="50"/>
  <c r="N91" i="50"/>
  <c r="R91" i="50"/>
  <c r="C92" i="50"/>
  <c r="D92" i="50"/>
  <c r="G92" i="50"/>
  <c r="H92" i="50"/>
  <c r="K92" i="50"/>
  <c r="L92" i="50"/>
  <c r="O92" i="50"/>
  <c r="R92" i="50" s="1"/>
  <c r="P92" i="50"/>
  <c r="Q92" i="50"/>
  <c r="F93" i="50"/>
  <c r="J93" i="50"/>
  <c r="N93" i="50"/>
  <c r="R93" i="50"/>
  <c r="F94" i="50"/>
  <c r="J94" i="50"/>
  <c r="N94" i="50"/>
  <c r="R94" i="50"/>
  <c r="F95" i="50"/>
  <c r="J95" i="50"/>
  <c r="N95" i="50"/>
  <c r="R95" i="50"/>
  <c r="F96" i="50"/>
  <c r="J96" i="50"/>
  <c r="N96" i="50"/>
  <c r="R96" i="50"/>
  <c r="F97" i="50"/>
  <c r="J97" i="50"/>
  <c r="N97" i="50"/>
  <c r="R97" i="50"/>
  <c r="F98" i="50"/>
  <c r="J98" i="50"/>
  <c r="N98" i="50"/>
  <c r="R98" i="50"/>
  <c r="C99" i="50"/>
  <c r="F99" i="50" s="1"/>
  <c r="D99" i="50"/>
  <c r="G99" i="50"/>
  <c r="J99" i="50" s="1"/>
  <c r="H99" i="50"/>
  <c r="K99" i="50"/>
  <c r="L99" i="50"/>
  <c r="O99" i="50"/>
  <c r="R99" i="50" s="1"/>
  <c r="P99" i="50"/>
  <c r="Q99" i="50"/>
  <c r="C100" i="50"/>
  <c r="D100" i="50"/>
  <c r="G100" i="50"/>
  <c r="H100" i="50"/>
  <c r="K100" i="50"/>
  <c r="L100" i="50"/>
  <c r="O100" i="50"/>
  <c r="R100" i="50" s="1"/>
  <c r="P100" i="50"/>
  <c r="Q100" i="50"/>
  <c r="F8" i="49"/>
  <c r="J8" i="49"/>
  <c r="N8" i="49"/>
  <c r="R8" i="49"/>
  <c r="F9" i="49"/>
  <c r="J9" i="49"/>
  <c r="N9" i="49"/>
  <c r="R9" i="49"/>
  <c r="F10" i="49"/>
  <c r="J10" i="49"/>
  <c r="N10" i="49"/>
  <c r="R10" i="49"/>
  <c r="F11" i="49"/>
  <c r="J11" i="49"/>
  <c r="N11" i="49"/>
  <c r="R11" i="49"/>
  <c r="F12" i="49"/>
  <c r="J12" i="49"/>
  <c r="N12" i="49"/>
  <c r="R12" i="49"/>
  <c r="F13" i="49"/>
  <c r="J13" i="49"/>
  <c r="N13" i="49"/>
  <c r="R13" i="49"/>
  <c r="C14" i="49"/>
  <c r="D14" i="49"/>
  <c r="E14" i="49"/>
  <c r="F14" i="49"/>
  <c r="G14" i="49"/>
  <c r="H14" i="49"/>
  <c r="I14" i="49"/>
  <c r="J14" i="49"/>
  <c r="K14" i="49"/>
  <c r="L14" i="49"/>
  <c r="M14" i="49"/>
  <c r="N14" i="49"/>
  <c r="O14" i="49"/>
  <c r="P14" i="49"/>
  <c r="Q14" i="49"/>
  <c r="R14" i="49"/>
  <c r="F15" i="49"/>
  <c r="J15" i="49"/>
  <c r="N15" i="49"/>
  <c r="R15" i="49"/>
  <c r="F16" i="49"/>
  <c r="J16" i="49"/>
  <c r="N16" i="49"/>
  <c r="R16" i="49"/>
  <c r="F17" i="49"/>
  <c r="J17" i="49"/>
  <c r="N17" i="49"/>
  <c r="R17" i="49"/>
  <c r="F18" i="49"/>
  <c r="J18" i="49"/>
  <c r="N18" i="49"/>
  <c r="R18" i="49"/>
  <c r="F19" i="49"/>
  <c r="J19" i="49"/>
  <c r="N19" i="49"/>
  <c r="R19" i="49"/>
  <c r="C20" i="49"/>
  <c r="D20" i="49"/>
  <c r="E20" i="49"/>
  <c r="F20" i="49"/>
  <c r="G20" i="49"/>
  <c r="H20" i="49"/>
  <c r="I20" i="49"/>
  <c r="J20" i="49"/>
  <c r="K20" i="49"/>
  <c r="L20" i="49"/>
  <c r="M20" i="49"/>
  <c r="N20" i="49"/>
  <c r="O20" i="49"/>
  <c r="P20" i="49"/>
  <c r="Q20" i="49"/>
  <c r="R20" i="49"/>
  <c r="F21" i="49"/>
  <c r="J21" i="49"/>
  <c r="N21" i="49"/>
  <c r="R21" i="49"/>
  <c r="F22" i="49"/>
  <c r="J22" i="49"/>
  <c r="N22" i="49"/>
  <c r="R22" i="49"/>
  <c r="D23" i="49"/>
  <c r="E23" i="49"/>
  <c r="F23" i="49"/>
  <c r="H23" i="49"/>
  <c r="H34" i="49" s="1"/>
  <c r="I23" i="49"/>
  <c r="L23" i="49"/>
  <c r="N23" i="49" s="1"/>
  <c r="M23" i="49"/>
  <c r="M34" i="49" s="1"/>
  <c r="P23" i="49"/>
  <c r="Q23" i="49"/>
  <c r="R23" i="49"/>
  <c r="F24" i="49"/>
  <c r="J24" i="49"/>
  <c r="N24" i="49"/>
  <c r="R24" i="49"/>
  <c r="F25" i="49"/>
  <c r="J25" i="49"/>
  <c r="N25" i="49"/>
  <c r="R25" i="49"/>
  <c r="F26" i="49"/>
  <c r="J26" i="49"/>
  <c r="N26" i="49"/>
  <c r="R26" i="49"/>
  <c r="F27" i="49"/>
  <c r="J27" i="49"/>
  <c r="N27" i="49"/>
  <c r="R27" i="49"/>
  <c r="F28" i="49"/>
  <c r="J28" i="49"/>
  <c r="N28" i="49"/>
  <c r="R28" i="49"/>
  <c r="F29" i="49"/>
  <c r="J29" i="49"/>
  <c r="N29" i="49"/>
  <c r="R29" i="49"/>
  <c r="F30" i="49"/>
  <c r="J30" i="49"/>
  <c r="N30" i="49"/>
  <c r="R30" i="49"/>
  <c r="F31" i="49"/>
  <c r="J31" i="49"/>
  <c r="N31" i="49"/>
  <c r="R31" i="49"/>
  <c r="C32" i="49"/>
  <c r="D32" i="49"/>
  <c r="E32" i="49"/>
  <c r="F32" i="49"/>
  <c r="G32" i="49"/>
  <c r="H32" i="49"/>
  <c r="I32" i="49"/>
  <c r="J32" i="49"/>
  <c r="K32" i="49"/>
  <c r="L32" i="49"/>
  <c r="M32" i="49"/>
  <c r="N32" i="49"/>
  <c r="O32" i="49"/>
  <c r="P32" i="49"/>
  <c r="Q32" i="49"/>
  <c r="R32" i="49"/>
  <c r="F33" i="49"/>
  <c r="J33" i="49"/>
  <c r="N33" i="49"/>
  <c r="R33" i="49"/>
  <c r="C34" i="49"/>
  <c r="D34" i="49"/>
  <c r="E34" i="49"/>
  <c r="F34" i="49"/>
  <c r="G34" i="49"/>
  <c r="I34" i="49"/>
  <c r="K34" i="49"/>
  <c r="O34" i="49"/>
  <c r="P34" i="49"/>
  <c r="Q34" i="49"/>
  <c r="R34" i="49"/>
  <c r="F35" i="49"/>
  <c r="J35" i="49"/>
  <c r="N35" i="49"/>
  <c r="R35" i="49"/>
  <c r="F36" i="49"/>
  <c r="J36" i="49"/>
  <c r="N36" i="49"/>
  <c r="R36" i="49"/>
  <c r="F37" i="49"/>
  <c r="J37" i="49"/>
  <c r="N37" i="49"/>
  <c r="R37" i="49"/>
  <c r="F38" i="49"/>
  <c r="J38" i="49"/>
  <c r="N38" i="49"/>
  <c r="R38" i="49"/>
  <c r="F39" i="49"/>
  <c r="J39" i="49"/>
  <c r="N39" i="49"/>
  <c r="R39" i="49"/>
  <c r="F40" i="49"/>
  <c r="J40" i="49"/>
  <c r="N40" i="49"/>
  <c r="R40" i="49"/>
  <c r="F41" i="49"/>
  <c r="J41" i="49"/>
  <c r="N41" i="49"/>
  <c r="R41" i="49"/>
  <c r="F42" i="49"/>
  <c r="J42" i="49"/>
  <c r="N42" i="49"/>
  <c r="R42" i="49"/>
  <c r="F43" i="49"/>
  <c r="J43" i="49"/>
  <c r="N43" i="49"/>
  <c r="R43" i="49"/>
  <c r="F45" i="49"/>
  <c r="J45" i="49"/>
  <c r="N45" i="49"/>
  <c r="R45" i="49"/>
  <c r="C46" i="49"/>
  <c r="D46" i="49"/>
  <c r="E46" i="49"/>
  <c r="F46" i="49"/>
  <c r="G46" i="49"/>
  <c r="H46" i="49"/>
  <c r="I46" i="49"/>
  <c r="J46" i="49"/>
  <c r="K46" i="49"/>
  <c r="L46" i="49"/>
  <c r="M46" i="49"/>
  <c r="N46" i="49"/>
  <c r="O46" i="49"/>
  <c r="P46" i="49"/>
  <c r="Q46" i="49"/>
  <c r="R46" i="49"/>
  <c r="F47" i="49"/>
  <c r="J47" i="49"/>
  <c r="N47" i="49"/>
  <c r="R47" i="49"/>
  <c r="F48" i="49"/>
  <c r="J48" i="49"/>
  <c r="N48" i="49"/>
  <c r="R48" i="49"/>
  <c r="F49" i="49"/>
  <c r="J49" i="49"/>
  <c r="N49" i="49"/>
  <c r="R49" i="49"/>
  <c r="C50" i="49"/>
  <c r="D50" i="49"/>
  <c r="E50" i="49"/>
  <c r="F50" i="49"/>
  <c r="G50" i="49"/>
  <c r="H50" i="49"/>
  <c r="I50" i="49"/>
  <c r="J50" i="49"/>
  <c r="K50" i="49"/>
  <c r="L50" i="49"/>
  <c r="M50" i="49"/>
  <c r="N50" i="49"/>
  <c r="O50" i="49"/>
  <c r="P50" i="49"/>
  <c r="Q50" i="49"/>
  <c r="R50" i="49"/>
  <c r="C51" i="49"/>
  <c r="D51" i="49"/>
  <c r="E51" i="49"/>
  <c r="F51" i="49"/>
  <c r="G51" i="49"/>
  <c r="I51" i="49"/>
  <c r="K51" i="49"/>
  <c r="O51" i="49"/>
  <c r="P51" i="49"/>
  <c r="Q51" i="49"/>
  <c r="R51" i="49"/>
  <c r="F52" i="49"/>
  <c r="J52" i="49"/>
  <c r="N52" i="49"/>
  <c r="R52" i="49"/>
  <c r="F53" i="49"/>
  <c r="J53" i="49"/>
  <c r="N53" i="49"/>
  <c r="R53" i="49"/>
  <c r="F54" i="49"/>
  <c r="J54" i="49"/>
  <c r="N54" i="49"/>
  <c r="R54" i="49"/>
  <c r="F55" i="49"/>
  <c r="J55" i="49"/>
  <c r="N55" i="49"/>
  <c r="R55" i="49"/>
  <c r="F56" i="49"/>
  <c r="J56" i="49"/>
  <c r="N56" i="49"/>
  <c r="R56" i="49"/>
  <c r="C57" i="49"/>
  <c r="D57" i="49"/>
  <c r="E57" i="49"/>
  <c r="F57" i="49"/>
  <c r="G57" i="49"/>
  <c r="H57" i="49"/>
  <c r="I57" i="49"/>
  <c r="J57" i="49"/>
  <c r="K57" i="49"/>
  <c r="L57" i="49"/>
  <c r="M57" i="49"/>
  <c r="N57" i="49"/>
  <c r="O57" i="49"/>
  <c r="P57" i="49"/>
  <c r="Q57" i="49"/>
  <c r="R57" i="49"/>
  <c r="F58" i="49"/>
  <c r="J58" i="49"/>
  <c r="N58" i="49"/>
  <c r="R58" i="49"/>
  <c r="F59" i="49"/>
  <c r="J59" i="49"/>
  <c r="N59" i="49"/>
  <c r="R59" i="49"/>
  <c r="F60" i="49"/>
  <c r="J60" i="49"/>
  <c r="N60" i="49"/>
  <c r="R60" i="49"/>
  <c r="F61" i="49"/>
  <c r="J61" i="49"/>
  <c r="N61" i="49"/>
  <c r="R61" i="49"/>
  <c r="F62" i="49"/>
  <c r="J62" i="49"/>
  <c r="N62" i="49"/>
  <c r="R62" i="49"/>
  <c r="C63" i="49"/>
  <c r="D63" i="49"/>
  <c r="E63" i="49"/>
  <c r="F63" i="49"/>
  <c r="G63" i="49"/>
  <c r="H63" i="49"/>
  <c r="I63" i="49"/>
  <c r="J63" i="49"/>
  <c r="K63" i="49"/>
  <c r="L63" i="49"/>
  <c r="M63" i="49"/>
  <c r="N63" i="49"/>
  <c r="O63" i="49"/>
  <c r="P63" i="49"/>
  <c r="Q63" i="49"/>
  <c r="R63" i="49"/>
  <c r="F64" i="49"/>
  <c r="J64" i="49"/>
  <c r="N64" i="49"/>
  <c r="R64" i="49"/>
  <c r="F65" i="49"/>
  <c r="J65" i="49"/>
  <c r="N65" i="49"/>
  <c r="R65" i="49"/>
  <c r="F66" i="49"/>
  <c r="J66" i="49"/>
  <c r="N66" i="49"/>
  <c r="R66" i="49"/>
  <c r="C67" i="49"/>
  <c r="D67" i="49"/>
  <c r="E67" i="49"/>
  <c r="F67" i="49"/>
  <c r="G67" i="49"/>
  <c r="H67" i="49"/>
  <c r="I67" i="49"/>
  <c r="J67" i="49"/>
  <c r="K67" i="49"/>
  <c r="L67" i="49"/>
  <c r="M67" i="49"/>
  <c r="N67" i="49"/>
  <c r="O67" i="49"/>
  <c r="P67" i="49"/>
  <c r="Q67" i="49"/>
  <c r="R67" i="49"/>
  <c r="C68" i="49"/>
  <c r="D68" i="49"/>
  <c r="D71" i="49" s="1"/>
  <c r="E68" i="49"/>
  <c r="E71" i="49" s="1"/>
  <c r="F68" i="49"/>
  <c r="G68" i="49"/>
  <c r="H68" i="49"/>
  <c r="I68" i="49"/>
  <c r="I71" i="49" s="1"/>
  <c r="J68" i="49"/>
  <c r="K68" i="49"/>
  <c r="L68" i="49"/>
  <c r="M68" i="49"/>
  <c r="N68" i="49"/>
  <c r="O68" i="49"/>
  <c r="P68" i="49"/>
  <c r="Q68" i="49"/>
  <c r="R68" i="49"/>
  <c r="C69" i="49"/>
  <c r="D69" i="49"/>
  <c r="E69" i="49"/>
  <c r="F69" i="49"/>
  <c r="G69" i="49"/>
  <c r="I69" i="49"/>
  <c r="K69" i="49"/>
  <c r="O69" i="49"/>
  <c r="P69" i="49"/>
  <c r="Q69" i="49"/>
  <c r="R69" i="49"/>
  <c r="F70" i="49"/>
  <c r="J70" i="49"/>
  <c r="N70" i="49"/>
  <c r="R70" i="49"/>
  <c r="H71" i="49"/>
  <c r="J71" i="49" s="1"/>
  <c r="L71" i="49"/>
  <c r="N71" i="49" s="1"/>
  <c r="M71" i="49"/>
  <c r="P71" i="49"/>
  <c r="Q71" i="49"/>
  <c r="R71" i="49"/>
  <c r="F72" i="49"/>
  <c r="J72" i="49"/>
  <c r="N72" i="49"/>
  <c r="R72" i="49"/>
  <c r="F73" i="49"/>
  <c r="J73" i="49"/>
  <c r="N73" i="49"/>
  <c r="R73" i="49"/>
  <c r="F74" i="49"/>
  <c r="J74" i="49"/>
  <c r="N74" i="49"/>
  <c r="R74" i="49"/>
  <c r="D75" i="49"/>
  <c r="E75" i="49"/>
  <c r="F75" i="49"/>
  <c r="H75" i="49"/>
  <c r="J75" i="49" s="1"/>
  <c r="I75" i="49"/>
  <c r="L75" i="49"/>
  <c r="N75" i="49" s="1"/>
  <c r="M75" i="49"/>
  <c r="M91" i="49" s="1"/>
  <c r="M98" i="49" s="1"/>
  <c r="P75" i="49"/>
  <c r="Q75" i="49"/>
  <c r="R75" i="49"/>
  <c r="F76" i="49"/>
  <c r="J76" i="49"/>
  <c r="N76" i="49"/>
  <c r="R76" i="49"/>
  <c r="F77" i="49"/>
  <c r="J77" i="49"/>
  <c r="N77" i="49"/>
  <c r="R77" i="49"/>
  <c r="F78" i="49"/>
  <c r="J78" i="49"/>
  <c r="N78" i="49"/>
  <c r="R78" i="49"/>
  <c r="F79" i="49"/>
  <c r="J79" i="49"/>
  <c r="N79" i="49"/>
  <c r="R79" i="49"/>
  <c r="D80" i="49"/>
  <c r="E80" i="49"/>
  <c r="F80" i="49"/>
  <c r="H80" i="49"/>
  <c r="J80" i="49" s="1"/>
  <c r="I80" i="49"/>
  <c r="L80" i="49"/>
  <c r="N80" i="49" s="1"/>
  <c r="M80" i="49"/>
  <c r="P80" i="49"/>
  <c r="Q80" i="49"/>
  <c r="R80" i="49"/>
  <c r="F81" i="49"/>
  <c r="J81" i="49"/>
  <c r="N81" i="49"/>
  <c r="R81" i="49"/>
  <c r="F82" i="49"/>
  <c r="J82" i="49"/>
  <c r="N82" i="49"/>
  <c r="R82" i="49"/>
  <c r="F83" i="49"/>
  <c r="J83" i="49"/>
  <c r="N83" i="49"/>
  <c r="R83" i="49"/>
  <c r="F84" i="49"/>
  <c r="J84" i="49"/>
  <c r="N84" i="49"/>
  <c r="R84" i="49"/>
  <c r="C85" i="49"/>
  <c r="D85" i="49"/>
  <c r="E85" i="49"/>
  <c r="F85" i="49"/>
  <c r="G85" i="49"/>
  <c r="H85" i="49"/>
  <c r="I85" i="49"/>
  <c r="J85" i="49"/>
  <c r="K85" i="49"/>
  <c r="L85" i="49"/>
  <c r="M85" i="49"/>
  <c r="N85" i="49"/>
  <c r="O85" i="49"/>
  <c r="P85" i="49"/>
  <c r="Q85" i="49"/>
  <c r="R85" i="49"/>
  <c r="F86" i="49"/>
  <c r="J86" i="49"/>
  <c r="N86" i="49"/>
  <c r="R86" i="49"/>
  <c r="F87" i="49"/>
  <c r="J87" i="49"/>
  <c r="N87" i="49"/>
  <c r="R87" i="49"/>
  <c r="F88" i="49"/>
  <c r="J88" i="49"/>
  <c r="N88" i="49"/>
  <c r="R88" i="49"/>
  <c r="F89" i="49"/>
  <c r="J89" i="49"/>
  <c r="N89" i="49"/>
  <c r="R89" i="49"/>
  <c r="F90" i="49"/>
  <c r="J90" i="49"/>
  <c r="N90" i="49"/>
  <c r="R90" i="49"/>
  <c r="C91" i="49"/>
  <c r="D91" i="49"/>
  <c r="E91" i="49"/>
  <c r="F91" i="49"/>
  <c r="G91" i="49"/>
  <c r="I91" i="49"/>
  <c r="K91" i="49"/>
  <c r="O91" i="49"/>
  <c r="P91" i="49"/>
  <c r="Q91" i="49"/>
  <c r="R91" i="49"/>
  <c r="F92" i="49"/>
  <c r="J92" i="49"/>
  <c r="N92" i="49"/>
  <c r="R92" i="49"/>
  <c r="F93" i="49"/>
  <c r="J93" i="49"/>
  <c r="N93" i="49"/>
  <c r="R93" i="49"/>
  <c r="F94" i="49"/>
  <c r="J94" i="49"/>
  <c r="N94" i="49"/>
  <c r="R94" i="49"/>
  <c r="F95" i="49"/>
  <c r="J95" i="49"/>
  <c r="N95" i="49"/>
  <c r="R95" i="49"/>
  <c r="F96" i="49"/>
  <c r="J96" i="49"/>
  <c r="N96" i="49"/>
  <c r="R96" i="49"/>
  <c r="F97" i="49"/>
  <c r="J97" i="49"/>
  <c r="N97" i="49"/>
  <c r="R97" i="49"/>
  <c r="C98" i="49"/>
  <c r="D98" i="49"/>
  <c r="E98" i="49"/>
  <c r="F98" i="49"/>
  <c r="G98" i="49"/>
  <c r="I98" i="49"/>
  <c r="K98" i="49"/>
  <c r="O98" i="49"/>
  <c r="P98" i="49"/>
  <c r="Q98" i="49"/>
  <c r="R98" i="49"/>
  <c r="C99" i="49"/>
  <c r="D99" i="49"/>
  <c r="E99" i="49"/>
  <c r="F99" i="49"/>
  <c r="G99" i="49"/>
  <c r="I99" i="49"/>
  <c r="K99" i="49"/>
  <c r="O99" i="49"/>
  <c r="P99" i="49"/>
  <c r="Q99" i="49"/>
  <c r="R99" i="49"/>
  <c r="F8" i="48"/>
  <c r="J8" i="48"/>
  <c r="N8" i="48"/>
  <c r="R8" i="48"/>
  <c r="F9" i="48"/>
  <c r="J9" i="48"/>
  <c r="N9" i="48"/>
  <c r="R9" i="48"/>
  <c r="N10" i="48"/>
  <c r="R10" i="48"/>
  <c r="F11" i="48"/>
  <c r="J11" i="48"/>
  <c r="N11" i="48"/>
  <c r="R11" i="48"/>
  <c r="F12" i="48"/>
  <c r="J12" i="48"/>
  <c r="N12" i="48"/>
  <c r="R12" i="48"/>
  <c r="F13" i="48"/>
  <c r="J13" i="48"/>
  <c r="N13" i="48"/>
  <c r="R13" i="48"/>
  <c r="F14" i="48"/>
  <c r="J14" i="48"/>
  <c r="N14" i="48"/>
  <c r="R14" i="48"/>
  <c r="C15" i="48"/>
  <c r="D15" i="48"/>
  <c r="F15" i="48" s="1"/>
  <c r="E15" i="48"/>
  <c r="G15" i="48"/>
  <c r="H15" i="48"/>
  <c r="J15" i="48" s="1"/>
  <c r="I15" i="48"/>
  <c r="K15" i="48"/>
  <c r="L15" i="48"/>
  <c r="N15" i="48" s="1"/>
  <c r="M15" i="48"/>
  <c r="O15" i="48"/>
  <c r="P15" i="48"/>
  <c r="R15" i="48" s="1"/>
  <c r="Q15" i="48"/>
  <c r="F16" i="48"/>
  <c r="J16" i="48"/>
  <c r="N16" i="48"/>
  <c r="R16" i="48"/>
  <c r="F17" i="48"/>
  <c r="J17" i="48"/>
  <c r="N17" i="48"/>
  <c r="R17" i="48"/>
  <c r="F18" i="48"/>
  <c r="J18" i="48"/>
  <c r="N18" i="48"/>
  <c r="R18" i="48"/>
  <c r="F19" i="48"/>
  <c r="J19" i="48"/>
  <c r="N19" i="48"/>
  <c r="R19" i="48"/>
  <c r="F20" i="48"/>
  <c r="J20" i="48"/>
  <c r="N20" i="48"/>
  <c r="R20" i="48"/>
  <c r="C21" i="48"/>
  <c r="D21" i="48"/>
  <c r="F21" i="48" s="1"/>
  <c r="E21" i="48"/>
  <c r="G21" i="48"/>
  <c r="H21" i="48"/>
  <c r="J21" i="48" s="1"/>
  <c r="I21" i="48"/>
  <c r="K21" i="48"/>
  <c r="L21" i="48"/>
  <c r="N21" i="48" s="1"/>
  <c r="M21" i="48"/>
  <c r="O21" i="48"/>
  <c r="P21" i="48"/>
  <c r="R21" i="48" s="1"/>
  <c r="Q21" i="48"/>
  <c r="F22" i="48"/>
  <c r="J22" i="48"/>
  <c r="N22" i="48"/>
  <c r="R22" i="48"/>
  <c r="F23" i="48"/>
  <c r="J23" i="48"/>
  <c r="N23" i="48"/>
  <c r="R23" i="48"/>
  <c r="D24" i="48"/>
  <c r="E24" i="48"/>
  <c r="F24" i="48" s="1"/>
  <c r="H24" i="48"/>
  <c r="I24" i="48"/>
  <c r="J24" i="48"/>
  <c r="L24" i="48"/>
  <c r="N24" i="48" s="1"/>
  <c r="M24" i="48"/>
  <c r="P24" i="48"/>
  <c r="R24" i="48" s="1"/>
  <c r="Q24" i="48"/>
  <c r="F25" i="48"/>
  <c r="J25" i="48"/>
  <c r="N25" i="48"/>
  <c r="R25" i="48"/>
  <c r="F26" i="48"/>
  <c r="J26" i="48"/>
  <c r="N26" i="48"/>
  <c r="R26" i="48"/>
  <c r="F27" i="48"/>
  <c r="J27" i="48"/>
  <c r="N27" i="48"/>
  <c r="R27" i="48"/>
  <c r="F28" i="48"/>
  <c r="J28" i="48"/>
  <c r="N28" i="48"/>
  <c r="R28" i="48"/>
  <c r="F29" i="48"/>
  <c r="J29" i="48"/>
  <c r="N29" i="48"/>
  <c r="R29" i="48"/>
  <c r="F30" i="48"/>
  <c r="J30" i="48"/>
  <c r="N30" i="48"/>
  <c r="R30" i="48"/>
  <c r="F31" i="48"/>
  <c r="J31" i="48"/>
  <c r="N31" i="48"/>
  <c r="R31" i="48"/>
  <c r="F32" i="48"/>
  <c r="J32" i="48"/>
  <c r="N32" i="48"/>
  <c r="R32" i="48"/>
  <c r="C33" i="48"/>
  <c r="D33" i="48"/>
  <c r="F33" i="48" s="1"/>
  <c r="E33" i="48"/>
  <c r="G33" i="48"/>
  <c r="H33" i="48"/>
  <c r="J33" i="48" s="1"/>
  <c r="I33" i="48"/>
  <c r="K33" i="48"/>
  <c r="L33" i="48"/>
  <c r="N33" i="48" s="1"/>
  <c r="M33" i="48"/>
  <c r="O33" i="48"/>
  <c r="P33" i="48"/>
  <c r="R33" i="48" s="1"/>
  <c r="Q33" i="48"/>
  <c r="F34" i="48"/>
  <c r="J34" i="48"/>
  <c r="N34" i="48"/>
  <c r="R34" i="48"/>
  <c r="C35" i="48"/>
  <c r="D35" i="48"/>
  <c r="G35" i="48"/>
  <c r="J35" i="48" s="1"/>
  <c r="H35" i="48"/>
  <c r="I35" i="48"/>
  <c r="K35" i="48"/>
  <c r="N35" i="48" s="1"/>
  <c r="L35" i="48"/>
  <c r="M35" i="48"/>
  <c r="O35" i="48"/>
  <c r="R35" i="48" s="1"/>
  <c r="P35" i="48"/>
  <c r="Q35" i="48"/>
  <c r="F36" i="48"/>
  <c r="J36" i="48"/>
  <c r="N36" i="48"/>
  <c r="R36" i="48"/>
  <c r="F37" i="48"/>
  <c r="J37" i="48"/>
  <c r="N37" i="48"/>
  <c r="R37" i="48"/>
  <c r="F38" i="48"/>
  <c r="J38" i="48"/>
  <c r="N38" i="48"/>
  <c r="R38" i="48"/>
  <c r="F39" i="48"/>
  <c r="J39" i="48"/>
  <c r="N39" i="48"/>
  <c r="R39" i="48"/>
  <c r="F40" i="48"/>
  <c r="J40" i="48"/>
  <c r="N40" i="48"/>
  <c r="R40" i="48"/>
  <c r="F41" i="48"/>
  <c r="J41" i="48"/>
  <c r="N41" i="48"/>
  <c r="R41" i="48"/>
  <c r="F42" i="48"/>
  <c r="J42" i="48"/>
  <c r="N42" i="48"/>
  <c r="R42" i="48"/>
  <c r="F43" i="48"/>
  <c r="J43" i="48"/>
  <c r="N43" i="48"/>
  <c r="R43" i="48"/>
  <c r="F44" i="48"/>
  <c r="J44" i="48"/>
  <c r="N44" i="48"/>
  <c r="R44" i="48"/>
  <c r="F46" i="48"/>
  <c r="J46" i="48"/>
  <c r="N46" i="48"/>
  <c r="R46" i="48"/>
  <c r="C47" i="48"/>
  <c r="F47" i="48" s="1"/>
  <c r="D47" i="48"/>
  <c r="E47" i="48"/>
  <c r="G47" i="48"/>
  <c r="J47" i="48" s="1"/>
  <c r="H47" i="48"/>
  <c r="I47" i="48"/>
  <c r="K47" i="48"/>
  <c r="N47" i="48" s="1"/>
  <c r="L47" i="48"/>
  <c r="M47" i="48"/>
  <c r="O47" i="48"/>
  <c r="R47" i="48" s="1"/>
  <c r="P47" i="48"/>
  <c r="Q47" i="48"/>
  <c r="F48" i="48"/>
  <c r="J48" i="48"/>
  <c r="N48" i="48"/>
  <c r="R48" i="48"/>
  <c r="F49" i="48"/>
  <c r="J49" i="48"/>
  <c r="N49" i="48"/>
  <c r="R49" i="48"/>
  <c r="F50" i="48"/>
  <c r="J50" i="48"/>
  <c r="N50" i="48"/>
  <c r="R50" i="48"/>
  <c r="C51" i="48"/>
  <c r="F51" i="48" s="1"/>
  <c r="D51" i="48"/>
  <c r="E51" i="48"/>
  <c r="G51" i="48"/>
  <c r="J51" i="48" s="1"/>
  <c r="H51" i="48"/>
  <c r="I51" i="48"/>
  <c r="K51" i="48"/>
  <c r="N51" i="48" s="1"/>
  <c r="L51" i="48"/>
  <c r="M51" i="48"/>
  <c r="O51" i="48"/>
  <c r="R51" i="48" s="1"/>
  <c r="P51" i="48"/>
  <c r="Q51" i="48"/>
  <c r="C52" i="48"/>
  <c r="D52" i="48"/>
  <c r="G52" i="48"/>
  <c r="J52" i="48" s="1"/>
  <c r="H52" i="48"/>
  <c r="I52" i="48"/>
  <c r="K52" i="48"/>
  <c r="N52" i="48" s="1"/>
  <c r="L52" i="48"/>
  <c r="M52" i="48"/>
  <c r="O52" i="48"/>
  <c r="R52" i="48" s="1"/>
  <c r="P52" i="48"/>
  <c r="Q52" i="48"/>
  <c r="F53" i="48"/>
  <c r="J53" i="48"/>
  <c r="N53" i="48"/>
  <c r="R53" i="48"/>
  <c r="F54" i="48"/>
  <c r="J54" i="48"/>
  <c r="N54" i="48"/>
  <c r="R54" i="48"/>
  <c r="F55" i="48"/>
  <c r="J55" i="48"/>
  <c r="N55" i="48"/>
  <c r="R55" i="48"/>
  <c r="F56" i="48"/>
  <c r="J56" i="48"/>
  <c r="N56" i="48"/>
  <c r="R56" i="48"/>
  <c r="F57" i="48"/>
  <c r="J57" i="48"/>
  <c r="N57" i="48"/>
  <c r="R57" i="48"/>
  <c r="C58" i="48"/>
  <c r="F58" i="48" s="1"/>
  <c r="D58" i="48"/>
  <c r="E58" i="48"/>
  <c r="G58" i="48"/>
  <c r="J58" i="48" s="1"/>
  <c r="H58" i="48"/>
  <c r="I58" i="48"/>
  <c r="K58" i="48"/>
  <c r="N58" i="48" s="1"/>
  <c r="L58" i="48"/>
  <c r="M58" i="48"/>
  <c r="O58" i="48"/>
  <c r="R58" i="48" s="1"/>
  <c r="P58" i="48"/>
  <c r="Q58" i="48"/>
  <c r="F59" i="48"/>
  <c r="J59" i="48"/>
  <c r="N59" i="48"/>
  <c r="R59" i="48"/>
  <c r="F60" i="48"/>
  <c r="J60" i="48"/>
  <c r="N60" i="48"/>
  <c r="R60" i="48"/>
  <c r="F61" i="48"/>
  <c r="J61" i="48"/>
  <c r="N61" i="48"/>
  <c r="R61" i="48"/>
  <c r="F62" i="48"/>
  <c r="J62" i="48"/>
  <c r="N62" i="48"/>
  <c r="R62" i="48"/>
  <c r="F63" i="48"/>
  <c r="J63" i="48"/>
  <c r="N63" i="48"/>
  <c r="R63" i="48"/>
  <c r="C64" i="48"/>
  <c r="F64" i="48" s="1"/>
  <c r="D64" i="48"/>
  <c r="E64" i="48"/>
  <c r="G64" i="48"/>
  <c r="J64" i="48" s="1"/>
  <c r="H64" i="48"/>
  <c r="I64" i="48"/>
  <c r="K64" i="48"/>
  <c r="N64" i="48" s="1"/>
  <c r="L64" i="48"/>
  <c r="M64" i="48"/>
  <c r="O64" i="48"/>
  <c r="R64" i="48" s="1"/>
  <c r="P64" i="48"/>
  <c r="Q64" i="48"/>
  <c r="F65" i="48"/>
  <c r="J65" i="48"/>
  <c r="N65" i="48"/>
  <c r="R65" i="48"/>
  <c r="F66" i="48"/>
  <c r="J66" i="48"/>
  <c r="N66" i="48"/>
  <c r="R66" i="48"/>
  <c r="F67" i="48"/>
  <c r="J67" i="48"/>
  <c r="N67" i="48"/>
  <c r="R67" i="48"/>
  <c r="C68" i="48"/>
  <c r="D68" i="48"/>
  <c r="F68" i="48" s="1"/>
  <c r="E68" i="48"/>
  <c r="G68" i="48"/>
  <c r="H68" i="48"/>
  <c r="J68" i="48" s="1"/>
  <c r="I68" i="48"/>
  <c r="K68" i="48"/>
  <c r="L68" i="48"/>
  <c r="N68" i="48" s="1"/>
  <c r="M68" i="48"/>
  <c r="O68" i="48"/>
  <c r="P68" i="48"/>
  <c r="R68" i="48" s="1"/>
  <c r="Q68" i="48"/>
  <c r="C69" i="48"/>
  <c r="D69" i="48"/>
  <c r="F69" i="48" s="1"/>
  <c r="E69" i="48"/>
  <c r="G69" i="48"/>
  <c r="H69" i="48"/>
  <c r="J69" i="48" s="1"/>
  <c r="I69" i="48"/>
  <c r="K69" i="48"/>
  <c r="L69" i="48"/>
  <c r="N69" i="48" s="1"/>
  <c r="M69" i="48"/>
  <c r="O69" i="48"/>
  <c r="P69" i="48"/>
  <c r="R69" i="48" s="1"/>
  <c r="Q69" i="48"/>
  <c r="C70" i="48"/>
  <c r="D70" i="48"/>
  <c r="G70" i="48"/>
  <c r="J70" i="48" s="1"/>
  <c r="H70" i="48"/>
  <c r="I70" i="48"/>
  <c r="K70" i="48"/>
  <c r="N70" i="48" s="1"/>
  <c r="L70" i="48"/>
  <c r="M70" i="48"/>
  <c r="O70" i="48"/>
  <c r="R70" i="48" s="1"/>
  <c r="P70" i="48"/>
  <c r="Q70" i="48"/>
  <c r="C71" i="48"/>
  <c r="D71" i="48"/>
  <c r="G71" i="48"/>
  <c r="J71" i="48" s="1"/>
  <c r="H71" i="48"/>
  <c r="I71" i="48"/>
  <c r="K71" i="48"/>
  <c r="N71" i="48" s="1"/>
  <c r="L71" i="48"/>
  <c r="M71" i="48"/>
  <c r="O71" i="48"/>
  <c r="R71" i="48" s="1"/>
  <c r="P71" i="48"/>
  <c r="Q71" i="48"/>
  <c r="C72" i="48"/>
  <c r="F72" i="48" s="1"/>
  <c r="D72" i="48"/>
  <c r="E72" i="48"/>
  <c r="G72" i="48"/>
  <c r="J72" i="48" s="1"/>
  <c r="H72" i="48"/>
  <c r="I72" i="48"/>
  <c r="K72" i="48"/>
  <c r="N72" i="48" s="1"/>
  <c r="L72" i="48"/>
  <c r="M72" i="48"/>
  <c r="O72" i="48"/>
  <c r="Q72" i="48"/>
  <c r="F73" i="48"/>
  <c r="J73" i="48"/>
  <c r="N73" i="48"/>
  <c r="R73" i="48"/>
  <c r="F74" i="48"/>
  <c r="J74" i="48"/>
  <c r="N74" i="48"/>
  <c r="R74" i="48"/>
  <c r="F75" i="48"/>
  <c r="J75" i="48"/>
  <c r="N75" i="48"/>
  <c r="R75" i="48"/>
  <c r="D76" i="48"/>
  <c r="E76" i="48"/>
  <c r="F76" i="48" s="1"/>
  <c r="H76" i="48"/>
  <c r="I76" i="48"/>
  <c r="J76" i="48"/>
  <c r="L76" i="48"/>
  <c r="N76" i="48" s="1"/>
  <c r="M76" i="48"/>
  <c r="P76" i="48"/>
  <c r="R76" i="48" s="1"/>
  <c r="Q76" i="48"/>
  <c r="F77" i="48"/>
  <c r="J77" i="48"/>
  <c r="N77" i="48"/>
  <c r="R77" i="48"/>
  <c r="F78" i="48"/>
  <c r="J78" i="48"/>
  <c r="N78" i="48"/>
  <c r="R78" i="48"/>
  <c r="F79" i="48"/>
  <c r="J79" i="48"/>
  <c r="N79" i="48"/>
  <c r="R79" i="48"/>
  <c r="F80" i="48"/>
  <c r="J80" i="48"/>
  <c r="N80" i="48"/>
  <c r="R80" i="48"/>
  <c r="D81" i="48"/>
  <c r="E81" i="48"/>
  <c r="F81" i="48" s="1"/>
  <c r="H81" i="48"/>
  <c r="I81" i="48"/>
  <c r="J81" i="48"/>
  <c r="L81" i="48"/>
  <c r="N81" i="48" s="1"/>
  <c r="M81" i="48"/>
  <c r="P81" i="48"/>
  <c r="R81" i="48" s="1"/>
  <c r="Q81" i="48"/>
  <c r="F82" i="48"/>
  <c r="J82" i="48"/>
  <c r="N82" i="48"/>
  <c r="R82" i="48"/>
  <c r="F83" i="48"/>
  <c r="J83" i="48"/>
  <c r="N83" i="48"/>
  <c r="R83" i="48"/>
  <c r="F84" i="48"/>
  <c r="J84" i="48"/>
  <c r="N84" i="48"/>
  <c r="R84" i="48"/>
  <c r="F85" i="48"/>
  <c r="J85" i="48"/>
  <c r="N85" i="48"/>
  <c r="R85" i="48"/>
  <c r="C86" i="48"/>
  <c r="F86" i="48" s="1"/>
  <c r="D86" i="48"/>
  <c r="E86" i="48"/>
  <c r="G86" i="48"/>
  <c r="J86" i="48" s="1"/>
  <c r="H86" i="48"/>
  <c r="I86" i="48"/>
  <c r="K86" i="48"/>
  <c r="N86" i="48" s="1"/>
  <c r="L86" i="48"/>
  <c r="M86" i="48"/>
  <c r="O86" i="48"/>
  <c r="R86" i="48" s="1"/>
  <c r="P86" i="48"/>
  <c r="Q86" i="48"/>
  <c r="F87" i="48"/>
  <c r="J87" i="48"/>
  <c r="N87" i="48"/>
  <c r="R87" i="48"/>
  <c r="F88" i="48"/>
  <c r="J88" i="48"/>
  <c r="N88" i="48"/>
  <c r="R88" i="48"/>
  <c r="F89" i="48"/>
  <c r="J89" i="48"/>
  <c r="N89" i="48"/>
  <c r="R89" i="48"/>
  <c r="F90" i="48"/>
  <c r="J90" i="48"/>
  <c r="N90" i="48"/>
  <c r="R90" i="48"/>
  <c r="F91" i="48"/>
  <c r="J91" i="48"/>
  <c r="N91" i="48"/>
  <c r="R91" i="48"/>
  <c r="C92" i="48"/>
  <c r="D92" i="48"/>
  <c r="G92" i="48"/>
  <c r="J92" i="48" s="1"/>
  <c r="H92" i="48"/>
  <c r="I92" i="48"/>
  <c r="K92" i="48"/>
  <c r="N92" i="48" s="1"/>
  <c r="L92" i="48"/>
  <c r="M92" i="48"/>
  <c r="O92" i="48"/>
  <c r="R92" i="48" s="1"/>
  <c r="P92" i="48"/>
  <c r="Q92" i="48"/>
  <c r="F93" i="48"/>
  <c r="J93" i="48"/>
  <c r="N93" i="48"/>
  <c r="R93" i="48"/>
  <c r="F94" i="48"/>
  <c r="J94" i="48"/>
  <c r="N94" i="48"/>
  <c r="R94" i="48"/>
  <c r="F95" i="48"/>
  <c r="J95" i="48"/>
  <c r="N95" i="48"/>
  <c r="R95" i="48"/>
  <c r="F96" i="48"/>
  <c r="J96" i="48"/>
  <c r="N96" i="48"/>
  <c r="R96" i="48"/>
  <c r="F97" i="48"/>
  <c r="J97" i="48"/>
  <c r="N97" i="48"/>
  <c r="R97" i="48"/>
  <c r="F98" i="48"/>
  <c r="J98" i="48"/>
  <c r="N98" i="48"/>
  <c r="R98" i="48"/>
  <c r="C99" i="48"/>
  <c r="D99" i="48"/>
  <c r="G99" i="48"/>
  <c r="J99" i="48" s="1"/>
  <c r="H99" i="48"/>
  <c r="I99" i="48"/>
  <c r="K99" i="48"/>
  <c r="N99" i="48" s="1"/>
  <c r="L99" i="48"/>
  <c r="M99" i="48"/>
  <c r="O99" i="48"/>
  <c r="R99" i="48" s="1"/>
  <c r="P99" i="48"/>
  <c r="Q99" i="48"/>
  <c r="C100" i="48"/>
  <c r="D100" i="48"/>
  <c r="G100" i="48"/>
  <c r="J100" i="48" s="1"/>
  <c r="H100" i="48"/>
  <c r="I100" i="48"/>
  <c r="K100" i="48"/>
  <c r="N100" i="48" s="1"/>
  <c r="L100" i="48"/>
  <c r="M100" i="48"/>
  <c r="O100" i="48"/>
  <c r="R100" i="48" s="1"/>
  <c r="P100" i="48"/>
  <c r="Q100" i="48"/>
  <c r="C8" i="47"/>
  <c r="F8" i="47"/>
  <c r="G8" i="47"/>
  <c r="J8" i="47"/>
  <c r="K8" i="47"/>
  <c r="N8" i="47"/>
  <c r="O8" i="47"/>
  <c r="R8" i="47"/>
  <c r="C9" i="47"/>
  <c r="F9" i="47"/>
  <c r="G9" i="47"/>
  <c r="J9" i="47"/>
  <c r="K9" i="47"/>
  <c r="N9" i="47"/>
  <c r="O9" i="47"/>
  <c r="R9" i="47"/>
  <c r="C10" i="47"/>
  <c r="F10" i="47"/>
  <c r="G10" i="47"/>
  <c r="J10" i="47"/>
  <c r="K10" i="47"/>
  <c r="N10" i="47"/>
  <c r="O10" i="47"/>
  <c r="R10" i="47"/>
  <c r="C11" i="47"/>
  <c r="F11" i="47"/>
  <c r="G11" i="47"/>
  <c r="J11" i="47"/>
  <c r="K11" i="47"/>
  <c r="N11" i="47"/>
  <c r="O11" i="47"/>
  <c r="R11" i="47"/>
  <c r="C12" i="47"/>
  <c r="F12" i="47"/>
  <c r="G12" i="47"/>
  <c r="J12" i="47"/>
  <c r="K12" i="47"/>
  <c r="N12" i="47"/>
  <c r="O12" i="47"/>
  <c r="R12" i="47"/>
  <c r="C13" i="47"/>
  <c r="F13" i="47"/>
  <c r="G13" i="47"/>
  <c r="J13" i="47"/>
  <c r="K13" i="47"/>
  <c r="N13" i="47"/>
  <c r="O13" i="47"/>
  <c r="R13" i="47"/>
  <c r="C14" i="47"/>
  <c r="F14" i="47"/>
  <c r="G14" i="47"/>
  <c r="J14" i="47"/>
  <c r="K14" i="47"/>
  <c r="N14" i="47"/>
  <c r="O14" i="47"/>
  <c r="R14" i="47"/>
  <c r="C15" i="47"/>
  <c r="F15" i="47"/>
  <c r="G15" i="47"/>
  <c r="J15" i="47"/>
  <c r="K15" i="47"/>
  <c r="N15" i="47"/>
  <c r="O15" i="47"/>
  <c r="R15" i="47"/>
  <c r="C16" i="47"/>
  <c r="F16" i="47"/>
  <c r="G16" i="47"/>
  <c r="J16" i="47"/>
  <c r="K16" i="47"/>
  <c r="N16" i="47"/>
  <c r="O16" i="47"/>
  <c r="R16" i="47"/>
  <c r="C17" i="47"/>
  <c r="F17" i="47"/>
  <c r="G17" i="47"/>
  <c r="J17" i="47"/>
  <c r="K17" i="47"/>
  <c r="N17" i="47"/>
  <c r="O17" i="47"/>
  <c r="R17" i="47"/>
  <c r="C18" i="47"/>
  <c r="F18" i="47"/>
  <c r="G18" i="47"/>
  <c r="J18" i="47"/>
  <c r="K18" i="47"/>
  <c r="N18" i="47"/>
  <c r="O18" i="47"/>
  <c r="R18" i="47"/>
  <c r="C19" i="47"/>
  <c r="F19" i="47"/>
  <c r="G19" i="47"/>
  <c r="J19" i="47"/>
  <c r="K19" i="47"/>
  <c r="N19" i="47"/>
  <c r="O19" i="47"/>
  <c r="R19" i="47"/>
  <c r="C20" i="47"/>
  <c r="F20" i="47"/>
  <c r="G20" i="47"/>
  <c r="J20" i="47"/>
  <c r="K20" i="47"/>
  <c r="N20" i="47"/>
  <c r="O20" i="47"/>
  <c r="R20" i="47"/>
  <c r="C21" i="47"/>
  <c r="D21" i="47"/>
  <c r="E21" i="47"/>
  <c r="F21" i="47"/>
  <c r="G21" i="47"/>
  <c r="H21" i="47"/>
  <c r="I21" i="47"/>
  <c r="J21" i="47"/>
  <c r="K21" i="47"/>
  <c r="L21" i="47"/>
  <c r="M21" i="47"/>
  <c r="N21" i="47"/>
  <c r="O21" i="47"/>
  <c r="P21" i="47"/>
  <c r="Q21" i="47"/>
  <c r="R21" i="47"/>
  <c r="C22" i="47"/>
  <c r="F22" i="47"/>
  <c r="G22" i="47"/>
  <c r="J22" i="47"/>
  <c r="K22" i="47"/>
  <c r="N22" i="47"/>
  <c r="O22" i="47"/>
  <c r="R22" i="47"/>
  <c r="C23" i="47"/>
  <c r="F23" i="47"/>
  <c r="G23" i="47"/>
  <c r="J23" i="47"/>
  <c r="K23" i="47"/>
  <c r="N23" i="47"/>
  <c r="O23" i="47"/>
  <c r="R23" i="47"/>
  <c r="C24" i="47"/>
  <c r="F24" i="47"/>
  <c r="G24" i="47"/>
  <c r="J24" i="47"/>
  <c r="K24" i="47"/>
  <c r="N24" i="47"/>
  <c r="O24" i="47"/>
  <c r="R24" i="47"/>
  <c r="C25" i="47"/>
  <c r="D25" i="47"/>
  <c r="E25" i="47"/>
  <c r="F25" i="47"/>
  <c r="G25" i="47"/>
  <c r="H25" i="47"/>
  <c r="I25" i="47"/>
  <c r="J25" i="47"/>
  <c r="K25" i="47"/>
  <c r="L25" i="47"/>
  <c r="M25" i="47"/>
  <c r="N25" i="47"/>
  <c r="O25" i="47"/>
  <c r="P25" i="47"/>
  <c r="Q25" i="47"/>
  <c r="R25" i="47"/>
  <c r="C26" i="47"/>
  <c r="D26" i="47"/>
  <c r="E26" i="47"/>
  <c r="F26" i="47"/>
  <c r="G26" i="47"/>
  <c r="H26" i="47"/>
  <c r="I26" i="47"/>
  <c r="J26" i="47"/>
  <c r="K26" i="47"/>
  <c r="L26" i="47"/>
  <c r="M26" i="47"/>
  <c r="N26" i="47"/>
  <c r="O26" i="47"/>
  <c r="P26" i="47"/>
  <c r="Q26" i="47"/>
  <c r="R26" i="47"/>
  <c r="C27" i="47"/>
  <c r="F27" i="47"/>
  <c r="G27" i="47"/>
  <c r="J27" i="47"/>
  <c r="K27" i="47"/>
  <c r="N27" i="47"/>
  <c r="O27" i="47"/>
  <c r="R27" i="47"/>
  <c r="C28" i="47"/>
  <c r="F28" i="47"/>
  <c r="G28" i="47"/>
  <c r="J28" i="47"/>
  <c r="K28" i="47"/>
  <c r="N28" i="47"/>
  <c r="O28" i="47"/>
  <c r="R28" i="47"/>
  <c r="C29" i="47"/>
  <c r="F29" i="47"/>
  <c r="G29" i="47"/>
  <c r="J29" i="47"/>
  <c r="K29" i="47"/>
  <c r="N29" i="47"/>
  <c r="O29" i="47"/>
  <c r="R29" i="47"/>
  <c r="C30" i="47"/>
  <c r="F30" i="47"/>
  <c r="G30" i="47"/>
  <c r="J30" i="47"/>
  <c r="K30" i="47"/>
  <c r="N30" i="47"/>
  <c r="O30" i="47"/>
  <c r="R30" i="47"/>
  <c r="C31" i="47"/>
  <c r="D31" i="47"/>
  <c r="E31" i="47"/>
  <c r="F31" i="47"/>
  <c r="G31" i="47"/>
  <c r="H31" i="47"/>
  <c r="I31" i="47"/>
  <c r="J31" i="47"/>
  <c r="K31" i="47"/>
  <c r="L31" i="47"/>
  <c r="M31" i="47"/>
  <c r="N31" i="47"/>
  <c r="O31" i="47"/>
  <c r="P31" i="47"/>
  <c r="Q31" i="47"/>
  <c r="R31" i="47"/>
  <c r="C32" i="47"/>
  <c r="F32" i="47"/>
  <c r="G32" i="47"/>
  <c r="J32" i="47"/>
  <c r="K32" i="47"/>
  <c r="N32" i="47"/>
  <c r="O32" i="47"/>
  <c r="R32" i="47"/>
  <c r="C33" i="47"/>
  <c r="F33" i="47"/>
  <c r="G33" i="47"/>
  <c r="J33" i="47"/>
  <c r="K33" i="47"/>
  <c r="N33" i="47"/>
  <c r="O33" i="47"/>
  <c r="R33" i="47"/>
  <c r="C34" i="47"/>
  <c r="D34" i="47"/>
  <c r="E34" i="47"/>
  <c r="F34" i="47"/>
  <c r="G34" i="47"/>
  <c r="H34" i="47"/>
  <c r="I34" i="47"/>
  <c r="J34" i="47"/>
  <c r="K34" i="47"/>
  <c r="L34" i="47"/>
  <c r="M34" i="47"/>
  <c r="N34" i="47"/>
  <c r="O34" i="47"/>
  <c r="P34" i="47"/>
  <c r="Q34" i="47"/>
  <c r="R34" i="47"/>
  <c r="C35" i="47"/>
  <c r="F35" i="47"/>
  <c r="G35" i="47"/>
  <c r="J35" i="47"/>
  <c r="K35" i="47"/>
  <c r="N35" i="47"/>
  <c r="O35" i="47"/>
  <c r="R35" i="47"/>
  <c r="C36" i="47"/>
  <c r="F36" i="47"/>
  <c r="G36" i="47"/>
  <c r="J36" i="47"/>
  <c r="K36" i="47"/>
  <c r="N36" i="47"/>
  <c r="O36" i="47"/>
  <c r="R36" i="47"/>
  <c r="C37" i="47"/>
  <c r="F37" i="47"/>
  <c r="G37" i="47"/>
  <c r="J37" i="47"/>
  <c r="K37" i="47"/>
  <c r="N37" i="47"/>
  <c r="O37" i="47"/>
  <c r="R37" i="47"/>
  <c r="C38" i="47"/>
  <c r="F38" i="47"/>
  <c r="G38" i="47"/>
  <c r="J38" i="47"/>
  <c r="K38" i="47"/>
  <c r="N38" i="47"/>
  <c r="O38" i="47"/>
  <c r="R38" i="47"/>
  <c r="C39" i="47"/>
  <c r="F39" i="47"/>
  <c r="G39" i="47"/>
  <c r="J39" i="47"/>
  <c r="K39" i="47"/>
  <c r="N39" i="47"/>
  <c r="O39" i="47"/>
  <c r="R39" i="47"/>
  <c r="C40" i="47"/>
  <c r="F40" i="47"/>
  <c r="G40" i="47"/>
  <c r="J40" i="47"/>
  <c r="K40" i="47"/>
  <c r="N40" i="47"/>
  <c r="O40" i="47"/>
  <c r="R40" i="47"/>
  <c r="C41" i="47"/>
  <c r="F41" i="47"/>
  <c r="G41" i="47"/>
  <c r="J41" i="47"/>
  <c r="K41" i="47"/>
  <c r="N41" i="47"/>
  <c r="O41" i="47"/>
  <c r="R41" i="47"/>
  <c r="C42" i="47"/>
  <c r="D42" i="47"/>
  <c r="E42" i="47"/>
  <c r="F42" i="47"/>
  <c r="G42" i="47"/>
  <c r="H42" i="47"/>
  <c r="I42" i="47"/>
  <c r="J42" i="47"/>
  <c r="K42" i="47"/>
  <c r="L42" i="47"/>
  <c r="M42" i="47"/>
  <c r="N42" i="47"/>
  <c r="O42" i="47"/>
  <c r="P42" i="47"/>
  <c r="Q42" i="47"/>
  <c r="R42" i="47"/>
  <c r="C43" i="47"/>
  <c r="F43" i="47"/>
  <c r="G43" i="47"/>
  <c r="J43" i="47"/>
  <c r="K43" i="47"/>
  <c r="N43" i="47"/>
  <c r="O43" i="47"/>
  <c r="R43" i="47"/>
  <c r="C44" i="47"/>
  <c r="F44" i="47"/>
  <c r="G44" i="47"/>
  <c r="J44" i="47"/>
  <c r="K44" i="47"/>
  <c r="N44" i="47"/>
  <c r="O44" i="47"/>
  <c r="R44" i="47"/>
  <c r="C45" i="47"/>
  <c r="D45" i="47"/>
  <c r="E45" i="47"/>
  <c r="F45" i="47"/>
  <c r="G45" i="47"/>
  <c r="H45" i="47"/>
  <c r="I45" i="47"/>
  <c r="J45" i="47"/>
  <c r="K45" i="47"/>
  <c r="L45" i="47"/>
  <c r="M45" i="47"/>
  <c r="N45" i="47"/>
  <c r="O45" i="47"/>
  <c r="P45" i="47"/>
  <c r="Q45" i="47"/>
  <c r="R45" i="47"/>
  <c r="C46" i="47"/>
  <c r="F46" i="47"/>
  <c r="G46" i="47"/>
  <c r="J46" i="47"/>
  <c r="K46" i="47"/>
  <c r="N46" i="47"/>
  <c r="O46" i="47"/>
  <c r="R46" i="47"/>
  <c r="C47" i="47"/>
  <c r="F47" i="47"/>
  <c r="G47" i="47"/>
  <c r="J47" i="47"/>
  <c r="K47" i="47"/>
  <c r="N47" i="47"/>
  <c r="O47" i="47"/>
  <c r="R47" i="47"/>
  <c r="C48" i="47"/>
  <c r="F48" i="47"/>
  <c r="G48" i="47"/>
  <c r="J48" i="47"/>
  <c r="K48" i="47"/>
  <c r="N48" i="47"/>
  <c r="O48" i="47"/>
  <c r="R48" i="47"/>
  <c r="C49" i="47"/>
  <c r="F49" i="47"/>
  <c r="G49" i="47"/>
  <c r="J49" i="47"/>
  <c r="K49" i="47"/>
  <c r="N49" i="47"/>
  <c r="O49" i="47"/>
  <c r="R49" i="47"/>
  <c r="C50" i="47"/>
  <c r="F50" i="47"/>
  <c r="G50" i="47"/>
  <c r="J50" i="47"/>
  <c r="K50" i="47"/>
  <c r="N50" i="47"/>
  <c r="O50" i="47"/>
  <c r="R50" i="47"/>
  <c r="C51" i="47"/>
  <c r="D51" i="47"/>
  <c r="E51" i="47"/>
  <c r="F51" i="47"/>
  <c r="G51" i="47"/>
  <c r="H51" i="47"/>
  <c r="I51" i="47"/>
  <c r="J51" i="47"/>
  <c r="K51" i="47"/>
  <c r="L51" i="47"/>
  <c r="M51" i="47"/>
  <c r="N51" i="47"/>
  <c r="O51" i="47"/>
  <c r="P51" i="47"/>
  <c r="Q51" i="47"/>
  <c r="R51" i="47"/>
  <c r="C52" i="47"/>
  <c r="D52" i="47"/>
  <c r="E52" i="47"/>
  <c r="F52" i="47"/>
  <c r="G52" i="47"/>
  <c r="H52" i="47"/>
  <c r="I52" i="47"/>
  <c r="J52" i="47"/>
  <c r="K52" i="47"/>
  <c r="L52" i="47"/>
  <c r="M52" i="47"/>
  <c r="N52" i="47"/>
  <c r="O52" i="47"/>
  <c r="P52" i="47"/>
  <c r="Q52" i="47"/>
  <c r="R52" i="47"/>
  <c r="C53" i="47"/>
  <c r="F53" i="47"/>
  <c r="G53" i="47"/>
  <c r="J53" i="47"/>
  <c r="K53" i="47"/>
  <c r="N53" i="47"/>
  <c r="O53" i="47"/>
  <c r="R53" i="47"/>
  <c r="C54" i="47"/>
  <c r="F54" i="47"/>
  <c r="G54" i="47"/>
  <c r="J54" i="47"/>
  <c r="K54" i="47"/>
  <c r="N54" i="47"/>
  <c r="O54" i="47"/>
  <c r="R54" i="47"/>
  <c r="C55" i="47"/>
  <c r="F55" i="47"/>
  <c r="G55" i="47"/>
  <c r="J55" i="47"/>
  <c r="K55" i="47"/>
  <c r="N55" i="47"/>
  <c r="O55" i="47"/>
  <c r="R55" i="47"/>
  <c r="C56" i="47"/>
  <c r="F56" i="47"/>
  <c r="G56" i="47"/>
  <c r="J56" i="47"/>
  <c r="K56" i="47"/>
  <c r="N56" i="47"/>
  <c r="O56" i="47"/>
  <c r="R56" i="47"/>
  <c r="C57" i="47"/>
  <c r="F57" i="47"/>
  <c r="G57" i="47"/>
  <c r="J57" i="47"/>
  <c r="K57" i="47"/>
  <c r="N57" i="47"/>
  <c r="O57" i="47"/>
  <c r="R57" i="47"/>
  <c r="C58" i="47"/>
  <c r="F58" i="47"/>
  <c r="G58" i="47"/>
  <c r="J58" i="47"/>
  <c r="K58" i="47"/>
  <c r="N58" i="47"/>
  <c r="O58" i="47"/>
  <c r="R58" i="47"/>
  <c r="C59" i="47"/>
  <c r="F59" i="47"/>
  <c r="G59" i="47"/>
  <c r="J59" i="47"/>
  <c r="K59" i="47"/>
  <c r="N59" i="47"/>
  <c r="O59" i="47"/>
  <c r="R59" i="47"/>
  <c r="C60" i="47"/>
  <c r="F60" i="47"/>
  <c r="G60" i="47"/>
  <c r="J60" i="47"/>
  <c r="K60" i="47"/>
  <c r="N60" i="47"/>
  <c r="O60" i="47"/>
  <c r="R60" i="47"/>
  <c r="C61" i="47"/>
  <c r="D61" i="47"/>
  <c r="E61" i="47"/>
  <c r="F61" i="47"/>
  <c r="G61" i="47"/>
  <c r="H61" i="47"/>
  <c r="I61" i="47"/>
  <c r="J61" i="47"/>
  <c r="K61" i="47"/>
  <c r="L61" i="47"/>
  <c r="M61" i="47"/>
  <c r="N61" i="47"/>
  <c r="O61" i="47"/>
  <c r="P61" i="47"/>
  <c r="Q61" i="47"/>
  <c r="R61" i="47"/>
  <c r="C62" i="47"/>
  <c r="F62" i="47"/>
  <c r="G62" i="47"/>
  <c r="J62" i="47"/>
  <c r="K62" i="47"/>
  <c r="N62" i="47"/>
  <c r="O62" i="47"/>
  <c r="R62" i="47"/>
  <c r="C63" i="47"/>
  <c r="F63" i="47"/>
  <c r="G63" i="47"/>
  <c r="J63" i="47"/>
  <c r="K63" i="47"/>
  <c r="N63" i="47"/>
  <c r="O63" i="47"/>
  <c r="R63" i="47"/>
  <c r="C64" i="47"/>
  <c r="F64" i="47"/>
  <c r="G64" i="47"/>
  <c r="J64" i="47"/>
  <c r="K64" i="47"/>
  <c r="N64" i="47"/>
  <c r="O64" i="47"/>
  <c r="R64" i="47"/>
  <c r="C65" i="47"/>
  <c r="F65" i="47"/>
  <c r="G65" i="47"/>
  <c r="J65" i="47"/>
  <c r="K65" i="47"/>
  <c r="N65" i="47"/>
  <c r="O65" i="47"/>
  <c r="R65" i="47"/>
  <c r="C66" i="47"/>
  <c r="F66" i="47"/>
  <c r="G66" i="47"/>
  <c r="J66" i="47"/>
  <c r="K66" i="47"/>
  <c r="N66" i="47"/>
  <c r="O66" i="47"/>
  <c r="R66" i="47"/>
  <c r="C67" i="47"/>
  <c r="F67" i="47"/>
  <c r="G67" i="47"/>
  <c r="J67" i="47"/>
  <c r="K67" i="47"/>
  <c r="N67" i="47"/>
  <c r="O67" i="47"/>
  <c r="R67" i="47"/>
  <c r="C68" i="47"/>
  <c r="F68" i="47"/>
  <c r="G68" i="47"/>
  <c r="J68" i="47"/>
  <c r="K68" i="47"/>
  <c r="N68" i="47"/>
  <c r="O68" i="47"/>
  <c r="R68" i="47"/>
  <c r="C69" i="47"/>
  <c r="F69" i="47"/>
  <c r="G69" i="47"/>
  <c r="J69" i="47"/>
  <c r="K69" i="47"/>
  <c r="N69" i="47"/>
  <c r="O69" i="47"/>
  <c r="R69" i="47"/>
  <c r="C70" i="47"/>
  <c r="F70" i="47"/>
  <c r="G70" i="47"/>
  <c r="J70" i="47"/>
  <c r="K70" i="47"/>
  <c r="N70" i="47"/>
  <c r="O70" i="47"/>
  <c r="R70" i="47"/>
  <c r="C71" i="47"/>
  <c r="F71" i="47"/>
  <c r="G71" i="47"/>
  <c r="J71" i="47"/>
  <c r="K71" i="47"/>
  <c r="N71" i="47"/>
  <c r="O71" i="47"/>
  <c r="R71" i="47"/>
  <c r="C72" i="47"/>
  <c r="F72" i="47"/>
  <c r="G72" i="47"/>
  <c r="J72" i="47"/>
  <c r="K72" i="47"/>
  <c r="N72" i="47"/>
  <c r="O72" i="47"/>
  <c r="R72" i="47"/>
  <c r="C73" i="47"/>
  <c r="F73" i="47"/>
  <c r="G73" i="47"/>
  <c r="J73" i="47"/>
  <c r="K73" i="47"/>
  <c r="N73" i="47"/>
  <c r="O73" i="47"/>
  <c r="R73" i="47"/>
  <c r="C74" i="47"/>
  <c r="F74" i="47"/>
  <c r="G74" i="47"/>
  <c r="J74" i="47"/>
  <c r="K74" i="47"/>
  <c r="N74" i="47"/>
  <c r="O74" i="47"/>
  <c r="R74" i="47"/>
  <c r="C75" i="47"/>
  <c r="D75" i="47"/>
  <c r="E75" i="47"/>
  <c r="F75" i="47"/>
  <c r="G75" i="47"/>
  <c r="H75" i="47"/>
  <c r="I75" i="47"/>
  <c r="J75" i="47"/>
  <c r="K75" i="47"/>
  <c r="L75" i="47"/>
  <c r="M75" i="47"/>
  <c r="N75" i="47"/>
  <c r="O75" i="47"/>
  <c r="P75" i="47"/>
  <c r="Q75" i="47"/>
  <c r="R75" i="47"/>
  <c r="C76" i="47"/>
  <c r="D76" i="47"/>
  <c r="E76" i="47"/>
  <c r="F76" i="47"/>
  <c r="G76" i="47"/>
  <c r="H76" i="47"/>
  <c r="I76" i="47"/>
  <c r="J76" i="47"/>
  <c r="K76" i="47"/>
  <c r="L76" i="47"/>
  <c r="M76" i="47"/>
  <c r="N76" i="47"/>
  <c r="O76" i="47"/>
  <c r="P76" i="47"/>
  <c r="Q76" i="47"/>
  <c r="R76" i="47"/>
  <c r="C77" i="47"/>
  <c r="F77" i="47"/>
  <c r="G77" i="47"/>
  <c r="J77" i="47"/>
  <c r="K77" i="47"/>
  <c r="N77" i="47"/>
  <c r="O77" i="47"/>
  <c r="R77" i="47"/>
  <c r="C78" i="47"/>
  <c r="F78" i="47"/>
  <c r="G78" i="47"/>
  <c r="J78" i="47"/>
  <c r="K78" i="47"/>
  <c r="N78" i="47"/>
  <c r="O78" i="47"/>
  <c r="R78" i="47"/>
  <c r="C79" i="47"/>
  <c r="F79" i="47"/>
  <c r="G79" i="47"/>
  <c r="J79" i="47"/>
  <c r="K79" i="47"/>
  <c r="N79" i="47"/>
  <c r="O79" i="47"/>
  <c r="R79" i="47"/>
  <c r="C80" i="47"/>
  <c r="F80" i="47"/>
  <c r="G80" i="47"/>
  <c r="J80" i="47"/>
  <c r="K80" i="47"/>
  <c r="N80" i="47"/>
  <c r="O80" i="47"/>
  <c r="R80" i="47"/>
  <c r="C81" i="47"/>
  <c r="F81" i="47"/>
  <c r="G81" i="47"/>
  <c r="J81" i="47"/>
  <c r="K81" i="47"/>
  <c r="N81" i="47"/>
  <c r="O81" i="47"/>
  <c r="R81" i="47"/>
  <c r="C82" i="47"/>
  <c r="F82" i="47"/>
  <c r="G82" i="47"/>
  <c r="J82" i="47"/>
  <c r="K82" i="47"/>
  <c r="N82" i="47"/>
  <c r="O82" i="47"/>
  <c r="R82" i="47"/>
  <c r="C83" i="47"/>
  <c r="F83" i="47"/>
  <c r="G83" i="47"/>
  <c r="J83" i="47"/>
  <c r="K83" i="47"/>
  <c r="N83" i="47"/>
  <c r="O83" i="47"/>
  <c r="R83" i="47"/>
  <c r="C84" i="47"/>
  <c r="D84" i="47"/>
  <c r="E84" i="47"/>
  <c r="F84" i="47"/>
  <c r="G84" i="47"/>
  <c r="H84" i="47"/>
  <c r="I84" i="47"/>
  <c r="J84" i="47"/>
  <c r="K84" i="47"/>
  <c r="L84" i="47"/>
  <c r="M84" i="47"/>
  <c r="N84" i="47"/>
  <c r="O84" i="47"/>
  <c r="P84" i="47"/>
  <c r="Q84" i="47"/>
  <c r="R84" i="47"/>
  <c r="C85" i="47"/>
  <c r="F85" i="47"/>
  <c r="G85" i="47"/>
  <c r="J85" i="47"/>
  <c r="K85" i="47"/>
  <c r="N85" i="47"/>
  <c r="O85" i="47"/>
  <c r="R85" i="47"/>
  <c r="C86" i="47"/>
  <c r="F86" i="47"/>
  <c r="G86" i="47"/>
  <c r="J86" i="47"/>
  <c r="K86" i="47"/>
  <c r="N86" i="47"/>
  <c r="O86" i="47"/>
  <c r="R86" i="47"/>
  <c r="C87" i="47"/>
  <c r="F87" i="47"/>
  <c r="G87" i="47"/>
  <c r="J87" i="47"/>
  <c r="K87" i="47"/>
  <c r="N87" i="47"/>
  <c r="O87" i="47"/>
  <c r="R87" i="47"/>
  <c r="C88" i="47"/>
  <c r="F88" i="47"/>
  <c r="G88" i="47"/>
  <c r="J88" i="47"/>
  <c r="K88" i="47"/>
  <c r="N88" i="47"/>
  <c r="O88" i="47"/>
  <c r="R88" i="47"/>
  <c r="C89" i="47"/>
  <c r="D89" i="47"/>
  <c r="E89" i="47"/>
  <c r="F89" i="47"/>
  <c r="G89" i="47"/>
  <c r="H89" i="47"/>
  <c r="I89" i="47"/>
  <c r="J89" i="47"/>
  <c r="K89" i="47"/>
  <c r="L89" i="47"/>
  <c r="M89" i="47"/>
  <c r="N89" i="47"/>
  <c r="O89" i="47"/>
  <c r="P89" i="47"/>
  <c r="Q89" i="47"/>
  <c r="R89" i="47"/>
  <c r="C90" i="47"/>
  <c r="F90" i="47"/>
  <c r="G90" i="47"/>
  <c r="J90" i="47"/>
  <c r="K90" i="47"/>
  <c r="N90" i="47"/>
  <c r="O90" i="47"/>
  <c r="R90" i="47"/>
  <c r="C91" i="47"/>
  <c r="F91" i="47"/>
  <c r="G91" i="47"/>
  <c r="J91" i="47"/>
  <c r="K91" i="47"/>
  <c r="N91" i="47"/>
  <c r="O91" i="47"/>
  <c r="R91" i="47"/>
  <c r="C92" i="47"/>
  <c r="F92" i="47"/>
  <c r="G92" i="47"/>
  <c r="J92" i="47"/>
  <c r="K92" i="47"/>
  <c r="N92" i="47"/>
  <c r="O92" i="47"/>
  <c r="R92" i="47"/>
  <c r="C93" i="47"/>
  <c r="F93" i="47"/>
  <c r="G93" i="47"/>
  <c r="J93" i="47"/>
  <c r="K93" i="47"/>
  <c r="N93" i="47"/>
  <c r="O93" i="47"/>
  <c r="R93" i="47"/>
  <c r="C94" i="47"/>
  <c r="F94" i="47"/>
  <c r="G94" i="47"/>
  <c r="J94" i="47"/>
  <c r="K94" i="47"/>
  <c r="N94" i="47"/>
  <c r="O94" i="47"/>
  <c r="R94" i="47"/>
  <c r="C95" i="47"/>
  <c r="F95" i="47"/>
  <c r="G95" i="47"/>
  <c r="J95" i="47"/>
  <c r="K95" i="47"/>
  <c r="N95" i="47"/>
  <c r="O95" i="47"/>
  <c r="R95" i="47"/>
  <c r="C96" i="47"/>
  <c r="F96" i="47"/>
  <c r="G96" i="47"/>
  <c r="J96" i="47"/>
  <c r="K96" i="47"/>
  <c r="N96" i="47"/>
  <c r="O96" i="47"/>
  <c r="R96" i="47"/>
  <c r="C97" i="47"/>
  <c r="F97" i="47"/>
  <c r="G97" i="47"/>
  <c r="J97" i="47"/>
  <c r="K97" i="47"/>
  <c r="N97" i="47"/>
  <c r="O97" i="47"/>
  <c r="R97" i="47"/>
  <c r="C98" i="47"/>
  <c r="F98" i="47"/>
  <c r="G98" i="47"/>
  <c r="J98" i="47"/>
  <c r="K98" i="47"/>
  <c r="N98" i="47"/>
  <c r="O98" i="47"/>
  <c r="R98" i="47"/>
  <c r="C99" i="47"/>
  <c r="D99" i="47"/>
  <c r="E99" i="47"/>
  <c r="F99" i="47"/>
  <c r="G99" i="47"/>
  <c r="H99" i="47"/>
  <c r="I99" i="47"/>
  <c r="J99" i="47"/>
  <c r="K99" i="47"/>
  <c r="L99" i="47"/>
  <c r="M99" i="47"/>
  <c r="N99" i="47"/>
  <c r="O99" i="47"/>
  <c r="P99" i="47"/>
  <c r="Q99" i="47"/>
  <c r="R99" i="47"/>
  <c r="C100" i="47"/>
  <c r="D100" i="47"/>
  <c r="E100" i="47"/>
  <c r="F100" i="47"/>
  <c r="G100" i="47"/>
  <c r="H100" i="47"/>
  <c r="I100" i="47"/>
  <c r="J100" i="47"/>
  <c r="K100" i="47"/>
  <c r="L100" i="47"/>
  <c r="M100" i="47"/>
  <c r="N100" i="47"/>
  <c r="O100" i="47"/>
  <c r="P100" i="47"/>
  <c r="Q100" i="47"/>
  <c r="R100" i="47"/>
  <c r="C101" i="47"/>
  <c r="D101" i="47"/>
  <c r="E101" i="47"/>
  <c r="F101" i="47"/>
  <c r="G101" i="47"/>
  <c r="H101" i="47"/>
  <c r="I101" i="47"/>
  <c r="J101" i="47"/>
  <c r="K101" i="47"/>
  <c r="L101" i="47"/>
  <c r="M101" i="47"/>
  <c r="N101" i="47"/>
  <c r="O101" i="47"/>
  <c r="P101" i="47"/>
  <c r="Q101" i="47"/>
  <c r="R101" i="47"/>
  <c r="C102" i="47"/>
  <c r="F102" i="47"/>
  <c r="G102" i="47"/>
  <c r="J102" i="47"/>
  <c r="K102" i="47"/>
  <c r="N102" i="47"/>
  <c r="O102" i="47"/>
  <c r="R102" i="47"/>
  <c r="C103" i="47"/>
  <c r="F103" i="47"/>
  <c r="G103" i="47"/>
  <c r="J103" i="47"/>
  <c r="K103" i="47"/>
  <c r="N103" i="47"/>
  <c r="O103" i="47"/>
  <c r="R103" i="47"/>
  <c r="C104" i="47"/>
  <c r="F104" i="47"/>
  <c r="G104" i="47"/>
  <c r="J104" i="47"/>
  <c r="K104" i="47"/>
  <c r="N104" i="47"/>
  <c r="O104" i="47"/>
  <c r="R104" i="47"/>
  <c r="C105" i="47"/>
  <c r="D105" i="47"/>
  <c r="E105" i="47"/>
  <c r="F105" i="47"/>
  <c r="G105" i="47"/>
  <c r="H105" i="47"/>
  <c r="I105" i="47"/>
  <c r="J105" i="47"/>
  <c r="K105" i="47"/>
  <c r="L105" i="47"/>
  <c r="M105" i="47"/>
  <c r="N105" i="47"/>
  <c r="O105" i="47"/>
  <c r="P105" i="47"/>
  <c r="Q105" i="47"/>
  <c r="R105" i="47"/>
  <c r="C106" i="47"/>
  <c r="F106" i="47"/>
  <c r="G106" i="47"/>
  <c r="J106" i="47"/>
  <c r="K106" i="47"/>
  <c r="N106" i="47"/>
  <c r="O106" i="47"/>
  <c r="R106" i="47"/>
  <c r="C107" i="47"/>
  <c r="F107" i="47"/>
  <c r="G107" i="47"/>
  <c r="J107" i="47"/>
  <c r="K107" i="47"/>
  <c r="N107" i="47"/>
  <c r="O107" i="47"/>
  <c r="R107" i="47"/>
  <c r="C108" i="47"/>
  <c r="F108" i="47"/>
  <c r="G108" i="47"/>
  <c r="J108" i="47"/>
  <c r="K108" i="47"/>
  <c r="N108" i="47"/>
  <c r="O108" i="47"/>
  <c r="R108" i="47"/>
  <c r="C109" i="47"/>
  <c r="F109" i="47"/>
  <c r="G109" i="47"/>
  <c r="J109" i="47"/>
  <c r="K109" i="47"/>
  <c r="N109" i="47"/>
  <c r="O109" i="47"/>
  <c r="R109" i="47"/>
  <c r="C110" i="47"/>
  <c r="F110" i="47"/>
  <c r="G110" i="47"/>
  <c r="J110" i="47"/>
  <c r="K110" i="47"/>
  <c r="N110" i="47"/>
  <c r="O110" i="47"/>
  <c r="R110" i="47"/>
  <c r="C111" i="47"/>
  <c r="F111" i="47"/>
  <c r="G111" i="47"/>
  <c r="J111" i="47"/>
  <c r="K111" i="47"/>
  <c r="N111" i="47"/>
  <c r="O111" i="47"/>
  <c r="R111" i="47"/>
  <c r="C112" i="47"/>
  <c r="D112" i="47"/>
  <c r="E112" i="47"/>
  <c r="F112" i="47"/>
  <c r="G112" i="47"/>
  <c r="H112" i="47"/>
  <c r="I112" i="47"/>
  <c r="J112" i="47"/>
  <c r="K112" i="47"/>
  <c r="L112" i="47"/>
  <c r="M112" i="47"/>
  <c r="N112" i="47"/>
  <c r="O112" i="47"/>
  <c r="P112" i="47"/>
  <c r="Q112" i="47"/>
  <c r="R112" i="47"/>
  <c r="C113" i="47"/>
  <c r="F113" i="47"/>
  <c r="G113" i="47"/>
  <c r="G122" i="47" s="1"/>
  <c r="J113" i="47"/>
  <c r="K113" i="47"/>
  <c r="N113" i="47"/>
  <c r="O113" i="47"/>
  <c r="O122" i="47" s="1"/>
  <c r="R113" i="47"/>
  <c r="C114" i="47"/>
  <c r="F114" i="47"/>
  <c r="G114" i="47"/>
  <c r="J114" i="47"/>
  <c r="K114" i="47"/>
  <c r="N114" i="47"/>
  <c r="O114" i="47"/>
  <c r="R114" i="47"/>
  <c r="D115" i="47"/>
  <c r="E115" i="47"/>
  <c r="F115" i="47"/>
  <c r="H115" i="47"/>
  <c r="J115" i="47" s="1"/>
  <c r="I115" i="47"/>
  <c r="L115" i="47"/>
  <c r="N115" i="47" s="1"/>
  <c r="M115" i="47"/>
  <c r="M122" i="47" s="1"/>
  <c r="M131" i="47" s="1"/>
  <c r="M132" i="47" s="1"/>
  <c r="P115" i="47"/>
  <c r="Q115" i="47"/>
  <c r="R115" i="47"/>
  <c r="C116" i="47"/>
  <c r="F116" i="47"/>
  <c r="G116" i="47"/>
  <c r="J116" i="47"/>
  <c r="K116" i="47"/>
  <c r="N116" i="47"/>
  <c r="O116" i="47"/>
  <c r="R116" i="47"/>
  <c r="C117" i="47"/>
  <c r="F117" i="47"/>
  <c r="G117" i="47"/>
  <c r="J117" i="47"/>
  <c r="K117" i="47"/>
  <c r="N117" i="47"/>
  <c r="O117" i="47"/>
  <c r="R117" i="47"/>
  <c r="C118" i="47"/>
  <c r="F118" i="47"/>
  <c r="G118" i="47"/>
  <c r="J118" i="47"/>
  <c r="K118" i="47"/>
  <c r="N118" i="47"/>
  <c r="O118" i="47"/>
  <c r="R118" i="47"/>
  <c r="C119" i="47"/>
  <c r="F119" i="47"/>
  <c r="G119" i="47"/>
  <c r="J119" i="47"/>
  <c r="K119" i="47"/>
  <c r="N119" i="47"/>
  <c r="O119" i="47"/>
  <c r="R119" i="47"/>
  <c r="C120" i="47"/>
  <c r="F120" i="47"/>
  <c r="G120" i="47"/>
  <c r="J120" i="47"/>
  <c r="K120" i="47"/>
  <c r="N120" i="47"/>
  <c r="O120" i="47"/>
  <c r="R120" i="47"/>
  <c r="C121" i="47"/>
  <c r="F121" i="47"/>
  <c r="G121" i="47"/>
  <c r="J121" i="47"/>
  <c r="K121" i="47"/>
  <c r="N121" i="47"/>
  <c r="O121" i="47"/>
  <c r="R121" i="47"/>
  <c r="C122" i="47"/>
  <c r="D122" i="47"/>
  <c r="E122" i="47"/>
  <c r="F122" i="47"/>
  <c r="I122" i="47"/>
  <c r="K122" i="47"/>
  <c r="P122" i="47"/>
  <c r="Q122" i="47"/>
  <c r="C123" i="47"/>
  <c r="F123" i="47" s="1"/>
  <c r="G123" i="47"/>
  <c r="J123" i="47"/>
  <c r="K123" i="47"/>
  <c r="N123" i="47" s="1"/>
  <c r="O123" i="47"/>
  <c r="R123" i="47"/>
  <c r="C124" i="47"/>
  <c r="F124" i="47" s="1"/>
  <c r="G124" i="47"/>
  <c r="J124" i="47"/>
  <c r="K124" i="47"/>
  <c r="N124" i="47" s="1"/>
  <c r="O124" i="47"/>
  <c r="R124" i="47"/>
  <c r="C125" i="47"/>
  <c r="F125" i="47" s="1"/>
  <c r="G125" i="47"/>
  <c r="J125" i="47"/>
  <c r="K125" i="47"/>
  <c r="N125" i="47" s="1"/>
  <c r="O125" i="47"/>
  <c r="R125" i="47"/>
  <c r="C126" i="47"/>
  <c r="G126" i="47"/>
  <c r="K126" i="47"/>
  <c r="O126" i="47"/>
  <c r="C127" i="47"/>
  <c r="F127" i="47" s="1"/>
  <c r="G127" i="47"/>
  <c r="J127" i="47"/>
  <c r="K127" i="47"/>
  <c r="N127" i="47" s="1"/>
  <c r="O127" i="47"/>
  <c r="R127" i="47"/>
  <c r="C128" i="47"/>
  <c r="D128" i="47"/>
  <c r="E128" i="47"/>
  <c r="F128" i="47"/>
  <c r="G128" i="47"/>
  <c r="H128" i="47"/>
  <c r="I128" i="47"/>
  <c r="J128" i="47"/>
  <c r="K128" i="47"/>
  <c r="L128" i="47"/>
  <c r="M128" i="47"/>
  <c r="N128" i="47"/>
  <c r="O128" i="47"/>
  <c r="P128" i="47"/>
  <c r="Q128" i="47"/>
  <c r="R128" i="47"/>
  <c r="C129" i="47"/>
  <c r="G129" i="47"/>
  <c r="K129" i="47"/>
  <c r="K131" i="47" s="1"/>
  <c r="O129" i="47"/>
  <c r="C130" i="47"/>
  <c r="F130" i="47" s="1"/>
  <c r="G130" i="47"/>
  <c r="J130" i="47"/>
  <c r="K130" i="47"/>
  <c r="N130" i="47" s="1"/>
  <c r="O130" i="47"/>
  <c r="R130" i="47"/>
  <c r="C131" i="47"/>
  <c r="D131" i="47"/>
  <c r="E131" i="47"/>
  <c r="E132" i="47" s="1"/>
  <c r="F132" i="47" s="1"/>
  <c r="F131" i="47"/>
  <c r="I131" i="47"/>
  <c r="P131" i="47"/>
  <c r="Q131" i="47"/>
  <c r="C132" i="47"/>
  <c r="D132" i="47"/>
  <c r="I132" i="47"/>
  <c r="P132" i="47"/>
  <c r="Q132" i="47"/>
  <c r="F8" i="46"/>
  <c r="J8" i="46"/>
  <c r="N8" i="46"/>
  <c r="R8" i="46"/>
  <c r="F9" i="46"/>
  <c r="J9" i="46"/>
  <c r="N9" i="46"/>
  <c r="R9" i="46"/>
  <c r="F10" i="46"/>
  <c r="J10" i="46"/>
  <c r="N10" i="46"/>
  <c r="R10" i="46"/>
  <c r="F11" i="46"/>
  <c r="J11" i="46"/>
  <c r="N11" i="46"/>
  <c r="R11" i="46"/>
  <c r="F12" i="46"/>
  <c r="J12" i="46"/>
  <c r="N12" i="46"/>
  <c r="R12" i="46"/>
  <c r="F13" i="46"/>
  <c r="J13" i="46"/>
  <c r="N13" i="46"/>
  <c r="R13" i="46"/>
  <c r="F14" i="46"/>
  <c r="J14" i="46"/>
  <c r="N14" i="46"/>
  <c r="R14" i="46"/>
  <c r="F15" i="46"/>
  <c r="J15" i="46"/>
  <c r="N15" i="46"/>
  <c r="R15" i="46"/>
  <c r="F16" i="46"/>
  <c r="J16" i="46"/>
  <c r="N16" i="46"/>
  <c r="R16" i="46"/>
  <c r="F17" i="46"/>
  <c r="J17" i="46"/>
  <c r="N17" i="46"/>
  <c r="R17" i="46"/>
  <c r="F18" i="46"/>
  <c r="J18" i="46"/>
  <c r="N18" i="46"/>
  <c r="R18" i="46"/>
  <c r="F19" i="46"/>
  <c r="J19" i="46"/>
  <c r="N19" i="46"/>
  <c r="R19" i="46"/>
  <c r="F20" i="46"/>
  <c r="J20" i="46"/>
  <c r="N20" i="46"/>
  <c r="R20" i="46"/>
  <c r="C21" i="46"/>
  <c r="D21" i="46"/>
  <c r="E21" i="46"/>
  <c r="F21" i="46"/>
  <c r="G21" i="46"/>
  <c r="H21" i="46"/>
  <c r="I21" i="46"/>
  <c r="J21" i="46"/>
  <c r="K21" i="46"/>
  <c r="L21" i="46"/>
  <c r="M21" i="46"/>
  <c r="N21" i="46"/>
  <c r="O21" i="46"/>
  <c r="P21" i="46"/>
  <c r="Q21" i="46"/>
  <c r="R21" i="46"/>
  <c r="F22" i="46"/>
  <c r="J22" i="46"/>
  <c r="N22" i="46"/>
  <c r="R22" i="46"/>
  <c r="F23" i="46"/>
  <c r="J23" i="46"/>
  <c r="N23" i="46"/>
  <c r="R23" i="46"/>
  <c r="F24" i="46"/>
  <c r="J24" i="46"/>
  <c r="N24" i="46"/>
  <c r="R24" i="46"/>
  <c r="C25" i="46"/>
  <c r="D25" i="46"/>
  <c r="E25" i="46"/>
  <c r="F25" i="46"/>
  <c r="G25" i="46"/>
  <c r="H25" i="46"/>
  <c r="I25" i="46"/>
  <c r="J25" i="46"/>
  <c r="K25" i="46"/>
  <c r="L25" i="46"/>
  <c r="M25" i="46"/>
  <c r="N25" i="46"/>
  <c r="O25" i="46"/>
  <c r="P25" i="46"/>
  <c r="Q25" i="46"/>
  <c r="R25" i="46"/>
  <c r="C26" i="46"/>
  <c r="D26" i="46"/>
  <c r="E26" i="46"/>
  <c r="F26" i="46"/>
  <c r="G26" i="46"/>
  <c r="H26" i="46"/>
  <c r="I26" i="46"/>
  <c r="J26" i="46"/>
  <c r="K26" i="46"/>
  <c r="L26" i="46"/>
  <c r="M26" i="46"/>
  <c r="N26" i="46"/>
  <c r="O26" i="46"/>
  <c r="P26" i="46"/>
  <c r="Q26" i="46"/>
  <c r="R26" i="46"/>
  <c r="F27" i="46"/>
  <c r="J27" i="46"/>
  <c r="N27" i="46"/>
  <c r="R27" i="46"/>
  <c r="F28" i="46"/>
  <c r="J28" i="46"/>
  <c r="N28" i="46"/>
  <c r="R28" i="46"/>
  <c r="F29" i="46"/>
  <c r="J29" i="46"/>
  <c r="N29" i="46"/>
  <c r="R29" i="46"/>
  <c r="F30" i="46"/>
  <c r="J30" i="46"/>
  <c r="N30" i="46"/>
  <c r="R30" i="46"/>
  <c r="C31" i="46"/>
  <c r="D31" i="46"/>
  <c r="E31" i="46"/>
  <c r="F31" i="46"/>
  <c r="G31" i="46"/>
  <c r="H31" i="46"/>
  <c r="I31" i="46"/>
  <c r="J31" i="46"/>
  <c r="K31" i="46"/>
  <c r="L31" i="46"/>
  <c r="M31" i="46"/>
  <c r="N31" i="46"/>
  <c r="O31" i="46"/>
  <c r="P31" i="46"/>
  <c r="Q31" i="46"/>
  <c r="R31" i="46"/>
  <c r="F32" i="46"/>
  <c r="J32" i="46"/>
  <c r="N32" i="46"/>
  <c r="R32" i="46"/>
  <c r="F33" i="46"/>
  <c r="J33" i="46"/>
  <c r="N33" i="46"/>
  <c r="R33" i="46"/>
  <c r="C34" i="46"/>
  <c r="D34" i="46"/>
  <c r="E34" i="46"/>
  <c r="F34" i="46"/>
  <c r="G34" i="46"/>
  <c r="H34" i="46"/>
  <c r="I34" i="46"/>
  <c r="J34" i="46"/>
  <c r="K34" i="46"/>
  <c r="L34" i="46"/>
  <c r="M34" i="46"/>
  <c r="N34" i="46"/>
  <c r="O34" i="46"/>
  <c r="P34" i="46"/>
  <c r="Q34" i="46"/>
  <c r="R34" i="46"/>
  <c r="F35" i="46"/>
  <c r="J35" i="46"/>
  <c r="N35" i="46"/>
  <c r="R35" i="46"/>
  <c r="F36" i="46"/>
  <c r="J36" i="46"/>
  <c r="N36" i="46"/>
  <c r="R36" i="46"/>
  <c r="F37" i="46"/>
  <c r="J37" i="46"/>
  <c r="N37" i="46"/>
  <c r="R37" i="46"/>
  <c r="F38" i="46"/>
  <c r="J38" i="46"/>
  <c r="N38" i="46"/>
  <c r="R38" i="46"/>
  <c r="F39" i="46"/>
  <c r="J39" i="46"/>
  <c r="N39" i="46"/>
  <c r="R39" i="46"/>
  <c r="F40" i="46"/>
  <c r="J40" i="46"/>
  <c r="N40" i="46"/>
  <c r="R40" i="46"/>
  <c r="F41" i="46"/>
  <c r="J41" i="46"/>
  <c r="N41" i="46"/>
  <c r="R41" i="46"/>
  <c r="C42" i="46"/>
  <c r="D42" i="46"/>
  <c r="E42" i="46"/>
  <c r="F42" i="46"/>
  <c r="G42" i="46"/>
  <c r="H42" i="46"/>
  <c r="I42" i="46"/>
  <c r="J42" i="46"/>
  <c r="K42" i="46"/>
  <c r="L42" i="46"/>
  <c r="M42" i="46"/>
  <c r="N42" i="46"/>
  <c r="O42" i="46"/>
  <c r="P42" i="46"/>
  <c r="Q42" i="46"/>
  <c r="R42" i="46"/>
  <c r="F43" i="46"/>
  <c r="J43" i="46"/>
  <c r="N43" i="46"/>
  <c r="R43" i="46"/>
  <c r="F44" i="46"/>
  <c r="J44" i="46"/>
  <c r="N44" i="46"/>
  <c r="R44" i="46"/>
  <c r="C45" i="46"/>
  <c r="D45" i="46"/>
  <c r="E45" i="46"/>
  <c r="F45" i="46"/>
  <c r="G45" i="46"/>
  <c r="H45" i="46"/>
  <c r="I45" i="46"/>
  <c r="J45" i="46"/>
  <c r="K45" i="46"/>
  <c r="L45" i="46"/>
  <c r="M45" i="46"/>
  <c r="N45" i="46"/>
  <c r="O45" i="46"/>
  <c r="P45" i="46"/>
  <c r="Q45" i="46"/>
  <c r="R45" i="46"/>
  <c r="F46" i="46"/>
  <c r="J46" i="46"/>
  <c r="N46" i="46"/>
  <c r="R46" i="46"/>
  <c r="F47" i="46"/>
  <c r="J47" i="46"/>
  <c r="N47" i="46"/>
  <c r="R47" i="46"/>
  <c r="F48" i="46"/>
  <c r="J48" i="46"/>
  <c r="N48" i="46"/>
  <c r="R48" i="46"/>
  <c r="F49" i="46"/>
  <c r="J49" i="46"/>
  <c r="N49" i="46"/>
  <c r="R49" i="46"/>
  <c r="F50" i="46"/>
  <c r="J50" i="46"/>
  <c r="N50" i="46"/>
  <c r="R50" i="46"/>
  <c r="C51" i="46"/>
  <c r="D51" i="46"/>
  <c r="E51" i="46"/>
  <c r="F51" i="46"/>
  <c r="G51" i="46"/>
  <c r="H51" i="46"/>
  <c r="I51" i="46"/>
  <c r="J51" i="46"/>
  <c r="K51" i="46"/>
  <c r="L51" i="46"/>
  <c r="M51" i="46"/>
  <c r="N51" i="46"/>
  <c r="O51" i="46"/>
  <c r="P51" i="46"/>
  <c r="Q51" i="46"/>
  <c r="R51" i="46"/>
  <c r="C52" i="46"/>
  <c r="D52" i="46"/>
  <c r="E52" i="46"/>
  <c r="F52" i="46"/>
  <c r="G52" i="46"/>
  <c r="H52" i="46"/>
  <c r="I52" i="46"/>
  <c r="J52" i="46"/>
  <c r="K52" i="46"/>
  <c r="L52" i="46"/>
  <c r="M52" i="46"/>
  <c r="N52" i="46"/>
  <c r="O52" i="46"/>
  <c r="P52" i="46"/>
  <c r="P76" i="46" s="1"/>
  <c r="R76" i="46" s="1"/>
  <c r="Q52" i="46"/>
  <c r="F53" i="46"/>
  <c r="J53" i="46"/>
  <c r="N53" i="46"/>
  <c r="R53" i="46"/>
  <c r="F54" i="46"/>
  <c r="J54" i="46"/>
  <c r="N54" i="46"/>
  <c r="R54" i="46"/>
  <c r="F55" i="46"/>
  <c r="J55" i="46"/>
  <c r="N55" i="46"/>
  <c r="R55" i="46"/>
  <c r="F56" i="46"/>
  <c r="J56" i="46"/>
  <c r="N56" i="46"/>
  <c r="R56" i="46"/>
  <c r="F57" i="46"/>
  <c r="J57" i="46"/>
  <c r="N57" i="46"/>
  <c r="R57" i="46"/>
  <c r="F58" i="46"/>
  <c r="J58" i="46"/>
  <c r="N58" i="46"/>
  <c r="R58" i="46"/>
  <c r="F59" i="46"/>
  <c r="J59" i="46"/>
  <c r="N59" i="46"/>
  <c r="R59" i="46"/>
  <c r="F60" i="46"/>
  <c r="J60" i="46"/>
  <c r="N60" i="46"/>
  <c r="R60" i="46"/>
  <c r="C61" i="46"/>
  <c r="D61" i="46"/>
  <c r="E61" i="46"/>
  <c r="F61" i="46"/>
  <c r="G61" i="46"/>
  <c r="H61" i="46"/>
  <c r="I61" i="46"/>
  <c r="J61" i="46"/>
  <c r="K61" i="46"/>
  <c r="L61" i="46"/>
  <c r="M61" i="46"/>
  <c r="N61" i="46"/>
  <c r="O61" i="46"/>
  <c r="P61" i="46"/>
  <c r="Q61" i="46"/>
  <c r="R61" i="46"/>
  <c r="F62" i="46"/>
  <c r="J62" i="46"/>
  <c r="N62" i="46"/>
  <c r="R62" i="46"/>
  <c r="F63" i="46"/>
  <c r="J63" i="46"/>
  <c r="N63" i="46"/>
  <c r="R63" i="46"/>
  <c r="F64" i="46"/>
  <c r="J64" i="46"/>
  <c r="N64" i="46"/>
  <c r="R64" i="46"/>
  <c r="F65" i="46"/>
  <c r="J65" i="46"/>
  <c r="N65" i="46"/>
  <c r="R65" i="46"/>
  <c r="F66" i="46"/>
  <c r="J66" i="46"/>
  <c r="N66" i="46"/>
  <c r="R66" i="46"/>
  <c r="F67" i="46"/>
  <c r="J67" i="46"/>
  <c r="N67" i="46"/>
  <c r="R67" i="46"/>
  <c r="F68" i="46"/>
  <c r="J68" i="46"/>
  <c r="N68" i="46"/>
  <c r="R68" i="46"/>
  <c r="F69" i="46"/>
  <c r="J69" i="46"/>
  <c r="N69" i="46"/>
  <c r="R69" i="46"/>
  <c r="F70" i="46"/>
  <c r="J70" i="46"/>
  <c r="N70" i="46"/>
  <c r="R70" i="46"/>
  <c r="F71" i="46"/>
  <c r="J71" i="46"/>
  <c r="N71" i="46"/>
  <c r="R71" i="46"/>
  <c r="F72" i="46"/>
  <c r="J72" i="46"/>
  <c r="N72" i="46"/>
  <c r="R72" i="46"/>
  <c r="F73" i="46"/>
  <c r="J73" i="46"/>
  <c r="N73" i="46"/>
  <c r="R73" i="46"/>
  <c r="F74" i="46"/>
  <c r="J74" i="46"/>
  <c r="N74" i="46"/>
  <c r="R74" i="46"/>
  <c r="C75" i="46"/>
  <c r="D75" i="46"/>
  <c r="E75" i="46"/>
  <c r="F75" i="46"/>
  <c r="G75" i="46"/>
  <c r="H75" i="46"/>
  <c r="I75" i="46"/>
  <c r="J75" i="46"/>
  <c r="K75" i="46"/>
  <c r="L75" i="46"/>
  <c r="M75" i="46"/>
  <c r="N75" i="46"/>
  <c r="O75" i="46"/>
  <c r="P75" i="46"/>
  <c r="Q75" i="46"/>
  <c r="R75" i="46"/>
  <c r="C76" i="46"/>
  <c r="D76" i="46"/>
  <c r="E76" i="46"/>
  <c r="F76" i="46"/>
  <c r="G76" i="46"/>
  <c r="H76" i="46"/>
  <c r="I76" i="46"/>
  <c r="J76" i="46"/>
  <c r="K76" i="46"/>
  <c r="L76" i="46"/>
  <c r="M76" i="46"/>
  <c r="N76" i="46"/>
  <c r="O76" i="46"/>
  <c r="Q76" i="46"/>
  <c r="F77" i="46"/>
  <c r="J77" i="46"/>
  <c r="N77" i="46"/>
  <c r="R77" i="46"/>
  <c r="F78" i="46"/>
  <c r="J78" i="46"/>
  <c r="N78" i="46"/>
  <c r="R78" i="46"/>
  <c r="F79" i="46"/>
  <c r="J79" i="46"/>
  <c r="N79" i="46"/>
  <c r="R79" i="46"/>
  <c r="F80" i="46"/>
  <c r="J80" i="46"/>
  <c r="N80" i="46"/>
  <c r="R80" i="46"/>
  <c r="F81" i="46"/>
  <c r="J81" i="46"/>
  <c r="N81" i="46"/>
  <c r="R81" i="46"/>
  <c r="F82" i="46"/>
  <c r="J82" i="46"/>
  <c r="N82" i="46"/>
  <c r="R82" i="46"/>
  <c r="F83" i="46"/>
  <c r="J83" i="46"/>
  <c r="N83" i="46"/>
  <c r="R83" i="46"/>
  <c r="C84" i="46"/>
  <c r="D84" i="46"/>
  <c r="E84" i="46"/>
  <c r="F84" i="46"/>
  <c r="G84" i="46"/>
  <c r="H84" i="46"/>
  <c r="I84" i="46"/>
  <c r="J84" i="46"/>
  <c r="K84" i="46"/>
  <c r="L84" i="46"/>
  <c r="M84" i="46"/>
  <c r="N84" i="46"/>
  <c r="O84" i="46"/>
  <c r="P84" i="46"/>
  <c r="Q84" i="46"/>
  <c r="R84" i="46"/>
  <c r="F85" i="46"/>
  <c r="J85" i="46"/>
  <c r="N85" i="46"/>
  <c r="R85" i="46"/>
  <c r="F86" i="46"/>
  <c r="J86" i="46"/>
  <c r="N86" i="46"/>
  <c r="R86" i="46"/>
  <c r="F87" i="46"/>
  <c r="J87" i="46"/>
  <c r="N87" i="46"/>
  <c r="R87" i="46"/>
  <c r="F88" i="46"/>
  <c r="J88" i="46"/>
  <c r="N88" i="46"/>
  <c r="R88" i="46"/>
  <c r="C89" i="46"/>
  <c r="D89" i="46"/>
  <c r="E89" i="46"/>
  <c r="F89" i="46"/>
  <c r="G89" i="46"/>
  <c r="H89" i="46"/>
  <c r="I89" i="46"/>
  <c r="J89" i="46"/>
  <c r="K89" i="46"/>
  <c r="L89" i="46"/>
  <c r="M89" i="46"/>
  <c r="N89" i="46"/>
  <c r="O89" i="46"/>
  <c r="P89" i="46"/>
  <c r="Q89" i="46"/>
  <c r="R89" i="46"/>
  <c r="F90" i="46"/>
  <c r="J90" i="46"/>
  <c r="N90" i="46"/>
  <c r="R90" i="46"/>
  <c r="F91" i="46"/>
  <c r="J91" i="46"/>
  <c r="N91" i="46"/>
  <c r="R91" i="46"/>
  <c r="F92" i="46"/>
  <c r="J92" i="46"/>
  <c r="N92" i="46"/>
  <c r="R92" i="46"/>
  <c r="F93" i="46"/>
  <c r="J93" i="46"/>
  <c r="N93" i="46"/>
  <c r="R93" i="46"/>
  <c r="F94" i="46"/>
  <c r="J94" i="46"/>
  <c r="N94" i="46"/>
  <c r="R94" i="46"/>
  <c r="F95" i="46"/>
  <c r="J95" i="46"/>
  <c r="N95" i="46"/>
  <c r="R95" i="46"/>
  <c r="F96" i="46"/>
  <c r="J96" i="46"/>
  <c r="N96" i="46"/>
  <c r="R96" i="46"/>
  <c r="F97" i="46"/>
  <c r="J97" i="46"/>
  <c r="N97" i="46"/>
  <c r="R97" i="46"/>
  <c r="F98" i="46"/>
  <c r="J98" i="46"/>
  <c r="N98" i="46"/>
  <c r="R98" i="46"/>
  <c r="C99" i="46"/>
  <c r="D99" i="46"/>
  <c r="E99" i="46"/>
  <c r="F99" i="46"/>
  <c r="G99" i="46"/>
  <c r="H99" i="46"/>
  <c r="I99" i="46"/>
  <c r="J99" i="46"/>
  <c r="K99" i="46"/>
  <c r="L99" i="46"/>
  <c r="M99" i="46"/>
  <c r="N99" i="46"/>
  <c r="O99" i="46"/>
  <c r="P99" i="46"/>
  <c r="Q99" i="46"/>
  <c r="R99" i="46"/>
  <c r="C100" i="46"/>
  <c r="D100" i="46"/>
  <c r="E100" i="46"/>
  <c r="F100" i="46"/>
  <c r="G100" i="46"/>
  <c r="H100" i="46"/>
  <c r="I100" i="46"/>
  <c r="J100" i="46"/>
  <c r="K100" i="46"/>
  <c r="L100" i="46"/>
  <c r="M100" i="46"/>
  <c r="N100" i="46"/>
  <c r="O100" i="46"/>
  <c r="P100" i="46"/>
  <c r="Q100" i="46"/>
  <c r="R100" i="46"/>
  <c r="C101" i="46"/>
  <c r="D101" i="46"/>
  <c r="E101" i="46"/>
  <c r="F101" i="46"/>
  <c r="G101" i="46"/>
  <c r="H101" i="46"/>
  <c r="I101" i="46"/>
  <c r="J101" i="46"/>
  <c r="K101" i="46"/>
  <c r="L101" i="46"/>
  <c r="M101" i="46"/>
  <c r="N101" i="46"/>
  <c r="O101" i="46"/>
  <c r="Q101" i="46"/>
  <c r="F102" i="46"/>
  <c r="J102" i="46"/>
  <c r="N102" i="46"/>
  <c r="R102" i="46"/>
  <c r="F103" i="46"/>
  <c r="J103" i="46"/>
  <c r="N103" i="46"/>
  <c r="R103" i="46"/>
  <c r="F104" i="46"/>
  <c r="J104" i="46"/>
  <c r="N104" i="46"/>
  <c r="R104" i="46"/>
  <c r="D105" i="46"/>
  <c r="E105" i="46"/>
  <c r="F105" i="46" s="1"/>
  <c r="H105" i="46"/>
  <c r="J105" i="46" s="1"/>
  <c r="I105" i="46"/>
  <c r="L105" i="46"/>
  <c r="N105" i="46" s="1"/>
  <c r="M105" i="46"/>
  <c r="M122" i="46" s="1"/>
  <c r="P105" i="46"/>
  <c r="Q105" i="46"/>
  <c r="R105" i="46"/>
  <c r="F106" i="46"/>
  <c r="J106" i="46"/>
  <c r="N106" i="46"/>
  <c r="R106" i="46"/>
  <c r="F107" i="46"/>
  <c r="J107" i="46"/>
  <c r="N107" i="46"/>
  <c r="R107" i="46"/>
  <c r="F108" i="46"/>
  <c r="J108" i="46"/>
  <c r="N108" i="46"/>
  <c r="R108" i="46"/>
  <c r="F109" i="46"/>
  <c r="J109" i="46"/>
  <c r="N109" i="46"/>
  <c r="R109" i="46"/>
  <c r="F110" i="46"/>
  <c r="J110" i="46"/>
  <c r="N110" i="46"/>
  <c r="R110" i="46"/>
  <c r="F111" i="46"/>
  <c r="J111" i="46"/>
  <c r="N111" i="46"/>
  <c r="R111" i="46"/>
  <c r="D112" i="46"/>
  <c r="E112" i="46"/>
  <c r="F112" i="46" s="1"/>
  <c r="H112" i="46"/>
  <c r="J112" i="46" s="1"/>
  <c r="I112" i="46"/>
  <c r="L112" i="46"/>
  <c r="N112" i="46" s="1"/>
  <c r="M112" i="46"/>
  <c r="P112" i="46"/>
  <c r="Q112" i="46"/>
  <c r="R112" i="46"/>
  <c r="F113" i="46"/>
  <c r="J113" i="46"/>
  <c r="N113" i="46"/>
  <c r="R113" i="46"/>
  <c r="F114" i="46"/>
  <c r="J114" i="46"/>
  <c r="N114" i="46"/>
  <c r="R114" i="46"/>
  <c r="D115" i="46"/>
  <c r="E115" i="46"/>
  <c r="F115" i="46" s="1"/>
  <c r="H115" i="46"/>
  <c r="J115" i="46" s="1"/>
  <c r="I115" i="46"/>
  <c r="L115" i="46"/>
  <c r="N115" i="46" s="1"/>
  <c r="M115" i="46"/>
  <c r="P115" i="46"/>
  <c r="Q115" i="46"/>
  <c r="R115" i="46"/>
  <c r="F116" i="46"/>
  <c r="J116" i="46"/>
  <c r="N116" i="46"/>
  <c r="R116" i="46"/>
  <c r="F117" i="46"/>
  <c r="J117" i="46"/>
  <c r="N117" i="46"/>
  <c r="R117" i="46"/>
  <c r="F118" i="46"/>
  <c r="J118" i="46"/>
  <c r="N118" i="46"/>
  <c r="R118" i="46"/>
  <c r="F119" i="46"/>
  <c r="J119" i="46"/>
  <c r="N119" i="46"/>
  <c r="R119" i="46"/>
  <c r="F120" i="46"/>
  <c r="J120" i="46"/>
  <c r="N120" i="46"/>
  <c r="R120" i="46"/>
  <c r="F121" i="46"/>
  <c r="J121" i="46"/>
  <c r="N121" i="46"/>
  <c r="R121" i="46"/>
  <c r="C122" i="46"/>
  <c r="D122" i="46"/>
  <c r="G122" i="46"/>
  <c r="I122" i="46"/>
  <c r="K122" i="46"/>
  <c r="L122" i="46"/>
  <c r="O122" i="46"/>
  <c r="P122" i="46"/>
  <c r="Q122" i="46"/>
  <c r="R122" i="46"/>
  <c r="F123" i="46"/>
  <c r="J123" i="46"/>
  <c r="N123" i="46"/>
  <c r="R123" i="46"/>
  <c r="F124" i="46"/>
  <c r="J124" i="46"/>
  <c r="N124" i="46"/>
  <c r="R124" i="46"/>
  <c r="F125" i="46"/>
  <c r="J125" i="46"/>
  <c r="N125" i="46"/>
  <c r="R125" i="46"/>
  <c r="F127" i="46"/>
  <c r="J127" i="46"/>
  <c r="N127" i="46"/>
  <c r="R127" i="46"/>
  <c r="C128" i="46"/>
  <c r="D128" i="46"/>
  <c r="E128" i="46"/>
  <c r="F128" i="46"/>
  <c r="G128" i="46"/>
  <c r="H128" i="46"/>
  <c r="I128" i="46"/>
  <c r="J128" i="46"/>
  <c r="K128" i="46"/>
  <c r="L128" i="46"/>
  <c r="M128" i="46"/>
  <c r="N128" i="46"/>
  <c r="O128" i="46"/>
  <c r="P128" i="46"/>
  <c r="Q128" i="46"/>
  <c r="R128" i="46"/>
  <c r="F130" i="46"/>
  <c r="J130" i="46"/>
  <c r="N130" i="46"/>
  <c r="R130" i="46"/>
  <c r="C131" i="46"/>
  <c r="D131" i="46"/>
  <c r="G131" i="46"/>
  <c r="I131" i="46"/>
  <c r="K131" i="46"/>
  <c r="L131" i="46"/>
  <c r="O131" i="46"/>
  <c r="P131" i="46"/>
  <c r="Q131" i="46"/>
  <c r="R131" i="46"/>
  <c r="C132" i="46"/>
  <c r="D132" i="46"/>
  <c r="G132" i="46"/>
  <c r="I132" i="46"/>
  <c r="K132" i="46"/>
  <c r="L132" i="46"/>
  <c r="O132" i="46"/>
  <c r="Q132" i="46"/>
  <c r="F8" i="45"/>
  <c r="J8" i="45"/>
  <c r="N8" i="45"/>
  <c r="R8" i="45"/>
  <c r="F9" i="45"/>
  <c r="J9" i="45"/>
  <c r="N9" i="45"/>
  <c r="R9" i="45"/>
  <c r="F10" i="45"/>
  <c r="J10" i="45"/>
  <c r="N10" i="45"/>
  <c r="R10" i="45"/>
  <c r="F11" i="45"/>
  <c r="J11" i="45"/>
  <c r="N11" i="45"/>
  <c r="R11" i="45"/>
  <c r="F12" i="45"/>
  <c r="J12" i="45"/>
  <c r="N12" i="45"/>
  <c r="R12" i="45"/>
  <c r="F13" i="45"/>
  <c r="J13" i="45"/>
  <c r="N13" i="45"/>
  <c r="R13" i="45"/>
  <c r="F14" i="45"/>
  <c r="J14" i="45"/>
  <c r="N14" i="45"/>
  <c r="R14" i="45"/>
  <c r="F15" i="45"/>
  <c r="J15" i="45"/>
  <c r="N15" i="45"/>
  <c r="R15" i="45"/>
  <c r="F16" i="45"/>
  <c r="J16" i="45"/>
  <c r="N16" i="45"/>
  <c r="R16" i="45"/>
  <c r="F17" i="45"/>
  <c r="J17" i="45"/>
  <c r="N17" i="45"/>
  <c r="R17" i="45"/>
  <c r="F18" i="45"/>
  <c r="J18" i="45"/>
  <c r="N18" i="45"/>
  <c r="R18" i="45"/>
  <c r="F19" i="45"/>
  <c r="J19" i="45"/>
  <c r="N19" i="45"/>
  <c r="R19" i="45"/>
  <c r="F20" i="45"/>
  <c r="J20" i="45"/>
  <c r="N20" i="45"/>
  <c r="R20" i="45"/>
  <c r="C21" i="45"/>
  <c r="D21" i="45"/>
  <c r="E21" i="45"/>
  <c r="F21" i="45"/>
  <c r="G21" i="45"/>
  <c r="H21" i="45"/>
  <c r="I21" i="45"/>
  <c r="J21" i="45"/>
  <c r="K21" i="45"/>
  <c r="L21" i="45"/>
  <c r="M21" i="45"/>
  <c r="N21" i="45"/>
  <c r="O21" i="45"/>
  <c r="P21" i="45"/>
  <c r="Q21" i="45"/>
  <c r="R21" i="45"/>
  <c r="F22" i="45"/>
  <c r="J22" i="45"/>
  <c r="N22" i="45"/>
  <c r="R22" i="45"/>
  <c r="F23" i="45"/>
  <c r="J23" i="45"/>
  <c r="N23" i="45"/>
  <c r="R23" i="45"/>
  <c r="F24" i="45"/>
  <c r="J24" i="45"/>
  <c r="N24" i="45"/>
  <c r="R24" i="45"/>
  <c r="C25" i="45"/>
  <c r="D25" i="45"/>
  <c r="E25" i="45"/>
  <c r="F25" i="45"/>
  <c r="G25" i="45"/>
  <c r="H25" i="45"/>
  <c r="I25" i="45"/>
  <c r="J25" i="45"/>
  <c r="K25" i="45"/>
  <c r="L25" i="45"/>
  <c r="M25" i="45"/>
  <c r="N25" i="45"/>
  <c r="O25" i="45"/>
  <c r="P25" i="45"/>
  <c r="Q25" i="45"/>
  <c r="R25" i="45"/>
  <c r="C26" i="45"/>
  <c r="D26" i="45"/>
  <c r="E26" i="45"/>
  <c r="F26" i="45"/>
  <c r="G26" i="45"/>
  <c r="H26" i="45"/>
  <c r="I26" i="45"/>
  <c r="J26" i="45"/>
  <c r="K26" i="45"/>
  <c r="L26" i="45"/>
  <c r="M26" i="45"/>
  <c r="N26" i="45"/>
  <c r="O26" i="45"/>
  <c r="P26" i="45"/>
  <c r="Q26" i="45"/>
  <c r="R26" i="45"/>
  <c r="F27" i="45"/>
  <c r="J27" i="45"/>
  <c r="N27" i="45"/>
  <c r="R27" i="45"/>
  <c r="F28" i="45"/>
  <c r="J28" i="45"/>
  <c r="N28" i="45"/>
  <c r="R28" i="45"/>
  <c r="F29" i="45"/>
  <c r="J29" i="45"/>
  <c r="N29" i="45"/>
  <c r="R29" i="45"/>
  <c r="F30" i="45"/>
  <c r="J30" i="45"/>
  <c r="N30" i="45"/>
  <c r="R30" i="45"/>
  <c r="C31" i="45"/>
  <c r="D31" i="45"/>
  <c r="E31" i="45"/>
  <c r="F31" i="45"/>
  <c r="G31" i="45"/>
  <c r="H31" i="45"/>
  <c r="I31" i="45"/>
  <c r="J31" i="45"/>
  <c r="K31" i="45"/>
  <c r="L31" i="45"/>
  <c r="M31" i="45"/>
  <c r="N31" i="45"/>
  <c r="O31" i="45"/>
  <c r="P31" i="45"/>
  <c r="Q31" i="45"/>
  <c r="R31" i="45"/>
  <c r="F32" i="45"/>
  <c r="J32" i="45"/>
  <c r="N32" i="45"/>
  <c r="R32" i="45"/>
  <c r="F33" i="45"/>
  <c r="J33" i="45"/>
  <c r="N33" i="45"/>
  <c r="R33" i="45"/>
  <c r="C34" i="45"/>
  <c r="D34" i="45"/>
  <c r="E34" i="45"/>
  <c r="F34" i="45"/>
  <c r="G34" i="45"/>
  <c r="H34" i="45"/>
  <c r="I34" i="45"/>
  <c r="J34" i="45"/>
  <c r="K34" i="45"/>
  <c r="L34" i="45"/>
  <c r="M34" i="45"/>
  <c r="N34" i="45"/>
  <c r="O34" i="45"/>
  <c r="P34" i="45"/>
  <c r="Q34" i="45"/>
  <c r="R34" i="45"/>
  <c r="F35" i="45"/>
  <c r="J35" i="45"/>
  <c r="N35" i="45"/>
  <c r="R35" i="45"/>
  <c r="F36" i="45"/>
  <c r="J36" i="45"/>
  <c r="N36" i="45"/>
  <c r="R36" i="45"/>
  <c r="F37" i="45"/>
  <c r="J37" i="45"/>
  <c r="N37" i="45"/>
  <c r="R37" i="45"/>
  <c r="F38" i="45"/>
  <c r="J38" i="45"/>
  <c r="N38" i="45"/>
  <c r="R38" i="45"/>
  <c r="F39" i="45"/>
  <c r="J39" i="45"/>
  <c r="N39" i="45"/>
  <c r="R39" i="45"/>
  <c r="F40" i="45"/>
  <c r="J40" i="45"/>
  <c r="N40" i="45"/>
  <c r="R40" i="45"/>
  <c r="F41" i="45"/>
  <c r="J41" i="45"/>
  <c r="N41" i="45"/>
  <c r="R41" i="45"/>
  <c r="C42" i="45"/>
  <c r="D42" i="45"/>
  <c r="E42" i="45"/>
  <c r="F42" i="45"/>
  <c r="G42" i="45"/>
  <c r="H42" i="45"/>
  <c r="I42" i="45"/>
  <c r="J42" i="45"/>
  <c r="K42" i="45"/>
  <c r="L42" i="45"/>
  <c r="M42" i="45"/>
  <c r="N42" i="45"/>
  <c r="O42" i="45"/>
  <c r="P42" i="45"/>
  <c r="Q42" i="45"/>
  <c r="R42" i="45"/>
  <c r="F43" i="45"/>
  <c r="J43" i="45"/>
  <c r="N43" i="45"/>
  <c r="R43" i="45"/>
  <c r="F44" i="45"/>
  <c r="J44" i="45"/>
  <c r="N44" i="45"/>
  <c r="R44" i="45"/>
  <c r="C45" i="45"/>
  <c r="D45" i="45"/>
  <c r="E45" i="45"/>
  <c r="F45" i="45"/>
  <c r="G45" i="45"/>
  <c r="H45" i="45"/>
  <c r="I45" i="45"/>
  <c r="J45" i="45"/>
  <c r="K45" i="45"/>
  <c r="L45" i="45"/>
  <c r="M45" i="45"/>
  <c r="N45" i="45"/>
  <c r="O45" i="45"/>
  <c r="P45" i="45"/>
  <c r="Q45" i="45"/>
  <c r="R45" i="45"/>
  <c r="F46" i="45"/>
  <c r="J46" i="45"/>
  <c r="N46" i="45"/>
  <c r="R46" i="45"/>
  <c r="F47" i="45"/>
  <c r="J47" i="45"/>
  <c r="N47" i="45"/>
  <c r="R47" i="45"/>
  <c r="F48" i="45"/>
  <c r="J48" i="45"/>
  <c r="N48" i="45"/>
  <c r="R48" i="45"/>
  <c r="F49" i="45"/>
  <c r="J49" i="45"/>
  <c r="N49" i="45"/>
  <c r="R49" i="45"/>
  <c r="F50" i="45"/>
  <c r="J50" i="45"/>
  <c r="N50" i="45"/>
  <c r="R50" i="45"/>
  <c r="C51" i="45"/>
  <c r="D51" i="45"/>
  <c r="E51" i="45"/>
  <c r="F51" i="45"/>
  <c r="G51" i="45"/>
  <c r="H51" i="45"/>
  <c r="I51" i="45"/>
  <c r="J51" i="45"/>
  <c r="K51" i="45"/>
  <c r="L51" i="45"/>
  <c r="M51" i="45"/>
  <c r="N51" i="45"/>
  <c r="O51" i="45"/>
  <c r="P51" i="45"/>
  <c r="Q51" i="45"/>
  <c r="R51" i="45"/>
  <c r="C52" i="45"/>
  <c r="D52" i="45"/>
  <c r="E52" i="45"/>
  <c r="F52" i="45"/>
  <c r="G52" i="45"/>
  <c r="H52" i="45"/>
  <c r="I52" i="45"/>
  <c r="J52" i="45"/>
  <c r="K52" i="45"/>
  <c r="L52" i="45"/>
  <c r="M52" i="45"/>
  <c r="N52" i="45"/>
  <c r="O52" i="45"/>
  <c r="P52" i="45"/>
  <c r="Q52" i="45"/>
  <c r="R52" i="45"/>
  <c r="F53" i="45"/>
  <c r="J53" i="45"/>
  <c r="N53" i="45"/>
  <c r="R53" i="45"/>
  <c r="F54" i="45"/>
  <c r="J54" i="45"/>
  <c r="N54" i="45"/>
  <c r="R54" i="45"/>
  <c r="F55" i="45"/>
  <c r="J55" i="45"/>
  <c r="N55" i="45"/>
  <c r="R55" i="45"/>
  <c r="F56" i="45"/>
  <c r="J56" i="45"/>
  <c r="N56" i="45"/>
  <c r="R56" i="45"/>
  <c r="F57" i="45"/>
  <c r="J57" i="45"/>
  <c r="N57" i="45"/>
  <c r="R57" i="45"/>
  <c r="F58" i="45"/>
  <c r="J58" i="45"/>
  <c r="N58" i="45"/>
  <c r="R58" i="45"/>
  <c r="F59" i="45"/>
  <c r="J59" i="45"/>
  <c r="N59" i="45"/>
  <c r="R59" i="45"/>
  <c r="F60" i="45"/>
  <c r="J60" i="45"/>
  <c r="N60" i="45"/>
  <c r="R60" i="45"/>
  <c r="C61" i="45"/>
  <c r="D61" i="45"/>
  <c r="E61" i="45"/>
  <c r="F61" i="45"/>
  <c r="G61" i="45"/>
  <c r="H61" i="45"/>
  <c r="I61" i="45"/>
  <c r="J61" i="45"/>
  <c r="K61" i="45"/>
  <c r="L61" i="45"/>
  <c r="M61" i="45"/>
  <c r="N61" i="45"/>
  <c r="O61" i="45"/>
  <c r="P61" i="45"/>
  <c r="Q61" i="45"/>
  <c r="R61" i="45"/>
  <c r="F62" i="45"/>
  <c r="J62" i="45"/>
  <c r="N62" i="45"/>
  <c r="R62" i="45"/>
  <c r="F63" i="45"/>
  <c r="J63" i="45"/>
  <c r="N63" i="45"/>
  <c r="R63" i="45"/>
  <c r="F64" i="45"/>
  <c r="J64" i="45"/>
  <c r="N64" i="45"/>
  <c r="R64" i="45"/>
  <c r="F65" i="45"/>
  <c r="J65" i="45"/>
  <c r="N65" i="45"/>
  <c r="R65" i="45"/>
  <c r="F66" i="45"/>
  <c r="J66" i="45"/>
  <c r="N66" i="45"/>
  <c r="R66" i="45"/>
  <c r="F67" i="45"/>
  <c r="J67" i="45"/>
  <c r="N67" i="45"/>
  <c r="R67" i="45"/>
  <c r="F68" i="45"/>
  <c r="J68" i="45"/>
  <c r="N68" i="45"/>
  <c r="R68" i="45"/>
  <c r="F69" i="45"/>
  <c r="J69" i="45"/>
  <c r="N69" i="45"/>
  <c r="R69" i="45"/>
  <c r="F70" i="45"/>
  <c r="J70" i="45"/>
  <c r="N70" i="45"/>
  <c r="R70" i="45"/>
  <c r="F71" i="45"/>
  <c r="J71" i="45"/>
  <c r="N71" i="45"/>
  <c r="R71" i="45"/>
  <c r="F72" i="45"/>
  <c r="J72" i="45"/>
  <c r="N72" i="45"/>
  <c r="R72" i="45"/>
  <c r="F73" i="45"/>
  <c r="J73" i="45"/>
  <c r="N73" i="45"/>
  <c r="R73" i="45"/>
  <c r="F74" i="45"/>
  <c r="J74" i="45"/>
  <c r="N74" i="45"/>
  <c r="R74" i="45"/>
  <c r="C75" i="45"/>
  <c r="D75" i="45"/>
  <c r="E75" i="45"/>
  <c r="F75" i="45"/>
  <c r="G75" i="45"/>
  <c r="H75" i="45"/>
  <c r="I75" i="45"/>
  <c r="J75" i="45"/>
  <c r="K75" i="45"/>
  <c r="L75" i="45"/>
  <c r="M75" i="45"/>
  <c r="N75" i="45"/>
  <c r="O75" i="45"/>
  <c r="P75" i="45"/>
  <c r="Q75" i="45"/>
  <c r="R75" i="45"/>
  <c r="C76" i="45"/>
  <c r="D76" i="45"/>
  <c r="E76" i="45"/>
  <c r="F76" i="45"/>
  <c r="G76" i="45"/>
  <c r="H76" i="45"/>
  <c r="I76" i="45"/>
  <c r="J76" i="45"/>
  <c r="K76" i="45"/>
  <c r="L76" i="45"/>
  <c r="M76" i="45"/>
  <c r="N76" i="45"/>
  <c r="O76" i="45"/>
  <c r="P76" i="45"/>
  <c r="Q76" i="45"/>
  <c r="R76" i="45"/>
  <c r="F77" i="45"/>
  <c r="J77" i="45"/>
  <c r="N77" i="45"/>
  <c r="R77" i="45"/>
  <c r="F78" i="45"/>
  <c r="J78" i="45"/>
  <c r="N78" i="45"/>
  <c r="R78" i="45"/>
  <c r="F79" i="45"/>
  <c r="J79" i="45"/>
  <c r="N79" i="45"/>
  <c r="R79" i="45"/>
  <c r="F80" i="45"/>
  <c r="J80" i="45"/>
  <c r="N80" i="45"/>
  <c r="R80" i="45"/>
  <c r="F81" i="45"/>
  <c r="J81" i="45"/>
  <c r="N81" i="45"/>
  <c r="R81" i="45"/>
  <c r="F82" i="45"/>
  <c r="J82" i="45"/>
  <c r="N82" i="45"/>
  <c r="R82" i="45"/>
  <c r="F83" i="45"/>
  <c r="J83" i="45"/>
  <c r="N83" i="45"/>
  <c r="R83" i="45"/>
  <c r="C84" i="45"/>
  <c r="D84" i="45"/>
  <c r="E84" i="45"/>
  <c r="F84" i="45"/>
  <c r="G84" i="45"/>
  <c r="H84" i="45"/>
  <c r="I84" i="45"/>
  <c r="J84" i="45"/>
  <c r="K84" i="45"/>
  <c r="L84" i="45"/>
  <c r="M84" i="45"/>
  <c r="N84" i="45"/>
  <c r="O84" i="45"/>
  <c r="P84" i="45"/>
  <c r="Q84" i="45"/>
  <c r="R84" i="45"/>
  <c r="F85" i="45"/>
  <c r="J85" i="45"/>
  <c r="N85" i="45"/>
  <c r="R85" i="45"/>
  <c r="F86" i="45"/>
  <c r="J86" i="45"/>
  <c r="N86" i="45"/>
  <c r="R86" i="45"/>
  <c r="F87" i="45"/>
  <c r="J87" i="45"/>
  <c r="N87" i="45"/>
  <c r="R87" i="45"/>
  <c r="F88" i="45"/>
  <c r="J88" i="45"/>
  <c r="N88" i="45"/>
  <c r="R88" i="45"/>
  <c r="C89" i="45"/>
  <c r="D89" i="45"/>
  <c r="E89" i="45"/>
  <c r="F89" i="45"/>
  <c r="G89" i="45"/>
  <c r="H89" i="45"/>
  <c r="I89" i="45"/>
  <c r="J89" i="45"/>
  <c r="K89" i="45"/>
  <c r="L89" i="45"/>
  <c r="M89" i="45"/>
  <c r="N89" i="45"/>
  <c r="O89" i="45"/>
  <c r="P89" i="45"/>
  <c r="Q89" i="45"/>
  <c r="R89" i="45"/>
  <c r="F90" i="45"/>
  <c r="J90" i="45"/>
  <c r="N90" i="45"/>
  <c r="R90" i="45"/>
  <c r="F91" i="45"/>
  <c r="J91" i="45"/>
  <c r="N91" i="45"/>
  <c r="R91" i="45"/>
  <c r="F92" i="45"/>
  <c r="J92" i="45"/>
  <c r="N92" i="45"/>
  <c r="R92" i="45"/>
  <c r="F93" i="45"/>
  <c r="J93" i="45"/>
  <c r="N93" i="45"/>
  <c r="R93" i="45"/>
  <c r="F94" i="45"/>
  <c r="J94" i="45"/>
  <c r="N94" i="45"/>
  <c r="R94" i="45"/>
  <c r="F95" i="45"/>
  <c r="J95" i="45"/>
  <c r="N95" i="45"/>
  <c r="R95" i="45"/>
  <c r="F96" i="45"/>
  <c r="J96" i="45"/>
  <c r="N96" i="45"/>
  <c r="R96" i="45"/>
  <c r="F97" i="45"/>
  <c r="J97" i="45"/>
  <c r="N97" i="45"/>
  <c r="R97" i="45"/>
  <c r="F98" i="45"/>
  <c r="J98" i="45"/>
  <c r="N98" i="45"/>
  <c r="R98" i="45"/>
  <c r="C99" i="45"/>
  <c r="D99" i="45"/>
  <c r="E99" i="45"/>
  <c r="F99" i="45"/>
  <c r="G99" i="45"/>
  <c r="H99" i="45"/>
  <c r="I99" i="45"/>
  <c r="J99" i="45"/>
  <c r="K99" i="45"/>
  <c r="L99" i="45"/>
  <c r="M99" i="45"/>
  <c r="N99" i="45"/>
  <c r="O99" i="45"/>
  <c r="P99" i="45"/>
  <c r="Q99" i="45"/>
  <c r="R99" i="45"/>
  <c r="C100" i="45"/>
  <c r="D100" i="45"/>
  <c r="E100" i="45"/>
  <c r="F100" i="45"/>
  <c r="G100" i="45"/>
  <c r="H100" i="45"/>
  <c r="I100" i="45"/>
  <c r="J100" i="45"/>
  <c r="K100" i="45"/>
  <c r="L100" i="45"/>
  <c r="M100" i="45"/>
  <c r="N100" i="45"/>
  <c r="O100" i="45"/>
  <c r="P100" i="45"/>
  <c r="Q100" i="45"/>
  <c r="R100" i="45"/>
  <c r="C101" i="45"/>
  <c r="D101" i="45"/>
  <c r="E101" i="45"/>
  <c r="F101" i="45"/>
  <c r="G101" i="45"/>
  <c r="H101" i="45"/>
  <c r="I101" i="45"/>
  <c r="J101" i="45"/>
  <c r="K101" i="45"/>
  <c r="L101" i="45"/>
  <c r="M101" i="45"/>
  <c r="N101" i="45"/>
  <c r="O101" i="45"/>
  <c r="P101" i="45"/>
  <c r="Q101" i="45"/>
  <c r="R101" i="45"/>
  <c r="F102" i="45"/>
  <c r="J102" i="45"/>
  <c r="N102" i="45"/>
  <c r="R102" i="45"/>
  <c r="F103" i="45"/>
  <c r="J103" i="45"/>
  <c r="N103" i="45"/>
  <c r="R103" i="45"/>
  <c r="F104" i="45"/>
  <c r="J104" i="45"/>
  <c r="N104" i="45"/>
  <c r="R104" i="45"/>
  <c r="D105" i="45"/>
  <c r="E105" i="45"/>
  <c r="F105" i="45"/>
  <c r="H105" i="45"/>
  <c r="J105" i="45" s="1"/>
  <c r="I105" i="45"/>
  <c r="L105" i="45"/>
  <c r="N105" i="45" s="1"/>
  <c r="M105" i="45"/>
  <c r="P105" i="45"/>
  <c r="R105" i="45" s="1"/>
  <c r="Q105" i="45"/>
  <c r="F106" i="45"/>
  <c r="J106" i="45"/>
  <c r="N106" i="45"/>
  <c r="R106" i="45"/>
  <c r="F107" i="45"/>
  <c r="J107" i="45"/>
  <c r="N107" i="45"/>
  <c r="R107" i="45"/>
  <c r="F108" i="45"/>
  <c r="J108" i="45"/>
  <c r="N108" i="45"/>
  <c r="R108" i="45"/>
  <c r="F109" i="45"/>
  <c r="J109" i="45"/>
  <c r="N109" i="45"/>
  <c r="R109" i="45"/>
  <c r="F110" i="45"/>
  <c r="J110" i="45"/>
  <c r="N110" i="45"/>
  <c r="R110" i="45"/>
  <c r="F111" i="45"/>
  <c r="J111" i="45"/>
  <c r="N111" i="45"/>
  <c r="R111" i="45"/>
  <c r="D112" i="45"/>
  <c r="F112" i="45" s="1"/>
  <c r="E112" i="45"/>
  <c r="H112" i="45"/>
  <c r="J112" i="45" s="1"/>
  <c r="I112" i="45"/>
  <c r="L112" i="45"/>
  <c r="N112" i="45" s="1"/>
  <c r="M112" i="45"/>
  <c r="M122" i="45" s="1"/>
  <c r="M131" i="45" s="1"/>
  <c r="M132" i="45" s="1"/>
  <c r="P112" i="45"/>
  <c r="Q112" i="45"/>
  <c r="R112" i="45"/>
  <c r="F113" i="45"/>
  <c r="J113" i="45"/>
  <c r="N113" i="45"/>
  <c r="R113" i="45"/>
  <c r="F114" i="45"/>
  <c r="J114" i="45"/>
  <c r="N114" i="45"/>
  <c r="R114" i="45"/>
  <c r="D115" i="45"/>
  <c r="E115" i="45"/>
  <c r="F115" i="45"/>
  <c r="H115" i="45"/>
  <c r="J115" i="45" s="1"/>
  <c r="I115" i="45"/>
  <c r="L115" i="45"/>
  <c r="N115" i="45" s="1"/>
  <c r="M115" i="45"/>
  <c r="P115" i="45"/>
  <c r="Q115" i="45"/>
  <c r="R115" i="45"/>
  <c r="F116" i="45"/>
  <c r="J116" i="45"/>
  <c r="N116" i="45"/>
  <c r="R116" i="45"/>
  <c r="F117" i="45"/>
  <c r="J117" i="45"/>
  <c r="N117" i="45"/>
  <c r="R117" i="45"/>
  <c r="F118" i="45"/>
  <c r="J118" i="45"/>
  <c r="N118" i="45"/>
  <c r="R118" i="45"/>
  <c r="F119" i="45"/>
  <c r="J119" i="45"/>
  <c r="N119" i="45"/>
  <c r="R119" i="45"/>
  <c r="F120" i="45"/>
  <c r="J120" i="45"/>
  <c r="N120" i="45"/>
  <c r="R120" i="45"/>
  <c r="F121" i="45"/>
  <c r="J121" i="45"/>
  <c r="N121" i="45"/>
  <c r="R121" i="45"/>
  <c r="C122" i="45"/>
  <c r="D122" i="45"/>
  <c r="E122" i="45"/>
  <c r="F122" i="45"/>
  <c r="G122" i="45"/>
  <c r="I122" i="45"/>
  <c r="K122" i="45"/>
  <c r="O122" i="45"/>
  <c r="P122" i="45"/>
  <c r="Q122" i="45"/>
  <c r="R122" i="45"/>
  <c r="F123" i="45"/>
  <c r="J123" i="45"/>
  <c r="N123" i="45"/>
  <c r="R123" i="45"/>
  <c r="F124" i="45"/>
  <c r="J124" i="45"/>
  <c r="N124" i="45"/>
  <c r="R124" i="45"/>
  <c r="F125" i="45"/>
  <c r="J125" i="45"/>
  <c r="N125" i="45"/>
  <c r="R125" i="45"/>
  <c r="F127" i="45"/>
  <c r="J127" i="45"/>
  <c r="N127" i="45"/>
  <c r="R127" i="45"/>
  <c r="C128" i="45"/>
  <c r="D128" i="45"/>
  <c r="E128" i="45"/>
  <c r="F128" i="45"/>
  <c r="G128" i="45"/>
  <c r="H128" i="45"/>
  <c r="I128" i="45"/>
  <c r="J128" i="45"/>
  <c r="K128" i="45"/>
  <c r="L128" i="45"/>
  <c r="M128" i="45"/>
  <c r="N128" i="45"/>
  <c r="O128" i="45"/>
  <c r="P128" i="45"/>
  <c r="Q128" i="45"/>
  <c r="R128" i="45"/>
  <c r="F130" i="45"/>
  <c r="J130" i="45"/>
  <c r="N130" i="45"/>
  <c r="R130" i="45"/>
  <c r="C131" i="45"/>
  <c r="D131" i="45"/>
  <c r="E131" i="45"/>
  <c r="F131" i="45"/>
  <c r="G131" i="45"/>
  <c r="I131" i="45"/>
  <c r="K131" i="45"/>
  <c r="O131" i="45"/>
  <c r="P131" i="45"/>
  <c r="Q131" i="45"/>
  <c r="R131" i="45"/>
  <c r="C132" i="45"/>
  <c r="D132" i="45"/>
  <c r="E132" i="45"/>
  <c r="F132" i="45"/>
  <c r="G132" i="45"/>
  <c r="I132" i="45"/>
  <c r="K132" i="45"/>
  <c r="O132" i="45"/>
  <c r="P132" i="45"/>
  <c r="Q132" i="45"/>
  <c r="R132" i="45"/>
  <c r="E50" i="51" l="1"/>
  <c r="C51" i="51"/>
  <c r="E51" i="51" s="1"/>
  <c r="C58" i="51"/>
  <c r="E58" i="51" s="1"/>
  <c r="E53" i="51"/>
  <c r="E52" i="50"/>
  <c r="E71" i="50" s="1"/>
  <c r="F71" i="50" s="1"/>
  <c r="E70" i="50"/>
  <c r="E100" i="50" s="1"/>
  <c r="F100" i="50"/>
  <c r="J92" i="50"/>
  <c r="F70" i="50"/>
  <c r="N99" i="50"/>
  <c r="J71" i="50"/>
  <c r="I52" i="50"/>
  <c r="I71" i="50" s="1"/>
  <c r="I70" i="50"/>
  <c r="I100" i="50" s="1"/>
  <c r="J100" i="50" s="1"/>
  <c r="N92" i="50"/>
  <c r="F92" i="50"/>
  <c r="J70" i="50"/>
  <c r="F35" i="50"/>
  <c r="M52" i="50"/>
  <c r="M71" i="50" s="1"/>
  <c r="N71" i="50" s="1"/>
  <c r="M70" i="50"/>
  <c r="M100" i="50" s="1"/>
  <c r="N100" i="50" s="1"/>
  <c r="H51" i="49"/>
  <c r="J51" i="49" s="1"/>
  <c r="H69" i="49"/>
  <c r="J34" i="49"/>
  <c r="M51" i="49"/>
  <c r="M69" i="49"/>
  <c r="M99" i="49" s="1"/>
  <c r="F71" i="49"/>
  <c r="J23" i="49"/>
  <c r="L91" i="49"/>
  <c r="H91" i="49"/>
  <c r="L34" i="49"/>
  <c r="F35" i="48"/>
  <c r="R72" i="48"/>
  <c r="P72" i="48"/>
  <c r="E92" i="48"/>
  <c r="E99" i="48" s="1"/>
  <c r="F99" i="48" s="1"/>
  <c r="E35" i="48"/>
  <c r="G131" i="47"/>
  <c r="O131" i="47"/>
  <c r="R122" i="47"/>
  <c r="K132" i="47"/>
  <c r="L122" i="47"/>
  <c r="H122" i="47"/>
  <c r="H131" i="47" s="1"/>
  <c r="H132" i="47" s="1"/>
  <c r="M131" i="46"/>
  <c r="N122" i="46"/>
  <c r="R52" i="46"/>
  <c r="E122" i="46"/>
  <c r="H122" i="46"/>
  <c r="P101" i="46"/>
  <c r="L122" i="45"/>
  <c r="H122" i="45"/>
  <c r="J52" i="50" l="1"/>
  <c r="F52" i="50"/>
  <c r="N52" i="50"/>
  <c r="N70" i="50"/>
  <c r="L51" i="49"/>
  <c r="N51" i="49" s="1"/>
  <c r="L69" i="49"/>
  <c r="N34" i="49"/>
  <c r="J69" i="49"/>
  <c r="L98" i="49"/>
  <c r="N98" i="49" s="1"/>
  <c r="N91" i="49"/>
  <c r="H98" i="49"/>
  <c r="J98" i="49" s="1"/>
  <c r="J91" i="49"/>
  <c r="E52" i="48"/>
  <c r="E70" i="48"/>
  <c r="F92" i="48"/>
  <c r="L131" i="47"/>
  <c r="N122" i="47"/>
  <c r="O132" i="47"/>
  <c r="R132" i="47" s="1"/>
  <c r="R131" i="47"/>
  <c r="J122" i="47"/>
  <c r="G132" i="47"/>
  <c r="J132" i="47" s="1"/>
  <c r="J131" i="47"/>
  <c r="E131" i="46"/>
  <c r="F122" i="46"/>
  <c r="P132" i="46"/>
  <c r="R132" i="46" s="1"/>
  <c r="R101" i="46"/>
  <c r="H131" i="46"/>
  <c r="J122" i="46"/>
  <c r="N131" i="46"/>
  <c r="M132" i="46"/>
  <c r="N132" i="46" s="1"/>
  <c r="H131" i="45"/>
  <c r="J122" i="45"/>
  <c r="L131" i="45"/>
  <c r="N122" i="45"/>
  <c r="H99" i="49" l="1"/>
  <c r="J99" i="49" s="1"/>
  <c r="L99" i="49"/>
  <c r="N99" i="49" s="1"/>
  <c r="N69" i="49"/>
  <c r="E71" i="48"/>
  <c r="F71" i="48" s="1"/>
  <c r="F52" i="48"/>
  <c r="E100" i="48"/>
  <c r="F100" i="48" s="1"/>
  <c r="F70" i="48"/>
  <c r="L132" i="47"/>
  <c r="N132" i="47" s="1"/>
  <c r="N131" i="47"/>
  <c r="H132" i="46"/>
  <c r="J132" i="46" s="1"/>
  <c r="J131" i="46"/>
  <c r="F131" i="46"/>
  <c r="E132" i="46"/>
  <c r="F132" i="46" s="1"/>
  <c r="L132" i="45"/>
  <c r="N132" i="45" s="1"/>
  <c r="N131" i="45"/>
  <c r="H132" i="45"/>
  <c r="J132" i="45" s="1"/>
  <c r="J131" i="45"/>
  <c r="D9" i="8" l="1"/>
  <c r="D10" i="8"/>
  <c r="D11" i="8"/>
  <c r="D13" i="8"/>
  <c r="D14" i="8"/>
  <c r="D15" i="8"/>
  <c r="D16" i="8"/>
  <c r="D17" i="8"/>
  <c r="D18" i="8"/>
  <c r="D19" i="8"/>
  <c r="D21" i="8"/>
  <c r="D22" i="8"/>
  <c r="D23" i="8"/>
  <c r="D25" i="8"/>
  <c r="D26" i="8"/>
  <c r="D27" i="8"/>
  <c r="D30" i="8"/>
  <c r="D31" i="8"/>
  <c r="D32" i="8"/>
  <c r="D33" i="8"/>
  <c r="D8" i="8"/>
  <c r="B42" i="18" l="1"/>
  <c r="B24" i="18"/>
  <c r="B16" i="18"/>
  <c r="C31" i="28" l="1"/>
  <c r="C34" i="32"/>
  <c r="C23" i="32"/>
  <c r="C11" i="32"/>
  <c r="C39" i="29"/>
  <c r="C40" i="29" s="1"/>
  <c r="D38" i="37" l="1"/>
  <c r="E38" i="37"/>
  <c r="F38" i="37"/>
  <c r="C38" i="37"/>
  <c r="J49" i="36" l="1"/>
  <c r="I49" i="36"/>
  <c r="H49" i="36"/>
  <c r="G49" i="36"/>
  <c r="F49" i="36"/>
  <c r="E49" i="36"/>
  <c r="D49" i="36"/>
  <c r="C49" i="36"/>
  <c r="J32" i="36"/>
  <c r="I32" i="36"/>
  <c r="H32" i="36"/>
  <c r="G32" i="36"/>
  <c r="F32" i="36"/>
  <c r="E32" i="36"/>
  <c r="D32" i="36"/>
  <c r="C32" i="36"/>
  <c r="D31" i="22" l="1"/>
  <c r="E31" i="22"/>
  <c r="C31" i="22"/>
  <c r="D26" i="22"/>
  <c r="E26" i="22"/>
  <c r="C26" i="22"/>
  <c r="D13" i="22"/>
  <c r="E13" i="22"/>
  <c r="C13" i="22"/>
  <c r="B44" i="18"/>
  <c r="B36" i="18"/>
  <c r="B34" i="8"/>
  <c r="D34" i="8" s="1"/>
  <c r="B28" i="8"/>
  <c r="D28" i="8" s="1"/>
  <c r="B24" i="8"/>
  <c r="D24" i="8" s="1"/>
  <c r="B20" i="8"/>
  <c r="D20" i="8" s="1"/>
  <c r="B12" i="8"/>
  <c r="D12" i="8" s="1"/>
  <c r="B29" i="8" l="1"/>
  <c r="D29" i="8" s="1"/>
</calcChain>
</file>

<file path=xl/sharedStrings.xml><?xml version="1.0" encoding="utf-8"?>
<sst xmlns="http://schemas.openxmlformats.org/spreadsheetml/2006/main" count="2499" uniqueCount="749">
  <si>
    <t xml:space="preserve">Központi költségvetés sajátos finanszírozási bevételei </t>
  </si>
  <si>
    <t>ÖNKORMÁNYZATI ELŐIRÁNYZATOK</t>
  </si>
  <si>
    <t>KÖLTSÉGVETÉSI SZERV</t>
  </si>
  <si>
    <t>MINDÖSSZESEN</t>
  </si>
  <si>
    <t>B16 Működési célú támogatások fejezeti kezelésű előirányzatok EU-s programokra és azok hazai társfinanszírozásától</t>
  </si>
  <si>
    <t>B25 Felhalmozási célú támogatásokfejezeti kezelésű előirányzatok EU-s programokra és azok hazai társfinanszírozásától</t>
  </si>
  <si>
    <t>B63 Működési célú átvett pénzeszközök Európai Uniótól</t>
  </si>
  <si>
    <t>B73 Felhalmozási célú átvett pénzeszközök Európai Uniótól</t>
  </si>
  <si>
    <t xml:space="preserve">B1-B7 Költségvetési bevételek </t>
  </si>
  <si>
    <t>Eredeti ei.</t>
  </si>
  <si>
    <t>B1-7 A helyi önkormányzat projekthez történő hozzájárulása</t>
  </si>
  <si>
    <t>B8 Finanszírozási bevételek- önkormányzat projekthez történő hozzájárulása</t>
  </si>
  <si>
    <t>K1-K8. Költségvetési kiadások ÖSSZESEN</t>
  </si>
  <si>
    <t>az ellátottak térítési díjának, kártérítésének méltányossági alapon történő elengedésének összege</t>
  </si>
  <si>
    <t>a lakosság részére lakásépítéshez, lakásfelújításhoz nyújtott kölcsönök elengedésének összege</t>
  </si>
  <si>
    <t>a helyi adónál, gépjárműadónál biztosított kedvezmény, mentesség összege adónemenként</t>
  </si>
  <si>
    <t>a helyiségek, eszközök hasznosításából származó bevételből nyújtott kedvezmény, mentesség összege</t>
  </si>
  <si>
    <t>az egyéb nyújtott kedvezmény vagy kölcsön elengedésének összege</t>
  </si>
  <si>
    <t>B3, B7</t>
  </si>
  <si>
    <t>B4, B5</t>
  </si>
  <si>
    <t>tervezett elvárt bevétel</t>
  </si>
  <si>
    <t>közvetett támogatás</t>
  </si>
  <si>
    <t>várható bevétel</t>
  </si>
  <si>
    <t>ÖSSZESEN</t>
  </si>
  <si>
    <t>ÖSSZESEN:</t>
  </si>
  <si>
    <t>eredeti ei.</t>
  </si>
  <si>
    <t>eredeti ei. Működési célú</t>
  </si>
  <si>
    <t>eredeti ei. Felhalmozási célú</t>
  </si>
  <si>
    <t xml:space="preserve">Intézményi ellátottak pénzbeli juttatásai </t>
  </si>
  <si>
    <t xml:space="preserve">Lakhatással kapcsolatos ellátások </t>
  </si>
  <si>
    <t xml:space="preserve">Foglalkoztatással, munkanélküliséggel kapcsolatos ellátások </t>
  </si>
  <si>
    <t xml:space="preserve">Betegséggel kapcsolatos (nem társadalombiztosítási) ellátások </t>
  </si>
  <si>
    <t>Rovat-
szám</t>
  </si>
  <si>
    <t>2. az önkormányzati vagyon és az önkormányzatot megillető vagyoni értékű jog értékesítéséből és hasznosításából származó bevétel,</t>
  </si>
  <si>
    <t>3. az osztalék, a koncessziós díj és a hozambevétel,</t>
  </si>
  <si>
    <t>4. a tárgyi eszköz és az immateriális jószág, részvény, részesedés, vállalat értékesítéséből vagy privatizációból származó bevétel,</t>
  </si>
  <si>
    <t>353/2011. (XII. 30.) Korm. Rendelet értelmében az önkormányzat saját bevételének minősül</t>
  </si>
  <si>
    <t>Működési kiadások összesen</t>
  </si>
  <si>
    <t>Felhalmozási kiadások összesen</t>
  </si>
  <si>
    <t xml:space="preserve">államigazgatási feladatok </t>
  </si>
  <si>
    <t>Működési bevételek összesen</t>
  </si>
  <si>
    <t>Felhalmozási bevételek összesen</t>
  </si>
  <si>
    <t xml:space="preserve">Működési bevételek és működési kiadások egyenlege </t>
  </si>
  <si>
    <t xml:space="preserve">Felhalmozási bevételek és a felhalmozási kiadások egyenlege </t>
  </si>
  <si>
    <t>KÖLTSÉGVETÉSI ENGEDÉLYEZETT LÉTSZÁMKERETBE NEM TARTOZÓ FOGLALKOZTATOTTAK LÉTSZÁMA AZ IDŐSZAK VÉGÉN ÖSSZESEN</t>
  </si>
  <si>
    <t>A költségvetési év azon fejlesztési céljai, amelyek megvalósításához a Gst. 3. § (1) bekezdése szerinti adósságot keletkeztető ügylet megkötése válik vagy válhat szükségessé (E Ft)</t>
  </si>
  <si>
    <r>
      <t xml:space="preserve">b) </t>
    </r>
    <r>
      <rPr>
        <sz val="10"/>
        <color indexed="8"/>
        <rFont val="Times New Roman"/>
        <family val="1"/>
        <charset val="238"/>
      </rPr>
      <t>a számvitelről szóló törvény (a továbbiakban: Szt.) szerinti hitelviszonyt megtestesítő értékpapír forgalomba hozatala a forgalomba hozatal napjától a beváltás napjáig, kamatozó értékpapír esetén annak névértéke, egyéb értékpapír esetén annak vételára,</t>
    </r>
  </si>
  <si>
    <r>
      <t xml:space="preserve">c) </t>
    </r>
    <r>
      <rPr>
        <sz val="10"/>
        <color indexed="8"/>
        <rFont val="Times New Roman"/>
        <family val="1"/>
        <charset val="238"/>
      </rPr>
      <t>váltó kibocsátása a kibocsátás napjától a beváltás napjáig, és annak a váltóval kiváltott kötelezettséggel megegyező, kamatot nem tartalmazó értéke,</t>
    </r>
  </si>
  <si>
    <r>
      <t xml:space="preserve">d) </t>
    </r>
    <r>
      <rPr>
        <sz val="10"/>
        <color indexed="8"/>
        <rFont val="Times New Roman"/>
        <family val="1"/>
        <charset val="238"/>
      </rPr>
      <t>az Szt. szerint pénzügyi lízing lízingbevevői félként történő megkötése a lízing futamideje alatt, és a lízingszerződésben kikötött tőkerész hátralévő összege,</t>
    </r>
  </si>
  <si>
    <r>
      <t>e)</t>
    </r>
    <r>
      <rPr>
        <sz val="10"/>
        <color indexed="8"/>
        <rFont val="Times New Roman"/>
        <family val="1"/>
        <charset val="238"/>
      </rPr>
      <t xml:space="preserve"> a visszavásárlási kötelezettség kikötésével megkötött adásvételi szerződés eladói félként történő megkötése - ideértve az Szt. szerinti valódi penziós és óvadéki repóügyleteket is - a visszavásárlásig, és a kikötött visszavásárlási ár,</t>
    </r>
  </si>
  <si>
    <r>
      <t xml:space="preserve">f) </t>
    </r>
    <r>
      <rPr>
        <sz val="10"/>
        <color indexed="8"/>
        <rFont val="Times New Roman"/>
        <family val="1"/>
        <charset val="238"/>
      </rPr>
      <t>a szerződésben kapott, legalább háromszázhatvanöt nap időtartamú halasztott fizetés, részletfizetés, és a még ki nem fizetett ellenérték,</t>
    </r>
  </si>
  <si>
    <t>Adósságot keletkeztető ügylet és annak értéke:</t>
  </si>
  <si>
    <t>Az önkormányzati garanciákból és önkormányzati kezességekből fennálló kötelezettségek az adósságot keletkeztető ügyletek futamidejének végéig, illetve a garancia, kezesség érvényesíthetőségéig</t>
  </si>
  <si>
    <t>ebből:</t>
  </si>
  <si>
    <t>Az önkormányzat adósságot keletkeztető ügyletből származó tárgyévi összes fizetési kötelezettsége az adósságot keletkeztető ügylet futamidejének végéig egyik évben sem haladhatja meg az önkormányzat adott évi saját bevételeinek 50%-át.</t>
  </si>
  <si>
    <t>6. a kezesség-, illetve garanciavállalással kapcsolatos megtérülés.</t>
  </si>
  <si>
    <t>1.a helyi adóból és a települési adóból származó bevétel,</t>
  </si>
  <si>
    <t>5. bírság-, pótlék- és díjbevétel,</t>
  </si>
  <si>
    <r>
      <t>a)</t>
    </r>
    <r>
      <rPr>
        <sz val="10"/>
        <color indexed="8"/>
        <rFont val="Times New Roman"/>
        <family val="1"/>
        <charset val="238"/>
      </rPr>
      <t xml:space="preserve"> hitel, kölcsön felvétele, átvállalása a folyósítás, átvállalás napjától a végtörlesztés napjáig, és annak aktuális tőketartozása,</t>
    </r>
  </si>
  <si>
    <r>
      <t xml:space="preserve">g) </t>
    </r>
    <r>
      <rPr>
        <sz val="10"/>
        <color indexed="8"/>
        <rFont val="Times New Roman"/>
        <family val="1"/>
        <charset val="238"/>
      </rPr>
      <t>hitelintézetek által, származékos műveletek különbözeteként az Államadósság Kezelő Központ Zrt.-nél (a továbbiakban: ÁKK Zrt.) elhelyezett fedezeti betétek, és azok összege.</t>
    </r>
  </si>
  <si>
    <t>(2) Az (1) bekezdés szerinti adósságot keletkeztető ügyletként nem kell figyelembe venni a költségvetési év első hat hónapjában lejáró adósság előző költségvetési évben történő előfinanszírozását, amelynek összege nem haladja meg a költségvetési év első hat hónapja során várható törlesztések összegét.</t>
  </si>
  <si>
    <t>K1-8. Költségvetési kiadások</t>
  </si>
  <si>
    <t>K1. Személyi juttatások</t>
  </si>
  <si>
    <t>K2. Munkaadókat terhelő járulékok és szociális hozzájárulási adó</t>
  </si>
  <si>
    <t>K3. Dologi kiadások</t>
  </si>
  <si>
    <t>K4. Ellátottak pénzbeli juttatásai</t>
  </si>
  <si>
    <t>K5. Egyéb működési célú kiadások</t>
  </si>
  <si>
    <t>K6. Beruházási kiadások</t>
  </si>
  <si>
    <t>K7. Felújítások</t>
  </si>
  <si>
    <t>K8. Egyéb felhalmozási célú kiadások</t>
  </si>
  <si>
    <t>K9. Finanszírozási kiadások</t>
  </si>
  <si>
    <t>B1-7. Költségvetési bevételek</t>
  </si>
  <si>
    <t>B1. Működési célú támogatások államháztartáson belülről</t>
  </si>
  <si>
    <t>B2. Felhalmozási célú támogatások államháztartáson belülről</t>
  </si>
  <si>
    <t>B3. Közhatalmi bevételek</t>
  </si>
  <si>
    <t>B4. Működési bevételek</t>
  </si>
  <si>
    <t>B5. Felhalmozási bevételek</t>
  </si>
  <si>
    <t>B6. Működési célú átvett pénzeszközök</t>
  </si>
  <si>
    <t>B7. Felhalmozási célú átvett pénzeszközök</t>
  </si>
  <si>
    <t>B8. Finanszírozási bevételek</t>
  </si>
  <si>
    <t>Rovat megnevezése</t>
  </si>
  <si>
    <t>Rovat-szám</t>
  </si>
  <si>
    <t>Törvény szerinti illetmények, munkabérek</t>
  </si>
  <si>
    <t>K1101</t>
  </si>
  <si>
    <t>Normatív jutalmak</t>
  </si>
  <si>
    <t>K1102</t>
  </si>
  <si>
    <t>Céljuttatás, projektprémium</t>
  </si>
  <si>
    <t>K1103</t>
  </si>
  <si>
    <t>Készenléti, ügyeleti, helyettesítési díj, túlóra, túlszolgálat</t>
  </si>
  <si>
    <t>K1104</t>
  </si>
  <si>
    <t>Végkielégítés</t>
  </si>
  <si>
    <t>K1105</t>
  </si>
  <si>
    <t>Jubileumi jutalom</t>
  </si>
  <si>
    <t>K1106</t>
  </si>
  <si>
    <t>Béren kívüli juttatások</t>
  </si>
  <si>
    <t>K1107</t>
  </si>
  <si>
    <t>Ruházati költségtérítés</t>
  </si>
  <si>
    <t>K1108</t>
  </si>
  <si>
    <t>Közlekedési költségtérítés</t>
  </si>
  <si>
    <t>K1109</t>
  </si>
  <si>
    <t>Egyéb költségtérítések</t>
  </si>
  <si>
    <t>K1110</t>
  </si>
  <si>
    <t>Lakhatási támogatások</t>
  </si>
  <si>
    <t>K1111</t>
  </si>
  <si>
    <t>Szociális támogatások</t>
  </si>
  <si>
    <t>K1112</t>
  </si>
  <si>
    <t>K1113</t>
  </si>
  <si>
    <t>K11</t>
  </si>
  <si>
    <t>Választott tisztségviselők juttatásai</t>
  </si>
  <si>
    <t>K121</t>
  </si>
  <si>
    <t>Munkavégzésre irányuló egyéb jogviszonyban nem saját foglalkoztatottnak fizetett juttatások</t>
  </si>
  <si>
    <t>K122</t>
  </si>
  <si>
    <t>Egyéb külső személyi juttatások</t>
  </si>
  <si>
    <t>K123</t>
  </si>
  <si>
    <t>K12</t>
  </si>
  <si>
    <t>K1</t>
  </si>
  <si>
    <t>K2</t>
  </si>
  <si>
    <t>Szakmai anyagok beszerzése</t>
  </si>
  <si>
    <t>K311</t>
  </si>
  <si>
    <t>Üzemeltetési anyagok beszerzése</t>
  </si>
  <si>
    <t>K312</t>
  </si>
  <si>
    <t>Árubeszerzés</t>
  </si>
  <si>
    <t>K313</t>
  </si>
  <si>
    <t>K31</t>
  </si>
  <si>
    <t>Informatikai szolgáltatások igénybevétele</t>
  </si>
  <si>
    <t>K321</t>
  </si>
  <si>
    <t>Egyéb kommunikációs szolgáltatások</t>
  </si>
  <si>
    <t>K322</t>
  </si>
  <si>
    <t>K32</t>
  </si>
  <si>
    <t>Közüzemi díjak</t>
  </si>
  <si>
    <t>K331</t>
  </si>
  <si>
    <t>Vásárolt élelmezés</t>
  </si>
  <si>
    <t>K332</t>
  </si>
  <si>
    <t>K333</t>
  </si>
  <si>
    <t>Karbantartási, kisjavítási szolgáltatások</t>
  </si>
  <si>
    <t>K334</t>
  </si>
  <si>
    <t>K335</t>
  </si>
  <si>
    <t xml:space="preserve">Szakmai tevékenységet segítő szolgáltatások </t>
  </si>
  <si>
    <t>K336</t>
  </si>
  <si>
    <t>K337</t>
  </si>
  <si>
    <t>K33</t>
  </si>
  <si>
    <t>Kiküldetések kiadásai</t>
  </si>
  <si>
    <t>K341</t>
  </si>
  <si>
    <t>Reklám- és propagandakiadások</t>
  </si>
  <si>
    <t>K342</t>
  </si>
  <si>
    <t>K34</t>
  </si>
  <si>
    <t>Működési célú előzetesen felszámított általános forgalmi adó</t>
  </si>
  <si>
    <t>K351</t>
  </si>
  <si>
    <t xml:space="preserve">Fizetendő általános forgalmi adó </t>
  </si>
  <si>
    <t>K352</t>
  </si>
  <si>
    <t>K353</t>
  </si>
  <si>
    <t>K354</t>
  </si>
  <si>
    <t>Egyéb dologi kiadások</t>
  </si>
  <si>
    <t>K355</t>
  </si>
  <si>
    <t>K35</t>
  </si>
  <si>
    <t>K3</t>
  </si>
  <si>
    <t>Társadalombiztosítási ellátások</t>
  </si>
  <si>
    <t>K41</t>
  </si>
  <si>
    <t>K42</t>
  </si>
  <si>
    <t>K43</t>
  </si>
  <si>
    <t>K44</t>
  </si>
  <si>
    <t>K45</t>
  </si>
  <si>
    <t>K46</t>
  </si>
  <si>
    <t>K47</t>
  </si>
  <si>
    <t>K48</t>
  </si>
  <si>
    <t>K4</t>
  </si>
  <si>
    <t>K501</t>
  </si>
  <si>
    <t>Elvonások és befizetések</t>
  </si>
  <si>
    <t>K502</t>
  </si>
  <si>
    <t>Működési célú garancia- és kezességvállalásból származó kifizetés államháztartáson belülre</t>
  </si>
  <si>
    <t>K503</t>
  </si>
  <si>
    <t>K504</t>
  </si>
  <si>
    <t>K505</t>
  </si>
  <si>
    <t>K506</t>
  </si>
  <si>
    <t>K507</t>
  </si>
  <si>
    <t>K508</t>
  </si>
  <si>
    <t>Árkiegészítések, ártámogatások</t>
  </si>
  <si>
    <t>K509</t>
  </si>
  <si>
    <t>Kamattámogatások</t>
  </si>
  <si>
    <t>K510</t>
  </si>
  <si>
    <t>K511</t>
  </si>
  <si>
    <t>K512</t>
  </si>
  <si>
    <t>K5</t>
  </si>
  <si>
    <t>Immateriális javak beszerzése, létesítése</t>
  </si>
  <si>
    <t>K61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</si>
  <si>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</si>
  <si>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</si>
  <si>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</si>
  <si>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</si>
  <si>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</si>
  <si>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</si>
  <si>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</si>
  <si>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</si>
  <si>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</si>
  <si>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</si>
  <si>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</si>
  <si>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</si>
  <si>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</si>
  <si>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</si>
  <si>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</si>
  <si>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</si>
  <si>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</si>
  <si>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</si>
  <si>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</si>
  <si>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</si>
  <si>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>K7</t>
  </si>
  <si>
    <t>Felhalmozási célú garancia- és kezességvállalásból származó kifizetés államháztartáson belülre</t>
  </si>
  <si>
    <t>K81</t>
  </si>
  <si>
    <t>K82</t>
  </si>
  <si>
    <t>K83</t>
  </si>
  <si>
    <t>K84</t>
  </si>
  <si>
    <t>K85</t>
  </si>
  <si>
    <t>K86</t>
  </si>
  <si>
    <t>Lakástámogatás</t>
  </si>
  <si>
    <t>K87</t>
  </si>
  <si>
    <t>K88</t>
  </si>
  <si>
    <t>K8</t>
  </si>
  <si>
    <t>K1-K8</t>
  </si>
  <si>
    <t>K9111</t>
  </si>
  <si>
    <t>ebből: pénzügyi vállalkozás</t>
  </si>
  <si>
    <t>ebből: fedezeti ügyletek nettó kiadásai</t>
  </si>
  <si>
    <t>Likviditási célú hitelek, kölcsönök törlesztése pénzügyi vállalkozásnak</t>
  </si>
  <si>
    <t>K9112</t>
  </si>
  <si>
    <t>K9113</t>
  </si>
  <si>
    <t xml:space="preserve"> K9113</t>
  </si>
  <si>
    <t>K911</t>
  </si>
  <si>
    <t>K9121</t>
  </si>
  <si>
    <t>ebből: befektetési jegyek</t>
  </si>
  <si>
    <t>ebből: kárpótlási jegyek</t>
  </si>
  <si>
    <t>K9122</t>
  </si>
  <si>
    <t>Befektetési célú belföldi értékpapírok vásárlása</t>
  </si>
  <si>
    <t>K9123</t>
  </si>
  <si>
    <t>K9124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</si>
  <si>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</si>
  <si>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</si>
  <si>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</si>
  <si>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</si>
  <si>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</si>
  <si>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</si>
  <si>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</si>
  <si>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Pénzeszközök 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</si>
  <si>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</si>
  <si>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</si>
  <si>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</si>
  <si>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</si>
  <si>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</si>
  <si>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</si>
  <si>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</si>
  <si>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</si>
  <si>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</si>
  <si>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</si>
  <si>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K923</t>
  </si>
  <si>
    <t>K924</t>
  </si>
  <si>
    <t>ebből: nemzetközi fejlesztési szervezetek</t>
  </si>
  <si>
    <t>ebből: más kormányok</t>
  </si>
  <si>
    <t>ebből: külföldi pénzintézetek</t>
  </si>
  <si>
    <t>K92</t>
  </si>
  <si>
    <t>Adóssághoz nem kapcsolódó származékos ügyletek kiadásai</t>
  </si>
  <si>
    <t>K93</t>
  </si>
  <si>
    <t>K9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</si>
  <si>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</si>
  <si>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</si>
  <si>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</si>
  <si>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</si>
  <si>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 és gyermekjóléti  feladatainak támogatása</t>
  </si>
  <si>
    <t>B113</t>
  </si>
  <si>
    <t>Települési önkormányzatok kulturális feladatainak támogatása</t>
  </si>
  <si>
    <t>B114</t>
  </si>
  <si>
    <t>Működési célú központosított előirányzatok</t>
  </si>
  <si>
    <t>B115</t>
  </si>
  <si>
    <t>B116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</si>
  <si>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</si>
  <si>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</si>
  <si>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</si>
  <si>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</si>
  <si>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</si>
  <si>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B14</t>
  </si>
  <si>
    <t>B15</t>
  </si>
  <si>
    <t>B16</t>
  </si>
  <si>
    <t>B1</t>
  </si>
  <si>
    <t>Felhalmozási célú önkormányzati támogatások</t>
  </si>
  <si>
    <t>B21</t>
  </si>
  <si>
    <t>Felhalmozási célú garancia- és kezességvállalásból származó megtérülések államháztartáson belülről</t>
  </si>
  <si>
    <t>B22</t>
  </si>
  <si>
    <t>B23</t>
  </si>
  <si>
    <t>B24</t>
  </si>
  <si>
    <t>B25</t>
  </si>
  <si>
    <t>B2</t>
  </si>
  <si>
    <t>B311</t>
  </si>
  <si>
    <t>B312</t>
  </si>
  <si>
    <t>B31</t>
  </si>
  <si>
    <t>B32</t>
  </si>
  <si>
    <t>B33</t>
  </si>
  <si>
    <t>B34</t>
  </si>
  <si>
    <t>B351</t>
  </si>
  <si>
    <t>ebből: állandó jeleggel végzett iparűzési tevékenység után fizetett helyi iparűzési adó</t>
  </si>
  <si>
    <t>ebből: ideiglenes jeleggel végzett tevékenység után fizetett helyi iparűzési adó</t>
  </si>
  <si>
    <t>B352</t>
  </si>
  <si>
    <t xml:space="preserve">Pénzügyi monopóliumok nyereségét terhelő adók </t>
  </si>
  <si>
    <t>B353</t>
  </si>
  <si>
    <t>B354</t>
  </si>
  <si>
    <t>ebből: belföldi gépjárművek adójának a központi költségvetést megillető része</t>
  </si>
  <si>
    <t>ebből: belföldi gépjárművek adójának a helyi önkormányzatot megillető része</t>
  </si>
  <si>
    <t>ebből: külföldi gépjárművek adója</t>
  </si>
  <si>
    <t>ebből: gépjármű túlsúlydíj</t>
  </si>
  <si>
    <t>B355</t>
  </si>
  <si>
    <t xml:space="preserve">ebből: tartózkodás után fizetett idegenforgalmi adó </t>
  </si>
  <si>
    <t>ebből: talajterhelési díj</t>
  </si>
  <si>
    <t>B35</t>
  </si>
  <si>
    <t>B36</t>
  </si>
  <si>
    <t>B3</t>
  </si>
  <si>
    <t>Áru- és készletértékesítés ellenértéke</t>
  </si>
  <si>
    <t>B401</t>
  </si>
  <si>
    <t>B402</t>
  </si>
  <si>
    <t>B403</t>
  </si>
  <si>
    <t>B404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</si>
  <si>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</si>
  <si>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</si>
  <si>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</si>
  <si>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</si>
  <si>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</si>
  <si>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</si>
  <si>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B408</t>
  </si>
  <si>
    <t>B409</t>
  </si>
  <si>
    <t>B410</t>
  </si>
  <si>
    <t>B4</t>
  </si>
  <si>
    <t>B51</t>
  </si>
  <si>
    <t>B52</t>
  </si>
  <si>
    <t>Egyéb tárgyi eszközök értékesítése</t>
  </si>
  <si>
    <t>B53</t>
  </si>
  <si>
    <t>B54</t>
  </si>
  <si>
    <t>Részesedések megszűnéséhez kapcsolódó bevételek</t>
  </si>
  <si>
    <t>B55</t>
  </si>
  <si>
    <t>B5</t>
  </si>
  <si>
    <t>Működési célú garancia- és kezességvállalásból származó megtérülések államháztartáson kívülről</t>
  </si>
  <si>
    <t>B61</t>
  </si>
  <si>
    <t>B62</t>
  </si>
  <si>
    <t>B6</t>
  </si>
  <si>
    <t>Felhalmozási célú garancia- és kezességvállalásból származó megtérülések államháztartáson kívülről</t>
  </si>
  <si>
    <t>B71</t>
  </si>
  <si>
    <t>B72</t>
  </si>
  <si>
    <t>B73</t>
  </si>
  <si>
    <t>B7</t>
  </si>
  <si>
    <t>B1-B7</t>
  </si>
  <si>
    <t>B8111</t>
  </si>
  <si>
    <t>Likviditási célú hitelek, kölcsönök felvétele pénzügyi vállalkozástól</t>
  </si>
  <si>
    <t>B8112</t>
  </si>
  <si>
    <t>B8113</t>
  </si>
  <si>
    <t>B811</t>
  </si>
  <si>
    <t>B8121</t>
  </si>
  <si>
    <t>Forgatási célú belföldi értékpapírok kibocsátása</t>
  </si>
  <si>
    <t>B8122</t>
  </si>
  <si>
    <t>B8123</t>
  </si>
  <si>
    <t>Befektetési célú belföldi értékpapírok kibocsátása</t>
  </si>
  <si>
    <t>B8124</t>
  </si>
  <si>
    <t>B812</t>
  </si>
  <si>
    <t>B8131</t>
  </si>
  <si>
    <t>B8132</t>
  </si>
  <si>
    <t>B813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</si>
  <si>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</si>
  <si>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</si>
  <si>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</si>
  <si>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</si>
  <si>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</si>
  <si>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</si>
  <si>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Betétek megszüntetése</t>
  </si>
  <si>
    <t>B817</t>
  </si>
  <si>
    <t>B818</t>
  </si>
  <si>
    <t>ebből: tulajdonosi kölcsönök visszatérülése</t>
  </si>
  <si>
    <t>B81</t>
  </si>
  <si>
    <t>Forgatási célú külföldi értékpapírok beváltása, 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</si>
  <si>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</si>
  <si>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</si>
  <si>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</si>
  <si>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</si>
  <si>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</si>
  <si>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>B824</t>
  </si>
  <si>
    <t>B82</t>
  </si>
  <si>
    <t>Adóssághoz nem kapcsolódó származékos ügyletek bevételei</t>
  </si>
  <si>
    <t>B83</t>
  </si>
  <si>
    <t>B8</t>
  </si>
  <si>
    <t xml:space="preserve">Foglalkoztatottak személyi juttatásai </t>
  </si>
  <si>
    <t xml:space="preserve">Külső személyi juttatások </t>
  </si>
  <si>
    <t xml:space="preserve">Készletbeszerzés </t>
  </si>
  <si>
    <t xml:space="preserve">Szolgáltatási kiadások </t>
  </si>
  <si>
    <t xml:space="preserve">Kiküldetések, reklám- és propagandakiadások </t>
  </si>
  <si>
    <t xml:space="preserve">Különféle befizetések és egyéb dologi kiadások </t>
  </si>
  <si>
    <t xml:space="preserve">Dologi kiadások </t>
  </si>
  <si>
    <t>Családi támogatások</t>
  </si>
  <si>
    <t>mozgáskorlátozottak közlekedési támogatása</t>
  </si>
  <si>
    <t>mozgáskorlátozottak szerzési és átalakítási támogatása</t>
  </si>
  <si>
    <t>megváltozott munkaképességűek illetve egészségkárosodottak keresetkiegészítése</t>
  </si>
  <si>
    <t>cukorbetegek támogatása</t>
  </si>
  <si>
    <t xml:space="preserve">helyi megállapítású ápolási díj  [Szoctv. 43/B. §]  </t>
  </si>
  <si>
    <t xml:space="preserve">helyi megállapítású közgyógyellátás [Szoctv.50.§ (3) bek.] </t>
  </si>
  <si>
    <t>foglalkoztatást helyettesítő támogatás [Szoctv. 35. § (1) bek.]</t>
  </si>
  <si>
    <t>hozzájárulás a lakossági energiaköltségekhez</t>
  </si>
  <si>
    <t>lakbértámogatás</t>
  </si>
  <si>
    <t xml:space="preserve">lakásfenntartási támogatás [Szoctv. 38. § (1) bek. a) és b) pontok] </t>
  </si>
  <si>
    <t>adósságcsökkentési támogatás [Szoctv. 55/A. § 1. bek. b) pont]</t>
  </si>
  <si>
    <t>természetben nyújtott lakásfenntartási támogatás [Szoctv. 47.§ (1) bek. b) pont]</t>
  </si>
  <si>
    <t>adósságkezelési szolgáltatás keretében gáz-vagy áram fogyasztást mérő készülék biztosítása [Szoctv. 55/A. § (3) bek.]</t>
  </si>
  <si>
    <t>állami gondozottak pénzbeli juttatásai</t>
  </si>
  <si>
    <t>oktatásban résztvevők pénzbeli juttatásai</t>
  </si>
  <si>
    <t>időskorúak járadéka [Szoctv. 32/B. § (1) bek.]</t>
  </si>
  <si>
    <t>rendszeres szociális segély [Szoctv. 37. § (1) bek. a) - d) pontok]</t>
  </si>
  <si>
    <t>átmeneti segély [Szoctv. 45.§]</t>
  </si>
  <si>
    <t>temetési segély [Szoctv. 46.§]</t>
  </si>
  <si>
    <t>egyéb, az önkormányzat rendeletében megállapított juttatás</t>
  </si>
  <si>
    <t>természetben nyújtott rendszeres szociális segély [Szoctv. 47.§ (1) bek. a) pont]</t>
  </si>
  <si>
    <t>temetési segély [Szoctv. 47.§ (1) bek. d) pont}</t>
  </si>
  <si>
    <t>köztemetés [Szoctv. 48.§]</t>
  </si>
  <si>
    <t>rászorultságtól függõ normatív kedvezmények [Gyvt. 151. § (5) bek.]</t>
  </si>
  <si>
    <t>önkormányzat által saját hatáskörben (nem szociális és gyermekvédelmi előírások alapján) adott pénzügyi ellátás</t>
  </si>
  <si>
    <t>önkormányzat által saját hatáskörben (nem szociális és gyermekvédelmi előírások alapján) adott természetbeni ellátás</t>
  </si>
  <si>
    <t xml:space="preserve">Egyéb nem intézményi ellátások </t>
  </si>
  <si>
    <t xml:space="preserve">Ellátottak pénzbeli juttatásai </t>
  </si>
  <si>
    <t>Működési célú visszatérítendő támogatások, kölcsönök nyújtása államháztartáson belülre</t>
  </si>
  <si>
    <t xml:space="preserve">Működési célú visszatérítendő támogatások, kölcsönök törlesztése államháztartáson belülre </t>
  </si>
  <si>
    <t>Egyéb működési célú támogatások államháztartáson belülre</t>
  </si>
  <si>
    <t xml:space="preserve">Működési célú visszatérítendő támogatások, kölcsönök nyújtása államháztartáson kívülre </t>
  </si>
  <si>
    <t xml:space="preserve">Egyéb működési célú támogatások államháztartáson kívülre </t>
  </si>
  <si>
    <t xml:space="preserve">Egyéb működési célú kiadások </t>
  </si>
  <si>
    <t xml:space="preserve">Ingatlanok beszerzése, létesítése </t>
  </si>
  <si>
    <t xml:space="preserve">Beruházások </t>
  </si>
  <si>
    <t xml:space="preserve">Felújítások </t>
  </si>
  <si>
    <t xml:space="preserve">Egyéb felhalmozási célú kiadások </t>
  </si>
  <si>
    <t xml:space="preserve">Felhalmozási célú visszatérítendő támogatások, kölcsönök nyújtása államháztartáson kívülre </t>
  </si>
  <si>
    <t xml:space="preserve">Egyéb felhalmozási célú támogatások államháztartáson belülre </t>
  </si>
  <si>
    <t xml:space="preserve">Felhalmozási célú visszatérítendő támogatások, kölcsönök törlesztése államháztartáson belülre </t>
  </si>
  <si>
    <t xml:space="preserve">Felhalmozási célú visszatérítendő támogatások, kölcsönök nyújtása államháztartáson belülre </t>
  </si>
  <si>
    <t xml:space="preserve">Hitel-, kölcsöntörlesztés államháztartáson kívülre </t>
  </si>
  <si>
    <t xml:space="preserve">Rövid lejáratú hitelek, kölcsönök törlesztése  </t>
  </si>
  <si>
    <t xml:space="preserve">Hosszú lejáratú hitelek, kölcsönök törlesztése  </t>
  </si>
  <si>
    <t xml:space="preserve">Belföldi értékpapírok kiadásai </t>
  </si>
  <si>
    <t xml:space="preserve">Belföldi finanszírozás kiadásai </t>
  </si>
  <si>
    <t xml:space="preserve">Forgatási célú belföldi értékpapírok vásárlása </t>
  </si>
  <si>
    <t>Forgatási célú belföldi értékpapírok beváltása</t>
  </si>
  <si>
    <t xml:space="preserve">Befektetési célú belföldi értékpapírok beváltása </t>
  </si>
  <si>
    <t xml:space="preserve">Külföldi értékpapírok beváltása </t>
  </si>
  <si>
    <t>Külföldi hitelek, kölcsönök törlesztése</t>
  </si>
  <si>
    <t xml:space="preserve">Külföldi finanszírozás kiadásai </t>
  </si>
  <si>
    <t>Foglalkoztatottak egyéb személyi juttatásai</t>
  </si>
  <si>
    <t xml:space="preserve">Munkaadókat terhelő járulékok és szociális hozzájárulási adó                                                                            </t>
  </si>
  <si>
    <t>Bérleti és lízing díjak</t>
  </si>
  <si>
    <t>Közvetített szolgáltatások</t>
  </si>
  <si>
    <t>Egyéb szolgáltatások</t>
  </si>
  <si>
    <t xml:space="preserve">Kamatkiadások </t>
  </si>
  <si>
    <t>Egyéb pénzügyi műveletek kiadásai</t>
  </si>
  <si>
    <t>Pénzbeli kárpótlások, kártérítések</t>
  </si>
  <si>
    <t>Betegséggel kapcsolatos (nem társadalombiztosítási) ellátások</t>
  </si>
  <si>
    <t>Foglalkoztatással, munkanélküliséggel kapcsolatos ellátások</t>
  </si>
  <si>
    <t>Lakhatással kapcsolatos ellátások</t>
  </si>
  <si>
    <t>Intézményi ellátottak pénzbeli juttatásai</t>
  </si>
  <si>
    <t>Egyéb nem intézményi ellátások</t>
  </si>
  <si>
    <t>Nemzetközi kötelezettségek</t>
  </si>
  <si>
    <t>Működési célú visszatérítendő támogatások, kölcsönök törlesztése államháztartáson belülre</t>
  </si>
  <si>
    <t>Működési célú garancia- és kezességvállalásból származó kifizetés államháztartáson kívülre</t>
  </si>
  <si>
    <t>Működési célú visszatérítendő támogatások, kölcsönök nyújtása államháztartáson kívülre</t>
  </si>
  <si>
    <t>Egyéb működési célú támogatások államháztartáson kívülre</t>
  </si>
  <si>
    <t>Ingatlanok beszerzése, létesítése</t>
  </si>
  <si>
    <t>Felhalmozási célú visszatérítendő támogatások, kölcsönök nyújtása államháztartáson belülre</t>
  </si>
  <si>
    <t>Felhalmozási célú visszatérítendő támogatások, kölcsönök törlesztése államháztartáson belülre</t>
  </si>
  <si>
    <t>Egyéb felhalmozási célú támogatások államháztartáson belülre</t>
  </si>
  <si>
    <t>Felhalmozási célú garancia- és kezességvállalásból származó kifizetés államháztartáson kívülre</t>
  </si>
  <si>
    <t>Felhalmozási célú visszatérítendő támogatások, kölcsönök nyújtása államháztartáson kívülre</t>
  </si>
  <si>
    <t xml:space="preserve">Egyéb felhalmozási célú támogatások államháztartáson kívülre </t>
  </si>
  <si>
    <t>Forgatási célú belföldi értékpapírok vásárlása</t>
  </si>
  <si>
    <t>Külföldi értékpapírok beváltása</t>
  </si>
  <si>
    <t xml:space="preserve">Személyi juttatások </t>
  </si>
  <si>
    <t xml:space="preserve">Kommunikációs szolgáltatások </t>
  </si>
  <si>
    <t xml:space="preserve">Költségvetési kiadások </t>
  </si>
  <si>
    <t xml:space="preserve">Finanszírozási kiadások </t>
  </si>
  <si>
    <t>Működési célú visszatérítendő támogatások, kölcsönök visszatérülése államháztartáson belülről</t>
  </si>
  <si>
    <t>Működési célú visszatérítendő támogatások, kölcsönök igénybevétele államháztartáson belülről</t>
  </si>
  <si>
    <t>Egyéb működési célú támogatások bevételei államháztartáson belülről</t>
  </si>
  <si>
    <t>Felhalmozási célú visszatérítendő támogatások, kölcsönök visszatérülése államháztartáson belülről</t>
  </si>
  <si>
    <t>Felhalmozási célú visszatérítendő támogatások, kölcsönök igénybevétele államháztartáson belülről</t>
  </si>
  <si>
    <t>Egyéb felhalmozási célú támogatások bevételei államháztartáson belülről</t>
  </si>
  <si>
    <t>Magánszemélyek jövedelemadói</t>
  </si>
  <si>
    <t xml:space="preserve">Társaságok jövedelemadói </t>
  </si>
  <si>
    <t>Szociális hozzájárulási adó és járulékok</t>
  </si>
  <si>
    <t>Bérhez és foglalkoztatáshoz kapcsolódó adók</t>
  </si>
  <si>
    <t xml:space="preserve">Vagyoni tipusú adók </t>
  </si>
  <si>
    <t xml:space="preserve">Értékesítési és forgalmi adók </t>
  </si>
  <si>
    <t xml:space="preserve">Fogyasztási adók </t>
  </si>
  <si>
    <t>Gépjárműadók</t>
  </si>
  <si>
    <t xml:space="preserve">Egyéb áruhasználati és szolgáltatási adók </t>
  </si>
  <si>
    <t xml:space="preserve">Egyéb közhatalmi bevételek </t>
  </si>
  <si>
    <t>Szolgáltatások ellenértéke</t>
  </si>
  <si>
    <t>Közvetített szolgáltatások értéke</t>
  </si>
  <si>
    <t>Tulajdonosi bevételek</t>
  </si>
  <si>
    <t>Kamatbevételek</t>
  </si>
  <si>
    <t>Egyéb pénzügyi műveletek bevételei</t>
  </si>
  <si>
    <t>Egyéb működési bevételek</t>
  </si>
  <si>
    <t>Immateriális javak értékesítése</t>
  </si>
  <si>
    <t>Ingatlanok értékesítése</t>
  </si>
  <si>
    <t>Részesedések értékesítése</t>
  </si>
  <si>
    <t>Működési célú visszatérítendő támogatások, kölcsönök visszatérülése államháztartáson kívülről</t>
  </si>
  <si>
    <t>Egyéb működési célú átvett pénzeszközök</t>
  </si>
  <si>
    <t>Felhalmozási célú visszatérítendő támogatások, kölcsönök visszatérülése államháztartáson kívülről</t>
  </si>
  <si>
    <t>Egyéb felhalmozási célú átvett pénzeszközök</t>
  </si>
  <si>
    <t xml:space="preserve">Hosszú lejáratú hitelek, kölcsönök felvétele </t>
  </si>
  <si>
    <t xml:space="preserve">Rövid lejáratú hitelek, kölcsönök felvétele  </t>
  </si>
  <si>
    <t>Forgatási célú belföldi értékpapírok beváltása, értékesítése</t>
  </si>
  <si>
    <t>Befektetési célú belföldi értékpapírok beváltása,  értékesítése</t>
  </si>
  <si>
    <t>Központi költségvetés sajátos finanszírozási bevételei</t>
  </si>
  <si>
    <t xml:space="preserve">Külföldi hitelek, kölcsönök felvétele </t>
  </si>
  <si>
    <t>KIADÁSOK ÖSSZESEN (K1-9)</t>
  </si>
  <si>
    <t>BEVÉTELEK ÖSSZESEN (B1-8)</t>
  </si>
  <si>
    <t>Az egységes rovatrend szerint a kiemelt kiadási és bevételi jogcímek</t>
  </si>
  <si>
    <t xml:space="preserve">Önkormányzatok működési támogatásai </t>
  </si>
  <si>
    <t>Működési célú támogatások államháztartáson belülről</t>
  </si>
  <si>
    <t xml:space="preserve">Felhalmozási célú támogatások államháztartáson belülről </t>
  </si>
  <si>
    <t xml:space="preserve">Jövedelemadók </t>
  </si>
  <si>
    <t xml:space="preserve">Termékek és szolgáltatások adói </t>
  </si>
  <si>
    <t xml:space="preserve">Közhatalmi bevételek </t>
  </si>
  <si>
    <t xml:space="preserve">Működési bevételek </t>
  </si>
  <si>
    <t xml:space="preserve">Felhalmozási bevételek </t>
  </si>
  <si>
    <t xml:space="preserve">Működési célú átvett pénzeszközök </t>
  </si>
  <si>
    <t xml:space="preserve">Költségvetési bevételek </t>
  </si>
  <si>
    <t xml:space="preserve">Felhalmozási célú átvett pénzeszközök </t>
  </si>
  <si>
    <t xml:space="preserve">Hitel-, kölcsönfelvétel államháztartáson kívülről </t>
  </si>
  <si>
    <t xml:space="preserve">Belföldi értékpapírok bevételei </t>
  </si>
  <si>
    <t xml:space="preserve">Maradvány igénybevétele </t>
  </si>
  <si>
    <t xml:space="preserve">Belföldi finanszírozás bevételei </t>
  </si>
  <si>
    <t xml:space="preserve">Külföldi finanszírozás bevételei </t>
  </si>
  <si>
    <t xml:space="preserve">Finanszírozási bevételek </t>
  </si>
  <si>
    <t xml:space="preserve">Felhalmozási célú visszatérítendő támogatások, kölcsönök visszatérülése államháztartáson belülről </t>
  </si>
  <si>
    <t xml:space="preserve">Egyéb működési célú támogatások bevételei államháztartáson belülről </t>
  </si>
  <si>
    <t xml:space="preserve">Működési célú visszatérítendő támogatások, kölcsönök igénybevétele államháztartáson belülről </t>
  </si>
  <si>
    <t xml:space="preserve">Felhalmozási célú visszatérítendő támogatások, kölcsönök igénybevétele államháztartáson belülről </t>
  </si>
  <si>
    <t xml:space="preserve">építményadó </t>
  </si>
  <si>
    <t xml:space="preserve">épület után fizetett idegenforgalmi adó </t>
  </si>
  <si>
    <t>magánszemélyek kommunális adója</t>
  </si>
  <si>
    <t>telekadó</t>
  </si>
  <si>
    <t xml:space="preserve">Egyéb áruhasználati és szolgáltatási adók  </t>
  </si>
  <si>
    <t>eljárási illetékek</t>
  </si>
  <si>
    <t>igazgatási szolgáltatási díjak</t>
  </si>
  <si>
    <t>felügyeleti díjak</t>
  </si>
  <si>
    <t>ebrendészeti hozzájárulás</t>
  </si>
  <si>
    <t>környezetvédelmi bírság</t>
  </si>
  <si>
    <t>természetvédelmi bírság</t>
  </si>
  <si>
    <t>műemlékvédelmi bírság</t>
  </si>
  <si>
    <t>építésügyi bírság</t>
  </si>
  <si>
    <t>szabálysértési pénz- és helyszíni mbírság és a közlekedési szabályszegések után kiszabott közigazgatási bírság helyi önkormányzatot megillető része</t>
  </si>
  <si>
    <t xml:space="preserve">Működési célú visszatérítendő támogatások, kölcsönök visszatérülése államháztartáson kívülről </t>
  </si>
  <si>
    <t xml:space="preserve">Egyéb működési célú átvett pénzeszközök </t>
  </si>
  <si>
    <t xml:space="preserve">Felhalmozási célú visszatérítendő támogatások, kölcsönök visszatérülése államháztartáson kívülről </t>
  </si>
  <si>
    <t xml:space="preserve">Egyéb felhalmozási célú átvett pénzeszközök </t>
  </si>
  <si>
    <t>Rövid lejáratú hitelek, kölcsönök felvétele</t>
  </si>
  <si>
    <t xml:space="preserve">Forgatási célú belföldi értékpapírok beváltása, értékesítése </t>
  </si>
  <si>
    <t xml:space="preserve">Befektetési célú belföldi értékpapírok beváltása, értékesítése </t>
  </si>
  <si>
    <t xml:space="preserve">BEVÉTELEK ÖSSZESEN </t>
  </si>
  <si>
    <t>főjegyző, jegyző, aljegyző, címzetes főjegyző, körjegyző</t>
  </si>
  <si>
    <t>I.  besorolási osztály összesen</t>
  </si>
  <si>
    <t>II.  besorolási osztály összesen</t>
  </si>
  <si>
    <t>III.  besorolási osztály összesen</t>
  </si>
  <si>
    <t>igazgató (főigazgató), igazgatóhelyettes (főigazgató-helyettes)</t>
  </si>
  <si>
    <t>főosztályvezető, főosztályvezető-helyettes, osztályvezető, ügykezelő osztályvezető, további vezető</t>
  </si>
  <si>
    <t>főtanácsos, főmunkatárs, tanácsos, munkatárs</t>
  </si>
  <si>
    <t>"A", "B" fizetési  osztály összesen</t>
  </si>
  <si>
    <t>"C", "D" fizetési osztály  összesen</t>
  </si>
  <si>
    <t>"E"-"J"  fizetési  osztály  összesen</t>
  </si>
  <si>
    <t>kutató, felsőoktatásban oktató</t>
  </si>
  <si>
    <t>fizikai alkalmazott,
a költségvetési szerveknél foglalkoztatott egyéb munkavállaló  (fizikai alkalmazott)</t>
  </si>
  <si>
    <t>ösztöndíjas foglalkoztatott</t>
  </si>
  <si>
    <t>közfoglalkoztatott</t>
  </si>
  <si>
    <t>polgármester, főpolgármester</t>
  </si>
  <si>
    <t>helyi önkormányzati képviselő-testület tagja, megyei közgyűlés tagja</t>
  </si>
  <si>
    <t>alpolgármester, főpolgármester-helyettes, 
megyei közgyűlés elnöke, alelnöke</t>
  </si>
  <si>
    <t xml:space="preserve">prémiumévek programról és a különleges foglalkoztatási állományról szóló 2004. évi CXXII. törvény alapján foglalkoztatott prémiumévesek </t>
  </si>
  <si>
    <t>prémiumévek programról és a különleges foglalkoztatási állományról szóló 2004. évi CXXII. törvény alapján foglalkoztatott különleges foglalkoztatási állományba helyezettek létszáma</t>
  </si>
  <si>
    <t>ösztöndíjas foglalkoztatottak (Pftv, illetve Magyar Közigazgatási Ösztöndíjról szóló 228/2011. (X. 28.) Korm. rendelet)</t>
  </si>
  <si>
    <t>munkaerőpiactól tartósan távol lévő személyek</t>
  </si>
  <si>
    <t>KÖZTISZTVISELŐK, KORMÁNYTISZTVISELŐK ÖSSZESEN</t>
  </si>
  <si>
    <t xml:space="preserve">KÖZALKALMAZOTTAK ÖSSZESEN </t>
  </si>
  <si>
    <t xml:space="preserve">EGYÉB BÉRRENDSZER ÖSSZESEN </t>
  </si>
  <si>
    <t xml:space="preserve">VÁLASZTOTT TISZTSÉGVISELŐK ÖSSZESEN </t>
  </si>
  <si>
    <t xml:space="preserve">KÖLTSÉGVETÉSI ENGEDÉLYEZETT LÉTSZÁMKERETBE TARTOZÓ FOGLALKOZTATOTTAK LÉTSZÁMA MINDÖSSZESEN </t>
  </si>
  <si>
    <t>MEGNEVEZÉS</t>
  </si>
  <si>
    <t>Foglalkoztatottak létszáma (fő)</t>
  </si>
  <si>
    <t>kötelező feladatok</t>
  </si>
  <si>
    <t>önként vállalt feladatok</t>
  </si>
  <si>
    <t>központi költségvetési szervek részére</t>
  </si>
  <si>
    <t>központi kezelésű előirányzatok részére</t>
  </si>
  <si>
    <t>fejezeti kezelésű előirányzatok EU-s programokra és azok hazai társfinanszírozása részére</t>
  </si>
  <si>
    <t>egyéb fejezeti kezelésű előirányzatok részére</t>
  </si>
  <si>
    <t>társadalombiztosítás pénzügyi alapjai részére</t>
  </si>
  <si>
    <t>elkülönített állami pénzalapok részére</t>
  </si>
  <si>
    <t>helyi önkormányzatok és költségvetési szerveik részére</t>
  </si>
  <si>
    <t>társulások és költségvetési szerveik részére</t>
  </si>
  <si>
    <t>nemzetiségi önkormányzatok és költségvetési szerveik részére</t>
  </si>
  <si>
    <t>térségi fejlesztési tanácsok és költségvetési szerveik részére</t>
  </si>
  <si>
    <t>egyházi jogi személyek részére</t>
  </si>
  <si>
    <t>egyéb civil szervezetek részére</t>
  </si>
  <si>
    <t>háztartások részére</t>
  </si>
  <si>
    <t>pénzügyi vállalkozások részére</t>
  </si>
  <si>
    <t>állami többségi tulajdonú nem pénzügyi vállalkozások részére</t>
  </si>
  <si>
    <t>önkormányzati többségi tulajdonú nem pénzügyi vállalkozások részére</t>
  </si>
  <si>
    <t>egyéb vállalkozások részére</t>
  </si>
  <si>
    <t>Európai Unió részére</t>
  </si>
  <si>
    <t>kormányok és nemzetközi szervezetek részére</t>
  </si>
  <si>
    <t>egyéb külföldiek részére</t>
  </si>
  <si>
    <t>Európai Unió  részére</t>
  </si>
  <si>
    <t>központi költségvetési szervektől</t>
  </si>
  <si>
    <t>helyi önkormányzatok és költségvetési szerveiktől</t>
  </si>
  <si>
    <t>társulások és költségvetési szerveiktől</t>
  </si>
  <si>
    <t>nemzetiségi önkormányzatok és költségvetési szerveiktől</t>
  </si>
  <si>
    <t>térségi fejlesztési tanácsok és költségvetési szerveiktől</t>
  </si>
  <si>
    <t xml:space="preserve"> központi költségvetési szervektől</t>
  </si>
  <si>
    <t>elkülönített állami pénzalapoktól</t>
  </si>
  <si>
    <t>társadalombiztosítás pénzügyi alapjaitól</t>
  </si>
  <si>
    <t>egyéb fejezeti kezelésű előirányzatoktól</t>
  </si>
  <si>
    <t>központi kezelésű előirányzatoktól</t>
  </si>
  <si>
    <t>fejezeti kezelésű előirányzatok EU-s programokra és azok hazai társfinanszírozásától</t>
  </si>
  <si>
    <t>egyházi jogi személyektől</t>
  </si>
  <si>
    <t>egyéb civil szervezetektől</t>
  </si>
  <si>
    <t>kormányok és nemzetközi szervezetektől</t>
  </si>
  <si>
    <t>egyéb külföldiektől</t>
  </si>
  <si>
    <t>Európai Uniótól</t>
  </si>
  <si>
    <t>egyéb vállalkozásoktól</t>
  </si>
  <si>
    <t>önkormányzati többségi tulajdonú nem pénzügyi vállalkozásoktól</t>
  </si>
  <si>
    <t>állami többségi tulajdonú nem pénzügyi vállalkozásoktól</t>
  </si>
  <si>
    <t>pénzügyi vállalkozásoktól</t>
  </si>
  <si>
    <t>háztartásoktól</t>
  </si>
  <si>
    <t xml:space="preserve">Európai Uniótól </t>
  </si>
  <si>
    <t xml:space="preserve">Költségvetési engedélyezett létszámkeret (álláshely) (fő) ÖNKORMÁNYZAT </t>
  </si>
  <si>
    <t>Előző év vállalkozási maradványának igénybevétele MŰKÖDÉSRE</t>
  </si>
  <si>
    <t>Előző év vállalkozási maradványának igénybevétele FELHALMOZÁSRA</t>
  </si>
  <si>
    <t>Előző év költségvetési maradványának igénybevétele MŰKÖDÉSRE</t>
  </si>
  <si>
    <t>Előző év költségvetési maradványának igénybevétele FELHALMOZÁSRA</t>
  </si>
  <si>
    <t>Általános tartalékok</t>
  </si>
  <si>
    <t>Megnevezés</t>
  </si>
  <si>
    <t>nettó</t>
  </si>
  <si>
    <t>áfa</t>
  </si>
  <si>
    <t>bruttó</t>
  </si>
  <si>
    <t xml:space="preserve">kiadási eredeti előirányzat </t>
  </si>
  <si>
    <t>adósságot keletkeztető ügylet kezdő időpontja</t>
  </si>
  <si>
    <t>adósságot keletkeztető ügylet lejárati időpontja</t>
  </si>
  <si>
    <t>ebből kiadási előirányzat fedezete-saját forrás</t>
  </si>
  <si>
    <t>ebből kiadási előirányzat fedezete-adósságot keletkeztető ügylet</t>
  </si>
  <si>
    <t>adósságot keletkeztető ügylet fajtája</t>
  </si>
  <si>
    <t>adósságot keletkeztető ügylet- várható visszatérítendő összege (kamattal) leáratig mindösszesen</t>
  </si>
  <si>
    <t xml:space="preserve">adósságot keletkeztető ügyletekből és kezességvállalásokból fennálló kötelezettségek </t>
  </si>
  <si>
    <t>adósságot keletkeztető ügylet rovatszáma (B8)</t>
  </si>
  <si>
    <t>hitel/lízing/kölcsön/értékpapír</t>
  </si>
  <si>
    <t>EREDETI ELŐIRÁNYZAT</t>
  </si>
  <si>
    <t>Rovat</t>
  </si>
  <si>
    <t>SAJÁT BEVÉTELEK</t>
  </si>
  <si>
    <t>önkormányzatok és költségvetési szervei</t>
  </si>
  <si>
    <t>települési támogatás</t>
  </si>
  <si>
    <t>Céltartalékok</t>
  </si>
  <si>
    <t>Működési célú támogatások az Európai Uniónak</t>
  </si>
  <si>
    <t>K513</t>
  </si>
  <si>
    <t>Tartalékok</t>
  </si>
  <si>
    <t>Felhalmozási célú támogatások az Európai Uniónak</t>
  </si>
  <si>
    <t>Egyéb felhalmozási célú támogatások államháztartáson kívülre</t>
  </si>
  <si>
    <t>K89</t>
  </si>
  <si>
    <t>Hosszú lejáratú hitelek, kölcsönök törlesztése pénzügyi vállalkozásnak</t>
  </si>
  <si>
    <t>Elszámolásból származó bevételek</t>
  </si>
  <si>
    <t>B65</t>
  </si>
  <si>
    <t>Kiadások (Ft)</t>
  </si>
  <si>
    <t>Bevételek (Ft)</t>
  </si>
  <si>
    <t>Beruházások és felújítások (Ft)</t>
  </si>
  <si>
    <t>Az európai uniós forrásból finanszírozott támogatással megvalósuló programok, projektek kiadásai, bevételei, valamint a helyi önkormányzat ilyen projektekhez történő hozzájárulásai (Ft)</t>
  </si>
  <si>
    <t>A Gst. 3. § (1) bekezdése szerinti adósságot keletkeztető ügyletekből és kezességvállalásokból fennálló kötelezettségek az adósságot keletkeztető ügyletek futamidejének végéig, illetve a kezesség érvényesíthetőségéig, és a Gst. 45. § (1) bekezdés a) pontja felhatalmazása alapján kiadott jogszabályban meghatározottak szerinti saját bevételek (Ft)</t>
  </si>
  <si>
    <t>Általános- és céltartalékok (Ft)</t>
  </si>
  <si>
    <t>A közvetett támogatások (Ft)</t>
  </si>
  <si>
    <t>Támogatások, kölcsönök nyújtása és törlesztése (Ft)</t>
  </si>
  <si>
    <t>Támogatások, kölcsönök bevételei (Ft)</t>
  </si>
  <si>
    <t>Lakosságnak juttatott támogatások, szociális, rászorultsági jellegű ellátások (Ft)</t>
  </si>
  <si>
    <t>Helyi adó és egyéb közhatalmi bevételek (Ft)</t>
  </si>
  <si>
    <t>A költségvetési hiány külső finanszírozására vagy a költségvetési többlet felhasználására szolgáló finanszírozási bevételek és kiadások működési és felhalmozási cél szerinti tagolásban (Ft)</t>
  </si>
  <si>
    <t>Rövid lejáratú hitelek, kölcsönök törlesztése pénzügyi vállalkozásnak</t>
  </si>
  <si>
    <t xml:space="preserve">Befektetési célú belföldi értékpapírok vásárlása </t>
  </si>
  <si>
    <t xml:space="preserve">Kincstárjegyek beváltása </t>
  </si>
  <si>
    <t>Éven belüli lejáratú belföldi értékpapírok beváltása</t>
  </si>
  <si>
    <t>K9125</t>
  </si>
  <si>
    <t>K9126</t>
  </si>
  <si>
    <t xml:space="preserve">Belföldi kötvények beváltása </t>
  </si>
  <si>
    <t xml:space="preserve">Éven túli lejáratú belföldi értékpapírok beváltása </t>
  </si>
  <si>
    <t>Pénzeszközök lekötött bankbetétként elhelyezése</t>
  </si>
  <si>
    <t>K9191</t>
  </si>
  <si>
    <t>K9192</t>
  </si>
  <si>
    <t>K919</t>
  </si>
  <si>
    <t xml:space="preserve">Hosszú lejáratú tulajdonosi kölcsönök kiadásai </t>
  </si>
  <si>
    <t>Rövid lejáratú tulajdonosi kölcsönök kiadásai</t>
  </si>
  <si>
    <t xml:space="preserve">Tulajdonosi kölcsönök kiadásai </t>
  </si>
  <si>
    <t>Hitelek, kölcsönök törlesztése külföldi kormányoknak és nemzetközi szervezeteknek</t>
  </si>
  <si>
    <t>K925</t>
  </si>
  <si>
    <t>Hitelek, kölcsönök törlesztése külföldi pénzintézeteknek</t>
  </si>
  <si>
    <t>K94</t>
  </si>
  <si>
    <t>Váltókiadások</t>
  </si>
  <si>
    <t>B411</t>
  </si>
  <si>
    <t>Biztosító által fizetett kártérítés</t>
  </si>
  <si>
    <t>saját bevételek 2020</t>
  </si>
  <si>
    <t>saját bevételek 2021</t>
  </si>
  <si>
    <t>saját bevételek 2019</t>
  </si>
  <si>
    <t>késedelmi pótlék, talajterhelési díj</t>
  </si>
  <si>
    <t>Útfelújítás</t>
  </si>
  <si>
    <t>Sorkifalud ÖNKORMÁNYZATI ELŐIRÁNYZATOK</t>
  </si>
  <si>
    <t>TOP - csapadékvízelvezetés</t>
  </si>
  <si>
    <t>TOP - energetikai korszerűsítés</t>
  </si>
  <si>
    <t>Projekt: TOP- energetikaikorszerűsítési pályázat</t>
  </si>
  <si>
    <t>Projekt: TOP - csapadékvízelvezetés pályázat</t>
  </si>
  <si>
    <t>Sorkifalud Önkormányzat 2020. évi költségvetése</t>
  </si>
  <si>
    <t>Sorkifaludi Közös Önkormányzati Hivatal előirányzata</t>
  </si>
  <si>
    <t>Sorkifalud Község Önkormányzata előirányzatai</t>
  </si>
  <si>
    <t>Sorkifalud Község Önkormányzata és költségvetési szervei előirányzatai összesen</t>
  </si>
  <si>
    <t>Sorkifalud Közös Önkormányzati Hivatal előirányzatai</t>
  </si>
  <si>
    <t>Sorkifalud és költségvetési szervei előirányzatai összesen</t>
  </si>
  <si>
    <t>KÖZÖS HIVATAL ELŐIRÁNYZATAI</t>
  </si>
  <si>
    <t>Költségvetési engedélyezett létszámkeret (álláshely) (fő) HIVATAL</t>
  </si>
  <si>
    <t>saját bevételek 2022</t>
  </si>
  <si>
    <t>Irányító szervi támogatások folyósítása (Ft)</t>
  </si>
  <si>
    <t>Központi, irányító szervi támogatások folyósítása működési célra</t>
  </si>
  <si>
    <t>Központi, irányító szervi támogatások folyósítása felhalmozási célra</t>
  </si>
  <si>
    <t>Sorkifaludi Közös Önkormányzati Hivatal</t>
  </si>
  <si>
    <t>Sorkifalud Község Önkormányzata</t>
  </si>
  <si>
    <t>Önkormányzat 2020. évi költségvetése</t>
  </si>
  <si>
    <t>1. melléklet 1./2020. (I.29.) önkormányzati rendelethez</t>
  </si>
  <si>
    <t>2A. melléklet 1./2020. (I.29.) önkormányzati rendelethez</t>
  </si>
  <si>
    <t>2B. melléklet 1/2020. (I.29.) önkormányzati rendelethez</t>
  </si>
  <si>
    <t>2. melléklet 1./2020. (I.29.) önkormányzati rendelethez</t>
  </si>
  <si>
    <t>3A. melléklet 1./2020. (I.29.) önkormányzati rendelethez</t>
  </si>
  <si>
    <t>3B. melléklet 1./2020. (29.) önkormányzati rendelethez</t>
  </si>
  <si>
    <t>3. melléklet 1./2020. (I.29.) önkormányzati rendelethez</t>
  </si>
  <si>
    <t>4. melléklet 1./2020. (I.29.) önkormányzati rendelethez</t>
  </si>
  <si>
    <t>5. melléklet 1/2019 (I.29.) önkormányzati rendelethez</t>
  </si>
  <si>
    <t>6. melléklet 1.2020. (I.29.) önkormányzati rendelethez</t>
  </si>
  <si>
    <t>7. melléklet 1/2020. (I.29.) önkormányzati rendelethez</t>
  </si>
  <si>
    <t>8. melléklet 1/2020. (I.29.) önkormányzati rendelethez</t>
  </si>
  <si>
    <t>9. melléklet 1/2020. (I.29.) önkormányzati rendelethez</t>
  </si>
  <si>
    <t>10. melléklet 1/2020. (I.29.) önkormányzati rendelethez</t>
  </si>
  <si>
    <t>11. melléklet 1/2020. (I.29.) önkormányzati rendelethez</t>
  </si>
  <si>
    <t>12. melléklet 1/2020. (I.29.) önkormányzati rendelethez</t>
  </si>
  <si>
    <t>13. melléklet 1/2020. (I.29.) önkormányzati rendelethez</t>
  </si>
  <si>
    <t>14. melléklet 1/2020. (I.29.) önkormányzati rendelethez</t>
  </si>
  <si>
    <t>15. melléklet 1/2020. (I.29.) önkormányzati rendelethez</t>
  </si>
  <si>
    <t>16. melléklet 1/2020. (I.29.) önkormányzati rendelethez</t>
  </si>
  <si>
    <t>MÓDOSÍTOTT ELŐIRÁNYZAT I.</t>
  </si>
  <si>
    <t>MÓDOSÍTOTT ELŐIRÁNYZAT II.</t>
  </si>
  <si>
    <t>B1131</t>
  </si>
  <si>
    <t>B1132</t>
  </si>
  <si>
    <t>Települési önkormányzatok egyes szociális és gyermekjóléti  feladatainak támogatása</t>
  </si>
  <si>
    <t>Települési önkormányzatok gyermekétkeztetési feladatainak támogatása</t>
  </si>
  <si>
    <t>MÓDOSÍTOTT ELŐIRÁNYZAT III.</t>
  </si>
  <si>
    <t xml:space="preserve">harangláb nyílászáró, közművelődés eszközbeszerzés, WIFI4EU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</si>
</sst>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__"/>
    <numFmt numFmtId="165" formatCode="\ ##########"/>
  </numFmts>
  <fonts count="71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b/>
      <sz val="10"/>
      <name val="Bookman Old Style"/>
      <family val="1"/>
      <charset val="238"/>
    </font>
    <font>
      <sz val="10"/>
      <name val="Bookman Old Style"/>
      <family val="1"/>
      <charset val="238"/>
    </font>
    <font>
      <b/>
      <sz val="12"/>
      <name val="Bookman Old Style"/>
      <family val="1"/>
      <charset val="238"/>
    </font>
    <font>
      <b/>
      <sz val="11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sz val="10"/>
      <name val="Arial CE"/>
      <charset val="238"/>
    </font>
    <font>
      <sz val="11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b/>
      <i/>
      <sz val="14"/>
      <name val="Bookman Old Style"/>
      <family val="1"/>
      <charset val="238"/>
    </font>
    <font>
      <sz val="10"/>
      <color indexed="8"/>
      <name val="Times New Roman"/>
      <family val="1"/>
      <charset val="238"/>
    </font>
    <font>
      <sz val="11"/>
      <color indexed="8"/>
      <name val="Bookman Old Style"/>
      <family val="1"/>
      <charset val="238"/>
    </font>
    <font>
      <i/>
      <sz val="10"/>
      <color indexed="30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sz val="14"/>
      <color indexed="8"/>
      <name val="Bookman Old Style"/>
      <family val="1"/>
      <charset val="238"/>
    </font>
    <font>
      <sz val="12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i/>
      <sz val="10"/>
      <color indexed="40"/>
      <name val="Bookman Old Style"/>
      <family val="1"/>
      <charset val="238"/>
    </font>
    <font>
      <b/>
      <sz val="10"/>
      <color indexed="40"/>
      <name val="Bookman Old Style"/>
      <family val="1"/>
      <charset val="238"/>
    </font>
    <font>
      <b/>
      <i/>
      <u/>
      <sz val="12"/>
      <color indexed="8"/>
      <name val="Bookman Old Style"/>
      <family val="1"/>
      <charset val="238"/>
    </font>
    <font>
      <sz val="9"/>
      <color indexed="8"/>
      <name val="Bookman Old Style"/>
      <family val="1"/>
      <charset val="238"/>
    </font>
    <font>
      <b/>
      <i/>
      <sz val="12"/>
      <color indexed="8"/>
      <name val="Bookman Old Style"/>
      <family val="1"/>
      <charset val="238"/>
    </font>
    <font>
      <b/>
      <sz val="10"/>
      <color indexed="8"/>
      <name val="Bookman Old Style"/>
      <family val="1"/>
      <charset val="238"/>
    </font>
    <font>
      <b/>
      <i/>
      <sz val="11"/>
      <color indexed="8"/>
      <name val="Bookman Old Style"/>
      <family val="1"/>
      <charset val="238"/>
    </font>
    <font>
      <i/>
      <sz val="11"/>
      <color indexed="8"/>
      <name val="Bookman Old Style"/>
      <family val="1"/>
      <charset val="238"/>
    </font>
    <font>
      <b/>
      <sz val="11"/>
      <color indexed="10"/>
      <name val="Bookman Old Style"/>
      <family val="1"/>
      <charset val="238"/>
    </font>
    <font>
      <i/>
      <sz val="14"/>
      <color indexed="8"/>
      <name val="Calibri"/>
      <family val="2"/>
      <charset val="238"/>
    </font>
    <font>
      <b/>
      <sz val="10"/>
      <color indexed="8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u/>
      <sz val="10"/>
      <color indexed="12"/>
      <name val="Calibri"/>
      <family val="2"/>
      <charset val="238"/>
    </font>
    <font>
      <i/>
      <sz val="11"/>
      <color indexed="8"/>
      <name val="Calibri"/>
      <family val="2"/>
      <charset val="238"/>
    </font>
    <font>
      <sz val="8"/>
      <name val="Calibri"/>
      <family val="2"/>
      <charset val="238"/>
    </font>
    <font>
      <sz val="10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u/>
      <sz val="11"/>
      <color theme="10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rgb="FF7030A0"/>
      <name val="Bookman Old Style"/>
      <family val="1"/>
      <charset val="238"/>
    </font>
    <font>
      <sz val="11"/>
      <color rgb="FF7030A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theme="7" tint="-0.249977111117893"/>
      <name val="Bookman Old Style"/>
      <family val="1"/>
      <charset val="238"/>
    </font>
    <font>
      <sz val="11"/>
      <color indexed="8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.5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i/>
      <sz val="10"/>
      <name val="Bookman Old Style"/>
      <family val="1"/>
      <charset val="238"/>
    </font>
    <font>
      <i/>
      <sz val="10"/>
      <color indexed="8"/>
      <name val="Bookman Old Style"/>
      <family val="1"/>
      <charset val="238"/>
    </font>
    <font>
      <i/>
      <sz val="10"/>
      <color theme="1"/>
      <name val="Calibri"/>
      <family val="2"/>
      <charset val="238"/>
      <scheme val="minor"/>
    </font>
    <font>
      <i/>
      <sz val="10"/>
      <color indexed="8"/>
      <name val="Calibri"/>
      <family val="2"/>
      <charset val="238"/>
      <scheme val="minor"/>
    </font>
    <font>
      <sz val="11"/>
      <color theme="1"/>
      <name val="Bookman Old Style"/>
      <family val="1"/>
      <charset val="238"/>
    </font>
    <font>
      <b/>
      <sz val="11"/>
      <color theme="1"/>
      <name val="Bookman Old Style"/>
      <family val="1"/>
      <charset val="238"/>
    </font>
    <font>
      <i/>
      <sz val="11"/>
      <color theme="1"/>
      <name val="Bookman Old Style"/>
      <family val="1"/>
      <charset val="238"/>
    </font>
    <font>
      <i/>
      <sz val="11"/>
      <color theme="1"/>
      <name val="Calibri"/>
      <family val="2"/>
      <charset val="238"/>
      <scheme val="minor"/>
    </font>
    <font>
      <b/>
      <sz val="9"/>
      <color indexed="8"/>
      <name val="Bookman Old Style"/>
      <family val="1"/>
      <charset val="238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Bookman Old Style"/>
      <family val="1"/>
      <charset val="238"/>
    </font>
    <font>
      <b/>
      <sz val="11"/>
      <color rgb="FFFF0000"/>
      <name val="Calibri"/>
      <family val="2"/>
      <charset val="238"/>
      <scheme val="minor"/>
    </font>
    <font>
      <sz val="11"/>
      <color rgb="FFFF0000"/>
      <name val="Bookman Old Style"/>
      <family val="1"/>
      <charset val="238"/>
    </font>
    <font>
      <i/>
      <sz val="11"/>
      <name val="Bookman Old Style"/>
      <family val="1"/>
      <charset val="238"/>
    </font>
    <font>
      <b/>
      <sz val="12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12.5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38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9" fillId="0" borderId="0" applyNumberFormat="0" applyFill="0" applyBorder="0" applyAlignment="0" applyProtection="0">
      <alignment vertical="top"/>
      <protection locked="0"/>
    </xf>
    <xf numFmtId="0" fontId="11" fillId="0" borderId="0"/>
    <xf numFmtId="0" fontId="37" fillId="0" borderId="0"/>
    <xf numFmtId="0" fontId="11" fillId="0" borderId="0"/>
  </cellStyleXfs>
  <cellXfs count="293">
    <xf numFmtId="0" fontId="0" fillId="0" borderId="0" xfId="0"/>
    <xf numFmtId="0" fontId="0" fillId="0" borderId="0" xfId="0" applyAlignment="1"/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6" fillId="0" borderId="0" xfId="0" applyFont="1"/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left" vertical="center" wrapText="1"/>
    </xf>
    <xf numFmtId="0" fontId="0" fillId="0" borderId="0" xfId="0" applyBorder="1"/>
    <xf numFmtId="0" fontId="0" fillId="0" borderId="1" xfId="0" applyBorder="1"/>
    <xf numFmtId="0" fontId="9" fillId="0" borderId="1" xfId="0" applyFont="1" applyFill="1" applyBorder="1" applyAlignment="1">
      <alignment horizontal="left" vertical="center" wrapText="1"/>
    </xf>
    <xf numFmtId="0" fontId="16" fillId="0" borderId="1" xfId="0" applyFont="1" applyBorder="1"/>
    <xf numFmtId="0" fontId="18" fillId="0" borderId="1" xfId="0" applyFont="1" applyBorder="1"/>
    <xf numFmtId="0" fontId="19" fillId="0" borderId="1" xfId="0" applyFont="1" applyBorder="1"/>
    <xf numFmtId="0" fontId="8" fillId="2" borderId="1" xfId="0" applyFont="1" applyFill="1" applyBorder="1" applyAlignment="1">
      <alignment vertical="center"/>
    </xf>
    <xf numFmtId="0" fontId="9" fillId="2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/>
    </xf>
    <xf numFmtId="0" fontId="22" fillId="0" borderId="1" xfId="0" applyFont="1" applyFill="1" applyBorder="1" applyAlignment="1">
      <alignment horizontal="left" vertical="center" wrapText="1"/>
    </xf>
    <xf numFmtId="0" fontId="23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vertical="center"/>
    </xf>
    <xf numFmtId="0" fontId="5" fillId="0" borderId="1" xfId="6" applyFont="1" applyFill="1" applyBorder="1" applyAlignment="1">
      <alignment horizontal="left" vertical="center" wrapText="1"/>
    </xf>
    <xf numFmtId="0" fontId="6" fillId="0" borderId="1" xfId="6" applyFont="1" applyFill="1" applyBorder="1" applyAlignment="1">
      <alignment horizontal="left" vertical="center" wrapText="1"/>
    </xf>
    <xf numFmtId="0" fontId="25" fillId="0" borderId="1" xfId="0" applyFont="1" applyBorder="1"/>
    <xf numFmtId="0" fontId="25" fillId="0" borderId="1" xfId="0" applyFont="1" applyBorder="1" applyAlignment="1">
      <alignment wrapText="1"/>
    </xf>
    <xf numFmtId="0" fontId="26" fillId="0" borderId="0" xfId="0" applyFont="1" applyAlignment="1">
      <alignment horizontal="center" wrapText="1"/>
    </xf>
    <xf numFmtId="0" fontId="2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27" fillId="0" borderId="1" xfId="0" applyFont="1" applyBorder="1" applyAlignment="1">
      <alignment wrapText="1"/>
    </xf>
    <xf numFmtId="0" fontId="18" fillId="4" borderId="1" xfId="0" applyFont="1" applyFill="1" applyBorder="1"/>
    <xf numFmtId="0" fontId="21" fillId="0" borderId="0" xfId="0" applyFont="1" applyAlignment="1">
      <alignment horizontal="center"/>
    </xf>
    <xf numFmtId="0" fontId="16" fillId="0" borderId="1" xfId="0" applyFont="1" applyBorder="1" applyAlignment="1">
      <alignment wrapText="1"/>
    </xf>
    <xf numFmtId="0" fontId="12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0" fontId="21" fillId="0" borderId="0" xfId="0" applyFont="1" applyAlignment="1">
      <alignment horizontal="justify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28" fillId="0" borderId="1" xfId="0" applyFont="1" applyBorder="1" applyAlignment="1">
      <alignment horizontal="justify"/>
    </xf>
    <xf numFmtId="0" fontId="18" fillId="0" borderId="1" xfId="0" applyFont="1" applyBorder="1" applyAlignment="1">
      <alignment horizontal="justify"/>
    </xf>
    <xf numFmtId="0" fontId="29" fillId="0" borderId="1" xfId="0" applyFont="1" applyBorder="1" applyAlignment="1">
      <alignment horizontal="justify"/>
    </xf>
    <xf numFmtId="0" fontId="13" fillId="0" borderId="1" xfId="0" applyFont="1" applyFill="1" applyBorder="1" applyAlignment="1">
      <alignment horizontal="left" vertical="center"/>
    </xf>
    <xf numFmtId="0" fontId="18" fillId="0" borderId="1" xfId="0" applyFont="1" applyBorder="1" applyAlignment="1">
      <alignment horizontal="center"/>
    </xf>
    <xf numFmtId="0" fontId="14" fillId="0" borderId="0" xfId="0" applyFont="1" applyFill="1" applyBorder="1" applyAlignment="1">
      <alignment horizontal="center" vertical="center" wrapText="1"/>
    </xf>
    <xf numFmtId="0" fontId="30" fillId="0" borderId="0" xfId="0" applyFont="1"/>
    <xf numFmtId="0" fontId="19" fillId="0" borderId="0" xfId="0" applyFont="1" applyAlignment="1">
      <alignment horizontal="center"/>
    </xf>
    <xf numFmtId="0" fontId="8" fillId="2" borderId="1" xfId="0" applyFont="1" applyFill="1" applyBorder="1" applyAlignment="1">
      <alignment vertical="center" wrapText="1"/>
    </xf>
    <xf numFmtId="0" fontId="31" fillId="0" borderId="0" xfId="0" applyFont="1" applyAlignment="1">
      <alignment horizontal="center" wrapText="1"/>
    </xf>
    <xf numFmtId="0" fontId="0" fillId="0" borderId="0" xfId="0" applyFill="1"/>
    <xf numFmtId="0" fontId="8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left" vertical="center" wrapText="1"/>
    </xf>
    <xf numFmtId="0" fontId="32" fillId="0" borderId="0" xfId="0" applyFont="1" applyAlignment="1">
      <alignment horizontal="justify" vertical="center"/>
    </xf>
    <xf numFmtId="0" fontId="33" fillId="0" borderId="0" xfId="0" applyFont="1" applyAlignment="1">
      <alignment horizontal="justify" vertical="center"/>
    </xf>
    <xf numFmtId="0" fontId="34" fillId="0" borderId="0" xfId="2" applyFont="1" applyAlignment="1" applyProtection="1">
      <alignment horizontal="justify" vertical="center"/>
    </xf>
    <xf numFmtId="0" fontId="3" fillId="0" borderId="1" xfId="0" applyFont="1" applyBorder="1" applyAlignment="1">
      <alignment wrapText="1"/>
    </xf>
    <xf numFmtId="0" fontId="9" fillId="0" borderId="1" xfId="0" applyFont="1" applyBorder="1" applyAlignment="1">
      <alignment horizontal="justify"/>
    </xf>
    <xf numFmtId="3" fontId="0" fillId="0" borderId="1" xfId="0" applyNumberFormat="1" applyBorder="1"/>
    <xf numFmtId="0" fontId="13" fillId="0" borderId="0" xfId="0" applyFont="1"/>
    <xf numFmtId="0" fontId="41" fillId="0" borderId="0" xfId="0" applyFont="1"/>
    <xf numFmtId="3" fontId="41" fillId="0" borderId="1" xfId="0" applyNumberFormat="1" applyFont="1" applyBorder="1"/>
    <xf numFmtId="0" fontId="4" fillId="4" borderId="1" xfId="0" applyFont="1" applyFill="1" applyBorder="1"/>
    <xf numFmtId="0" fontId="9" fillId="0" borderId="1" xfId="0" applyFont="1" applyBorder="1"/>
    <xf numFmtId="0" fontId="41" fillId="0" borderId="1" xfId="0" applyFont="1" applyBorder="1"/>
    <xf numFmtId="0" fontId="9" fillId="4" borderId="1" xfId="0" applyFont="1" applyFill="1" applyBorder="1"/>
    <xf numFmtId="0" fontId="4" fillId="2" borderId="1" xfId="0" applyFont="1" applyFill="1" applyBorder="1" applyAlignment="1">
      <alignment wrapText="1"/>
    </xf>
    <xf numFmtId="0" fontId="18" fillId="0" borderId="0" xfId="0" applyFont="1" applyFill="1"/>
    <xf numFmtId="0" fontId="0" fillId="0" borderId="0" xfId="0" applyAlignment="1">
      <alignment horizontal="center" wrapText="1"/>
    </xf>
    <xf numFmtId="0" fontId="10" fillId="0" borderId="0" xfId="0" applyFont="1" applyAlignment="1">
      <alignment horizontal="center" wrapText="1"/>
    </xf>
    <xf numFmtId="0" fontId="10" fillId="0" borderId="0" xfId="0" applyFont="1"/>
    <xf numFmtId="0" fontId="3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13" fillId="0" borderId="1" xfId="0" applyFont="1" applyBorder="1"/>
    <xf numFmtId="14" fontId="13" fillId="0" borderId="1" xfId="0" applyNumberFormat="1" applyFont="1" applyBorder="1"/>
    <xf numFmtId="0" fontId="15" fillId="0" borderId="0" xfId="0" applyFont="1" applyAlignment="1">
      <alignment horizontal="justify" vertical="center"/>
    </xf>
    <xf numFmtId="0" fontId="4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3" fontId="43" fillId="0" borderId="1" xfId="0" applyNumberFormat="1" applyFont="1" applyBorder="1"/>
    <xf numFmtId="3" fontId="44" fillId="0" borderId="1" xfId="0" applyNumberFormat="1" applyFont="1" applyBorder="1"/>
    <xf numFmtId="0" fontId="46" fillId="0" borderId="1" xfId="0" applyFont="1" applyBorder="1"/>
    <xf numFmtId="0" fontId="43" fillId="0" borderId="0" xfId="0" applyFont="1"/>
    <xf numFmtId="0" fontId="42" fillId="0" borderId="1" xfId="0" applyFont="1" applyBorder="1"/>
    <xf numFmtId="3" fontId="47" fillId="0" borderId="1" xfId="0" applyNumberFormat="1" applyFont="1" applyBorder="1"/>
    <xf numFmtId="3" fontId="48" fillId="0" borderId="1" xfId="0" applyNumberFormat="1" applyFont="1" applyBorder="1"/>
    <xf numFmtId="3" fontId="49" fillId="0" borderId="1" xfId="0" applyNumberFormat="1" applyFont="1" applyBorder="1"/>
    <xf numFmtId="3" fontId="50" fillId="0" borderId="1" xfId="0" applyNumberFormat="1" applyFont="1" applyBorder="1"/>
    <xf numFmtId="0" fontId="48" fillId="0" borderId="1" xfId="0" applyFont="1" applyBorder="1"/>
    <xf numFmtId="0" fontId="0" fillId="0" borderId="0" xfId="0" applyAlignment="1">
      <alignment horizontal="right"/>
    </xf>
    <xf numFmtId="3" fontId="45" fillId="0" borderId="1" xfId="0" applyNumberFormat="1" applyFont="1" applyBorder="1"/>
    <xf numFmtId="0" fontId="0" fillId="0" borderId="0" xfId="0" applyAlignment="1">
      <alignment horizontal="right"/>
    </xf>
    <xf numFmtId="0" fontId="4" fillId="5" borderId="1" xfId="0" applyFont="1" applyFill="1" applyBorder="1" applyAlignment="1">
      <alignment horizontal="left" vertical="center"/>
    </xf>
    <xf numFmtId="165" fontId="4" fillId="5" borderId="1" xfId="0" applyNumberFormat="1" applyFont="1" applyFill="1" applyBorder="1" applyAlignment="1">
      <alignment vertical="center"/>
    </xf>
    <xf numFmtId="3" fontId="50" fillId="5" borderId="1" xfId="0" applyNumberFormat="1" applyFont="1" applyFill="1" applyBorder="1"/>
    <xf numFmtId="0" fontId="7" fillId="5" borderId="1" xfId="0" applyFont="1" applyFill="1" applyBorder="1" applyAlignment="1">
      <alignment horizontal="left" vertical="center"/>
    </xf>
    <xf numFmtId="0" fontId="4" fillId="5" borderId="1" xfId="0" applyFont="1" applyFill="1" applyBorder="1" applyAlignment="1">
      <alignment horizontal="left" vertical="center" wrapText="1"/>
    </xf>
    <xf numFmtId="0" fontId="4" fillId="6" borderId="1" xfId="0" applyFont="1" applyFill="1" applyBorder="1"/>
    <xf numFmtId="0" fontId="7" fillId="5" borderId="1" xfId="0" applyFont="1" applyFill="1" applyBorder="1" applyAlignment="1">
      <alignment horizontal="left" vertical="center" wrapText="1"/>
    </xf>
    <xf numFmtId="3" fontId="51" fillId="6" borderId="1" xfId="0" applyNumberFormat="1" applyFont="1" applyFill="1" applyBorder="1"/>
    <xf numFmtId="3" fontId="52" fillId="6" borderId="1" xfId="0" applyNumberFormat="1" applyFont="1" applyFill="1" applyBorder="1"/>
    <xf numFmtId="3" fontId="55" fillId="0" borderId="1" xfId="0" applyNumberFormat="1" applyFont="1" applyBorder="1"/>
    <xf numFmtId="3" fontId="56" fillId="0" borderId="1" xfId="0" applyNumberFormat="1" applyFont="1" applyBorder="1"/>
    <xf numFmtId="0" fontId="12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57" fillId="0" borderId="1" xfId="0" applyFont="1" applyBorder="1" applyAlignment="1">
      <alignment horizontal="center" vertical="center"/>
    </xf>
    <xf numFmtId="0" fontId="58" fillId="0" borderId="1" xfId="0" applyFont="1" applyBorder="1" applyAlignment="1">
      <alignment horizontal="center" vertical="center"/>
    </xf>
    <xf numFmtId="0" fontId="0" fillId="0" borderId="0" xfId="0" applyAlignment="1">
      <alignment horizontal="right"/>
    </xf>
    <xf numFmtId="0" fontId="5" fillId="0" borderId="1" xfId="6" applyFont="1" applyFill="1" applyBorder="1" applyAlignment="1">
      <alignment horizontal="center" vertical="center" wrapText="1"/>
    </xf>
    <xf numFmtId="0" fontId="6" fillId="0" borderId="1" xfId="6" applyFont="1" applyFill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6" xfId="0" applyBorder="1"/>
    <xf numFmtId="3" fontId="41" fillId="0" borderId="6" xfId="0" applyNumberFormat="1" applyFont="1" applyBorder="1"/>
    <xf numFmtId="3" fontId="41" fillId="0" borderId="0" xfId="0" applyNumberFormat="1" applyFont="1" applyBorder="1"/>
    <xf numFmtId="3" fontId="0" fillId="0" borderId="6" xfId="0" applyNumberFormat="1" applyBorder="1"/>
    <xf numFmtId="3" fontId="0" fillId="0" borderId="0" xfId="0" applyNumberFormat="1" applyBorder="1"/>
    <xf numFmtId="0" fontId="2" fillId="7" borderId="1" xfId="0" applyFont="1" applyFill="1" applyBorder="1" applyAlignment="1">
      <alignment wrapText="1"/>
    </xf>
    <xf numFmtId="0" fontId="9" fillId="7" borderId="1" xfId="0" applyFont="1" applyFill="1" applyBorder="1" applyAlignment="1">
      <alignment horizontal="left" vertical="center" wrapText="1"/>
    </xf>
    <xf numFmtId="3" fontId="41" fillId="7" borderId="1" xfId="0" applyNumberFormat="1" applyFont="1" applyFill="1" applyBorder="1"/>
    <xf numFmtId="3" fontId="0" fillId="0" borderId="1" xfId="0" applyNumberFormat="1" applyBorder="1" applyAlignment="1">
      <alignment horizontal="right" vertical="center"/>
    </xf>
    <xf numFmtId="3" fontId="41" fillId="0" borderId="1" xfId="0" applyNumberFormat="1" applyFont="1" applyBorder="1" applyAlignment="1">
      <alignment horizontal="right" vertical="center"/>
    </xf>
    <xf numFmtId="0" fontId="18" fillId="0" borderId="1" xfId="0" applyFont="1" applyBorder="1" applyAlignment="1">
      <alignment horizontal="center" wrapText="1"/>
    </xf>
    <xf numFmtId="0" fontId="18" fillId="0" borderId="1" xfId="0" applyFont="1" applyBorder="1" applyAlignment="1">
      <alignment horizontal="center" vertical="center"/>
    </xf>
    <xf numFmtId="0" fontId="0" fillId="0" borderId="0" xfId="0" applyFill="1" applyAlignment="1"/>
    <xf numFmtId="3" fontId="58" fillId="0" borderId="1" xfId="0" applyNumberFormat="1" applyFont="1" applyBorder="1"/>
    <xf numFmtId="3" fontId="9" fillId="0" borderId="1" xfId="0" applyNumberFormat="1" applyFont="1" applyBorder="1"/>
    <xf numFmtId="3" fontId="57" fillId="0" borderId="1" xfId="0" applyNumberFormat="1" applyFont="1" applyBorder="1"/>
    <xf numFmtId="3" fontId="13" fillId="0" borderId="1" xfId="0" applyNumberFormat="1" applyFont="1" applyBorder="1"/>
    <xf numFmtId="3" fontId="8" fillId="0" borderId="1" xfId="0" applyNumberFormat="1" applyFont="1" applyBorder="1"/>
    <xf numFmtId="0" fontId="57" fillId="0" borderId="0" xfId="0" applyFont="1"/>
    <xf numFmtId="3" fontId="12" fillId="0" borderId="1" xfId="0" applyNumberFormat="1" applyFont="1" applyBorder="1"/>
    <xf numFmtId="3" fontId="58" fillId="5" borderId="1" xfId="0" applyNumberFormat="1" applyFont="1" applyFill="1" applyBorder="1"/>
    <xf numFmtId="3" fontId="9" fillId="5" borderId="1" xfId="0" applyNumberFormat="1" applyFont="1" applyFill="1" applyBorder="1"/>
    <xf numFmtId="3" fontId="8" fillId="5" borderId="1" xfId="0" applyNumberFormat="1" applyFont="1" applyFill="1" applyBorder="1"/>
    <xf numFmtId="3" fontId="58" fillId="6" borderId="1" xfId="0" applyNumberFormat="1" applyFont="1" applyFill="1" applyBorder="1"/>
    <xf numFmtId="3" fontId="9" fillId="6" borderId="1" xfId="0" applyNumberFormat="1" applyFont="1" applyFill="1" applyBorder="1"/>
    <xf numFmtId="0" fontId="24" fillId="8" borderId="1" xfId="0" applyFont="1" applyFill="1" applyBorder="1"/>
    <xf numFmtId="165" fontId="9" fillId="8" borderId="1" xfId="0" applyNumberFormat="1" applyFont="1" applyFill="1" applyBorder="1" applyAlignment="1">
      <alignment vertical="center"/>
    </xf>
    <xf numFmtId="3" fontId="57" fillId="8" borderId="1" xfId="0" applyNumberFormat="1" applyFont="1" applyFill="1" applyBorder="1"/>
    <xf numFmtId="3" fontId="59" fillId="8" borderId="1" xfId="0" applyNumberFormat="1" applyFont="1" applyFill="1" applyBorder="1"/>
    <xf numFmtId="0" fontId="9" fillId="8" borderId="1" xfId="0" applyFont="1" applyFill="1" applyBorder="1" applyAlignment="1">
      <alignment horizontal="left" vertical="center"/>
    </xf>
    <xf numFmtId="3" fontId="0" fillId="8" borderId="1" xfId="0" applyNumberFormat="1" applyFill="1" applyBorder="1"/>
    <xf numFmtId="3" fontId="60" fillId="8" borderId="1" xfId="0" applyNumberFormat="1" applyFont="1" applyFill="1" applyBorder="1"/>
    <xf numFmtId="0" fontId="4" fillId="9" borderId="1" xfId="0" applyFont="1" applyFill="1" applyBorder="1"/>
    <xf numFmtId="0" fontId="4" fillId="9" borderId="1" xfId="0" applyFont="1" applyFill="1" applyBorder="1" applyAlignment="1">
      <alignment horizontal="left" vertical="center"/>
    </xf>
    <xf numFmtId="3" fontId="41" fillId="9" borderId="1" xfId="0" applyNumberFormat="1" applyFont="1" applyFill="1" applyBorder="1"/>
    <xf numFmtId="0" fontId="61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wrapText="1"/>
    </xf>
    <xf numFmtId="0" fontId="44" fillId="0" borderId="1" xfId="0" applyFont="1" applyBorder="1"/>
    <xf numFmtId="0" fontId="45" fillId="0" borderId="1" xfId="0" applyFont="1" applyBorder="1"/>
    <xf numFmtId="3" fontId="60" fillId="0" borderId="1" xfId="0" applyNumberFormat="1" applyFont="1" applyBorder="1"/>
    <xf numFmtId="3" fontId="16" fillId="0" borderId="1" xfId="0" applyNumberFormat="1" applyFont="1" applyBorder="1"/>
    <xf numFmtId="3" fontId="8" fillId="4" borderId="1" xfId="0" applyNumberFormat="1" applyFont="1" applyFill="1" applyBorder="1"/>
    <xf numFmtId="3" fontId="4" fillId="4" borderId="1" xfId="0" applyNumberFormat="1" applyFont="1" applyFill="1" applyBorder="1"/>
    <xf numFmtId="3" fontId="12" fillId="0" borderId="1" xfId="0" applyNumberFormat="1" applyFont="1" applyBorder="1" applyAlignment="1">
      <alignment horizontal="right"/>
    </xf>
    <xf numFmtId="3" fontId="16" fillId="0" borderId="1" xfId="0" applyNumberFormat="1" applyFont="1" applyBorder="1" applyAlignment="1">
      <alignment horizontal="right"/>
    </xf>
    <xf numFmtId="3" fontId="9" fillId="0" borderId="1" xfId="0" applyNumberFormat="1" applyFont="1" applyBorder="1" applyAlignment="1">
      <alignment horizontal="right"/>
    </xf>
    <xf numFmtId="3" fontId="4" fillId="0" borderId="1" xfId="0" applyNumberFormat="1" applyFont="1" applyFill="1" applyBorder="1" applyAlignment="1">
      <alignment horizontal="right" vertical="center" wrapText="1"/>
    </xf>
    <xf numFmtId="3" fontId="20" fillId="0" borderId="1" xfId="0" applyNumberFormat="1" applyFont="1" applyFill="1" applyBorder="1" applyAlignment="1">
      <alignment horizontal="right" vertical="center" wrapText="1"/>
    </xf>
    <xf numFmtId="3" fontId="9" fillId="4" borderId="1" xfId="0" applyNumberFormat="1" applyFont="1" applyFill="1" applyBorder="1"/>
    <xf numFmtId="0" fontId="1" fillId="0" borderId="0" xfId="0" applyFont="1" applyBorder="1" applyAlignment="1">
      <alignment horizontal="left" vertical="center" wrapText="1"/>
    </xf>
    <xf numFmtId="0" fontId="9" fillId="0" borderId="0" xfId="0" applyFont="1"/>
    <xf numFmtId="0" fontId="12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3" fontId="57" fillId="0" borderId="3" xfId="0" applyNumberFormat="1" applyFont="1" applyBorder="1"/>
    <xf numFmtId="3" fontId="58" fillId="0" borderId="3" xfId="0" applyNumberFormat="1" applyFont="1" applyBorder="1"/>
    <xf numFmtId="3" fontId="57" fillId="8" borderId="3" xfId="0" applyNumberFormat="1" applyFont="1" applyFill="1" applyBorder="1"/>
    <xf numFmtId="3" fontId="58" fillId="5" borderId="3" xfId="0" applyNumberFormat="1" applyFont="1" applyFill="1" applyBorder="1"/>
    <xf numFmtId="3" fontId="58" fillId="6" borderId="3" xfId="0" applyNumberFormat="1" applyFont="1" applyFill="1" applyBorder="1"/>
    <xf numFmtId="0" fontId="3" fillId="0" borderId="7" xfId="0" applyFont="1" applyBorder="1" applyAlignment="1">
      <alignment horizontal="center" wrapText="1"/>
    </xf>
    <xf numFmtId="3" fontId="57" fillId="0" borderId="7" xfId="0" applyNumberFormat="1" applyFont="1" applyBorder="1"/>
    <xf numFmtId="3" fontId="58" fillId="0" borderId="7" xfId="0" applyNumberFormat="1" applyFont="1" applyBorder="1"/>
    <xf numFmtId="3" fontId="58" fillId="5" borderId="7" xfId="0" applyNumberFormat="1" applyFont="1" applyFill="1" applyBorder="1"/>
    <xf numFmtId="3" fontId="8" fillId="0" borderId="7" xfId="0" applyNumberFormat="1" applyFont="1" applyBorder="1"/>
    <xf numFmtId="3" fontId="8" fillId="5" borderId="7" xfId="0" applyNumberFormat="1" applyFont="1" applyFill="1" applyBorder="1"/>
    <xf numFmtId="3" fontId="58" fillId="6" borderId="7" xfId="0" applyNumberFormat="1" applyFont="1" applyFill="1" applyBorder="1"/>
    <xf numFmtId="3" fontId="63" fillId="0" borderId="7" xfId="0" applyNumberFormat="1" applyFont="1" applyBorder="1"/>
    <xf numFmtId="3" fontId="0" fillId="0" borderId="3" xfId="0" applyNumberFormat="1" applyBorder="1"/>
    <xf numFmtId="3" fontId="41" fillId="0" borderId="3" xfId="0" applyNumberFormat="1" applyFont="1" applyBorder="1"/>
    <xf numFmtId="3" fontId="50" fillId="0" borderId="3" xfId="0" applyNumberFormat="1" applyFont="1" applyBorder="1"/>
    <xf numFmtId="3" fontId="0" fillId="8" borderId="3" xfId="0" applyNumberFormat="1" applyFill="1" applyBorder="1"/>
    <xf numFmtId="3" fontId="50" fillId="5" borderId="3" xfId="0" applyNumberFormat="1" applyFont="1" applyFill="1" applyBorder="1"/>
    <xf numFmtId="3" fontId="41" fillId="9" borderId="3" xfId="0" applyNumberFormat="1" applyFont="1" applyFill="1" applyBorder="1"/>
    <xf numFmtId="3" fontId="52" fillId="6" borderId="3" xfId="0" applyNumberFormat="1" applyFont="1" applyFill="1" applyBorder="1"/>
    <xf numFmtId="3" fontId="0" fillId="0" borderId="7" xfId="0" applyNumberFormat="1" applyBorder="1"/>
    <xf numFmtId="3" fontId="41" fillId="0" borderId="7" xfId="0" applyNumberFormat="1" applyFont="1" applyBorder="1"/>
    <xf numFmtId="3" fontId="50" fillId="0" borderId="7" xfId="0" applyNumberFormat="1" applyFont="1" applyBorder="1"/>
    <xf numFmtId="3" fontId="60" fillId="8" borderId="7" xfId="0" applyNumberFormat="1" applyFont="1" applyFill="1" applyBorder="1"/>
    <xf numFmtId="3" fontId="50" fillId="5" borderId="7" xfId="0" applyNumberFormat="1" applyFont="1" applyFill="1" applyBorder="1"/>
    <xf numFmtId="3" fontId="41" fillId="9" borderId="7" xfId="0" applyNumberFormat="1" applyFont="1" applyFill="1" applyBorder="1"/>
    <xf numFmtId="3" fontId="51" fillId="6" borderId="7" xfId="0" applyNumberFormat="1" applyFont="1" applyFill="1" applyBorder="1"/>
    <xf numFmtId="3" fontId="62" fillId="0" borderId="7" xfId="0" applyNumberFormat="1" applyFont="1" applyBorder="1"/>
    <xf numFmtId="0" fontId="3" fillId="0" borderId="7" xfId="0" applyFont="1" applyBorder="1" applyAlignment="1">
      <alignment horizontal="center" vertical="center" wrapText="1"/>
    </xf>
    <xf numFmtId="3" fontId="65" fillId="0" borderId="7" xfId="0" applyNumberFormat="1" applyFont="1" applyBorder="1"/>
    <xf numFmtId="3" fontId="57" fillId="8" borderId="7" xfId="0" applyNumberFormat="1" applyFont="1" applyFill="1" applyBorder="1"/>
    <xf numFmtId="3" fontId="62" fillId="0" borderId="1" xfId="0" applyNumberFormat="1" applyFont="1" applyBorder="1"/>
    <xf numFmtId="0" fontId="65" fillId="0" borderId="1" xfId="0" applyFont="1" applyFill="1" applyBorder="1" applyAlignment="1">
      <alignment horizontal="center" vertical="center" wrapText="1"/>
    </xf>
    <xf numFmtId="3" fontId="12" fillId="0" borderId="7" xfId="0" applyNumberFormat="1" applyFont="1" applyBorder="1"/>
    <xf numFmtId="3" fontId="44" fillId="0" borderId="7" xfId="0" applyNumberFormat="1" applyFont="1" applyBorder="1"/>
    <xf numFmtId="0" fontId="44" fillId="0" borderId="0" xfId="0" applyFont="1"/>
    <xf numFmtId="0" fontId="6" fillId="0" borderId="7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3" fontId="66" fillId="8" borderId="7" xfId="0" applyNumberFormat="1" applyFont="1" applyFill="1" applyBorder="1"/>
    <xf numFmtId="3" fontId="66" fillId="8" borderId="1" xfId="0" applyNumberFormat="1" applyFont="1" applyFill="1" applyBorder="1"/>
    <xf numFmtId="3" fontId="12" fillId="8" borderId="1" xfId="0" applyNumberFormat="1" applyFont="1" applyFill="1" applyBorder="1"/>
    <xf numFmtId="3" fontId="8" fillId="6" borderId="7" xfId="0" applyNumberFormat="1" applyFont="1" applyFill="1" applyBorder="1"/>
    <xf numFmtId="3" fontId="8" fillId="6" borderId="1" xfId="0" applyNumberFormat="1" applyFont="1" applyFill="1" applyBorder="1"/>
    <xf numFmtId="3" fontId="45" fillId="0" borderId="7" xfId="0" applyNumberFormat="1" applyFont="1" applyBorder="1"/>
    <xf numFmtId="0" fontId="8" fillId="0" borderId="0" xfId="0" applyFont="1"/>
    <xf numFmtId="3" fontId="67" fillId="0" borderId="7" xfId="0" applyNumberFormat="1" applyFont="1" applyBorder="1"/>
    <xf numFmtId="3" fontId="67" fillId="0" borderId="1" xfId="0" applyNumberFormat="1" applyFont="1" applyBorder="1"/>
    <xf numFmtId="3" fontId="68" fillId="8" borderId="7" xfId="0" applyNumberFormat="1" applyFont="1" applyFill="1" applyBorder="1"/>
    <xf numFmtId="3" fontId="68" fillId="8" borderId="1" xfId="0" applyNumberFormat="1" applyFont="1" applyFill="1" applyBorder="1"/>
    <xf numFmtId="3" fontId="44" fillId="8" borderId="1" xfId="0" applyNumberFormat="1" applyFont="1" applyFill="1" applyBorder="1"/>
    <xf numFmtId="3" fontId="67" fillId="5" borderId="7" xfId="0" applyNumberFormat="1" applyFont="1" applyFill="1" applyBorder="1"/>
    <xf numFmtId="3" fontId="67" fillId="5" borderId="1" xfId="0" applyNumberFormat="1" applyFont="1" applyFill="1" applyBorder="1"/>
    <xf numFmtId="3" fontId="45" fillId="9" borderId="7" xfId="0" applyNumberFormat="1" applyFont="1" applyFill="1" applyBorder="1"/>
    <xf numFmtId="3" fontId="45" fillId="9" borderId="1" xfId="0" applyNumberFormat="1" applyFont="1" applyFill="1" applyBorder="1"/>
    <xf numFmtId="3" fontId="69" fillId="6" borderId="7" xfId="0" applyNumberFormat="1" applyFont="1" applyFill="1" applyBorder="1"/>
    <xf numFmtId="3" fontId="69" fillId="6" borderId="1" xfId="0" applyNumberFormat="1" applyFont="1" applyFill="1" applyBorder="1"/>
    <xf numFmtId="3" fontId="70" fillId="6" borderId="1" xfId="0" applyNumberFormat="1" applyFont="1" applyFill="1" applyBorder="1"/>
    <xf numFmtId="3" fontId="64" fillId="0" borderId="1" xfId="0" applyNumberFormat="1" applyFont="1" applyBorder="1"/>
    <xf numFmtId="0" fontId="0" fillId="0" borderId="0" xfId="0" applyAlignment="1">
      <alignment horizontal="center" wrapText="1"/>
    </xf>
    <xf numFmtId="0" fontId="10" fillId="0" borderId="0" xfId="0" applyFont="1" applyAlignment="1">
      <alignment horizontal="center" wrapText="1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4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19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10" fillId="0" borderId="0" xfId="0" applyFont="1" applyAlignment="1">
      <alignment horizontal="center" wrapText="1"/>
    </xf>
    <xf numFmtId="0" fontId="0" fillId="0" borderId="0" xfId="0" applyAlignment="1">
      <alignment horizontal="right"/>
    </xf>
    <xf numFmtId="0" fontId="0" fillId="0" borderId="7" xfId="0" applyBorder="1" applyAlignment="1">
      <alignment horizontal="center"/>
    </xf>
    <xf numFmtId="0" fontId="44" fillId="0" borderId="7" xfId="0" applyFont="1" applyBorder="1" applyAlignment="1">
      <alignment horizontal="center"/>
    </xf>
    <xf numFmtId="0" fontId="44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Font="1" applyAlignment="1">
      <alignment horizont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21" fillId="0" borderId="0" xfId="0" applyFont="1" applyAlignment="1">
      <alignment horizontal="center" wrapText="1"/>
    </xf>
    <xf numFmtId="0" fontId="35" fillId="0" borderId="0" xfId="0" applyFont="1" applyAlignment="1">
      <alignment horizontal="center" wrapText="1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20" fillId="0" borderId="0" xfId="0" applyFont="1" applyAlignment="1">
      <alignment wrapText="1"/>
    </xf>
    <xf numFmtId="0" fontId="0" fillId="0" borderId="0" xfId="0" applyFill="1" applyAlignment="1">
      <alignment horizontal="center"/>
    </xf>
    <xf numFmtId="0" fontId="14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165" fontId="9" fillId="0" borderId="1" xfId="0" applyNumberFormat="1" applyFont="1" applyBorder="1" applyAlignment="1">
      <alignment vertical="center"/>
    </xf>
    <xf numFmtId="0" fontId="8" fillId="0" borderId="1" xfId="0" applyFont="1" applyBorder="1" applyAlignment="1">
      <alignment horizontal="left" vertical="center" wrapText="1"/>
    </xf>
    <xf numFmtId="165" fontId="3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164" fontId="3" fillId="0" borderId="1" xfId="0" applyNumberFormat="1" applyFont="1" applyBorder="1" applyAlignment="1">
      <alignment horizontal="left" vertical="center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165" fontId="2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3" fillId="0" borderId="3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 wrapText="1"/>
    </xf>
    <xf numFmtId="0" fontId="54" fillId="0" borderId="1" xfId="0" applyFont="1" applyBorder="1" applyAlignment="1">
      <alignment horizontal="left" vertical="center"/>
    </xf>
    <xf numFmtId="0" fontId="53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wrapText="1"/>
    </xf>
    <xf numFmtId="0" fontId="5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/>
    </xf>
  </cellXfs>
  <cellStyles count="7">
    <cellStyle name="Hiperhivatkozás" xfId="1" xr:uid="{00000000-0005-0000-0000-000000000000}"/>
    <cellStyle name="Hivatkozás" xfId="2" builtinId="8"/>
    <cellStyle name="Már látott hiperhivatkozás" xfId="3" xr:uid="{00000000-0005-0000-0000-000002000000}"/>
    <cellStyle name="Normál" xfId="0" builtinId="0"/>
    <cellStyle name="Normál 2" xfId="4" xr:uid="{00000000-0005-0000-0000-000004000000}"/>
    <cellStyle name="Normál 3" xfId="5" xr:uid="{00000000-0005-0000-0000-000005000000}"/>
    <cellStyle name="Normal_KTRSZJ" xfId="6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://njt.hu/cgi_bin/njt_doc.cgi?docid=142896.245143" TargetMode="Externa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I34"/>
  <sheetViews>
    <sheetView zoomScaleNormal="100" workbookViewId="0">
      <selection activeCell="E8" sqref="E8"/>
    </sheetView>
  </sheetViews>
  <sheetFormatPr defaultRowHeight="15" x14ac:dyDescent="0.25"/>
  <cols>
    <col min="1" max="1" width="85.5703125" customWidth="1"/>
  </cols>
  <sheetData>
    <row r="1" spans="1:9" x14ac:dyDescent="0.25">
      <c r="A1" s="102" t="s">
        <v>721</v>
      </c>
    </row>
    <row r="3" spans="1:9" ht="18" x14ac:dyDescent="0.25">
      <c r="A3" s="61" t="s">
        <v>706</v>
      </c>
    </row>
    <row r="4" spans="1:9" ht="50.25" customHeight="1" x14ac:dyDescent="0.25">
      <c r="A4" s="42" t="s">
        <v>510</v>
      </c>
    </row>
    <row r="6" spans="1:9" x14ac:dyDescent="0.25">
      <c r="B6" s="4"/>
      <c r="C6" s="4"/>
      <c r="D6" s="4"/>
      <c r="E6" s="4"/>
      <c r="F6" s="4"/>
      <c r="G6" s="4"/>
      <c r="H6" s="4"/>
      <c r="I6" s="4"/>
    </row>
    <row r="7" spans="1:9" x14ac:dyDescent="0.25">
      <c r="A7" s="27" t="s">
        <v>62</v>
      </c>
      <c r="B7" s="4"/>
      <c r="C7" s="4"/>
      <c r="D7" s="4"/>
      <c r="E7" s="4"/>
      <c r="F7" s="4"/>
      <c r="G7" s="4"/>
      <c r="H7" s="4"/>
      <c r="I7" s="4"/>
    </row>
    <row r="8" spans="1:9" x14ac:dyDescent="0.25">
      <c r="A8" s="27" t="s">
        <v>63</v>
      </c>
      <c r="B8" s="4"/>
      <c r="C8" s="4"/>
      <c r="D8" s="4"/>
      <c r="E8" s="4"/>
      <c r="F8" s="4"/>
      <c r="G8" s="4"/>
      <c r="H8" s="4"/>
      <c r="I8" s="4"/>
    </row>
    <row r="9" spans="1:9" x14ac:dyDescent="0.25">
      <c r="A9" s="27" t="s">
        <v>64</v>
      </c>
      <c r="B9" s="4"/>
      <c r="C9" s="4"/>
      <c r="D9" s="4"/>
      <c r="E9" s="4"/>
      <c r="F9" s="4"/>
      <c r="G9" s="4"/>
      <c r="H9" s="4"/>
      <c r="I9" s="4"/>
    </row>
    <row r="10" spans="1:9" x14ac:dyDescent="0.25">
      <c r="A10" s="27" t="s">
        <v>65</v>
      </c>
      <c r="B10" s="4"/>
      <c r="C10" s="4"/>
      <c r="D10" s="4"/>
      <c r="E10" s="4"/>
      <c r="F10" s="4"/>
      <c r="G10" s="4"/>
      <c r="H10" s="4"/>
      <c r="I10" s="4"/>
    </row>
    <row r="11" spans="1:9" x14ac:dyDescent="0.25">
      <c r="A11" s="27" t="s">
        <v>66</v>
      </c>
      <c r="B11" s="4"/>
      <c r="C11" s="4"/>
      <c r="D11" s="4"/>
      <c r="E11" s="4"/>
      <c r="F11" s="4"/>
      <c r="G11" s="4"/>
      <c r="H11" s="4"/>
      <c r="I11" s="4"/>
    </row>
    <row r="12" spans="1:9" x14ac:dyDescent="0.25">
      <c r="A12" s="27" t="s">
        <v>67</v>
      </c>
      <c r="B12" s="4"/>
      <c r="C12" s="4"/>
      <c r="D12" s="4"/>
      <c r="E12" s="4"/>
      <c r="F12" s="4"/>
      <c r="G12" s="4"/>
      <c r="H12" s="4"/>
      <c r="I12" s="4"/>
    </row>
    <row r="13" spans="1:9" x14ac:dyDescent="0.25">
      <c r="A13" s="27" t="s">
        <v>68</v>
      </c>
      <c r="B13" s="4"/>
      <c r="C13" s="4"/>
      <c r="D13" s="4"/>
      <c r="E13" s="4"/>
      <c r="F13" s="4"/>
      <c r="G13" s="4"/>
      <c r="H13" s="4"/>
      <c r="I13" s="4"/>
    </row>
    <row r="14" spans="1:9" x14ac:dyDescent="0.25">
      <c r="A14" s="27" t="s">
        <v>69</v>
      </c>
      <c r="B14" s="4"/>
      <c r="C14" s="4"/>
      <c r="D14" s="4"/>
      <c r="E14" s="4"/>
      <c r="F14" s="4"/>
      <c r="G14" s="4"/>
      <c r="H14" s="4"/>
      <c r="I14" s="4"/>
    </row>
    <row r="15" spans="1:9" x14ac:dyDescent="0.25">
      <c r="A15" s="28" t="s">
        <v>61</v>
      </c>
      <c r="B15" s="4"/>
      <c r="C15" s="4"/>
      <c r="D15" s="4"/>
      <c r="E15" s="4"/>
      <c r="F15" s="4"/>
      <c r="G15" s="4"/>
      <c r="H15" s="4"/>
      <c r="I15" s="4"/>
    </row>
    <row r="16" spans="1:9" x14ac:dyDescent="0.25">
      <c r="A16" s="28" t="s">
        <v>70</v>
      </c>
      <c r="B16" s="4"/>
      <c r="C16" s="4"/>
      <c r="D16" s="4"/>
      <c r="E16" s="4"/>
      <c r="F16" s="4"/>
      <c r="G16" s="4"/>
      <c r="H16" s="4"/>
      <c r="I16" s="4"/>
    </row>
    <row r="17" spans="1:9" x14ac:dyDescent="0.25">
      <c r="A17" s="45" t="s">
        <v>508</v>
      </c>
      <c r="B17" s="4"/>
      <c r="C17" s="4"/>
      <c r="D17" s="4"/>
      <c r="E17" s="4"/>
      <c r="F17" s="4"/>
      <c r="G17" s="4"/>
      <c r="H17" s="4"/>
      <c r="I17" s="4"/>
    </row>
    <row r="18" spans="1:9" x14ac:dyDescent="0.25">
      <c r="A18" s="27" t="s">
        <v>72</v>
      </c>
      <c r="B18" s="4"/>
      <c r="C18" s="4"/>
      <c r="D18" s="4"/>
      <c r="E18" s="4"/>
      <c r="F18" s="4"/>
      <c r="G18" s="4"/>
      <c r="H18" s="4"/>
      <c r="I18" s="4"/>
    </row>
    <row r="19" spans="1:9" x14ac:dyDescent="0.25">
      <c r="A19" s="27" t="s">
        <v>73</v>
      </c>
      <c r="B19" s="4"/>
      <c r="C19" s="4"/>
      <c r="D19" s="4"/>
      <c r="E19" s="4"/>
      <c r="F19" s="4"/>
      <c r="G19" s="4"/>
      <c r="H19" s="4"/>
      <c r="I19" s="4"/>
    </row>
    <row r="20" spans="1:9" x14ac:dyDescent="0.25">
      <c r="A20" s="27" t="s">
        <v>74</v>
      </c>
      <c r="B20" s="4"/>
      <c r="C20" s="4"/>
      <c r="D20" s="4"/>
      <c r="E20" s="4"/>
      <c r="F20" s="4"/>
      <c r="G20" s="4"/>
      <c r="H20" s="4"/>
      <c r="I20" s="4"/>
    </row>
    <row r="21" spans="1:9" x14ac:dyDescent="0.25">
      <c r="A21" s="27" t="s">
        <v>75</v>
      </c>
      <c r="B21" s="4"/>
      <c r="C21" s="4"/>
      <c r="D21" s="4"/>
      <c r="E21" s="4"/>
      <c r="F21" s="4"/>
      <c r="G21" s="4"/>
      <c r="H21" s="4"/>
      <c r="I21" s="4"/>
    </row>
    <row r="22" spans="1:9" x14ac:dyDescent="0.25">
      <c r="A22" s="27" t="s">
        <v>76</v>
      </c>
      <c r="B22" s="4"/>
      <c r="C22" s="4"/>
      <c r="D22" s="4"/>
      <c r="E22" s="4"/>
      <c r="F22" s="4"/>
      <c r="G22" s="4"/>
      <c r="H22" s="4"/>
      <c r="I22" s="4"/>
    </row>
    <row r="23" spans="1:9" x14ac:dyDescent="0.25">
      <c r="A23" s="27" t="s">
        <v>77</v>
      </c>
      <c r="B23" s="4"/>
      <c r="C23" s="4"/>
      <c r="D23" s="4"/>
      <c r="E23" s="4"/>
      <c r="F23" s="4"/>
      <c r="G23" s="4"/>
      <c r="H23" s="4"/>
      <c r="I23" s="4"/>
    </row>
    <row r="24" spans="1:9" x14ac:dyDescent="0.25">
      <c r="A24" s="27" t="s">
        <v>78</v>
      </c>
      <c r="B24" s="4"/>
      <c r="C24" s="4"/>
      <c r="D24" s="4"/>
      <c r="E24" s="4"/>
      <c r="F24" s="4"/>
      <c r="G24" s="4"/>
      <c r="H24" s="4"/>
      <c r="I24" s="4"/>
    </row>
    <row r="25" spans="1:9" x14ac:dyDescent="0.25">
      <c r="A25" s="28" t="s">
        <v>71</v>
      </c>
      <c r="B25" s="4"/>
      <c r="C25" s="4"/>
      <c r="D25" s="4"/>
      <c r="E25" s="4"/>
      <c r="F25" s="4"/>
      <c r="G25" s="4"/>
      <c r="H25" s="4"/>
      <c r="I25" s="4"/>
    </row>
    <row r="26" spans="1:9" x14ac:dyDescent="0.25">
      <c r="A26" s="28" t="s">
        <v>79</v>
      </c>
      <c r="B26" s="4"/>
      <c r="C26" s="4"/>
      <c r="D26" s="4"/>
      <c r="E26" s="4"/>
      <c r="F26" s="4"/>
      <c r="G26" s="4"/>
      <c r="H26" s="4"/>
      <c r="I26" s="4"/>
    </row>
    <row r="27" spans="1:9" x14ac:dyDescent="0.25">
      <c r="A27" s="45" t="s">
        <v>509</v>
      </c>
      <c r="B27" s="4"/>
      <c r="C27" s="4"/>
      <c r="D27" s="4"/>
      <c r="E27" s="4"/>
      <c r="F27" s="4"/>
      <c r="G27" s="4"/>
      <c r="H27" s="4"/>
      <c r="I27" s="4"/>
    </row>
    <row r="28" spans="1:9" x14ac:dyDescent="0.25">
      <c r="A28" s="4"/>
      <c r="B28" s="4"/>
      <c r="C28" s="4"/>
      <c r="D28" s="4"/>
      <c r="E28" s="4"/>
      <c r="F28" s="4"/>
      <c r="G28" s="4"/>
      <c r="H28" s="4"/>
      <c r="I28" s="4"/>
    </row>
    <row r="29" spans="1:9" x14ac:dyDescent="0.25">
      <c r="A29" s="4"/>
      <c r="B29" s="4"/>
      <c r="C29" s="4"/>
      <c r="D29" s="4"/>
      <c r="E29" s="4"/>
      <c r="F29" s="4"/>
      <c r="G29" s="4"/>
      <c r="H29" s="4"/>
      <c r="I29" s="4"/>
    </row>
    <row r="30" spans="1:9" x14ac:dyDescent="0.25">
      <c r="A30" s="4"/>
      <c r="B30" s="4"/>
      <c r="C30" s="4"/>
      <c r="D30" s="4"/>
      <c r="E30" s="4"/>
      <c r="F30" s="4"/>
      <c r="G30" s="4"/>
      <c r="H30" s="4"/>
      <c r="I30" s="4"/>
    </row>
    <row r="31" spans="1:9" x14ac:dyDescent="0.25">
      <c r="A31" s="4"/>
      <c r="B31" s="4"/>
      <c r="C31" s="4"/>
      <c r="D31" s="4"/>
      <c r="E31" s="4"/>
      <c r="F31" s="4"/>
      <c r="G31" s="4"/>
      <c r="H31" s="4"/>
      <c r="I31" s="4"/>
    </row>
    <row r="32" spans="1:9" x14ac:dyDescent="0.25">
      <c r="A32" s="4"/>
      <c r="B32" s="4"/>
      <c r="C32" s="4"/>
      <c r="D32" s="4"/>
      <c r="E32" s="4"/>
      <c r="F32" s="4"/>
      <c r="G32" s="4"/>
      <c r="H32" s="4"/>
      <c r="I32" s="4"/>
    </row>
    <row r="33" spans="1:9" x14ac:dyDescent="0.25">
      <c r="A33" s="4"/>
      <c r="B33" s="4"/>
      <c r="C33" s="4"/>
      <c r="D33" s="4"/>
      <c r="E33" s="4"/>
      <c r="F33" s="4"/>
      <c r="G33" s="4"/>
      <c r="H33" s="4"/>
      <c r="I33" s="4"/>
    </row>
    <row r="34" spans="1:9" x14ac:dyDescent="0.25">
      <c r="A34" s="4"/>
      <c r="B34" s="4"/>
      <c r="C34" s="4"/>
      <c r="D34" s="4"/>
      <c r="E34" s="4"/>
      <c r="F34" s="4"/>
      <c r="G34" s="4"/>
      <c r="H34" s="4"/>
      <c r="I34" s="4"/>
    </row>
  </sheetData>
  <phoneticPr fontId="36" type="noConversion"/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0000"/>
    <pageSetUpPr fitToPage="1"/>
  </sheetPr>
  <dimension ref="A1:G44"/>
  <sheetViews>
    <sheetView topLeftCell="A19" workbookViewId="0">
      <selection activeCell="B35" sqref="B35"/>
    </sheetView>
  </sheetViews>
  <sheetFormatPr defaultRowHeight="15" x14ac:dyDescent="0.25"/>
  <cols>
    <col min="1" max="1" width="83.28515625" customWidth="1"/>
    <col min="2" max="2" width="19.5703125" customWidth="1"/>
  </cols>
  <sheetData>
    <row r="1" spans="1:7" x14ac:dyDescent="0.25">
      <c r="A1" s="247" t="s">
        <v>730</v>
      </c>
      <c r="B1" s="247"/>
    </row>
    <row r="3" spans="1:7" ht="27" customHeight="1" x14ac:dyDescent="0.25">
      <c r="A3" s="243" t="s">
        <v>706</v>
      </c>
      <c r="B3" s="252"/>
    </row>
    <row r="4" spans="1:7" ht="71.25" customHeight="1" x14ac:dyDescent="0.25">
      <c r="A4" s="246" t="s">
        <v>665</v>
      </c>
      <c r="B4" s="256"/>
      <c r="C4" s="46"/>
      <c r="D4" s="46"/>
      <c r="E4" s="46"/>
      <c r="F4" s="46"/>
      <c r="G4" s="46"/>
    </row>
    <row r="5" spans="1:7" ht="24" customHeight="1" x14ac:dyDescent="0.25">
      <c r="A5" s="42"/>
      <c r="B5" s="42"/>
      <c r="C5" s="46"/>
      <c r="D5" s="46"/>
      <c r="E5" s="46"/>
      <c r="F5" s="46"/>
      <c r="G5" s="46"/>
    </row>
    <row r="6" spans="1:7" ht="22.5" customHeight="1" x14ac:dyDescent="0.25">
      <c r="A6" s="4" t="s">
        <v>1</v>
      </c>
    </row>
    <row r="7" spans="1:7" ht="18" x14ac:dyDescent="0.25">
      <c r="A7" s="29" t="s">
        <v>705</v>
      </c>
      <c r="B7" s="28" t="s">
        <v>9</v>
      </c>
    </row>
    <row r="8" spans="1:7" x14ac:dyDescent="0.25">
      <c r="A8" s="27" t="s">
        <v>62</v>
      </c>
      <c r="B8" s="165">
        <v>0</v>
      </c>
    </row>
    <row r="9" spans="1:7" x14ac:dyDescent="0.25">
      <c r="A9" s="47" t="s">
        <v>63</v>
      </c>
      <c r="B9" s="165">
        <v>0</v>
      </c>
    </row>
    <row r="10" spans="1:7" x14ac:dyDescent="0.25">
      <c r="A10" s="27" t="s">
        <v>64</v>
      </c>
      <c r="B10" s="144">
        <v>0</v>
      </c>
    </row>
    <row r="11" spans="1:7" x14ac:dyDescent="0.25">
      <c r="A11" s="27" t="s">
        <v>65</v>
      </c>
      <c r="B11" s="144">
        <v>0</v>
      </c>
    </row>
    <row r="12" spans="1:7" x14ac:dyDescent="0.25">
      <c r="A12" s="27" t="s">
        <v>66</v>
      </c>
      <c r="B12" s="144">
        <v>0</v>
      </c>
    </row>
    <row r="13" spans="1:7" x14ac:dyDescent="0.25">
      <c r="A13" s="27" t="s">
        <v>67</v>
      </c>
      <c r="B13" s="144">
        <v>0</v>
      </c>
    </row>
    <row r="14" spans="1:7" x14ac:dyDescent="0.25">
      <c r="A14" s="27" t="s">
        <v>68</v>
      </c>
      <c r="B14" s="144">
        <v>30595299</v>
      </c>
    </row>
    <row r="15" spans="1:7" x14ac:dyDescent="0.25">
      <c r="A15" s="27" t="s">
        <v>69</v>
      </c>
      <c r="B15" s="144">
        <v>0</v>
      </c>
    </row>
    <row r="16" spans="1:7" s="74" customFormat="1" x14ac:dyDescent="0.25">
      <c r="A16" s="79" t="s">
        <v>12</v>
      </c>
      <c r="B16" s="166">
        <f>SUM(B8:B15)</f>
        <v>30595299</v>
      </c>
    </row>
    <row r="17" spans="1:2" ht="30" x14ac:dyDescent="0.25">
      <c r="A17" s="48" t="s">
        <v>4</v>
      </c>
      <c r="B17" s="168">
        <v>0</v>
      </c>
    </row>
    <row r="18" spans="1:2" ht="30" x14ac:dyDescent="0.25">
      <c r="A18" s="48" t="s">
        <v>5</v>
      </c>
      <c r="B18" s="168">
        <v>0</v>
      </c>
    </row>
    <row r="19" spans="1:2" x14ac:dyDescent="0.25">
      <c r="A19" s="49" t="s">
        <v>6</v>
      </c>
      <c r="B19" s="169">
        <v>0</v>
      </c>
    </row>
    <row r="20" spans="1:2" x14ac:dyDescent="0.25">
      <c r="A20" s="49" t="s">
        <v>7</v>
      </c>
      <c r="B20" s="169">
        <v>0</v>
      </c>
    </row>
    <row r="21" spans="1:2" x14ac:dyDescent="0.25">
      <c r="A21" s="27" t="s">
        <v>10</v>
      </c>
      <c r="B21" s="169">
        <v>0</v>
      </c>
    </row>
    <row r="22" spans="1:2" s="74" customFormat="1" x14ac:dyDescent="0.25">
      <c r="A22" s="32" t="s">
        <v>8</v>
      </c>
      <c r="B22" s="170">
        <v>0</v>
      </c>
    </row>
    <row r="23" spans="1:2" s="74" customFormat="1" ht="31.5" x14ac:dyDescent="0.25">
      <c r="A23" s="50" t="s">
        <v>11</v>
      </c>
      <c r="B23" s="172">
        <v>30595299</v>
      </c>
    </row>
    <row r="24" spans="1:2" s="74" customFormat="1" ht="15.75" x14ac:dyDescent="0.25">
      <c r="A24" s="76" t="s">
        <v>553</v>
      </c>
      <c r="B24" s="167">
        <f>SUM(B17:B23)</f>
        <v>30595299</v>
      </c>
    </row>
    <row r="27" spans="1:2" ht="18" x14ac:dyDescent="0.25">
      <c r="A27" s="29" t="s">
        <v>704</v>
      </c>
      <c r="B27" s="28" t="s">
        <v>9</v>
      </c>
    </row>
    <row r="28" spans="1:2" x14ac:dyDescent="0.25">
      <c r="A28" s="27" t="s">
        <v>62</v>
      </c>
      <c r="B28" s="165">
        <v>0</v>
      </c>
    </row>
    <row r="29" spans="1:2" x14ac:dyDescent="0.25">
      <c r="A29" s="47" t="s">
        <v>63</v>
      </c>
      <c r="B29" s="165">
        <v>0</v>
      </c>
    </row>
    <row r="30" spans="1:2" x14ac:dyDescent="0.25">
      <c r="A30" s="27" t="s">
        <v>64</v>
      </c>
      <c r="B30" s="165">
        <v>666750</v>
      </c>
    </row>
    <row r="31" spans="1:2" x14ac:dyDescent="0.25">
      <c r="A31" s="27" t="s">
        <v>65</v>
      </c>
      <c r="B31" s="165">
        <v>0</v>
      </c>
    </row>
    <row r="32" spans="1:2" x14ac:dyDescent="0.25">
      <c r="A32" s="27" t="s">
        <v>66</v>
      </c>
      <c r="B32" s="165">
        <v>0</v>
      </c>
    </row>
    <row r="33" spans="1:2" x14ac:dyDescent="0.25">
      <c r="A33" s="27" t="s">
        <v>67</v>
      </c>
      <c r="B33" s="165">
        <v>0</v>
      </c>
    </row>
    <row r="34" spans="1:2" x14ac:dyDescent="0.25">
      <c r="A34" s="27" t="s">
        <v>68</v>
      </c>
      <c r="B34" s="165">
        <v>125086211</v>
      </c>
    </row>
    <row r="35" spans="1:2" x14ac:dyDescent="0.25">
      <c r="A35" s="27" t="s">
        <v>69</v>
      </c>
      <c r="B35" s="165">
        <v>0</v>
      </c>
    </row>
    <row r="36" spans="1:2" s="74" customFormat="1" x14ac:dyDescent="0.25">
      <c r="A36" s="79" t="s">
        <v>12</v>
      </c>
      <c r="B36" s="173">
        <f>SUM(B28:B35)</f>
        <v>125752961</v>
      </c>
    </row>
    <row r="37" spans="1:2" ht="30" x14ac:dyDescent="0.25">
      <c r="A37" s="48" t="s">
        <v>4</v>
      </c>
      <c r="B37" s="165">
        <v>0</v>
      </c>
    </row>
    <row r="38" spans="1:2" ht="30" x14ac:dyDescent="0.25">
      <c r="A38" s="48" t="s">
        <v>5</v>
      </c>
      <c r="B38" s="165">
        <v>0</v>
      </c>
    </row>
    <row r="39" spans="1:2" x14ac:dyDescent="0.25">
      <c r="A39" s="49" t="s">
        <v>6</v>
      </c>
      <c r="B39" s="165">
        <v>0</v>
      </c>
    </row>
    <row r="40" spans="1:2" x14ac:dyDescent="0.25">
      <c r="A40" s="49" t="s">
        <v>7</v>
      </c>
      <c r="B40" s="165">
        <v>0</v>
      </c>
    </row>
    <row r="41" spans="1:2" x14ac:dyDescent="0.25">
      <c r="A41" s="27" t="s">
        <v>10</v>
      </c>
      <c r="B41" s="165">
        <v>0</v>
      </c>
    </row>
    <row r="42" spans="1:2" s="74" customFormat="1" x14ac:dyDescent="0.25">
      <c r="A42" s="32" t="s">
        <v>8</v>
      </c>
      <c r="B42" s="139">
        <f>SUM(B37:B41)</f>
        <v>0</v>
      </c>
    </row>
    <row r="43" spans="1:2" s="74" customFormat="1" ht="31.5" x14ac:dyDescent="0.25">
      <c r="A43" s="50" t="s">
        <v>11</v>
      </c>
      <c r="B43" s="171">
        <v>125752961</v>
      </c>
    </row>
    <row r="44" spans="1:2" s="74" customFormat="1" ht="15.75" x14ac:dyDescent="0.25">
      <c r="A44" s="76" t="s">
        <v>553</v>
      </c>
      <c r="B44" s="167">
        <f>SUM(B42,B43,)</f>
        <v>125752961</v>
      </c>
    </row>
  </sheetData>
  <mergeCells count="3">
    <mergeCell ref="A4:B4"/>
    <mergeCell ref="A3:B3"/>
    <mergeCell ref="A1:B1"/>
  </mergeCells>
  <phoneticPr fontId="36" type="noConversion"/>
  <pageMargins left="0.70866141732283472" right="0.70866141732283472" top="0.74803149606299213" bottom="0.74803149606299213" header="0.31496062992125984" footer="0.31496062992125984"/>
  <pageSetup paperSize="9" scale="84" orientation="portrait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C000"/>
    <pageSetUpPr fitToPage="1"/>
  </sheetPr>
  <dimension ref="A1:L65"/>
  <sheetViews>
    <sheetView topLeftCell="A40" zoomScaleNormal="100" workbookViewId="0">
      <selection activeCell="H1" sqref="H1:J1"/>
    </sheetView>
  </sheetViews>
  <sheetFormatPr defaultRowHeight="15" x14ac:dyDescent="0.25"/>
  <cols>
    <col min="1" max="1" width="64.28515625" customWidth="1"/>
    <col min="2" max="2" width="7.5703125" bestFit="1" customWidth="1"/>
    <col min="3" max="3" width="18.140625" customWidth="1"/>
    <col min="4" max="4" width="21.5703125" customWidth="1"/>
    <col min="5" max="5" width="21.85546875" customWidth="1"/>
    <col min="6" max="7" width="19.5703125" customWidth="1"/>
    <col min="8" max="8" width="16.42578125" customWidth="1"/>
    <col min="9" max="9" width="16.28515625" customWidth="1"/>
    <col min="10" max="10" width="30.140625" customWidth="1"/>
    <col min="257" max="257" width="64.28515625" customWidth="1"/>
    <col min="259" max="259" width="18.140625" customWidth="1"/>
    <col min="260" max="260" width="21.5703125" customWidth="1"/>
    <col min="261" max="261" width="21.85546875" customWidth="1"/>
    <col min="262" max="263" width="19.5703125" customWidth="1"/>
    <col min="264" max="264" width="16.42578125" customWidth="1"/>
    <col min="265" max="265" width="16.28515625" customWidth="1"/>
    <col min="266" max="266" width="30.140625" customWidth="1"/>
    <col min="513" max="513" width="64.28515625" customWidth="1"/>
    <col min="515" max="515" width="18.140625" customWidth="1"/>
    <col min="516" max="516" width="21.5703125" customWidth="1"/>
    <col min="517" max="517" width="21.85546875" customWidth="1"/>
    <col min="518" max="519" width="19.5703125" customWidth="1"/>
    <col min="520" max="520" width="16.42578125" customWidth="1"/>
    <col min="521" max="521" width="16.28515625" customWidth="1"/>
    <col min="522" max="522" width="30.140625" customWidth="1"/>
    <col min="769" max="769" width="64.28515625" customWidth="1"/>
    <col min="771" max="771" width="18.140625" customWidth="1"/>
    <col min="772" max="772" width="21.5703125" customWidth="1"/>
    <col min="773" max="773" width="21.85546875" customWidth="1"/>
    <col min="774" max="775" width="19.5703125" customWidth="1"/>
    <col min="776" max="776" width="16.42578125" customWidth="1"/>
    <col min="777" max="777" width="16.28515625" customWidth="1"/>
    <col min="778" max="778" width="30.140625" customWidth="1"/>
    <col min="1025" max="1025" width="64.28515625" customWidth="1"/>
    <col min="1027" max="1027" width="18.140625" customWidth="1"/>
    <col min="1028" max="1028" width="21.5703125" customWidth="1"/>
    <col min="1029" max="1029" width="21.85546875" customWidth="1"/>
    <col min="1030" max="1031" width="19.5703125" customWidth="1"/>
    <col min="1032" max="1032" width="16.42578125" customWidth="1"/>
    <col min="1033" max="1033" width="16.28515625" customWidth="1"/>
    <col min="1034" max="1034" width="30.140625" customWidth="1"/>
    <col min="1281" max="1281" width="64.28515625" customWidth="1"/>
    <col min="1283" max="1283" width="18.140625" customWidth="1"/>
    <col min="1284" max="1284" width="21.5703125" customWidth="1"/>
    <col min="1285" max="1285" width="21.85546875" customWidth="1"/>
    <col min="1286" max="1287" width="19.5703125" customWidth="1"/>
    <col min="1288" max="1288" width="16.42578125" customWidth="1"/>
    <col min="1289" max="1289" width="16.28515625" customWidth="1"/>
    <col min="1290" max="1290" width="30.140625" customWidth="1"/>
    <col min="1537" max="1537" width="64.28515625" customWidth="1"/>
    <col min="1539" max="1539" width="18.140625" customWidth="1"/>
    <col min="1540" max="1540" width="21.5703125" customWidth="1"/>
    <col min="1541" max="1541" width="21.85546875" customWidth="1"/>
    <col min="1542" max="1543" width="19.5703125" customWidth="1"/>
    <col min="1544" max="1544" width="16.42578125" customWidth="1"/>
    <col min="1545" max="1545" width="16.28515625" customWidth="1"/>
    <col min="1546" max="1546" width="30.140625" customWidth="1"/>
    <col min="1793" max="1793" width="64.28515625" customWidth="1"/>
    <col min="1795" max="1795" width="18.140625" customWidth="1"/>
    <col min="1796" max="1796" width="21.5703125" customWidth="1"/>
    <col min="1797" max="1797" width="21.85546875" customWidth="1"/>
    <col min="1798" max="1799" width="19.5703125" customWidth="1"/>
    <col min="1800" max="1800" width="16.42578125" customWidth="1"/>
    <col min="1801" max="1801" width="16.28515625" customWidth="1"/>
    <col min="1802" max="1802" width="30.140625" customWidth="1"/>
    <col min="2049" max="2049" width="64.28515625" customWidth="1"/>
    <col min="2051" max="2051" width="18.140625" customWidth="1"/>
    <col min="2052" max="2052" width="21.5703125" customWidth="1"/>
    <col min="2053" max="2053" width="21.85546875" customWidth="1"/>
    <col min="2054" max="2055" width="19.5703125" customWidth="1"/>
    <col min="2056" max="2056" width="16.42578125" customWidth="1"/>
    <col min="2057" max="2057" width="16.28515625" customWidth="1"/>
    <col min="2058" max="2058" width="30.140625" customWidth="1"/>
    <col min="2305" max="2305" width="64.28515625" customWidth="1"/>
    <col min="2307" max="2307" width="18.140625" customWidth="1"/>
    <col min="2308" max="2308" width="21.5703125" customWidth="1"/>
    <col min="2309" max="2309" width="21.85546875" customWidth="1"/>
    <col min="2310" max="2311" width="19.5703125" customWidth="1"/>
    <col min="2312" max="2312" width="16.42578125" customWidth="1"/>
    <col min="2313" max="2313" width="16.28515625" customWidth="1"/>
    <col min="2314" max="2314" width="30.140625" customWidth="1"/>
    <col min="2561" max="2561" width="64.28515625" customWidth="1"/>
    <col min="2563" max="2563" width="18.140625" customWidth="1"/>
    <col min="2564" max="2564" width="21.5703125" customWidth="1"/>
    <col min="2565" max="2565" width="21.85546875" customWidth="1"/>
    <col min="2566" max="2567" width="19.5703125" customWidth="1"/>
    <col min="2568" max="2568" width="16.42578125" customWidth="1"/>
    <col min="2569" max="2569" width="16.28515625" customWidth="1"/>
    <col min="2570" max="2570" width="30.140625" customWidth="1"/>
    <col min="2817" max="2817" width="64.28515625" customWidth="1"/>
    <col min="2819" max="2819" width="18.140625" customWidth="1"/>
    <col min="2820" max="2820" width="21.5703125" customWidth="1"/>
    <col min="2821" max="2821" width="21.85546875" customWidth="1"/>
    <col min="2822" max="2823" width="19.5703125" customWidth="1"/>
    <col min="2824" max="2824" width="16.42578125" customWidth="1"/>
    <col min="2825" max="2825" width="16.28515625" customWidth="1"/>
    <col min="2826" max="2826" width="30.140625" customWidth="1"/>
    <col min="3073" max="3073" width="64.28515625" customWidth="1"/>
    <col min="3075" max="3075" width="18.140625" customWidth="1"/>
    <col min="3076" max="3076" width="21.5703125" customWidth="1"/>
    <col min="3077" max="3077" width="21.85546875" customWidth="1"/>
    <col min="3078" max="3079" width="19.5703125" customWidth="1"/>
    <col min="3080" max="3080" width="16.42578125" customWidth="1"/>
    <col min="3081" max="3081" width="16.28515625" customWidth="1"/>
    <col min="3082" max="3082" width="30.140625" customWidth="1"/>
    <col min="3329" max="3329" width="64.28515625" customWidth="1"/>
    <col min="3331" max="3331" width="18.140625" customWidth="1"/>
    <col min="3332" max="3332" width="21.5703125" customWidth="1"/>
    <col min="3333" max="3333" width="21.85546875" customWidth="1"/>
    <col min="3334" max="3335" width="19.5703125" customWidth="1"/>
    <col min="3336" max="3336" width="16.42578125" customWidth="1"/>
    <col min="3337" max="3337" width="16.28515625" customWidth="1"/>
    <col min="3338" max="3338" width="30.140625" customWidth="1"/>
    <col min="3585" max="3585" width="64.28515625" customWidth="1"/>
    <col min="3587" max="3587" width="18.140625" customWidth="1"/>
    <col min="3588" max="3588" width="21.5703125" customWidth="1"/>
    <col min="3589" max="3589" width="21.85546875" customWidth="1"/>
    <col min="3590" max="3591" width="19.5703125" customWidth="1"/>
    <col min="3592" max="3592" width="16.42578125" customWidth="1"/>
    <col min="3593" max="3593" width="16.28515625" customWidth="1"/>
    <col min="3594" max="3594" width="30.140625" customWidth="1"/>
    <col min="3841" max="3841" width="64.28515625" customWidth="1"/>
    <col min="3843" max="3843" width="18.140625" customWidth="1"/>
    <col min="3844" max="3844" width="21.5703125" customWidth="1"/>
    <col min="3845" max="3845" width="21.85546875" customWidth="1"/>
    <col min="3846" max="3847" width="19.5703125" customWidth="1"/>
    <col min="3848" max="3848" width="16.42578125" customWidth="1"/>
    <col min="3849" max="3849" width="16.28515625" customWidth="1"/>
    <col min="3850" max="3850" width="30.140625" customWidth="1"/>
    <col min="4097" max="4097" width="64.28515625" customWidth="1"/>
    <col min="4099" max="4099" width="18.140625" customWidth="1"/>
    <col min="4100" max="4100" width="21.5703125" customWidth="1"/>
    <col min="4101" max="4101" width="21.85546875" customWidth="1"/>
    <col min="4102" max="4103" width="19.5703125" customWidth="1"/>
    <col min="4104" max="4104" width="16.42578125" customWidth="1"/>
    <col min="4105" max="4105" width="16.28515625" customWidth="1"/>
    <col min="4106" max="4106" width="30.140625" customWidth="1"/>
    <col min="4353" max="4353" width="64.28515625" customWidth="1"/>
    <col min="4355" max="4355" width="18.140625" customWidth="1"/>
    <col min="4356" max="4356" width="21.5703125" customWidth="1"/>
    <col min="4357" max="4357" width="21.85546875" customWidth="1"/>
    <col min="4358" max="4359" width="19.5703125" customWidth="1"/>
    <col min="4360" max="4360" width="16.42578125" customWidth="1"/>
    <col min="4361" max="4361" width="16.28515625" customWidth="1"/>
    <col min="4362" max="4362" width="30.140625" customWidth="1"/>
    <col min="4609" max="4609" width="64.28515625" customWidth="1"/>
    <col min="4611" max="4611" width="18.140625" customWidth="1"/>
    <col min="4612" max="4612" width="21.5703125" customWidth="1"/>
    <col min="4613" max="4613" width="21.85546875" customWidth="1"/>
    <col min="4614" max="4615" width="19.5703125" customWidth="1"/>
    <col min="4616" max="4616" width="16.42578125" customWidth="1"/>
    <col min="4617" max="4617" width="16.28515625" customWidth="1"/>
    <col min="4618" max="4618" width="30.140625" customWidth="1"/>
    <col min="4865" max="4865" width="64.28515625" customWidth="1"/>
    <col min="4867" max="4867" width="18.140625" customWidth="1"/>
    <col min="4868" max="4868" width="21.5703125" customWidth="1"/>
    <col min="4869" max="4869" width="21.85546875" customWidth="1"/>
    <col min="4870" max="4871" width="19.5703125" customWidth="1"/>
    <col min="4872" max="4872" width="16.42578125" customWidth="1"/>
    <col min="4873" max="4873" width="16.28515625" customWidth="1"/>
    <col min="4874" max="4874" width="30.140625" customWidth="1"/>
    <col min="5121" max="5121" width="64.28515625" customWidth="1"/>
    <col min="5123" max="5123" width="18.140625" customWidth="1"/>
    <col min="5124" max="5124" width="21.5703125" customWidth="1"/>
    <col min="5125" max="5125" width="21.85546875" customWidth="1"/>
    <col min="5126" max="5127" width="19.5703125" customWidth="1"/>
    <col min="5128" max="5128" width="16.42578125" customWidth="1"/>
    <col min="5129" max="5129" width="16.28515625" customWidth="1"/>
    <col min="5130" max="5130" width="30.140625" customWidth="1"/>
    <col min="5377" max="5377" width="64.28515625" customWidth="1"/>
    <col min="5379" max="5379" width="18.140625" customWidth="1"/>
    <col min="5380" max="5380" width="21.5703125" customWidth="1"/>
    <col min="5381" max="5381" width="21.85546875" customWidth="1"/>
    <col min="5382" max="5383" width="19.5703125" customWidth="1"/>
    <col min="5384" max="5384" width="16.42578125" customWidth="1"/>
    <col min="5385" max="5385" width="16.28515625" customWidth="1"/>
    <col min="5386" max="5386" width="30.140625" customWidth="1"/>
    <col min="5633" max="5633" width="64.28515625" customWidth="1"/>
    <col min="5635" max="5635" width="18.140625" customWidth="1"/>
    <col min="5636" max="5636" width="21.5703125" customWidth="1"/>
    <col min="5637" max="5637" width="21.85546875" customWidth="1"/>
    <col min="5638" max="5639" width="19.5703125" customWidth="1"/>
    <col min="5640" max="5640" width="16.42578125" customWidth="1"/>
    <col min="5641" max="5641" width="16.28515625" customWidth="1"/>
    <col min="5642" max="5642" width="30.140625" customWidth="1"/>
    <col min="5889" max="5889" width="64.28515625" customWidth="1"/>
    <col min="5891" max="5891" width="18.140625" customWidth="1"/>
    <col min="5892" max="5892" width="21.5703125" customWidth="1"/>
    <col min="5893" max="5893" width="21.85546875" customWidth="1"/>
    <col min="5894" max="5895" width="19.5703125" customWidth="1"/>
    <col min="5896" max="5896" width="16.42578125" customWidth="1"/>
    <col min="5897" max="5897" width="16.28515625" customWidth="1"/>
    <col min="5898" max="5898" width="30.140625" customWidth="1"/>
    <col min="6145" max="6145" width="64.28515625" customWidth="1"/>
    <col min="6147" max="6147" width="18.140625" customWidth="1"/>
    <col min="6148" max="6148" width="21.5703125" customWidth="1"/>
    <col min="6149" max="6149" width="21.85546875" customWidth="1"/>
    <col min="6150" max="6151" width="19.5703125" customWidth="1"/>
    <col min="6152" max="6152" width="16.42578125" customWidth="1"/>
    <col min="6153" max="6153" width="16.28515625" customWidth="1"/>
    <col min="6154" max="6154" width="30.140625" customWidth="1"/>
    <col min="6401" max="6401" width="64.28515625" customWidth="1"/>
    <col min="6403" max="6403" width="18.140625" customWidth="1"/>
    <col min="6404" max="6404" width="21.5703125" customWidth="1"/>
    <col min="6405" max="6405" width="21.85546875" customWidth="1"/>
    <col min="6406" max="6407" width="19.5703125" customWidth="1"/>
    <col min="6408" max="6408" width="16.42578125" customWidth="1"/>
    <col min="6409" max="6409" width="16.28515625" customWidth="1"/>
    <col min="6410" max="6410" width="30.140625" customWidth="1"/>
    <col min="6657" max="6657" width="64.28515625" customWidth="1"/>
    <col min="6659" max="6659" width="18.140625" customWidth="1"/>
    <col min="6660" max="6660" width="21.5703125" customWidth="1"/>
    <col min="6661" max="6661" width="21.85546875" customWidth="1"/>
    <col min="6662" max="6663" width="19.5703125" customWidth="1"/>
    <col min="6664" max="6664" width="16.42578125" customWidth="1"/>
    <col min="6665" max="6665" width="16.28515625" customWidth="1"/>
    <col min="6666" max="6666" width="30.140625" customWidth="1"/>
    <col min="6913" max="6913" width="64.28515625" customWidth="1"/>
    <col min="6915" max="6915" width="18.140625" customWidth="1"/>
    <col min="6916" max="6916" width="21.5703125" customWidth="1"/>
    <col min="6917" max="6917" width="21.85546875" customWidth="1"/>
    <col min="6918" max="6919" width="19.5703125" customWidth="1"/>
    <col min="6920" max="6920" width="16.42578125" customWidth="1"/>
    <col min="6921" max="6921" width="16.28515625" customWidth="1"/>
    <col min="6922" max="6922" width="30.140625" customWidth="1"/>
    <col min="7169" max="7169" width="64.28515625" customWidth="1"/>
    <col min="7171" max="7171" width="18.140625" customWidth="1"/>
    <col min="7172" max="7172" width="21.5703125" customWidth="1"/>
    <col min="7173" max="7173" width="21.85546875" customWidth="1"/>
    <col min="7174" max="7175" width="19.5703125" customWidth="1"/>
    <col min="7176" max="7176" width="16.42578125" customWidth="1"/>
    <col min="7177" max="7177" width="16.28515625" customWidth="1"/>
    <col min="7178" max="7178" width="30.140625" customWidth="1"/>
    <col min="7425" max="7425" width="64.28515625" customWidth="1"/>
    <col min="7427" max="7427" width="18.140625" customWidth="1"/>
    <col min="7428" max="7428" width="21.5703125" customWidth="1"/>
    <col min="7429" max="7429" width="21.85546875" customWidth="1"/>
    <col min="7430" max="7431" width="19.5703125" customWidth="1"/>
    <col min="7432" max="7432" width="16.42578125" customWidth="1"/>
    <col min="7433" max="7433" width="16.28515625" customWidth="1"/>
    <col min="7434" max="7434" width="30.140625" customWidth="1"/>
    <col min="7681" max="7681" width="64.28515625" customWidth="1"/>
    <col min="7683" max="7683" width="18.140625" customWidth="1"/>
    <col min="7684" max="7684" width="21.5703125" customWidth="1"/>
    <col min="7685" max="7685" width="21.85546875" customWidth="1"/>
    <col min="7686" max="7687" width="19.5703125" customWidth="1"/>
    <col min="7688" max="7688" width="16.42578125" customWidth="1"/>
    <col min="7689" max="7689" width="16.28515625" customWidth="1"/>
    <col min="7690" max="7690" width="30.140625" customWidth="1"/>
    <col min="7937" max="7937" width="64.28515625" customWidth="1"/>
    <col min="7939" max="7939" width="18.140625" customWidth="1"/>
    <col min="7940" max="7940" width="21.5703125" customWidth="1"/>
    <col min="7941" max="7941" width="21.85546875" customWidth="1"/>
    <col min="7942" max="7943" width="19.5703125" customWidth="1"/>
    <col min="7944" max="7944" width="16.42578125" customWidth="1"/>
    <col min="7945" max="7945" width="16.28515625" customWidth="1"/>
    <col min="7946" max="7946" width="30.140625" customWidth="1"/>
    <col min="8193" max="8193" width="64.28515625" customWidth="1"/>
    <col min="8195" max="8195" width="18.140625" customWidth="1"/>
    <col min="8196" max="8196" width="21.5703125" customWidth="1"/>
    <col min="8197" max="8197" width="21.85546875" customWidth="1"/>
    <col min="8198" max="8199" width="19.5703125" customWidth="1"/>
    <col min="8200" max="8200" width="16.42578125" customWidth="1"/>
    <col min="8201" max="8201" width="16.28515625" customWidth="1"/>
    <col min="8202" max="8202" width="30.140625" customWidth="1"/>
    <col min="8449" max="8449" width="64.28515625" customWidth="1"/>
    <col min="8451" max="8451" width="18.140625" customWidth="1"/>
    <col min="8452" max="8452" width="21.5703125" customWidth="1"/>
    <col min="8453" max="8453" width="21.85546875" customWidth="1"/>
    <col min="8454" max="8455" width="19.5703125" customWidth="1"/>
    <col min="8456" max="8456" width="16.42578125" customWidth="1"/>
    <col min="8457" max="8457" width="16.28515625" customWidth="1"/>
    <col min="8458" max="8458" width="30.140625" customWidth="1"/>
    <col min="8705" max="8705" width="64.28515625" customWidth="1"/>
    <col min="8707" max="8707" width="18.140625" customWidth="1"/>
    <col min="8708" max="8708" width="21.5703125" customWidth="1"/>
    <col min="8709" max="8709" width="21.85546875" customWidth="1"/>
    <col min="8710" max="8711" width="19.5703125" customWidth="1"/>
    <col min="8712" max="8712" width="16.42578125" customWidth="1"/>
    <col min="8713" max="8713" width="16.28515625" customWidth="1"/>
    <col min="8714" max="8714" width="30.140625" customWidth="1"/>
    <col min="8961" max="8961" width="64.28515625" customWidth="1"/>
    <col min="8963" max="8963" width="18.140625" customWidth="1"/>
    <col min="8964" max="8964" width="21.5703125" customWidth="1"/>
    <col min="8965" max="8965" width="21.85546875" customWidth="1"/>
    <col min="8966" max="8967" width="19.5703125" customWidth="1"/>
    <col min="8968" max="8968" width="16.42578125" customWidth="1"/>
    <col min="8969" max="8969" width="16.28515625" customWidth="1"/>
    <col min="8970" max="8970" width="30.140625" customWidth="1"/>
    <col min="9217" max="9217" width="64.28515625" customWidth="1"/>
    <col min="9219" max="9219" width="18.140625" customWidth="1"/>
    <col min="9220" max="9220" width="21.5703125" customWidth="1"/>
    <col min="9221" max="9221" width="21.85546875" customWidth="1"/>
    <col min="9222" max="9223" width="19.5703125" customWidth="1"/>
    <col min="9224" max="9224" width="16.42578125" customWidth="1"/>
    <col min="9225" max="9225" width="16.28515625" customWidth="1"/>
    <col min="9226" max="9226" width="30.140625" customWidth="1"/>
    <col min="9473" max="9473" width="64.28515625" customWidth="1"/>
    <col min="9475" max="9475" width="18.140625" customWidth="1"/>
    <col min="9476" max="9476" width="21.5703125" customWidth="1"/>
    <col min="9477" max="9477" width="21.85546875" customWidth="1"/>
    <col min="9478" max="9479" width="19.5703125" customWidth="1"/>
    <col min="9480" max="9480" width="16.42578125" customWidth="1"/>
    <col min="9481" max="9481" width="16.28515625" customWidth="1"/>
    <col min="9482" max="9482" width="30.140625" customWidth="1"/>
    <col min="9729" max="9729" width="64.28515625" customWidth="1"/>
    <col min="9731" max="9731" width="18.140625" customWidth="1"/>
    <col min="9732" max="9732" width="21.5703125" customWidth="1"/>
    <col min="9733" max="9733" width="21.85546875" customWidth="1"/>
    <col min="9734" max="9735" width="19.5703125" customWidth="1"/>
    <col min="9736" max="9736" width="16.42578125" customWidth="1"/>
    <col min="9737" max="9737" width="16.28515625" customWidth="1"/>
    <col min="9738" max="9738" width="30.140625" customWidth="1"/>
    <col min="9985" max="9985" width="64.28515625" customWidth="1"/>
    <col min="9987" max="9987" width="18.140625" customWidth="1"/>
    <col min="9988" max="9988" width="21.5703125" customWidth="1"/>
    <col min="9989" max="9989" width="21.85546875" customWidth="1"/>
    <col min="9990" max="9991" width="19.5703125" customWidth="1"/>
    <col min="9992" max="9992" width="16.42578125" customWidth="1"/>
    <col min="9993" max="9993" width="16.28515625" customWidth="1"/>
    <col min="9994" max="9994" width="30.140625" customWidth="1"/>
    <col min="10241" max="10241" width="64.28515625" customWidth="1"/>
    <col min="10243" max="10243" width="18.140625" customWidth="1"/>
    <col min="10244" max="10244" width="21.5703125" customWidth="1"/>
    <col min="10245" max="10245" width="21.85546875" customWidth="1"/>
    <col min="10246" max="10247" width="19.5703125" customWidth="1"/>
    <col min="10248" max="10248" width="16.42578125" customWidth="1"/>
    <col min="10249" max="10249" width="16.28515625" customWidth="1"/>
    <col min="10250" max="10250" width="30.140625" customWidth="1"/>
    <col min="10497" max="10497" width="64.28515625" customWidth="1"/>
    <col min="10499" max="10499" width="18.140625" customWidth="1"/>
    <col min="10500" max="10500" width="21.5703125" customWidth="1"/>
    <col min="10501" max="10501" width="21.85546875" customWidth="1"/>
    <col min="10502" max="10503" width="19.5703125" customWidth="1"/>
    <col min="10504" max="10504" width="16.42578125" customWidth="1"/>
    <col min="10505" max="10505" width="16.28515625" customWidth="1"/>
    <col min="10506" max="10506" width="30.140625" customWidth="1"/>
    <col min="10753" max="10753" width="64.28515625" customWidth="1"/>
    <col min="10755" max="10755" width="18.140625" customWidth="1"/>
    <col min="10756" max="10756" width="21.5703125" customWidth="1"/>
    <col min="10757" max="10757" width="21.85546875" customWidth="1"/>
    <col min="10758" max="10759" width="19.5703125" customWidth="1"/>
    <col min="10760" max="10760" width="16.42578125" customWidth="1"/>
    <col min="10761" max="10761" width="16.28515625" customWidth="1"/>
    <col min="10762" max="10762" width="30.140625" customWidth="1"/>
    <col min="11009" max="11009" width="64.28515625" customWidth="1"/>
    <col min="11011" max="11011" width="18.140625" customWidth="1"/>
    <col min="11012" max="11012" width="21.5703125" customWidth="1"/>
    <col min="11013" max="11013" width="21.85546875" customWidth="1"/>
    <col min="11014" max="11015" width="19.5703125" customWidth="1"/>
    <col min="11016" max="11016" width="16.42578125" customWidth="1"/>
    <col min="11017" max="11017" width="16.28515625" customWidth="1"/>
    <col min="11018" max="11018" width="30.140625" customWidth="1"/>
    <col min="11265" max="11265" width="64.28515625" customWidth="1"/>
    <col min="11267" max="11267" width="18.140625" customWidth="1"/>
    <col min="11268" max="11268" width="21.5703125" customWidth="1"/>
    <col min="11269" max="11269" width="21.85546875" customWidth="1"/>
    <col min="11270" max="11271" width="19.5703125" customWidth="1"/>
    <col min="11272" max="11272" width="16.42578125" customWidth="1"/>
    <col min="11273" max="11273" width="16.28515625" customWidth="1"/>
    <col min="11274" max="11274" width="30.140625" customWidth="1"/>
    <col min="11521" max="11521" width="64.28515625" customWidth="1"/>
    <col min="11523" max="11523" width="18.140625" customWidth="1"/>
    <col min="11524" max="11524" width="21.5703125" customWidth="1"/>
    <col min="11525" max="11525" width="21.85546875" customWidth="1"/>
    <col min="11526" max="11527" width="19.5703125" customWidth="1"/>
    <col min="11528" max="11528" width="16.42578125" customWidth="1"/>
    <col min="11529" max="11529" width="16.28515625" customWidth="1"/>
    <col min="11530" max="11530" width="30.140625" customWidth="1"/>
    <col min="11777" max="11777" width="64.28515625" customWidth="1"/>
    <col min="11779" max="11779" width="18.140625" customWidth="1"/>
    <col min="11780" max="11780" width="21.5703125" customWidth="1"/>
    <col min="11781" max="11781" width="21.85546875" customWidth="1"/>
    <col min="11782" max="11783" width="19.5703125" customWidth="1"/>
    <col min="11784" max="11784" width="16.42578125" customWidth="1"/>
    <col min="11785" max="11785" width="16.28515625" customWidth="1"/>
    <col min="11786" max="11786" width="30.140625" customWidth="1"/>
    <col min="12033" max="12033" width="64.28515625" customWidth="1"/>
    <col min="12035" max="12035" width="18.140625" customWidth="1"/>
    <col min="12036" max="12036" width="21.5703125" customWidth="1"/>
    <col min="12037" max="12037" width="21.85546875" customWidth="1"/>
    <col min="12038" max="12039" width="19.5703125" customWidth="1"/>
    <col min="12040" max="12040" width="16.42578125" customWidth="1"/>
    <col min="12041" max="12041" width="16.28515625" customWidth="1"/>
    <col min="12042" max="12042" width="30.140625" customWidth="1"/>
    <col min="12289" max="12289" width="64.28515625" customWidth="1"/>
    <col min="12291" max="12291" width="18.140625" customWidth="1"/>
    <col min="12292" max="12292" width="21.5703125" customWidth="1"/>
    <col min="12293" max="12293" width="21.85546875" customWidth="1"/>
    <col min="12294" max="12295" width="19.5703125" customWidth="1"/>
    <col min="12296" max="12296" width="16.42578125" customWidth="1"/>
    <col min="12297" max="12297" width="16.28515625" customWidth="1"/>
    <col min="12298" max="12298" width="30.140625" customWidth="1"/>
    <col min="12545" max="12545" width="64.28515625" customWidth="1"/>
    <col min="12547" max="12547" width="18.140625" customWidth="1"/>
    <col min="12548" max="12548" width="21.5703125" customWidth="1"/>
    <col min="12549" max="12549" width="21.85546875" customWidth="1"/>
    <col min="12550" max="12551" width="19.5703125" customWidth="1"/>
    <col min="12552" max="12552" width="16.42578125" customWidth="1"/>
    <col min="12553" max="12553" width="16.28515625" customWidth="1"/>
    <col min="12554" max="12554" width="30.140625" customWidth="1"/>
    <col min="12801" max="12801" width="64.28515625" customWidth="1"/>
    <col min="12803" max="12803" width="18.140625" customWidth="1"/>
    <col min="12804" max="12804" width="21.5703125" customWidth="1"/>
    <col min="12805" max="12805" width="21.85546875" customWidth="1"/>
    <col min="12806" max="12807" width="19.5703125" customWidth="1"/>
    <col min="12808" max="12808" width="16.42578125" customWidth="1"/>
    <col min="12809" max="12809" width="16.28515625" customWidth="1"/>
    <col min="12810" max="12810" width="30.140625" customWidth="1"/>
    <col min="13057" max="13057" width="64.28515625" customWidth="1"/>
    <col min="13059" max="13059" width="18.140625" customWidth="1"/>
    <col min="13060" max="13060" width="21.5703125" customWidth="1"/>
    <col min="13061" max="13061" width="21.85546875" customWidth="1"/>
    <col min="13062" max="13063" width="19.5703125" customWidth="1"/>
    <col min="13064" max="13064" width="16.42578125" customWidth="1"/>
    <col min="13065" max="13065" width="16.28515625" customWidth="1"/>
    <col min="13066" max="13066" width="30.140625" customWidth="1"/>
    <col min="13313" max="13313" width="64.28515625" customWidth="1"/>
    <col min="13315" max="13315" width="18.140625" customWidth="1"/>
    <col min="13316" max="13316" width="21.5703125" customWidth="1"/>
    <col min="13317" max="13317" width="21.85546875" customWidth="1"/>
    <col min="13318" max="13319" width="19.5703125" customWidth="1"/>
    <col min="13320" max="13320" width="16.42578125" customWidth="1"/>
    <col min="13321" max="13321" width="16.28515625" customWidth="1"/>
    <col min="13322" max="13322" width="30.140625" customWidth="1"/>
    <col min="13569" max="13569" width="64.28515625" customWidth="1"/>
    <col min="13571" max="13571" width="18.140625" customWidth="1"/>
    <col min="13572" max="13572" width="21.5703125" customWidth="1"/>
    <col min="13573" max="13573" width="21.85546875" customWidth="1"/>
    <col min="13574" max="13575" width="19.5703125" customWidth="1"/>
    <col min="13576" max="13576" width="16.42578125" customWidth="1"/>
    <col min="13577" max="13577" width="16.28515625" customWidth="1"/>
    <col min="13578" max="13578" width="30.140625" customWidth="1"/>
    <col min="13825" max="13825" width="64.28515625" customWidth="1"/>
    <col min="13827" max="13827" width="18.140625" customWidth="1"/>
    <col min="13828" max="13828" width="21.5703125" customWidth="1"/>
    <col min="13829" max="13829" width="21.85546875" customWidth="1"/>
    <col min="13830" max="13831" width="19.5703125" customWidth="1"/>
    <col min="13832" max="13832" width="16.42578125" customWidth="1"/>
    <col min="13833" max="13833" width="16.28515625" customWidth="1"/>
    <col min="13834" max="13834" width="30.140625" customWidth="1"/>
    <col min="14081" max="14081" width="64.28515625" customWidth="1"/>
    <col min="14083" max="14083" width="18.140625" customWidth="1"/>
    <col min="14084" max="14084" width="21.5703125" customWidth="1"/>
    <col min="14085" max="14085" width="21.85546875" customWidth="1"/>
    <col min="14086" max="14087" width="19.5703125" customWidth="1"/>
    <col min="14088" max="14088" width="16.42578125" customWidth="1"/>
    <col min="14089" max="14089" width="16.28515625" customWidth="1"/>
    <col min="14090" max="14090" width="30.140625" customWidth="1"/>
    <col min="14337" max="14337" width="64.28515625" customWidth="1"/>
    <col min="14339" max="14339" width="18.140625" customWidth="1"/>
    <col min="14340" max="14340" width="21.5703125" customWidth="1"/>
    <col min="14341" max="14341" width="21.85546875" customWidth="1"/>
    <col min="14342" max="14343" width="19.5703125" customWidth="1"/>
    <col min="14344" max="14344" width="16.42578125" customWidth="1"/>
    <col min="14345" max="14345" width="16.28515625" customWidth="1"/>
    <col min="14346" max="14346" width="30.140625" customWidth="1"/>
    <col min="14593" max="14593" width="64.28515625" customWidth="1"/>
    <col min="14595" max="14595" width="18.140625" customWidth="1"/>
    <col min="14596" max="14596" width="21.5703125" customWidth="1"/>
    <col min="14597" max="14597" width="21.85546875" customWidth="1"/>
    <col min="14598" max="14599" width="19.5703125" customWidth="1"/>
    <col min="14600" max="14600" width="16.42578125" customWidth="1"/>
    <col min="14601" max="14601" width="16.28515625" customWidth="1"/>
    <col min="14602" max="14602" width="30.140625" customWidth="1"/>
    <col min="14849" max="14849" width="64.28515625" customWidth="1"/>
    <col min="14851" max="14851" width="18.140625" customWidth="1"/>
    <col min="14852" max="14852" width="21.5703125" customWidth="1"/>
    <col min="14853" max="14853" width="21.85546875" customWidth="1"/>
    <col min="14854" max="14855" width="19.5703125" customWidth="1"/>
    <col min="14856" max="14856" width="16.42578125" customWidth="1"/>
    <col min="14857" max="14857" width="16.28515625" customWidth="1"/>
    <col min="14858" max="14858" width="30.140625" customWidth="1"/>
    <col min="15105" max="15105" width="64.28515625" customWidth="1"/>
    <col min="15107" max="15107" width="18.140625" customWidth="1"/>
    <col min="15108" max="15108" width="21.5703125" customWidth="1"/>
    <col min="15109" max="15109" width="21.85546875" customWidth="1"/>
    <col min="15110" max="15111" width="19.5703125" customWidth="1"/>
    <col min="15112" max="15112" width="16.42578125" customWidth="1"/>
    <col min="15113" max="15113" width="16.28515625" customWidth="1"/>
    <col min="15114" max="15114" width="30.140625" customWidth="1"/>
    <col min="15361" max="15361" width="64.28515625" customWidth="1"/>
    <col min="15363" max="15363" width="18.140625" customWidth="1"/>
    <col min="15364" max="15364" width="21.5703125" customWidth="1"/>
    <col min="15365" max="15365" width="21.85546875" customWidth="1"/>
    <col min="15366" max="15367" width="19.5703125" customWidth="1"/>
    <col min="15368" max="15368" width="16.42578125" customWidth="1"/>
    <col min="15369" max="15369" width="16.28515625" customWidth="1"/>
    <col min="15370" max="15370" width="30.140625" customWidth="1"/>
    <col min="15617" max="15617" width="64.28515625" customWidth="1"/>
    <col min="15619" max="15619" width="18.140625" customWidth="1"/>
    <col min="15620" max="15620" width="21.5703125" customWidth="1"/>
    <col min="15621" max="15621" width="21.85546875" customWidth="1"/>
    <col min="15622" max="15623" width="19.5703125" customWidth="1"/>
    <col min="15624" max="15624" width="16.42578125" customWidth="1"/>
    <col min="15625" max="15625" width="16.28515625" customWidth="1"/>
    <col min="15626" max="15626" width="30.140625" customWidth="1"/>
    <col min="15873" max="15873" width="64.28515625" customWidth="1"/>
    <col min="15875" max="15875" width="18.140625" customWidth="1"/>
    <col min="15876" max="15876" width="21.5703125" customWidth="1"/>
    <col min="15877" max="15877" width="21.85546875" customWidth="1"/>
    <col min="15878" max="15879" width="19.5703125" customWidth="1"/>
    <col min="15880" max="15880" width="16.42578125" customWidth="1"/>
    <col min="15881" max="15881" width="16.28515625" customWidth="1"/>
    <col min="15882" max="15882" width="30.140625" customWidth="1"/>
    <col min="16129" max="16129" width="64.28515625" customWidth="1"/>
    <col min="16131" max="16131" width="18.140625" customWidth="1"/>
    <col min="16132" max="16132" width="21.5703125" customWidth="1"/>
    <col min="16133" max="16133" width="21.85546875" customWidth="1"/>
    <col min="16134" max="16135" width="19.5703125" customWidth="1"/>
    <col min="16136" max="16136" width="16.42578125" customWidth="1"/>
    <col min="16137" max="16137" width="16.28515625" customWidth="1"/>
    <col min="16138" max="16138" width="30.140625" customWidth="1"/>
  </cols>
  <sheetData>
    <row r="1" spans="1:12" ht="30" customHeight="1" x14ac:dyDescent="0.25">
      <c r="C1" s="1"/>
      <c r="D1" s="1"/>
      <c r="H1" s="251" t="s">
        <v>731</v>
      </c>
      <c r="I1" s="251"/>
      <c r="J1" s="251"/>
    </row>
    <row r="2" spans="1:12" ht="46.5" customHeight="1" x14ac:dyDescent="0.25">
      <c r="A2" s="243" t="s">
        <v>706</v>
      </c>
      <c r="B2" s="252"/>
      <c r="C2" s="252"/>
      <c r="D2" s="252"/>
      <c r="E2" s="252"/>
      <c r="F2" s="252"/>
      <c r="G2" s="252"/>
      <c r="H2" s="252"/>
      <c r="I2" s="252"/>
      <c r="J2" s="252"/>
    </row>
    <row r="3" spans="1:12" ht="16.5" customHeight="1" x14ac:dyDescent="0.25">
      <c r="A3" s="246" t="s">
        <v>45</v>
      </c>
      <c r="B3" s="244"/>
      <c r="C3" s="244"/>
      <c r="D3" s="244"/>
      <c r="E3" s="244"/>
      <c r="F3" s="244"/>
      <c r="G3" s="244"/>
      <c r="H3" s="244"/>
      <c r="I3" s="244"/>
      <c r="J3" s="244"/>
    </row>
    <row r="4" spans="1:12" ht="18" x14ac:dyDescent="0.25">
      <c r="A4" s="83"/>
      <c r="B4" s="82"/>
      <c r="C4" s="82"/>
      <c r="D4" s="82"/>
      <c r="E4" s="82"/>
      <c r="F4" s="82"/>
      <c r="G4" s="82"/>
      <c r="H4" s="82"/>
      <c r="I4" s="82"/>
      <c r="J4" s="82"/>
    </row>
    <row r="5" spans="1:12" ht="61.5" customHeight="1" x14ac:dyDescent="0.25">
      <c r="A5" s="73" t="s">
        <v>1</v>
      </c>
    </row>
    <row r="6" spans="1:12" ht="60" x14ac:dyDescent="0.3">
      <c r="A6" s="2" t="s">
        <v>80</v>
      </c>
      <c r="B6" s="3" t="s">
        <v>81</v>
      </c>
      <c r="C6" s="70" t="s">
        <v>637</v>
      </c>
      <c r="D6" s="70" t="s">
        <v>640</v>
      </c>
      <c r="E6" s="70" t="s">
        <v>641</v>
      </c>
      <c r="F6" s="70" t="s">
        <v>642</v>
      </c>
      <c r="G6" s="70" t="s">
        <v>645</v>
      </c>
      <c r="H6" s="70" t="s">
        <v>638</v>
      </c>
      <c r="I6" s="70" t="s">
        <v>639</v>
      </c>
      <c r="J6" s="70" t="s">
        <v>643</v>
      </c>
    </row>
    <row r="7" spans="1:12" ht="25.5" x14ac:dyDescent="0.25">
      <c r="A7" s="87"/>
      <c r="B7" s="87"/>
      <c r="C7" s="87"/>
      <c r="D7" s="87"/>
      <c r="E7" s="87"/>
      <c r="F7" s="40" t="s">
        <v>646</v>
      </c>
      <c r="G7" s="39"/>
      <c r="H7" s="87"/>
      <c r="I7" s="87"/>
      <c r="J7" s="87"/>
    </row>
    <row r="8" spans="1:12" x14ac:dyDescent="0.25">
      <c r="A8" s="87"/>
      <c r="B8" s="87"/>
      <c r="C8" s="87"/>
      <c r="D8" s="87"/>
      <c r="E8" s="87"/>
      <c r="F8" s="87"/>
      <c r="G8" s="87"/>
      <c r="H8" s="87"/>
      <c r="I8" s="87"/>
      <c r="J8" s="87"/>
    </row>
    <row r="9" spans="1:12" x14ac:dyDescent="0.25">
      <c r="A9" s="87"/>
      <c r="B9" s="87"/>
      <c r="C9" s="87"/>
      <c r="D9" s="87"/>
      <c r="E9" s="87"/>
      <c r="F9" s="87"/>
      <c r="G9" s="87"/>
      <c r="H9" s="87"/>
      <c r="I9" s="87"/>
      <c r="J9" s="87"/>
    </row>
    <row r="10" spans="1:12" x14ac:dyDescent="0.25">
      <c r="A10" s="87"/>
      <c r="B10" s="87"/>
      <c r="C10" s="87"/>
      <c r="D10" s="87"/>
      <c r="E10" s="87"/>
      <c r="F10" s="87"/>
      <c r="G10" s="87"/>
      <c r="H10" s="87"/>
      <c r="I10" s="87"/>
      <c r="J10" s="87"/>
      <c r="L10" s="95"/>
    </row>
    <row r="11" spans="1:12" x14ac:dyDescent="0.25">
      <c r="A11" s="13" t="s">
        <v>183</v>
      </c>
      <c r="B11" s="6" t="s">
        <v>184</v>
      </c>
      <c r="C11" s="87">
        <v>0</v>
      </c>
      <c r="D11" s="87"/>
      <c r="E11" s="87"/>
      <c r="F11" s="87"/>
      <c r="G11" s="87"/>
      <c r="H11" s="87"/>
      <c r="I11" s="87"/>
      <c r="J11" s="87"/>
    </row>
    <row r="12" spans="1:12" x14ac:dyDescent="0.25">
      <c r="A12" s="13"/>
      <c r="B12" s="6"/>
      <c r="C12" s="87"/>
      <c r="D12" s="87"/>
      <c r="E12" s="87"/>
      <c r="F12" s="87"/>
      <c r="G12" s="87"/>
      <c r="H12" s="87"/>
      <c r="I12" s="87"/>
      <c r="J12" s="87"/>
    </row>
    <row r="13" spans="1:12" x14ac:dyDescent="0.25">
      <c r="A13" s="13"/>
      <c r="B13" s="6"/>
      <c r="C13" s="87"/>
      <c r="D13" s="87"/>
      <c r="E13" s="87"/>
      <c r="F13" s="87"/>
      <c r="G13" s="87"/>
      <c r="H13" s="87"/>
      <c r="I13" s="87"/>
      <c r="J13" s="87"/>
    </row>
    <row r="14" spans="1:12" x14ac:dyDescent="0.25">
      <c r="A14" s="13"/>
      <c r="B14" s="6"/>
      <c r="C14" s="87"/>
      <c r="D14" s="87"/>
      <c r="E14" s="87"/>
      <c r="F14" s="87"/>
      <c r="G14" s="87"/>
      <c r="H14" s="87"/>
      <c r="I14" s="87"/>
      <c r="J14" s="87"/>
    </row>
    <row r="15" spans="1:12" x14ac:dyDescent="0.25">
      <c r="A15" s="13"/>
      <c r="B15" s="6"/>
      <c r="C15" s="87"/>
      <c r="D15" s="87"/>
      <c r="E15" s="87"/>
      <c r="F15" s="87"/>
      <c r="G15" s="87"/>
      <c r="H15" s="87"/>
      <c r="I15" s="87"/>
      <c r="J15" s="87"/>
    </row>
    <row r="16" spans="1:12" x14ac:dyDescent="0.25">
      <c r="A16" s="13" t="s">
        <v>423</v>
      </c>
      <c r="B16" s="6" t="s">
        <v>185</v>
      </c>
      <c r="C16" s="87">
        <v>0</v>
      </c>
      <c r="D16" s="87"/>
      <c r="E16" s="87"/>
      <c r="F16" s="87"/>
      <c r="G16" s="87"/>
      <c r="H16" s="87"/>
      <c r="I16" s="87"/>
      <c r="J16" s="87"/>
    </row>
    <row r="17" spans="1:10" x14ac:dyDescent="0.25">
      <c r="A17" s="13"/>
      <c r="B17" s="6"/>
      <c r="C17" s="87"/>
      <c r="D17" s="87"/>
      <c r="E17" s="87"/>
      <c r="F17" s="87"/>
      <c r="G17" s="87"/>
      <c r="H17" s="87"/>
      <c r="I17" s="87"/>
      <c r="J17" s="87"/>
    </row>
    <row r="18" spans="1:10" x14ac:dyDescent="0.25">
      <c r="A18" s="13"/>
      <c r="B18" s="6"/>
      <c r="C18" s="87"/>
      <c r="D18" s="87"/>
      <c r="E18" s="87"/>
      <c r="F18" s="87"/>
      <c r="G18" s="87"/>
      <c r="H18" s="87"/>
      <c r="I18" s="87"/>
      <c r="J18" s="87"/>
    </row>
    <row r="19" spans="1:10" x14ac:dyDescent="0.25">
      <c r="A19" s="13"/>
      <c r="B19" s="6"/>
      <c r="C19" s="87"/>
      <c r="D19" s="87"/>
      <c r="E19" s="87"/>
      <c r="F19" s="87"/>
      <c r="G19" s="87"/>
      <c r="H19" s="87"/>
      <c r="I19" s="87"/>
      <c r="J19" s="87"/>
    </row>
    <row r="20" spans="1:10" x14ac:dyDescent="0.25">
      <c r="A20" s="13"/>
      <c r="B20" s="6"/>
      <c r="C20" s="87"/>
      <c r="D20" s="87"/>
      <c r="E20" s="87"/>
      <c r="F20" s="87"/>
      <c r="G20" s="87"/>
      <c r="H20" s="87"/>
      <c r="I20" s="87"/>
      <c r="J20" s="87"/>
    </row>
    <row r="21" spans="1:10" x14ac:dyDescent="0.25">
      <c r="A21" s="5" t="s">
        <v>186</v>
      </c>
      <c r="B21" s="6" t="s">
        <v>187</v>
      </c>
      <c r="C21" s="87">
        <v>0</v>
      </c>
      <c r="D21" s="87"/>
      <c r="E21" s="87"/>
      <c r="F21" s="87"/>
      <c r="G21" s="87"/>
      <c r="H21" s="87"/>
      <c r="I21" s="87"/>
      <c r="J21" s="87"/>
    </row>
    <row r="22" spans="1:10" x14ac:dyDescent="0.25">
      <c r="A22" s="5"/>
      <c r="B22" s="6"/>
      <c r="C22" s="87"/>
      <c r="D22" s="87"/>
      <c r="E22" s="87"/>
      <c r="F22" s="87"/>
      <c r="G22" s="87"/>
      <c r="H22" s="88"/>
      <c r="I22" s="88"/>
      <c r="J22" s="94"/>
    </row>
    <row r="23" spans="1:10" x14ac:dyDescent="0.25">
      <c r="A23" s="5"/>
      <c r="B23" s="6"/>
      <c r="C23" s="87"/>
      <c r="D23" s="87"/>
      <c r="E23" s="87"/>
      <c r="F23" s="87"/>
      <c r="G23" s="87"/>
      <c r="H23" s="88"/>
      <c r="I23" s="88"/>
      <c r="J23" s="94"/>
    </row>
    <row r="24" spans="1:10" x14ac:dyDescent="0.25">
      <c r="A24" s="13" t="s">
        <v>188</v>
      </c>
      <c r="B24" s="6" t="s">
        <v>189</v>
      </c>
      <c r="C24" s="87">
        <v>0</v>
      </c>
      <c r="D24" s="87"/>
      <c r="E24" s="87"/>
      <c r="F24" s="87"/>
      <c r="G24" s="87"/>
      <c r="H24" s="87"/>
      <c r="I24" s="87"/>
      <c r="J24" s="94"/>
    </row>
    <row r="25" spans="1:10" x14ac:dyDescent="0.25">
      <c r="A25" s="13"/>
      <c r="B25" s="6"/>
      <c r="C25" s="87"/>
      <c r="D25" s="87"/>
      <c r="E25" s="87"/>
      <c r="F25" s="87"/>
      <c r="G25" s="87"/>
      <c r="H25" s="87"/>
      <c r="I25" s="87"/>
      <c r="J25" s="87"/>
    </row>
    <row r="26" spans="1:10" x14ac:dyDescent="0.25">
      <c r="A26" s="13"/>
      <c r="B26" s="6"/>
      <c r="C26" s="87"/>
      <c r="D26" s="87"/>
      <c r="E26" s="87"/>
      <c r="F26" s="87"/>
      <c r="G26" s="87"/>
      <c r="H26" s="87"/>
      <c r="I26" s="87"/>
      <c r="J26" s="87"/>
    </row>
    <row r="27" spans="1:10" x14ac:dyDescent="0.25">
      <c r="A27" s="13" t="s">
        <v>190</v>
      </c>
      <c r="B27" s="6" t="s">
        <v>191</v>
      </c>
      <c r="C27" s="87"/>
      <c r="D27" s="87"/>
      <c r="E27" s="87"/>
      <c r="F27" s="87"/>
      <c r="G27" s="87"/>
      <c r="H27" s="87"/>
      <c r="I27" s="87"/>
      <c r="J27" s="87"/>
    </row>
    <row r="28" spans="1:10" x14ac:dyDescent="0.25">
      <c r="A28" s="13"/>
      <c r="B28" s="6"/>
      <c r="C28" s="87"/>
      <c r="D28" s="87"/>
      <c r="E28" s="87"/>
      <c r="F28" s="87"/>
      <c r="G28" s="87"/>
      <c r="H28" s="87"/>
      <c r="I28" s="87"/>
      <c r="J28" s="87"/>
    </row>
    <row r="29" spans="1:10" x14ac:dyDescent="0.25">
      <c r="A29" s="13"/>
      <c r="B29" s="6"/>
      <c r="C29" s="87"/>
      <c r="D29" s="87"/>
      <c r="E29" s="87"/>
      <c r="F29" s="87"/>
      <c r="G29" s="87"/>
      <c r="H29" s="87"/>
      <c r="I29" s="87"/>
      <c r="J29" s="87"/>
    </row>
    <row r="30" spans="1:10" x14ac:dyDescent="0.25">
      <c r="A30" s="5" t="s">
        <v>192</v>
      </c>
      <c r="B30" s="6" t="s">
        <v>193</v>
      </c>
      <c r="C30" s="87">
        <v>0</v>
      </c>
      <c r="D30" s="87"/>
      <c r="E30" s="87"/>
      <c r="F30" s="87"/>
      <c r="G30" s="87"/>
      <c r="H30" s="87"/>
      <c r="I30" s="87"/>
      <c r="J30" s="87"/>
    </row>
    <row r="31" spans="1:10" s="74" customFormat="1" x14ac:dyDescent="0.25">
      <c r="A31" s="5" t="s">
        <v>194</v>
      </c>
      <c r="B31" s="6" t="s">
        <v>195</v>
      </c>
      <c r="C31" s="87">
        <v>0</v>
      </c>
      <c r="D31" s="87"/>
      <c r="E31" s="87"/>
      <c r="F31" s="87"/>
      <c r="G31" s="87"/>
      <c r="H31" s="87"/>
      <c r="I31" s="87"/>
      <c r="J31" s="87"/>
    </row>
    <row r="32" spans="1:10" ht="15.75" x14ac:dyDescent="0.25">
      <c r="A32" s="20" t="s">
        <v>424</v>
      </c>
      <c r="B32" s="9" t="s">
        <v>196</v>
      </c>
      <c r="C32" s="77">
        <f>SUM(C11,C16,C21,C24,C27,C30,C31,)</f>
        <v>0</v>
      </c>
      <c r="D32" s="77">
        <f t="shared" ref="D32:J32" si="0">SUM(D11,D16,D21,D24,D27,D30,D31,)</f>
        <v>0</v>
      </c>
      <c r="E32" s="77">
        <f t="shared" si="0"/>
        <v>0</v>
      </c>
      <c r="F32" s="77">
        <f t="shared" si="0"/>
        <v>0</v>
      </c>
      <c r="G32" s="77">
        <f t="shared" si="0"/>
        <v>0</v>
      </c>
      <c r="H32" s="77">
        <f t="shared" si="0"/>
        <v>0</v>
      </c>
      <c r="I32" s="77">
        <f t="shared" si="0"/>
        <v>0</v>
      </c>
      <c r="J32" s="77">
        <f t="shared" si="0"/>
        <v>0</v>
      </c>
    </row>
    <row r="33" spans="1:10" ht="15.75" x14ac:dyDescent="0.25">
      <c r="A33" s="23"/>
      <c r="B33" s="8"/>
      <c r="C33" s="87"/>
      <c r="D33" s="87"/>
      <c r="E33" s="87"/>
      <c r="F33" s="87"/>
      <c r="G33" s="87"/>
      <c r="H33" s="87"/>
      <c r="I33" s="87"/>
      <c r="J33" s="87"/>
    </row>
    <row r="34" spans="1:10" ht="15.75" x14ac:dyDescent="0.25">
      <c r="A34" s="23"/>
      <c r="B34" s="8"/>
      <c r="C34" s="87"/>
      <c r="D34" s="87"/>
      <c r="E34" s="87"/>
      <c r="F34" s="87"/>
      <c r="G34" s="87"/>
      <c r="H34" s="87"/>
      <c r="I34" s="87"/>
      <c r="J34" s="87"/>
    </row>
    <row r="35" spans="1:10" ht="15.75" x14ac:dyDescent="0.25">
      <c r="A35" s="23"/>
      <c r="B35" s="8"/>
      <c r="C35" s="87"/>
      <c r="D35" s="87"/>
      <c r="E35" s="87"/>
      <c r="F35" s="87"/>
      <c r="G35" s="87"/>
      <c r="H35" s="87"/>
      <c r="I35" s="87"/>
      <c r="J35" s="87"/>
    </row>
    <row r="36" spans="1:10" ht="15.75" x14ac:dyDescent="0.25">
      <c r="A36" s="23"/>
      <c r="B36" s="8"/>
      <c r="C36" s="87"/>
      <c r="D36" s="87"/>
      <c r="E36" s="87"/>
      <c r="F36" s="87"/>
      <c r="G36" s="87"/>
      <c r="H36" s="87"/>
      <c r="I36" s="87"/>
      <c r="J36" s="87"/>
    </row>
    <row r="37" spans="1:10" x14ac:dyDescent="0.25">
      <c r="A37" s="13" t="s">
        <v>197</v>
      </c>
      <c r="B37" s="6" t="s">
        <v>198</v>
      </c>
      <c r="C37" s="87">
        <v>0</v>
      </c>
      <c r="D37" s="87"/>
      <c r="E37" s="87"/>
      <c r="F37" s="87"/>
      <c r="G37" s="87"/>
      <c r="H37" s="87"/>
      <c r="I37" s="87"/>
      <c r="J37" s="87"/>
    </row>
    <row r="38" spans="1:10" x14ac:dyDescent="0.25">
      <c r="A38" s="13"/>
      <c r="B38" s="6"/>
      <c r="C38" s="87"/>
      <c r="D38" s="87"/>
      <c r="E38" s="87"/>
      <c r="F38" s="87"/>
      <c r="G38" s="87"/>
      <c r="H38" s="87"/>
      <c r="I38" s="87"/>
      <c r="J38" s="87"/>
    </row>
    <row r="39" spans="1:10" x14ac:dyDescent="0.25">
      <c r="A39" s="13"/>
      <c r="B39" s="6"/>
      <c r="C39" s="87"/>
      <c r="D39" s="87"/>
      <c r="E39" s="87"/>
      <c r="F39" s="87"/>
      <c r="G39" s="87"/>
      <c r="H39" s="87"/>
      <c r="I39" s="87"/>
      <c r="J39" s="87"/>
    </row>
    <row r="40" spans="1:10" x14ac:dyDescent="0.25">
      <c r="A40" s="13"/>
      <c r="B40" s="6"/>
      <c r="C40" s="87"/>
      <c r="D40" s="87"/>
      <c r="E40" s="87"/>
      <c r="F40" s="87"/>
      <c r="G40" s="87"/>
      <c r="H40" s="87"/>
      <c r="I40" s="87"/>
      <c r="J40" s="87"/>
    </row>
    <row r="41" spans="1:10" x14ac:dyDescent="0.25">
      <c r="A41" s="13"/>
      <c r="B41" s="6"/>
      <c r="C41" s="87"/>
      <c r="D41" s="87"/>
      <c r="E41" s="87"/>
      <c r="F41" s="87"/>
      <c r="G41" s="87"/>
      <c r="H41" s="87"/>
      <c r="I41" s="87"/>
      <c r="J41" s="87"/>
    </row>
    <row r="42" spans="1:10" x14ac:dyDescent="0.25">
      <c r="A42" s="13" t="s">
        <v>199</v>
      </c>
      <c r="B42" s="6" t="s">
        <v>200</v>
      </c>
      <c r="C42" s="87">
        <v>0</v>
      </c>
      <c r="D42" s="87"/>
      <c r="E42" s="87"/>
      <c r="F42" s="87"/>
      <c r="G42" s="87"/>
      <c r="H42" s="87"/>
      <c r="I42" s="87"/>
      <c r="J42" s="87"/>
    </row>
    <row r="43" spans="1:10" x14ac:dyDescent="0.25">
      <c r="A43" s="13"/>
      <c r="B43" s="6"/>
      <c r="C43" s="87"/>
      <c r="D43" s="87"/>
      <c r="E43" s="87"/>
      <c r="F43" s="87"/>
      <c r="G43" s="87"/>
      <c r="H43" s="87"/>
      <c r="I43" s="87"/>
      <c r="J43" s="87"/>
    </row>
    <row r="44" spans="1:10" x14ac:dyDescent="0.25">
      <c r="A44" s="13"/>
      <c r="B44" s="6"/>
      <c r="C44" s="87"/>
      <c r="D44" s="87"/>
      <c r="E44" s="87"/>
      <c r="F44" s="87"/>
      <c r="G44" s="87"/>
      <c r="H44" s="87"/>
      <c r="I44" s="87"/>
      <c r="J44" s="87"/>
    </row>
    <row r="45" spans="1:10" x14ac:dyDescent="0.25">
      <c r="A45" s="13"/>
      <c r="B45" s="6"/>
      <c r="C45" s="87"/>
      <c r="D45" s="87"/>
      <c r="E45" s="87"/>
      <c r="F45" s="87"/>
      <c r="G45" s="87"/>
      <c r="H45" s="87"/>
      <c r="I45" s="87"/>
      <c r="J45" s="87"/>
    </row>
    <row r="46" spans="1:10" x14ac:dyDescent="0.25">
      <c r="A46" s="13"/>
      <c r="B46" s="6"/>
      <c r="C46" s="87"/>
      <c r="D46" s="87"/>
      <c r="E46" s="87"/>
      <c r="F46" s="87"/>
      <c r="G46" s="87"/>
      <c r="H46" s="87"/>
      <c r="I46" s="87"/>
      <c r="J46" s="87"/>
    </row>
    <row r="47" spans="1:10" x14ac:dyDescent="0.25">
      <c r="A47" s="13" t="s">
        <v>201</v>
      </c>
      <c r="B47" s="6" t="s">
        <v>202</v>
      </c>
      <c r="C47" s="87">
        <v>0</v>
      </c>
      <c r="D47" s="87"/>
      <c r="E47" s="87"/>
      <c r="F47" s="87"/>
      <c r="G47" s="87"/>
      <c r="H47" s="87"/>
      <c r="I47" s="87"/>
      <c r="J47" s="87"/>
    </row>
    <row r="48" spans="1:10" s="74" customFormat="1" x14ac:dyDescent="0.25">
      <c r="A48" s="13" t="s">
        <v>203</v>
      </c>
      <c r="B48" s="6" t="s">
        <v>204</v>
      </c>
      <c r="C48" s="87">
        <v>0</v>
      </c>
      <c r="D48" s="87"/>
      <c r="E48" s="87"/>
      <c r="F48" s="87"/>
      <c r="G48" s="87"/>
      <c r="H48" s="87"/>
      <c r="I48" s="87"/>
      <c r="J48" s="87"/>
    </row>
    <row r="49" spans="1:10" s="74" customFormat="1" ht="15.75" x14ac:dyDescent="0.25">
      <c r="A49" s="20" t="s">
        <v>425</v>
      </c>
      <c r="B49" s="9" t="s">
        <v>205</v>
      </c>
      <c r="C49" s="77">
        <f>SUM(C37,C42,C47,C48,)</f>
        <v>0</v>
      </c>
      <c r="D49" s="77">
        <f t="shared" ref="D49:J49" si="1">SUM(D37,D42,D47,D48,)</f>
        <v>0</v>
      </c>
      <c r="E49" s="77">
        <f t="shared" si="1"/>
        <v>0</v>
      </c>
      <c r="F49" s="77">
        <f t="shared" si="1"/>
        <v>0</v>
      </c>
      <c r="G49" s="77">
        <f t="shared" si="1"/>
        <v>0</v>
      </c>
      <c r="H49" s="77">
        <f t="shared" si="1"/>
        <v>0</v>
      </c>
      <c r="I49" s="77">
        <f t="shared" si="1"/>
        <v>0</v>
      </c>
      <c r="J49" s="77">
        <f t="shared" si="1"/>
        <v>0</v>
      </c>
    </row>
    <row r="50" spans="1:10" ht="78.75" x14ac:dyDescent="0.25">
      <c r="A50" s="80" t="s">
        <v>52</v>
      </c>
      <c r="B50" s="78"/>
      <c r="C50" s="78"/>
      <c r="D50" s="78"/>
      <c r="E50" s="78"/>
      <c r="F50" s="78"/>
      <c r="G50" s="78"/>
      <c r="H50" s="78"/>
      <c r="I50" s="78"/>
      <c r="J50" s="78"/>
    </row>
    <row r="51" spans="1:10" ht="15.75" x14ac:dyDescent="0.3">
      <c r="A51" s="70" t="s">
        <v>53</v>
      </c>
      <c r="B51" s="25"/>
      <c r="C51" s="25"/>
      <c r="D51" s="25"/>
      <c r="E51" s="25"/>
      <c r="F51" s="25"/>
      <c r="G51" s="25"/>
      <c r="H51" s="25"/>
      <c r="I51" s="25"/>
      <c r="J51" s="25"/>
    </row>
    <row r="52" spans="1:10" ht="15.75" x14ac:dyDescent="0.3">
      <c r="A52" s="70" t="s">
        <v>53</v>
      </c>
      <c r="B52" s="25"/>
      <c r="C52" s="25"/>
      <c r="D52" s="25"/>
      <c r="E52" s="25"/>
      <c r="F52" s="25"/>
      <c r="G52" s="25"/>
      <c r="H52" s="25"/>
      <c r="I52" s="25"/>
      <c r="J52" s="25"/>
    </row>
    <row r="53" spans="1:10" ht="15.75" x14ac:dyDescent="0.3">
      <c r="A53" s="70" t="s">
        <v>53</v>
      </c>
      <c r="B53" s="25"/>
      <c r="C53" s="25"/>
      <c r="D53" s="25"/>
      <c r="E53" s="25"/>
      <c r="F53" s="25"/>
      <c r="G53" s="25"/>
      <c r="H53" s="25"/>
      <c r="I53" s="25"/>
      <c r="J53" s="25"/>
    </row>
    <row r="54" spans="1:10" x14ac:dyDescent="0.25">
      <c r="A54" s="24"/>
      <c r="B54" s="24"/>
      <c r="C54" s="24"/>
      <c r="D54" s="24"/>
      <c r="E54" s="24"/>
      <c r="F54" s="24"/>
      <c r="G54" s="24"/>
      <c r="H54" s="24"/>
      <c r="I54" s="24"/>
      <c r="J54" s="24"/>
    </row>
    <row r="55" spans="1:10" x14ac:dyDescent="0.25">
      <c r="A55" s="24"/>
      <c r="B55" s="24"/>
      <c r="C55" s="24"/>
      <c r="D55" s="24"/>
      <c r="E55" s="24"/>
      <c r="F55" s="24"/>
      <c r="G55" s="24"/>
      <c r="H55" s="24"/>
      <c r="I55" s="24"/>
      <c r="J55" s="24"/>
    </row>
    <row r="56" spans="1:10" x14ac:dyDescent="0.25">
      <c r="A56" s="67" t="s">
        <v>51</v>
      </c>
    </row>
    <row r="57" spans="1:10" x14ac:dyDescent="0.25">
      <c r="A57" s="69"/>
    </row>
    <row r="58" spans="1:10" ht="25.5" x14ac:dyDescent="0.25">
      <c r="A58" s="68" t="s">
        <v>58</v>
      </c>
    </row>
    <row r="59" spans="1:10" ht="51" x14ac:dyDescent="0.25">
      <c r="A59" s="68" t="s">
        <v>46</v>
      </c>
    </row>
    <row r="60" spans="1:10" ht="25.5" x14ac:dyDescent="0.25">
      <c r="A60" s="68" t="s">
        <v>47</v>
      </c>
    </row>
    <row r="61" spans="1:10" ht="25.5" x14ac:dyDescent="0.25">
      <c r="A61" s="68" t="s">
        <v>48</v>
      </c>
    </row>
    <row r="62" spans="1:10" ht="38.25" x14ac:dyDescent="0.25">
      <c r="A62" s="68" t="s">
        <v>49</v>
      </c>
    </row>
    <row r="63" spans="1:10" ht="25.5" x14ac:dyDescent="0.25">
      <c r="A63" s="68" t="s">
        <v>50</v>
      </c>
    </row>
    <row r="64" spans="1:10" ht="38.25" x14ac:dyDescent="0.25">
      <c r="A64" s="68" t="s">
        <v>59</v>
      </c>
    </row>
    <row r="65" spans="1:1" ht="51" x14ac:dyDescent="0.25">
      <c r="A65" s="89" t="s">
        <v>60</v>
      </c>
    </row>
  </sheetData>
  <mergeCells count="3">
    <mergeCell ref="H1:J1"/>
    <mergeCell ref="A2:J2"/>
    <mergeCell ref="A3:J3"/>
  </mergeCells>
  <pageMargins left="0.70866141732283472" right="0.70866141732283472" top="0.74803149606299213" bottom="0.74803149606299213" header="0.31496062992125984" footer="0.31496062992125984"/>
  <pageSetup paperSize="9" scale="36" orientation="landscape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C000"/>
    <pageSetUpPr fitToPage="1"/>
  </sheetPr>
  <dimension ref="A1:I44"/>
  <sheetViews>
    <sheetView topLeftCell="A40" workbookViewId="0">
      <selection activeCell="E1" sqref="E1:H1"/>
    </sheetView>
  </sheetViews>
  <sheetFormatPr defaultRowHeight="15" x14ac:dyDescent="0.25"/>
  <cols>
    <col min="1" max="1" width="64.140625" customWidth="1"/>
    <col min="2" max="2" width="12.5703125" bestFit="1" customWidth="1"/>
    <col min="3" max="3" width="14.7109375" customWidth="1"/>
    <col min="4" max="4" width="13.28515625" customWidth="1"/>
    <col min="5" max="5" width="21.85546875" customWidth="1"/>
    <col min="6" max="6" width="14.28515625" customWidth="1"/>
    <col min="7" max="7" width="15.28515625" customWidth="1"/>
    <col min="8" max="8" width="17" customWidth="1"/>
    <col min="9" max="9" width="16.28515625" customWidth="1"/>
    <col min="257" max="257" width="64.140625" customWidth="1"/>
    <col min="258" max="258" width="15.42578125" customWidth="1"/>
    <col min="259" max="259" width="14.7109375" customWidth="1"/>
    <col min="260" max="260" width="13.28515625" customWidth="1"/>
    <col min="261" max="261" width="23.140625" customWidth="1"/>
    <col min="262" max="262" width="14.28515625" customWidth="1"/>
    <col min="263" max="263" width="15.28515625" customWidth="1"/>
    <col min="264" max="264" width="17" customWidth="1"/>
    <col min="265" max="265" width="16.28515625" customWidth="1"/>
    <col min="513" max="513" width="64.140625" customWidth="1"/>
    <col min="514" max="514" width="15.42578125" customWidth="1"/>
    <col min="515" max="515" width="14.7109375" customWidth="1"/>
    <col min="516" max="516" width="13.28515625" customWidth="1"/>
    <col min="517" max="517" width="23.140625" customWidth="1"/>
    <col min="518" max="518" width="14.28515625" customWidth="1"/>
    <col min="519" max="519" width="15.28515625" customWidth="1"/>
    <col min="520" max="520" width="17" customWidth="1"/>
    <col min="521" max="521" width="16.28515625" customWidth="1"/>
    <col min="769" max="769" width="64.140625" customWidth="1"/>
    <col min="770" max="770" width="15.42578125" customWidth="1"/>
    <col min="771" max="771" width="14.7109375" customWidth="1"/>
    <col min="772" max="772" width="13.28515625" customWidth="1"/>
    <col min="773" max="773" width="23.140625" customWidth="1"/>
    <col min="774" max="774" width="14.28515625" customWidth="1"/>
    <col min="775" max="775" width="15.28515625" customWidth="1"/>
    <col min="776" max="776" width="17" customWidth="1"/>
    <col min="777" max="777" width="16.28515625" customWidth="1"/>
    <col min="1025" max="1025" width="64.140625" customWidth="1"/>
    <col min="1026" max="1026" width="15.42578125" customWidth="1"/>
    <col min="1027" max="1027" width="14.7109375" customWidth="1"/>
    <col min="1028" max="1028" width="13.28515625" customWidth="1"/>
    <col min="1029" max="1029" width="23.140625" customWidth="1"/>
    <col min="1030" max="1030" width="14.28515625" customWidth="1"/>
    <col min="1031" max="1031" width="15.28515625" customWidth="1"/>
    <col min="1032" max="1032" width="17" customWidth="1"/>
    <col min="1033" max="1033" width="16.28515625" customWidth="1"/>
    <col min="1281" max="1281" width="64.140625" customWidth="1"/>
    <col min="1282" max="1282" width="15.42578125" customWidth="1"/>
    <col min="1283" max="1283" width="14.7109375" customWidth="1"/>
    <col min="1284" max="1284" width="13.28515625" customWidth="1"/>
    <col min="1285" max="1285" width="23.140625" customWidth="1"/>
    <col min="1286" max="1286" width="14.28515625" customWidth="1"/>
    <col min="1287" max="1287" width="15.28515625" customWidth="1"/>
    <col min="1288" max="1288" width="17" customWidth="1"/>
    <col min="1289" max="1289" width="16.28515625" customWidth="1"/>
    <col min="1537" max="1537" width="64.140625" customWidth="1"/>
    <col min="1538" max="1538" width="15.42578125" customWidth="1"/>
    <col min="1539" max="1539" width="14.7109375" customWidth="1"/>
    <col min="1540" max="1540" width="13.28515625" customWidth="1"/>
    <col min="1541" max="1541" width="23.140625" customWidth="1"/>
    <col min="1542" max="1542" width="14.28515625" customWidth="1"/>
    <col min="1543" max="1543" width="15.28515625" customWidth="1"/>
    <col min="1544" max="1544" width="17" customWidth="1"/>
    <col min="1545" max="1545" width="16.28515625" customWidth="1"/>
    <col min="1793" max="1793" width="64.140625" customWidth="1"/>
    <col min="1794" max="1794" width="15.42578125" customWidth="1"/>
    <col min="1795" max="1795" width="14.7109375" customWidth="1"/>
    <col min="1796" max="1796" width="13.28515625" customWidth="1"/>
    <col min="1797" max="1797" width="23.140625" customWidth="1"/>
    <col min="1798" max="1798" width="14.28515625" customWidth="1"/>
    <col min="1799" max="1799" width="15.28515625" customWidth="1"/>
    <col min="1800" max="1800" width="17" customWidth="1"/>
    <col min="1801" max="1801" width="16.28515625" customWidth="1"/>
    <col min="2049" max="2049" width="64.140625" customWidth="1"/>
    <col min="2050" max="2050" width="15.42578125" customWidth="1"/>
    <col min="2051" max="2051" width="14.7109375" customWidth="1"/>
    <col min="2052" max="2052" width="13.28515625" customWidth="1"/>
    <col min="2053" max="2053" width="23.140625" customWidth="1"/>
    <col min="2054" max="2054" width="14.28515625" customWidth="1"/>
    <col min="2055" max="2055" width="15.28515625" customWidth="1"/>
    <col min="2056" max="2056" width="17" customWidth="1"/>
    <col min="2057" max="2057" width="16.28515625" customWidth="1"/>
    <col min="2305" max="2305" width="64.140625" customWidth="1"/>
    <col min="2306" max="2306" width="15.42578125" customWidth="1"/>
    <col min="2307" max="2307" width="14.7109375" customWidth="1"/>
    <col min="2308" max="2308" width="13.28515625" customWidth="1"/>
    <col min="2309" max="2309" width="23.140625" customWidth="1"/>
    <col min="2310" max="2310" width="14.28515625" customWidth="1"/>
    <col min="2311" max="2311" width="15.28515625" customWidth="1"/>
    <col min="2312" max="2312" width="17" customWidth="1"/>
    <col min="2313" max="2313" width="16.28515625" customWidth="1"/>
    <col min="2561" max="2561" width="64.140625" customWidth="1"/>
    <col min="2562" max="2562" width="15.42578125" customWidth="1"/>
    <col min="2563" max="2563" width="14.7109375" customWidth="1"/>
    <col min="2564" max="2564" width="13.28515625" customWidth="1"/>
    <col min="2565" max="2565" width="23.140625" customWidth="1"/>
    <col min="2566" max="2566" width="14.28515625" customWidth="1"/>
    <col min="2567" max="2567" width="15.28515625" customWidth="1"/>
    <col min="2568" max="2568" width="17" customWidth="1"/>
    <col min="2569" max="2569" width="16.28515625" customWidth="1"/>
    <col min="2817" max="2817" width="64.140625" customWidth="1"/>
    <col min="2818" max="2818" width="15.42578125" customWidth="1"/>
    <col min="2819" max="2819" width="14.7109375" customWidth="1"/>
    <col min="2820" max="2820" width="13.28515625" customWidth="1"/>
    <col min="2821" max="2821" width="23.140625" customWidth="1"/>
    <col min="2822" max="2822" width="14.28515625" customWidth="1"/>
    <col min="2823" max="2823" width="15.28515625" customWidth="1"/>
    <col min="2824" max="2824" width="17" customWidth="1"/>
    <col min="2825" max="2825" width="16.28515625" customWidth="1"/>
    <col min="3073" max="3073" width="64.140625" customWidth="1"/>
    <col min="3074" max="3074" width="15.42578125" customWidth="1"/>
    <col min="3075" max="3075" width="14.7109375" customWidth="1"/>
    <col min="3076" max="3076" width="13.28515625" customWidth="1"/>
    <col min="3077" max="3077" width="23.140625" customWidth="1"/>
    <col min="3078" max="3078" width="14.28515625" customWidth="1"/>
    <col min="3079" max="3079" width="15.28515625" customWidth="1"/>
    <col min="3080" max="3080" width="17" customWidth="1"/>
    <col min="3081" max="3081" width="16.28515625" customWidth="1"/>
    <col min="3329" max="3329" width="64.140625" customWidth="1"/>
    <col min="3330" max="3330" width="15.42578125" customWidth="1"/>
    <col min="3331" max="3331" width="14.7109375" customWidth="1"/>
    <col min="3332" max="3332" width="13.28515625" customWidth="1"/>
    <col min="3333" max="3333" width="23.140625" customWidth="1"/>
    <col min="3334" max="3334" width="14.28515625" customWidth="1"/>
    <col min="3335" max="3335" width="15.28515625" customWidth="1"/>
    <col min="3336" max="3336" width="17" customWidth="1"/>
    <col min="3337" max="3337" width="16.28515625" customWidth="1"/>
    <col min="3585" max="3585" width="64.140625" customWidth="1"/>
    <col min="3586" max="3586" width="15.42578125" customWidth="1"/>
    <col min="3587" max="3587" width="14.7109375" customWidth="1"/>
    <col min="3588" max="3588" width="13.28515625" customWidth="1"/>
    <col min="3589" max="3589" width="23.140625" customWidth="1"/>
    <col min="3590" max="3590" width="14.28515625" customWidth="1"/>
    <col min="3591" max="3591" width="15.28515625" customWidth="1"/>
    <col min="3592" max="3592" width="17" customWidth="1"/>
    <col min="3593" max="3593" width="16.28515625" customWidth="1"/>
    <col min="3841" max="3841" width="64.140625" customWidth="1"/>
    <col min="3842" max="3842" width="15.42578125" customWidth="1"/>
    <col min="3843" max="3843" width="14.7109375" customWidth="1"/>
    <col min="3844" max="3844" width="13.28515625" customWidth="1"/>
    <col min="3845" max="3845" width="23.140625" customWidth="1"/>
    <col min="3846" max="3846" width="14.28515625" customWidth="1"/>
    <col min="3847" max="3847" width="15.28515625" customWidth="1"/>
    <col min="3848" max="3848" width="17" customWidth="1"/>
    <col min="3849" max="3849" width="16.28515625" customWidth="1"/>
    <col min="4097" max="4097" width="64.140625" customWidth="1"/>
    <col min="4098" max="4098" width="15.42578125" customWidth="1"/>
    <col min="4099" max="4099" width="14.7109375" customWidth="1"/>
    <col min="4100" max="4100" width="13.28515625" customWidth="1"/>
    <col min="4101" max="4101" width="23.140625" customWidth="1"/>
    <col min="4102" max="4102" width="14.28515625" customWidth="1"/>
    <col min="4103" max="4103" width="15.28515625" customWidth="1"/>
    <col min="4104" max="4104" width="17" customWidth="1"/>
    <col min="4105" max="4105" width="16.28515625" customWidth="1"/>
    <col min="4353" max="4353" width="64.140625" customWidth="1"/>
    <col min="4354" max="4354" width="15.42578125" customWidth="1"/>
    <col min="4355" max="4355" width="14.7109375" customWidth="1"/>
    <col min="4356" max="4356" width="13.28515625" customWidth="1"/>
    <col min="4357" max="4357" width="23.140625" customWidth="1"/>
    <col min="4358" max="4358" width="14.28515625" customWidth="1"/>
    <col min="4359" max="4359" width="15.28515625" customWidth="1"/>
    <col min="4360" max="4360" width="17" customWidth="1"/>
    <col min="4361" max="4361" width="16.28515625" customWidth="1"/>
    <col min="4609" max="4609" width="64.140625" customWidth="1"/>
    <col min="4610" max="4610" width="15.42578125" customWidth="1"/>
    <col min="4611" max="4611" width="14.7109375" customWidth="1"/>
    <col min="4612" max="4612" width="13.28515625" customWidth="1"/>
    <col min="4613" max="4613" width="23.140625" customWidth="1"/>
    <col min="4614" max="4614" width="14.28515625" customWidth="1"/>
    <col min="4615" max="4615" width="15.28515625" customWidth="1"/>
    <col min="4616" max="4616" width="17" customWidth="1"/>
    <col min="4617" max="4617" width="16.28515625" customWidth="1"/>
    <col min="4865" max="4865" width="64.140625" customWidth="1"/>
    <col min="4866" max="4866" width="15.42578125" customWidth="1"/>
    <col min="4867" max="4867" width="14.7109375" customWidth="1"/>
    <col min="4868" max="4868" width="13.28515625" customWidth="1"/>
    <col min="4869" max="4869" width="23.140625" customWidth="1"/>
    <col min="4870" max="4870" width="14.28515625" customWidth="1"/>
    <col min="4871" max="4871" width="15.28515625" customWidth="1"/>
    <col min="4872" max="4872" width="17" customWidth="1"/>
    <col min="4873" max="4873" width="16.28515625" customWidth="1"/>
    <col min="5121" max="5121" width="64.140625" customWidth="1"/>
    <col min="5122" max="5122" width="15.42578125" customWidth="1"/>
    <col min="5123" max="5123" width="14.7109375" customWidth="1"/>
    <col min="5124" max="5124" width="13.28515625" customWidth="1"/>
    <col min="5125" max="5125" width="23.140625" customWidth="1"/>
    <col min="5126" max="5126" width="14.28515625" customWidth="1"/>
    <col min="5127" max="5127" width="15.28515625" customWidth="1"/>
    <col min="5128" max="5128" width="17" customWidth="1"/>
    <col min="5129" max="5129" width="16.28515625" customWidth="1"/>
    <col min="5377" max="5377" width="64.140625" customWidth="1"/>
    <col min="5378" max="5378" width="15.42578125" customWidth="1"/>
    <col min="5379" max="5379" width="14.7109375" customWidth="1"/>
    <col min="5380" max="5380" width="13.28515625" customWidth="1"/>
    <col min="5381" max="5381" width="23.140625" customWidth="1"/>
    <col min="5382" max="5382" width="14.28515625" customWidth="1"/>
    <col min="5383" max="5383" width="15.28515625" customWidth="1"/>
    <col min="5384" max="5384" width="17" customWidth="1"/>
    <col min="5385" max="5385" width="16.28515625" customWidth="1"/>
    <col min="5633" max="5633" width="64.140625" customWidth="1"/>
    <col min="5634" max="5634" width="15.42578125" customWidth="1"/>
    <col min="5635" max="5635" width="14.7109375" customWidth="1"/>
    <col min="5636" max="5636" width="13.28515625" customWidth="1"/>
    <col min="5637" max="5637" width="23.140625" customWidth="1"/>
    <col min="5638" max="5638" width="14.28515625" customWidth="1"/>
    <col min="5639" max="5639" width="15.28515625" customWidth="1"/>
    <col min="5640" max="5640" width="17" customWidth="1"/>
    <col min="5641" max="5641" width="16.28515625" customWidth="1"/>
    <col min="5889" max="5889" width="64.140625" customWidth="1"/>
    <col min="5890" max="5890" width="15.42578125" customWidth="1"/>
    <col min="5891" max="5891" width="14.7109375" customWidth="1"/>
    <col min="5892" max="5892" width="13.28515625" customWidth="1"/>
    <col min="5893" max="5893" width="23.140625" customWidth="1"/>
    <col min="5894" max="5894" width="14.28515625" customWidth="1"/>
    <col min="5895" max="5895" width="15.28515625" customWidth="1"/>
    <col min="5896" max="5896" width="17" customWidth="1"/>
    <col min="5897" max="5897" width="16.28515625" customWidth="1"/>
    <col min="6145" max="6145" width="64.140625" customWidth="1"/>
    <col min="6146" max="6146" width="15.42578125" customWidth="1"/>
    <col min="6147" max="6147" width="14.7109375" customWidth="1"/>
    <col min="6148" max="6148" width="13.28515625" customWidth="1"/>
    <col min="6149" max="6149" width="23.140625" customWidth="1"/>
    <col min="6150" max="6150" width="14.28515625" customWidth="1"/>
    <col min="6151" max="6151" width="15.28515625" customWidth="1"/>
    <col min="6152" max="6152" width="17" customWidth="1"/>
    <col min="6153" max="6153" width="16.28515625" customWidth="1"/>
    <col min="6401" max="6401" width="64.140625" customWidth="1"/>
    <col min="6402" max="6402" width="15.42578125" customWidth="1"/>
    <col min="6403" max="6403" width="14.7109375" customWidth="1"/>
    <col min="6404" max="6404" width="13.28515625" customWidth="1"/>
    <col min="6405" max="6405" width="23.140625" customWidth="1"/>
    <col min="6406" max="6406" width="14.28515625" customWidth="1"/>
    <col min="6407" max="6407" width="15.28515625" customWidth="1"/>
    <col min="6408" max="6408" width="17" customWidth="1"/>
    <col min="6409" max="6409" width="16.28515625" customWidth="1"/>
    <col min="6657" max="6657" width="64.140625" customWidth="1"/>
    <col min="6658" max="6658" width="15.42578125" customWidth="1"/>
    <col min="6659" max="6659" width="14.7109375" customWidth="1"/>
    <col min="6660" max="6660" width="13.28515625" customWidth="1"/>
    <col min="6661" max="6661" width="23.140625" customWidth="1"/>
    <col min="6662" max="6662" width="14.28515625" customWidth="1"/>
    <col min="6663" max="6663" width="15.28515625" customWidth="1"/>
    <col min="6664" max="6664" width="17" customWidth="1"/>
    <col min="6665" max="6665" width="16.28515625" customWidth="1"/>
    <col min="6913" max="6913" width="64.140625" customWidth="1"/>
    <col min="6914" max="6914" width="15.42578125" customWidth="1"/>
    <col min="6915" max="6915" width="14.7109375" customWidth="1"/>
    <col min="6916" max="6916" width="13.28515625" customWidth="1"/>
    <col min="6917" max="6917" width="23.140625" customWidth="1"/>
    <col min="6918" max="6918" width="14.28515625" customWidth="1"/>
    <col min="6919" max="6919" width="15.28515625" customWidth="1"/>
    <col min="6920" max="6920" width="17" customWidth="1"/>
    <col min="6921" max="6921" width="16.28515625" customWidth="1"/>
    <col min="7169" max="7169" width="64.140625" customWidth="1"/>
    <col min="7170" max="7170" width="15.42578125" customWidth="1"/>
    <col min="7171" max="7171" width="14.7109375" customWidth="1"/>
    <col min="7172" max="7172" width="13.28515625" customWidth="1"/>
    <col min="7173" max="7173" width="23.140625" customWidth="1"/>
    <col min="7174" max="7174" width="14.28515625" customWidth="1"/>
    <col min="7175" max="7175" width="15.28515625" customWidth="1"/>
    <col min="7176" max="7176" width="17" customWidth="1"/>
    <col min="7177" max="7177" width="16.28515625" customWidth="1"/>
    <col min="7425" max="7425" width="64.140625" customWidth="1"/>
    <col min="7426" max="7426" width="15.42578125" customWidth="1"/>
    <col min="7427" max="7427" width="14.7109375" customWidth="1"/>
    <col min="7428" max="7428" width="13.28515625" customWidth="1"/>
    <col min="7429" max="7429" width="23.140625" customWidth="1"/>
    <col min="7430" max="7430" width="14.28515625" customWidth="1"/>
    <col min="7431" max="7431" width="15.28515625" customWidth="1"/>
    <col min="7432" max="7432" width="17" customWidth="1"/>
    <col min="7433" max="7433" width="16.28515625" customWidth="1"/>
    <col min="7681" max="7681" width="64.140625" customWidth="1"/>
    <col min="7682" max="7682" width="15.42578125" customWidth="1"/>
    <col min="7683" max="7683" width="14.7109375" customWidth="1"/>
    <col min="7684" max="7684" width="13.28515625" customWidth="1"/>
    <col min="7685" max="7685" width="23.140625" customWidth="1"/>
    <col min="7686" max="7686" width="14.28515625" customWidth="1"/>
    <col min="7687" max="7687" width="15.28515625" customWidth="1"/>
    <col min="7688" max="7688" width="17" customWidth="1"/>
    <col min="7689" max="7689" width="16.28515625" customWidth="1"/>
    <col min="7937" max="7937" width="64.140625" customWidth="1"/>
    <col min="7938" max="7938" width="15.42578125" customWidth="1"/>
    <col min="7939" max="7939" width="14.7109375" customWidth="1"/>
    <col min="7940" max="7940" width="13.28515625" customWidth="1"/>
    <col min="7941" max="7941" width="23.140625" customWidth="1"/>
    <col min="7942" max="7942" width="14.28515625" customWidth="1"/>
    <col min="7943" max="7943" width="15.28515625" customWidth="1"/>
    <col min="7944" max="7944" width="17" customWidth="1"/>
    <col min="7945" max="7945" width="16.28515625" customWidth="1"/>
    <col min="8193" max="8193" width="64.140625" customWidth="1"/>
    <col min="8194" max="8194" width="15.42578125" customWidth="1"/>
    <col min="8195" max="8195" width="14.7109375" customWidth="1"/>
    <col min="8196" max="8196" width="13.28515625" customWidth="1"/>
    <col min="8197" max="8197" width="23.140625" customWidth="1"/>
    <col min="8198" max="8198" width="14.28515625" customWidth="1"/>
    <col min="8199" max="8199" width="15.28515625" customWidth="1"/>
    <col min="8200" max="8200" width="17" customWidth="1"/>
    <col min="8201" max="8201" width="16.28515625" customWidth="1"/>
    <col min="8449" max="8449" width="64.140625" customWidth="1"/>
    <col min="8450" max="8450" width="15.42578125" customWidth="1"/>
    <col min="8451" max="8451" width="14.7109375" customWidth="1"/>
    <col min="8452" max="8452" width="13.28515625" customWidth="1"/>
    <col min="8453" max="8453" width="23.140625" customWidth="1"/>
    <col min="8454" max="8454" width="14.28515625" customWidth="1"/>
    <col min="8455" max="8455" width="15.28515625" customWidth="1"/>
    <col min="8456" max="8456" width="17" customWidth="1"/>
    <col min="8457" max="8457" width="16.28515625" customWidth="1"/>
    <col min="8705" max="8705" width="64.140625" customWidth="1"/>
    <col min="8706" max="8706" width="15.42578125" customWidth="1"/>
    <col min="8707" max="8707" width="14.7109375" customWidth="1"/>
    <col min="8708" max="8708" width="13.28515625" customWidth="1"/>
    <col min="8709" max="8709" width="23.140625" customWidth="1"/>
    <col min="8710" max="8710" width="14.28515625" customWidth="1"/>
    <col min="8711" max="8711" width="15.28515625" customWidth="1"/>
    <col min="8712" max="8712" width="17" customWidth="1"/>
    <col min="8713" max="8713" width="16.28515625" customWidth="1"/>
    <col min="8961" max="8961" width="64.140625" customWidth="1"/>
    <col min="8962" max="8962" width="15.42578125" customWidth="1"/>
    <col min="8963" max="8963" width="14.7109375" customWidth="1"/>
    <col min="8964" max="8964" width="13.28515625" customWidth="1"/>
    <col min="8965" max="8965" width="23.140625" customWidth="1"/>
    <col min="8966" max="8966" width="14.28515625" customWidth="1"/>
    <col min="8967" max="8967" width="15.28515625" customWidth="1"/>
    <col min="8968" max="8968" width="17" customWidth="1"/>
    <col min="8969" max="8969" width="16.28515625" customWidth="1"/>
    <col min="9217" max="9217" width="64.140625" customWidth="1"/>
    <col min="9218" max="9218" width="15.42578125" customWidth="1"/>
    <col min="9219" max="9219" width="14.7109375" customWidth="1"/>
    <col min="9220" max="9220" width="13.28515625" customWidth="1"/>
    <col min="9221" max="9221" width="23.140625" customWidth="1"/>
    <col min="9222" max="9222" width="14.28515625" customWidth="1"/>
    <col min="9223" max="9223" width="15.28515625" customWidth="1"/>
    <col min="9224" max="9224" width="17" customWidth="1"/>
    <col min="9225" max="9225" width="16.28515625" customWidth="1"/>
    <col min="9473" max="9473" width="64.140625" customWidth="1"/>
    <col min="9474" max="9474" width="15.42578125" customWidth="1"/>
    <col min="9475" max="9475" width="14.7109375" customWidth="1"/>
    <col min="9476" max="9476" width="13.28515625" customWidth="1"/>
    <col min="9477" max="9477" width="23.140625" customWidth="1"/>
    <col min="9478" max="9478" width="14.28515625" customWidth="1"/>
    <col min="9479" max="9479" width="15.28515625" customWidth="1"/>
    <col min="9480" max="9480" width="17" customWidth="1"/>
    <col min="9481" max="9481" width="16.28515625" customWidth="1"/>
    <col min="9729" max="9729" width="64.140625" customWidth="1"/>
    <col min="9730" max="9730" width="15.42578125" customWidth="1"/>
    <col min="9731" max="9731" width="14.7109375" customWidth="1"/>
    <col min="9732" max="9732" width="13.28515625" customWidth="1"/>
    <col min="9733" max="9733" width="23.140625" customWidth="1"/>
    <col min="9734" max="9734" width="14.28515625" customWidth="1"/>
    <col min="9735" max="9735" width="15.28515625" customWidth="1"/>
    <col min="9736" max="9736" width="17" customWidth="1"/>
    <col min="9737" max="9737" width="16.28515625" customWidth="1"/>
    <col min="9985" max="9985" width="64.140625" customWidth="1"/>
    <col min="9986" max="9986" width="15.42578125" customWidth="1"/>
    <col min="9987" max="9987" width="14.7109375" customWidth="1"/>
    <col min="9988" max="9988" width="13.28515625" customWidth="1"/>
    <col min="9989" max="9989" width="23.140625" customWidth="1"/>
    <col min="9990" max="9990" width="14.28515625" customWidth="1"/>
    <col min="9991" max="9991" width="15.28515625" customWidth="1"/>
    <col min="9992" max="9992" width="17" customWidth="1"/>
    <col min="9993" max="9993" width="16.28515625" customWidth="1"/>
    <col min="10241" max="10241" width="64.140625" customWidth="1"/>
    <col min="10242" max="10242" width="15.42578125" customWidth="1"/>
    <col min="10243" max="10243" width="14.7109375" customWidth="1"/>
    <col min="10244" max="10244" width="13.28515625" customWidth="1"/>
    <col min="10245" max="10245" width="23.140625" customWidth="1"/>
    <col min="10246" max="10246" width="14.28515625" customWidth="1"/>
    <col min="10247" max="10247" width="15.28515625" customWidth="1"/>
    <col min="10248" max="10248" width="17" customWidth="1"/>
    <col min="10249" max="10249" width="16.28515625" customWidth="1"/>
    <col min="10497" max="10497" width="64.140625" customWidth="1"/>
    <col min="10498" max="10498" width="15.42578125" customWidth="1"/>
    <col min="10499" max="10499" width="14.7109375" customWidth="1"/>
    <col min="10500" max="10500" width="13.28515625" customWidth="1"/>
    <col min="10501" max="10501" width="23.140625" customWidth="1"/>
    <col min="10502" max="10502" width="14.28515625" customWidth="1"/>
    <col min="10503" max="10503" width="15.28515625" customWidth="1"/>
    <col min="10504" max="10504" width="17" customWidth="1"/>
    <col min="10505" max="10505" width="16.28515625" customWidth="1"/>
    <col min="10753" max="10753" width="64.140625" customWidth="1"/>
    <col min="10754" max="10754" width="15.42578125" customWidth="1"/>
    <col min="10755" max="10755" width="14.7109375" customWidth="1"/>
    <col min="10756" max="10756" width="13.28515625" customWidth="1"/>
    <col min="10757" max="10757" width="23.140625" customWidth="1"/>
    <col min="10758" max="10758" width="14.28515625" customWidth="1"/>
    <col min="10759" max="10759" width="15.28515625" customWidth="1"/>
    <col min="10760" max="10760" width="17" customWidth="1"/>
    <col min="10761" max="10761" width="16.28515625" customWidth="1"/>
    <col min="11009" max="11009" width="64.140625" customWidth="1"/>
    <col min="11010" max="11010" width="15.42578125" customWidth="1"/>
    <col min="11011" max="11011" width="14.7109375" customWidth="1"/>
    <col min="11012" max="11012" width="13.28515625" customWidth="1"/>
    <col min="11013" max="11013" width="23.140625" customWidth="1"/>
    <col min="11014" max="11014" width="14.28515625" customWidth="1"/>
    <col min="11015" max="11015" width="15.28515625" customWidth="1"/>
    <col min="11016" max="11016" width="17" customWidth="1"/>
    <col min="11017" max="11017" width="16.28515625" customWidth="1"/>
    <col min="11265" max="11265" width="64.140625" customWidth="1"/>
    <col min="11266" max="11266" width="15.42578125" customWidth="1"/>
    <col min="11267" max="11267" width="14.7109375" customWidth="1"/>
    <col min="11268" max="11268" width="13.28515625" customWidth="1"/>
    <col min="11269" max="11269" width="23.140625" customWidth="1"/>
    <col min="11270" max="11270" width="14.28515625" customWidth="1"/>
    <col min="11271" max="11271" width="15.28515625" customWidth="1"/>
    <col min="11272" max="11272" width="17" customWidth="1"/>
    <col min="11273" max="11273" width="16.28515625" customWidth="1"/>
    <col min="11521" max="11521" width="64.140625" customWidth="1"/>
    <col min="11522" max="11522" width="15.42578125" customWidth="1"/>
    <col min="11523" max="11523" width="14.7109375" customWidth="1"/>
    <col min="11524" max="11524" width="13.28515625" customWidth="1"/>
    <col min="11525" max="11525" width="23.140625" customWidth="1"/>
    <col min="11526" max="11526" width="14.28515625" customWidth="1"/>
    <col min="11527" max="11527" width="15.28515625" customWidth="1"/>
    <col min="11528" max="11528" width="17" customWidth="1"/>
    <col min="11529" max="11529" width="16.28515625" customWidth="1"/>
    <col min="11777" max="11777" width="64.140625" customWidth="1"/>
    <col min="11778" max="11778" width="15.42578125" customWidth="1"/>
    <col min="11779" max="11779" width="14.7109375" customWidth="1"/>
    <col min="11780" max="11780" width="13.28515625" customWidth="1"/>
    <col min="11781" max="11781" width="23.140625" customWidth="1"/>
    <col min="11782" max="11782" width="14.28515625" customWidth="1"/>
    <col min="11783" max="11783" width="15.28515625" customWidth="1"/>
    <col min="11784" max="11784" width="17" customWidth="1"/>
    <col min="11785" max="11785" width="16.28515625" customWidth="1"/>
    <col min="12033" max="12033" width="64.140625" customWidth="1"/>
    <col min="12034" max="12034" width="15.42578125" customWidth="1"/>
    <col min="12035" max="12035" width="14.7109375" customWidth="1"/>
    <col min="12036" max="12036" width="13.28515625" customWidth="1"/>
    <col min="12037" max="12037" width="23.140625" customWidth="1"/>
    <col min="12038" max="12038" width="14.28515625" customWidth="1"/>
    <col min="12039" max="12039" width="15.28515625" customWidth="1"/>
    <col min="12040" max="12040" width="17" customWidth="1"/>
    <col min="12041" max="12041" width="16.28515625" customWidth="1"/>
    <col min="12289" max="12289" width="64.140625" customWidth="1"/>
    <col min="12290" max="12290" width="15.42578125" customWidth="1"/>
    <col min="12291" max="12291" width="14.7109375" customWidth="1"/>
    <col min="12292" max="12292" width="13.28515625" customWidth="1"/>
    <col min="12293" max="12293" width="23.140625" customWidth="1"/>
    <col min="12294" max="12294" width="14.28515625" customWidth="1"/>
    <col min="12295" max="12295" width="15.28515625" customWidth="1"/>
    <col min="12296" max="12296" width="17" customWidth="1"/>
    <col min="12297" max="12297" width="16.28515625" customWidth="1"/>
    <col min="12545" max="12545" width="64.140625" customWidth="1"/>
    <col min="12546" max="12546" width="15.42578125" customWidth="1"/>
    <col min="12547" max="12547" width="14.7109375" customWidth="1"/>
    <col min="12548" max="12548" width="13.28515625" customWidth="1"/>
    <col min="12549" max="12549" width="23.140625" customWidth="1"/>
    <col min="12550" max="12550" width="14.28515625" customWidth="1"/>
    <col min="12551" max="12551" width="15.28515625" customWidth="1"/>
    <col min="12552" max="12552" width="17" customWidth="1"/>
    <col min="12553" max="12553" width="16.28515625" customWidth="1"/>
    <col min="12801" max="12801" width="64.140625" customWidth="1"/>
    <col min="12802" max="12802" width="15.42578125" customWidth="1"/>
    <col min="12803" max="12803" width="14.7109375" customWidth="1"/>
    <col min="12804" max="12804" width="13.28515625" customWidth="1"/>
    <col min="12805" max="12805" width="23.140625" customWidth="1"/>
    <col min="12806" max="12806" width="14.28515625" customWidth="1"/>
    <col min="12807" max="12807" width="15.28515625" customWidth="1"/>
    <col min="12808" max="12808" width="17" customWidth="1"/>
    <col min="12809" max="12809" width="16.28515625" customWidth="1"/>
    <col min="13057" max="13057" width="64.140625" customWidth="1"/>
    <col min="13058" max="13058" width="15.42578125" customWidth="1"/>
    <col min="13059" max="13059" width="14.7109375" customWidth="1"/>
    <col min="13060" max="13060" width="13.28515625" customWidth="1"/>
    <col min="13061" max="13061" width="23.140625" customWidth="1"/>
    <col min="13062" max="13062" width="14.28515625" customWidth="1"/>
    <col min="13063" max="13063" width="15.28515625" customWidth="1"/>
    <col min="13064" max="13064" width="17" customWidth="1"/>
    <col min="13065" max="13065" width="16.28515625" customWidth="1"/>
    <col min="13313" max="13313" width="64.140625" customWidth="1"/>
    <col min="13314" max="13314" width="15.42578125" customWidth="1"/>
    <col min="13315" max="13315" width="14.7109375" customWidth="1"/>
    <col min="13316" max="13316" width="13.28515625" customWidth="1"/>
    <col min="13317" max="13317" width="23.140625" customWidth="1"/>
    <col min="13318" max="13318" width="14.28515625" customWidth="1"/>
    <col min="13319" max="13319" width="15.28515625" customWidth="1"/>
    <col min="13320" max="13320" width="17" customWidth="1"/>
    <col min="13321" max="13321" width="16.28515625" customWidth="1"/>
    <col min="13569" max="13569" width="64.140625" customWidth="1"/>
    <col min="13570" max="13570" width="15.42578125" customWidth="1"/>
    <col min="13571" max="13571" width="14.7109375" customWidth="1"/>
    <col min="13572" max="13572" width="13.28515625" customWidth="1"/>
    <col min="13573" max="13573" width="23.140625" customWidth="1"/>
    <col min="13574" max="13574" width="14.28515625" customWidth="1"/>
    <col min="13575" max="13575" width="15.28515625" customWidth="1"/>
    <col min="13576" max="13576" width="17" customWidth="1"/>
    <col min="13577" max="13577" width="16.28515625" customWidth="1"/>
    <col min="13825" max="13825" width="64.140625" customWidth="1"/>
    <col min="13826" max="13826" width="15.42578125" customWidth="1"/>
    <col min="13827" max="13827" width="14.7109375" customWidth="1"/>
    <col min="13828" max="13828" width="13.28515625" customWidth="1"/>
    <col min="13829" max="13829" width="23.140625" customWidth="1"/>
    <col min="13830" max="13830" width="14.28515625" customWidth="1"/>
    <col min="13831" max="13831" width="15.28515625" customWidth="1"/>
    <col min="13832" max="13832" width="17" customWidth="1"/>
    <col min="13833" max="13833" width="16.28515625" customWidth="1"/>
    <col min="14081" max="14081" width="64.140625" customWidth="1"/>
    <col min="14082" max="14082" width="15.42578125" customWidth="1"/>
    <col min="14083" max="14083" width="14.7109375" customWidth="1"/>
    <col min="14084" max="14084" width="13.28515625" customWidth="1"/>
    <col min="14085" max="14085" width="23.140625" customWidth="1"/>
    <col min="14086" max="14086" width="14.28515625" customWidth="1"/>
    <col min="14087" max="14087" width="15.28515625" customWidth="1"/>
    <col min="14088" max="14088" width="17" customWidth="1"/>
    <col min="14089" max="14089" width="16.28515625" customWidth="1"/>
    <col min="14337" max="14337" width="64.140625" customWidth="1"/>
    <col min="14338" max="14338" width="15.42578125" customWidth="1"/>
    <col min="14339" max="14339" width="14.7109375" customWidth="1"/>
    <col min="14340" max="14340" width="13.28515625" customWidth="1"/>
    <col min="14341" max="14341" width="23.140625" customWidth="1"/>
    <col min="14342" max="14342" width="14.28515625" customWidth="1"/>
    <col min="14343" max="14343" width="15.28515625" customWidth="1"/>
    <col min="14344" max="14344" width="17" customWidth="1"/>
    <col min="14345" max="14345" width="16.28515625" customWidth="1"/>
    <col min="14593" max="14593" width="64.140625" customWidth="1"/>
    <col min="14594" max="14594" width="15.42578125" customWidth="1"/>
    <col min="14595" max="14595" width="14.7109375" customWidth="1"/>
    <col min="14596" max="14596" width="13.28515625" customWidth="1"/>
    <col min="14597" max="14597" width="23.140625" customWidth="1"/>
    <col min="14598" max="14598" width="14.28515625" customWidth="1"/>
    <col min="14599" max="14599" width="15.28515625" customWidth="1"/>
    <col min="14600" max="14600" width="17" customWidth="1"/>
    <col min="14601" max="14601" width="16.28515625" customWidth="1"/>
    <col min="14849" max="14849" width="64.140625" customWidth="1"/>
    <col min="14850" max="14850" width="15.42578125" customWidth="1"/>
    <col min="14851" max="14851" width="14.7109375" customWidth="1"/>
    <col min="14852" max="14852" width="13.28515625" customWidth="1"/>
    <col min="14853" max="14853" width="23.140625" customWidth="1"/>
    <col min="14854" max="14854" width="14.28515625" customWidth="1"/>
    <col min="14855" max="14855" width="15.28515625" customWidth="1"/>
    <col min="14856" max="14856" width="17" customWidth="1"/>
    <col min="14857" max="14857" width="16.28515625" customWidth="1"/>
    <col min="15105" max="15105" width="64.140625" customWidth="1"/>
    <col min="15106" max="15106" width="15.42578125" customWidth="1"/>
    <col min="15107" max="15107" width="14.7109375" customWidth="1"/>
    <col min="15108" max="15108" width="13.28515625" customWidth="1"/>
    <col min="15109" max="15109" width="23.140625" customWidth="1"/>
    <col min="15110" max="15110" width="14.28515625" customWidth="1"/>
    <col min="15111" max="15111" width="15.28515625" customWidth="1"/>
    <col min="15112" max="15112" width="17" customWidth="1"/>
    <col min="15113" max="15113" width="16.28515625" customWidth="1"/>
    <col min="15361" max="15361" width="64.140625" customWidth="1"/>
    <col min="15362" max="15362" width="15.42578125" customWidth="1"/>
    <col min="15363" max="15363" width="14.7109375" customWidth="1"/>
    <col min="15364" max="15364" width="13.28515625" customWidth="1"/>
    <col min="15365" max="15365" width="23.140625" customWidth="1"/>
    <col min="15366" max="15366" width="14.28515625" customWidth="1"/>
    <col min="15367" max="15367" width="15.28515625" customWidth="1"/>
    <col min="15368" max="15368" width="17" customWidth="1"/>
    <col min="15369" max="15369" width="16.28515625" customWidth="1"/>
    <col min="15617" max="15617" width="64.140625" customWidth="1"/>
    <col min="15618" max="15618" width="15.42578125" customWidth="1"/>
    <col min="15619" max="15619" width="14.7109375" customWidth="1"/>
    <col min="15620" max="15620" width="13.28515625" customWidth="1"/>
    <col min="15621" max="15621" width="23.140625" customWidth="1"/>
    <col min="15622" max="15622" width="14.28515625" customWidth="1"/>
    <col min="15623" max="15623" width="15.28515625" customWidth="1"/>
    <col min="15624" max="15624" width="17" customWidth="1"/>
    <col min="15625" max="15625" width="16.28515625" customWidth="1"/>
    <col min="15873" max="15873" width="64.140625" customWidth="1"/>
    <col min="15874" max="15874" width="15.42578125" customWidth="1"/>
    <col min="15875" max="15875" width="14.7109375" customWidth="1"/>
    <col min="15876" max="15876" width="13.28515625" customWidth="1"/>
    <col min="15877" max="15877" width="23.140625" customWidth="1"/>
    <col min="15878" max="15878" width="14.28515625" customWidth="1"/>
    <col min="15879" max="15879" width="15.28515625" customWidth="1"/>
    <col min="15880" max="15880" width="17" customWidth="1"/>
    <col min="15881" max="15881" width="16.28515625" customWidth="1"/>
    <col min="16129" max="16129" width="64.140625" customWidth="1"/>
    <col min="16130" max="16130" width="15.42578125" customWidth="1"/>
    <col min="16131" max="16131" width="14.7109375" customWidth="1"/>
    <col min="16132" max="16132" width="13.28515625" customWidth="1"/>
    <col min="16133" max="16133" width="23.140625" customWidth="1"/>
    <col min="16134" max="16134" width="14.28515625" customWidth="1"/>
    <col min="16135" max="16135" width="15.28515625" customWidth="1"/>
    <col min="16136" max="16136" width="17" customWidth="1"/>
    <col min="16137" max="16137" width="16.28515625" customWidth="1"/>
  </cols>
  <sheetData>
    <row r="1" spans="1:9" x14ac:dyDescent="0.25">
      <c r="C1" s="1"/>
      <c r="D1" s="1"/>
      <c r="E1" s="251" t="s">
        <v>732</v>
      </c>
      <c r="F1" s="251"/>
      <c r="G1" s="251"/>
      <c r="H1" s="251"/>
    </row>
    <row r="3" spans="1:9" ht="25.5" customHeight="1" x14ac:dyDescent="0.25">
      <c r="A3" s="243" t="s">
        <v>706</v>
      </c>
      <c r="B3" s="252"/>
      <c r="C3" s="252"/>
      <c r="D3" s="252"/>
      <c r="E3" s="252"/>
      <c r="F3" s="252"/>
      <c r="G3" s="252"/>
      <c r="H3" s="252"/>
    </row>
    <row r="4" spans="1:9" ht="82.5" customHeight="1" x14ac:dyDescent="0.25">
      <c r="A4" s="246" t="s">
        <v>666</v>
      </c>
      <c r="B4" s="246"/>
      <c r="C4" s="246"/>
      <c r="D4" s="246"/>
      <c r="E4" s="246"/>
      <c r="F4" s="246"/>
      <c r="G4" s="246"/>
      <c r="H4" s="246"/>
    </row>
    <row r="5" spans="1:9" ht="20.25" customHeight="1" x14ac:dyDescent="0.25">
      <c r="A5" s="41"/>
      <c r="B5" s="90"/>
      <c r="C5" s="90"/>
      <c r="D5" s="90"/>
      <c r="E5" s="90"/>
      <c r="F5" s="90"/>
      <c r="G5" s="90"/>
      <c r="H5" s="90"/>
    </row>
    <row r="6" spans="1:9" x14ac:dyDescent="0.25">
      <c r="A6" s="73" t="s">
        <v>1</v>
      </c>
      <c r="F6" s="242" t="s">
        <v>649</v>
      </c>
      <c r="G6" s="258"/>
      <c r="H6" s="258"/>
      <c r="I6" s="259"/>
    </row>
    <row r="7" spans="1:9" ht="86.25" customHeight="1" x14ac:dyDescent="0.3">
      <c r="A7" s="2" t="s">
        <v>80</v>
      </c>
      <c r="B7" s="3" t="s">
        <v>81</v>
      </c>
      <c r="C7" s="70" t="s">
        <v>638</v>
      </c>
      <c r="D7" s="70" t="s">
        <v>639</v>
      </c>
      <c r="E7" s="70" t="s">
        <v>644</v>
      </c>
      <c r="F7" s="91">
        <v>2019</v>
      </c>
      <c r="G7" s="91">
        <v>2020</v>
      </c>
      <c r="H7" s="91">
        <v>2021</v>
      </c>
      <c r="I7" s="91">
        <v>2022</v>
      </c>
    </row>
    <row r="8" spans="1:9" x14ac:dyDescent="0.25">
      <c r="A8" s="21" t="s">
        <v>502</v>
      </c>
      <c r="B8" s="5" t="s">
        <v>344</v>
      </c>
      <c r="C8" s="88"/>
      <c r="D8" s="88"/>
      <c r="E8" s="39"/>
      <c r="F8" s="87"/>
      <c r="G8" s="87"/>
      <c r="H8" s="87"/>
      <c r="I8" s="87"/>
    </row>
    <row r="9" spans="1:9" x14ac:dyDescent="0.25">
      <c r="A9" s="34" t="s">
        <v>219</v>
      </c>
      <c r="B9" s="34" t="s">
        <v>344</v>
      </c>
      <c r="C9" s="87"/>
      <c r="D9" s="87"/>
      <c r="E9" s="87"/>
      <c r="F9" s="87"/>
      <c r="G9" s="87"/>
      <c r="H9" s="87"/>
      <c r="I9" s="87"/>
    </row>
    <row r="10" spans="1:9" ht="30" x14ac:dyDescent="0.25">
      <c r="A10" s="12" t="s">
        <v>345</v>
      </c>
      <c r="B10" s="5" t="s">
        <v>346</v>
      </c>
      <c r="C10" s="87"/>
      <c r="D10" s="87"/>
      <c r="E10" s="87"/>
      <c r="F10" s="87"/>
      <c r="G10" s="87"/>
      <c r="H10" s="87"/>
      <c r="I10" s="87"/>
    </row>
    <row r="11" spans="1:9" x14ac:dyDescent="0.25">
      <c r="A11" s="21" t="s">
        <v>550</v>
      </c>
      <c r="B11" s="5" t="s">
        <v>347</v>
      </c>
      <c r="C11" s="88"/>
      <c r="D11" s="88"/>
      <c r="E11" s="96"/>
      <c r="F11" s="87"/>
      <c r="G11" s="87"/>
      <c r="H11" s="87"/>
      <c r="I11" s="87"/>
    </row>
    <row r="12" spans="1:9" x14ac:dyDescent="0.25">
      <c r="A12" s="34" t="s">
        <v>219</v>
      </c>
      <c r="B12" s="34" t="s">
        <v>347</v>
      </c>
      <c r="C12" s="87"/>
      <c r="D12" s="87"/>
      <c r="E12" s="87"/>
      <c r="F12" s="87"/>
      <c r="G12" s="87"/>
      <c r="H12" s="87"/>
      <c r="I12" s="87"/>
    </row>
    <row r="13" spans="1:9" s="74" customFormat="1" x14ac:dyDescent="0.25">
      <c r="A13" s="11" t="s">
        <v>522</v>
      </c>
      <c r="B13" s="7" t="s">
        <v>348</v>
      </c>
      <c r="C13" s="77"/>
      <c r="D13" s="77"/>
      <c r="E13" s="77"/>
      <c r="F13" s="77"/>
      <c r="G13" s="77"/>
      <c r="H13" s="77"/>
      <c r="I13" s="77"/>
    </row>
    <row r="14" spans="1:9" x14ac:dyDescent="0.25">
      <c r="A14" s="12" t="s">
        <v>551</v>
      </c>
      <c r="B14" s="5" t="s">
        <v>349</v>
      </c>
      <c r="C14" s="87"/>
      <c r="D14" s="87"/>
      <c r="E14" s="87"/>
      <c r="F14" s="87"/>
      <c r="G14" s="87"/>
      <c r="H14" s="87"/>
      <c r="I14" s="87"/>
    </row>
    <row r="15" spans="1:9" x14ac:dyDescent="0.25">
      <c r="A15" s="34" t="s">
        <v>227</v>
      </c>
      <c r="B15" s="34" t="s">
        <v>349</v>
      </c>
      <c r="C15" s="87"/>
      <c r="D15" s="87"/>
      <c r="E15" s="87"/>
      <c r="F15" s="87"/>
      <c r="G15" s="87"/>
      <c r="H15" s="87"/>
      <c r="I15" s="87"/>
    </row>
    <row r="16" spans="1:9" x14ac:dyDescent="0.25">
      <c r="A16" s="21" t="s">
        <v>350</v>
      </c>
      <c r="B16" s="5" t="s">
        <v>351</v>
      </c>
      <c r="C16" s="87"/>
      <c r="D16" s="87"/>
      <c r="E16" s="87"/>
      <c r="F16" s="87"/>
      <c r="G16" s="87"/>
      <c r="H16" s="87"/>
      <c r="I16" s="87"/>
    </row>
    <row r="17" spans="1:9" x14ac:dyDescent="0.25">
      <c r="A17" s="13" t="s">
        <v>552</v>
      </c>
      <c r="B17" s="5" t="s">
        <v>352</v>
      </c>
      <c r="C17" s="25"/>
      <c r="D17" s="25"/>
      <c r="E17" s="25"/>
      <c r="F17" s="25"/>
      <c r="G17" s="25"/>
      <c r="H17" s="25"/>
      <c r="I17" s="25"/>
    </row>
    <row r="18" spans="1:9" x14ac:dyDescent="0.25">
      <c r="A18" s="34" t="s">
        <v>228</v>
      </c>
      <c r="B18" s="34" t="s">
        <v>352</v>
      </c>
      <c r="C18" s="25"/>
      <c r="D18" s="25"/>
      <c r="E18" s="25"/>
      <c r="F18" s="25"/>
      <c r="G18" s="25"/>
      <c r="H18" s="25"/>
      <c r="I18" s="25"/>
    </row>
    <row r="19" spans="1:9" x14ac:dyDescent="0.25">
      <c r="A19" s="21" t="s">
        <v>353</v>
      </c>
      <c r="B19" s="5" t="s">
        <v>354</v>
      </c>
      <c r="C19" s="25"/>
      <c r="D19" s="25"/>
      <c r="E19" s="25"/>
      <c r="F19" s="25"/>
      <c r="G19" s="25"/>
      <c r="H19" s="25"/>
      <c r="I19" s="25"/>
    </row>
    <row r="20" spans="1:9" s="74" customFormat="1" x14ac:dyDescent="0.25">
      <c r="A20" s="22" t="s">
        <v>523</v>
      </c>
      <c r="B20" s="7" t="s">
        <v>355</v>
      </c>
      <c r="C20" s="78"/>
      <c r="D20" s="78"/>
      <c r="E20" s="78"/>
      <c r="F20" s="78"/>
      <c r="G20" s="78"/>
      <c r="H20" s="78"/>
      <c r="I20" s="78"/>
    </row>
    <row r="21" spans="1:9" x14ac:dyDescent="0.25">
      <c r="A21" s="12" t="s">
        <v>370</v>
      </c>
      <c r="B21" s="5" t="s">
        <v>371</v>
      </c>
      <c r="C21" s="25"/>
      <c r="D21" s="25"/>
      <c r="E21" s="25"/>
      <c r="F21" s="25"/>
      <c r="G21" s="25"/>
      <c r="H21" s="25"/>
      <c r="I21" s="25"/>
    </row>
    <row r="22" spans="1:9" x14ac:dyDescent="0.25">
      <c r="A22" s="13" t="s">
        <v>372</v>
      </c>
      <c r="B22" s="5" t="s">
        <v>373</v>
      </c>
      <c r="C22" s="25"/>
      <c r="D22" s="25"/>
      <c r="E22" s="25"/>
      <c r="F22" s="25"/>
      <c r="G22" s="25"/>
      <c r="H22" s="25"/>
      <c r="I22" s="25"/>
    </row>
    <row r="23" spans="1:9" x14ac:dyDescent="0.25">
      <c r="A23" s="21" t="s">
        <v>374</v>
      </c>
      <c r="B23" s="5" t="s">
        <v>375</v>
      </c>
      <c r="C23" s="25"/>
      <c r="D23" s="25"/>
      <c r="E23" s="25"/>
      <c r="F23" s="25"/>
      <c r="G23" s="25"/>
      <c r="H23" s="25"/>
      <c r="I23" s="25"/>
    </row>
    <row r="24" spans="1:9" x14ac:dyDescent="0.25">
      <c r="A24" s="21" t="s">
        <v>507</v>
      </c>
      <c r="B24" s="5" t="s">
        <v>376</v>
      </c>
      <c r="C24" s="25"/>
      <c r="D24" s="25"/>
      <c r="E24" s="25"/>
      <c r="F24" s="25"/>
      <c r="G24" s="25"/>
      <c r="H24" s="25"/>
      <c r="I24" s="25"/>
    </row>
    <row r="25" spans="1:9" x14ac:dyDescent="0.25">
      <c r="A25" s="34" t="s">
        <v>253</v>
      </c>
      <c r="B25" s="34" t="s">
        <v>376</v>
      </c>
      <c r="C25" s="25"/>
      <c r="D25" s="25"/>
      <c r="E25" s="25"/>
      <c r="F25" s="25"/>
      <c r="G25" s="25"/>
      <c r="H25" s="25"/>
      <c r="I25" s="25"/>
    </row>
    <row r="26" spans="1:9" x14ac:dyDescent="0.25">
      <c r="A26" s="34" t="s">
        <v>254</v>
      </c>
      <c r="B26" s="34" t="s">
        <v>376</v>
      </c>
      <c r="C26" s="25"/>
      <c r="D26" s="25"/>
      <c r="E26" s="25"/>
      <c r="F26" s="25"/>
      <c r="G26" s="25"/>
      <c r="H26" s="25"/>
      <c r="I26" s="25"/>
    </row>
    <row r="27" spans="1:9" x14ac:dyDescent="0.25">
      <c r="A27" s="35" t="s">
        <v>255</v>
      </c>
      <c r="B27" s="35" t="s">
        <v>376</v>
      </c>
      <c r="C27" s="25"/>
      <c r="D27" s="25"/>
      <c r="E27" s="25"/>
      <c r="F27" s="25"/>
      <c r="G27" s="25"/>
      <c r="H27" s="25"/>
      <c r="I27" s="25"/>
    </row>
    <row r="28" spans="1:9" s="74" customFormat="1" x14ac:dyDescent="0.25">
      <c r="A28" s="36" t="s">
        <v>526</v>
      </c>
      <c r="B28" s="26" t="s">
        <v>377</v>
      </c>
      <c r="C28" s="78"/>
      <c r="D28" s="78"/>
      <c r="E28" s="78"/>
      <c r="F28" s="78"/>
      <c r="G28" s="78"/>
      <c r="H28" s="78"/>
      <c r="I28" s="78"/>
    </row>
    <row r="29" spans="1:9" x14ac:dyDescent="0.25">
      <c r="A29" s="65"/>
      <c r="B29" s="66"/>
    </row>
    <row r="30" spans="1:9" ht="47.25" customHeight="1" x14ac:dyDescent="0.25">
      <c r="A30" s="2" t="s">
        <v>80</v>
      </c>
      <c r="B30" s="3" t="s">
        <v>81</v>
      </c>
      <c r="C30" s="91" t="s">
        <v>698</v>
      </c>
      <c r="D30" s="91" t="s">
        <v>696</v>
      </c>
      <c r="E30" s="124" t="s">
        <v>697</v>
      </c>
      <c r="F30" s="91" t="s">
        <v>714</v>
      </c>
      <c r="G30" s="125"/>
      <c r="H30" s="24"/>
    </row>
    <row r="31" spans="1:9" s="74" customFormat="1" ht="26.25" x14ac:dyDescent="0.25">
      <c r="A31" s="130" t="s">
        <v>36</v>
      </c>
      <c r="B31" s="131"/>
      <c r="C31" s="132"/>
      <c r="D31" s="132"/>
      <c r="E31" s="132"/>
      <c r="F31" s="132"/>
      <c r="G31" s="126"/>
      <c r="H31" s="127"/>
    </row>
    <row r="32" spans="1:9" ht="15.75" x14ac:dyDescent="0.3">
      <c r="A32" s="70" t="s">
        <v>56</v>
      </c>
      <c r="B32" s="26"/>
      <c r="C32" s="133">
        <v>5196000</v>
      </c>
      <c r="D32" s="133">
        <v>5630000</v>
      </c>
      <c r="E32" s="133">
        <v>5500000</v>
      </c>
      <c r="F32" s="133">
        <v>5500000</v>
      </c>
      <c r="G32" s="128"/>
      <c r="H32" s="129"/>
    </row>
    <row r="33" spans="1:8" ht="45" x14ac:dyDescent="0.3">
      <c r="A33" s="70" t="s">
        <v>33</v>
      </c>
      <c r="B33" s="26"/>
      <c r="C33" s="133"/>
      <c r="D33" s="133"/>
      <c r="E33" s="133"/>
      <c r="F33" s="133"/>
      <c r="G33" s="128"/>
      <c r="H33" s="129"/>
    </row>
    <row r="34" spans="1:8" ht="15.75" x14ac:dyDescent="0.3">
      <c r="A34" s="70" t="s">
        <v>34</v>
      </c>
      <c r="B34" s="26"/>
      <c r="C34" s="133"/>
      <c r="D34" s="133"/>
      <c r="E34" s="133"/>
      <c r="F34" s="133"/>
      <c r="G34" s="128"/>
      <c r="H34" s="129"/>
    </row>
    <row r="35" spans="1:8" ht="30.75" customHeight="1" x14ac:dyDescent="0.3">
      <c r="A35" s="70" t="s">
        <v>35</v>
      </c>
      <c r="B35" s="26"/>
      <c r="C35" s="133"/>
      <c r="D35" s="133"/>
      <c r="E35" s="133"/>
      <c r="F35" s="133"/>
      <c r="G35" s="128"/>
      <c r="H35" s="129"/>
    </row>
    <row r="36" spans="1:8" ht="15.75" x14ac:dyDescent="0.3">
      <c r="A36" s="70" t="s">
        <v>57</v>
      </c>
      <c r="B36" s="26"/>
      <c r="C36" s="133">
        <v>22000</v>
      </c>
      <c r="D36" s="133">
        <v>25000</v>
      </c>
      <c r="E36" s="133">
        <v>25000</v>
      </c>
      <c r="F36" s="133">
        <v>25000</v>
      </c>
      <c r="G36" s="128"/>
      <c r="H36" s="129"/>
    </row>
    <row r="37" spans="1:8" ht="21" customHeight="1" x14ac:dyDescent="0.3">
      <c r="A37" s="70" t="s">
        <v>55</v>
      </c>
      <c r="B37" s="26"/>
      <c r="C37" s="133"/>
      <c r="D37" s="133"/>
      <c r="E37" s="133"/>
      <c r="F37" s="133"/>
      <c r="G37" s="128"/>
      <c r="H37" s="129"/>
    </row>
    <row r="38" spans="1:8" s="74" customFormat="1" x14ac:dyDescent="0.25">
      <c r="A38" s="22" t="s">
        <v>24</v>
      </c>
      <c r="B38" s="26"/>
      <c r="C38" s="134">
        <f>SUM(C32:C37)</f>
        <v>5218000</v>
      </c>
      <c r="D38" s="134">
        <f t="shared" ref="D38:F38" si="0">SUM(D32:D37)</f>
        <v>5655000</v>
      </c>
      <c r="E38" s="134">
        <f t="shared" si="0"/>
        <v>5525000</v>
      </c>
      <c r="F38" s="134">
        <f t="shared" si="0"/>
        <v>5525000</v>
      </c>
      <c r="G38" s="126"/>
      <c r="H38" s="127"/>
    </row>
    <row r="39" spans="1:8" x14ac:dyDescent="0.25">
      <c r="A39" s="65"/>
      <c r="B39" s="66"/>
    </row>
    <row r="40" spans="1:8" x14ac:dyDescent="0.25">
      <c r="A40" s="65"/>
      <c r="B40" s="66"/>
    </row>
    <row r="41" spans="1:8" x14ac:dyDescent="0.25">
      <c r="A41" s="260" t="s">
        <v>54</v>
      </c>
      <c r="B41" s="260"/>
      <c r="C41" s="260"/>
      <c r="D41" s="260"/>
      <c r="E41" s="260"/>
    </row>
    <row r="42" spans="1:8" x14ac:dyDescent="0.25">
      <c r="A42" s="260"/>
      <c r="B42" s="260"/>
      <c r="C42" s="260"/>
      <c r="D42" s="260"/>
      <c r="E42" s="260"/>
    </row>
    <row r="43" spans="1:8" ht="27.75" customHeight="1" x14ac:dyDescent="0.25">
      <c r="A43" s="260"/>
      <c r="B43" s="260"/>
      <c r="C43" s="260"/>
      <c r="D43" s="260"/>
      <c r="E43" s="260"/>
    </row>
    <row r="44" spans="1:8" x14ac:dyDescent="0.25">
      <c r="A44" s="65"/>
      <c r="B44" s="66"/>
    </row>
  </sheetData>
  <mergeCells count="5">
    <mergeCell ref="E1:H1"/>
    <mergeCell ref="A3:H3"/>
    <mergeCell ref="A4:H4"/>
    <mergeCell ref="F6:I6"/>
    <mergeCell ref="A41:E43"/>
  </mergeCells>
  <hyperlinks>
    <hyperlink ref="A20" r:id="rId1" location="foot4" display="http://njt.hu/cgi_bin/njt_doc.cgi?docid=142896.245143 - foot4" xr:uid="{00000000-0004-0000-0700-000000000000}"/>
  </hyperlinks>
  <pageMargins left="0.70866141732283472" right="0.70866141732283472" top="0.74803149606299213" bottom="0.74803149606299213" header="0.31496062992125984" footer="0.31496062992125984"/>
  <pageSetup paperSize="9" scale="54" orientation="landscape" horizontalDpi="300" verticalDpi="300"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94C5FA-9D4C-406C-9BE7-C32088BC3101}">
  <sheetPr>
    <tabColor theme="7" tint="-0.499984740745262"/>
    <pageSetUpPr fitToPage="1"/>
  </sheetPr>
  <dimension ref="A1:E10"/>
  <sheetViews>
    <sheetView workbookViewId="0">
      <selection activeCell="D2" sqref="D2"/>
    </sheetView>
  </sheetViews>
  <sheetFormatPr defaultRowHeight="15" x14ac:dyDescent="0.25"/>
  <cols>
    <col min="1" max="1" width="36.42578125" customWidth="1"/>
    <col min="2" max="2" width="7.5703125" bestFit="1" customWidth="1"/>
    <col min="3" max="3" width="18.85546875" customWidth="1"/>
    <col min="4" max="4" width="17.28515625" customWidth="1"/>
    <col min="5" max="5" width="17.7109375" customWidth="1"/>
  </cols>
  <sheetData>
    <row r="1" spans="1:5" x14ac:dyDescent="0.25">
      <c r="E1" s="239"/>
    </row>
    <row r="2" spans="1:5" x14ac:dyDescent="0.25">
      <c r="D2" t="s">
        <v>733</v>
      </c>
    </row>
    <row r="3" spans="1:5" ht="24" customHeight="1" x14ac:dyDescent="0.25">
      <c r="A3" s="243" t="s">
        <v>706</v>
      </c>
      <c r="B3" s="244"/>
      <c r="C3" s="244"/>
      <c r="D3" s="244"/>
      <c r="E3" s="244"/>
    </row>
    <row r="4" spans="1:5" ht="23.25" customHeight="1" x14ac:dyDescent="0.25">
      <c r="A4" s="246" t="s">
        <v>667</v>
      </c>
      <c r="B4" s="244"/>
      <c r="C4" s="244"/>
      <c r="D4" s="244"/>
      <c r="E4" s="244"/>
    </row>
    <row r="5" spans="1:5" ht="18" x14ac:dyDescent="0.25">
      <c r="A5" s="84"/>
    </row>
    <row r="7" spans="1:5" ht="30" x14ac:dyDescent="0.3">
      <c r="A7" s="284" t="s">
        <v>80</v>
      </c>
      <c r="B7" s="86" t="s">
        <v>81</v>
      </c>
      <c r="C7" s="70" t="s">
        <v>1</v>
      </c>
      <c r="D7" s="70" t="s">
        <v>2</v>
      </c>
      <c r="E7" s="290" t="s">
        <v>3</v>
      </c>
    </row>
    <row r="8" spans="1:5" x14ac:dyDescent="0.25">
      <c r="A8" s="25"/>
      <c r="B8" s="25"/>
      <c r="C8" s="72"/>
      <c r="D8" s="72"/>
      <c r="E8" s="72"/>
    </row>
    <row r="9" spans="1:5" s="74" customFormat="1" x14ac:dyDescent="0.25">
      <c r="A9" s="264" t="s">
        <v>632</v>
      </c>
      <c r="B9" s="285" t="s">
        <v>654</v>
      </c>
      <c r="C9" s="235">
        <v>21869612</v>
      </c>
      <c r="D9" s="103"/>
      <c r="E9" s="103">
        <f>SUM(C9:D9)</f>
        <v>21869612</v>
      </c>
    </row>
    <row r="10" spans="1:5" s="74" customFormat="1" x14ac:dyDescent="0.25">
      <c r="A10" s="264" t="s">
        <v>652</v>
      </c>
      <c r="B10" s="285" t="s">
        <v>654</v>
      </c>
      <c r="C10" s="75"/>
      <c r="D10" s="75"/>
      <c r="E10" s="75"/>
    </row>
  </sheetData>
  <mergeCells count="2">
    <mergeCell ref="A3:E3"/>
    <mergeCell ref="A4:E4"/>
  </mergeCells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C000"/>
  </sheetPr>
  <dimension ref="A1:E39"/>
  <sheetViews>
    <sheetView topLeftCell="A22" workbookViewId="0">
      <selection activeCell="C2" sqref="C2:E2"/>
    </sheetView>
  </sheetViews>
  <sheetFormatPr defaultRowHeight="15" x14ac:dyDescent="0.25"/>
  <cols>
    <col min="1" max="1" width="101.28515625" customWidth="1"/>
    <col min="2" max="2" width="8.7109375" bestFit="1" customWidth="1"/>
    <col min="3" max="3" width="19.5703125" customWidth="1"/>
    <col min="4" max="4" width="16.5703125" customWidth="1"/>
    <col min="5" max="5" width="15" customWidth="1"/>
  </cols>
  <sheetData>
    <row r="1" spans="1:5" x14ac:dyDescent="0.25">
      <c r="A1" s="81"/>
      <c r="B1" s="64"/>
      <c r="C1" s="137"/>
      <c r="D1" s="137"/>
      <c r="E1" s="64"/>
    </row>
    <row r="2" spans="1:5" x14ac:dyDescent="0.25">
      <c r="A2" s="81"/>
      <c r="B2" s="64"/>
      <c r="C2" s="261" t="s">
        <v>734</v>
      </c>
      <c r="D2" s="261"/>
      <c r="E2" s="261"/>
    </row>
    <row r="3" spans="1:5" x14ac:dyDescent="0.25">
      <c r="A3" s="81"/>
      <c r="B3" s="64"/>
      <c r="C3" s="64"/>
      <c r="D3" s="64"/>
      <c r="E3" s="64"/>
    </row>
    <row r="4" spans="1:5" ht="27" customHeight="1" x14ac:dyDescent="0.25">
      <c r="A4" s="243" t="s">
        <v>706</v>
      </c>
      <c r="B4" s="252"/>
      <c r="C4" s="252"/>
      <c r="D4" s="252"/>
      <c r="E4" s="252"/>
    </row>
    <row r="5" spans="1:5" ht="22.5" customHeight="1" x14ac:dyDescent="0.25">
      <c r="A5" s="246" t="s">
        <v>668</v>
      </c>
      <c r="B5" s="244"/>
      <c r="C5" s="244"/>
      <c r="D5" s="244"/>
      <c r="E5" s="244"/>
    </row>
    <row r="6" spans="1:5" ht="18" x14ac:dyDescent="0.25">
      <c r="A6" s="51"/>
    </row>
    <row r="7" spans="1:5" x14ac:dyDescent="0.25">
      <c r="A7" s="4" t="s">
        <v>1</v>
      </c>
    </row>
    <row r="8" spans="1:5" ht="31.5" customHeight="1" x14ac:dyDescent="0.25">
      <c r="A8" s="52" t="s">
        <v>80</v>
      </c>
      <c r="B8" s="53" t="s">
        <v>81</v>
      </c>
      <c r="C8" s="44" t="s">
        <v>20</v>
      </c>
      <c r="D8" s="44" t="s">
        <v>21</v>
      </c>
      <c r="E8" s="44" t="s">
        <v>22</v>
      </c>
    </row>
    <row r="9" spans="1:5" ht="15" customHeight="1" x14ac:dyDescent="0.25">
      <c r="A9" s="54"/>
      <c r="B9" s="27"/>
      <c r="C9" s="27"/>
      <c r="D9" s="27"/>
      <c r="E9" s="27"/>
    </row>
    <row r="10" spans="1:5" ht="15" customHeight="1" x14ac:dyDescent="0.25">
      <c r="A10" s="54"/>
      <c r="B10" s="27"/>
      <c r="C10" s="27"/>
      <c r="D10" s="27"/>
      <c r="E10" s="27"/>
    </row>
    <row r="11" spans="1:5" ht="15" customHeight="1" x14ac:dyDescent="0.25">
      <c r="A11" s="54"/>
      <c r="B11" s="27"/>
      <c r="C11" s="27"/>
      <c r="D11" s="27"/>
      <c r="E11" s="27"/>
    </row>
    <row r="12" spans="1:5" ht="15" customHeight="1" x14ac:dyDescent="0.25">
      <c r="A12" s="27"/>
      <c r="B12" s="27"/>
      <c r="C12" s="27"/>
      <c r="D12" s="27"/>
      <c r="E12" s="27"/>
    </row>
    <row r="13" spans="1:5" s="74" customFormat="1" ht="29.25" customHeight="1" x14ac:dyDescent="0.25">
      <c r="A13" s="71" t="s">
        <v>13</v>
      </c>
      <c r="B13" s="33" t="s">
        <v>317</v>
      </c>
      <c r="C13" s="77">
        <f>SUM(C9:C12)</f>
        <v>0</v>
      </c>
      <c r="D13" s="77">
        <f>SUM(D9:D12)</f>
        <v>0</v>
      </c>
      <c r="E13" s="77">
        <f>SUM(E9:E12)</f>
        <v>0</v>
      </c>
    </row>
    <row r="14" spans="1:5" ht="29.25" customHeight="1" x14ac:dyDescent="0.25">
      <c r="A14" s="55"/>
      <c r="B14" s="27"/>
      <c r="C14" s="27"/>
      <c r="D14" s="27"/>
      <c r="E14" s="27"/>
    </row>
    <row r="15" spans="1:5" ht="15" customHeight="1" x14ac:dyDescent="0.25">
      <c r="A15" s="55"/>
      <c r="B15" s="27"/>
      <c r="C15" s="27"/>
      <c r="D15" s="27"/>
      <c r="E15" s="27"/>
    </row>
    <row r="16" spans="1:5" ht="15" customHeight="1" x14ac:dyDescent="0.25">
      <c r="A16" s="56"/>
      <c r="B16" s="27"/>
      <c r="C16" s="27"/>
      <c r="D16" s="27"/>
      <c r="E16" s="27"/>
    </row>
    <row r="17" spans="1:5" ht="15" customHeight="1" x14ac:dyDescent="0.25">
      <c r="A17" s="56"/>
      <c r="B17" s="27"/>
      <c r="C17" s="27"/>
      <c r="D17" s="27"/>
      <c r="E17" s="27"/>
    </row>
    <row r="18" spans="1:5" s="74" customFormat="1" ht="30.75" customHeight="1" x14ac:dyDescent="0.25">
      <c r="A18" s="71" t="s">
        <v>14</v>
      </c>
      <c r="B18" s="26" t="s">
        <v>340</v>
      </c>
      <c r="C18" s="77"/>
      <c r="D18" s="77"/>
      <c r="E18" s="77"/>
    </row>
    <row r="19" spans="1:5" ht="15" customHeight="1" x14ac:dyDescent="0.25">
      <c r="A19" s="49" t="s">
        <v>532</v>
      </c>
      <c r="B19" s="49" t="s">
        <v>293</v>
      </c>
      <c r="C19" s="27"/>
      <c r="D19" s="27"/>
      <c r="E19" s="27"/>
    </row>
    <row r="20" spans="1:5" ht="15" customHeight="1" x14ac:dyDescent="0.25">
      <c r="A20" s="49" t="s">
        <v>533</v>
      </c>
      <c r="B20" s="49" t="s">
        <v>293</v>
      </c>
      <c r="C20" s="27"/>
      <c r="D20" s="27"/>
      <c r="E20" s="27"/>
    </row>
    <row r="21" spans="1:5" ht="15" customHeight="1" x14ac:dyDescent="0.25">
      <c r="A21" s="49" t="s">
        <v>534</v>
      </c>
      <c r="B21" s="49" t="s">
        <v>293</v>
      </c>
      <c r="C21" s="27"/>
      <c r="D21" s="27"/>
      <c r="E21" s="27"/>
    </row>
    <row r="22" spans="1:5" ht="15" customHeight="1" x14ac:dyDescent="0.25">
      <c r="A22" s="49" t="s">
        <v>535</v>
      </c>
      <c r="B22" s="49" t="s">
        <v>293</v>
      </c>
      <c r="C22" s="27"/>
      <c r="D22" s="27"/>
      <c r="E22" s="27"/>
    </row>
    <row r="23" spans="1:5" ht="15" customHeight="1" x14ac:dyDescent="0.25">
      <c r="A23" s="49" t="s">
        <v>486</v>
      </c>
      <c r="B23" s="57" t="s">
        <v>300</v>
      </c>
      <c r="C23" s="27"/>
      <c r="D23" s="27"/>
      <c r="E23" s="27"/>
    </row>
    <row r="24" spans="1:5" ht="15" customHeight="1" x14ac:dyDescent="0.25">
      <c r="A24" s="49" t="s">
        <v>484</v>
      </c>
      <c r="B24" s="57" t="s">
        <v>294</v>
      </c>
      <c r="C24" s="27"/>
      <c r="D24" s="27"/>
      <c r="E24" s="27"/>
    </row>
    <row r="25" spans="1:5" ht="15" customHeight="1" x14ac:dyDescent="0.25">
      <c r="A25" s="56"/>
      <c r="B25" s="27"/>
      <c r="C25" s="27"/>
      <c r="D25" s="27"/>
      <c r="E25" s="27"/>
    </row>
    <row r="26" spans="1:5" s="74" customFormat="1" ht="27.75" customHeight="1" x14ac:dyDescent="0.25">
      <c r="A26" s="71" t="s">
        <v>15</v>
      </c>
      <c r="B26" s="77" t="s">
        <v>18</v>
      </c>
      <c r="C26" s="77">
        <f>SUM(C18:C24)</f>
        <v>0</v>
      </c>
      <c r="D26" s="77">
        <f>SUM(D18:D24)</f>
        <v>0</v>
      </c>
      <c r="E26" s="77">
        <f>SUM(E18:E24)</f>
        <v>0</v>
      </c>
    </row>
    <row r="27" spans="1:5" ht="15" customHeight="1" x14ac:dyDescent="0.25">
      <c r="A27" s="55"/>
      <c r="B27" s="27" t="s">
        <v>313</v>
      </c>
      <c r="C27" s="27"/>
      <c r="D27" s="27"/>
      <c r="E27" s="27"/>
    </row>
    <row r="28" spans="1:5" ht="15" customHeight="1" x14ac:dyDescent="0.25">
      <c r="A28" s="55"/>
      <c r="B28" s="27" t="s">
        <v>333</v>
      </c>
      <c r="C28" s="27"/>
      <c r="D28" s="27"/>
      <c r="E28" s="27"/>
    </row>
    <row r="29" spans="1:5" ht="15" customHeight="1" x14ac:dyDescent="0.25">
      <c r="A29" s="56"/>
      <c r="B29" s="27"/>
      <c r="C29" s="27"/>
      <c r="D29" s="27"/>
      <c r="E29" s="27"/>
    </row>
    <row r="30" spans="1:5" ht="15" customHeight="1" x14ac:dyDescent="0.25">
      <c r="A30" s="56"/>
      <c r="B30" s="27"/>
      <c r="C30" s="27"/>
      <c r="D30" s="27"/>
      <c r="E30" s="27"/>
    </row>
    <row r="31" spans="1:5" s="74" customFormat="1" ht="31.5" customHeight="1" x14ac:dyDescent="0.25">
      <c r="A31" s="71" t="s">
        <v>16</v>
      </c>
      <c r="B31" s="77" t="s">
        <v>19</v>
      </c>
      <c r="C31" s="77">
        <f>SUM(C27:C28)</f>
        <v>0</v>
      </c>
      <c r="D31" s="77">
        <f>SUM(D27:D28)</f>
        <v>0</v>
      </c>
      <c r="E31" s="77">
        <f>SUM(E27:E28)</f>
        <v>0</v>
      </c>
    </row>
    <row r="32" spans="1:5" ht="15" customHeight="1" x14ac:dyDescent="0.25">
      <c r="A32" s="55"/>
      <c r="B32" s="27"/>
      <c r="C32" s="27"/>
      <c r="D32" s="27"/>
      <c r="E32" s="27"/>
    </row>
    <row r="33" spans="1:5" ht="15" customHeight="1" x14ac:dyDescent="0.25">
      <c r="A33" s="55"/>
      <c r="B33" s="27"/>
      <c r="C33" s="27"/>
      <c r="D33" s="27"/>
      <c r="E33" s="27"/>
    </row>
    <row r="34" spans="1:5" ht="15" customHeight="1" x14ac:dyDescent="0.25">
      <c r="A34" s="56"/>
      <c r="B34" s="27"/>
      <c r="C34" s="27"/>
      <c r="D34" s="27"/>
      <c r="E34" s="27"/>
    </row>
    <row r="35" spans="1:5" ht="15" customHeight="1" x14ac:dyDescent="0.25">
      <c r="A35" s="56"/>
      <c r="B35" s="27"/>
      <c r="C35" s="27"/>
      <c r="D35" s="27"/>
      <c r="E35" s="27"/>
    </row>
    <row r="36" spans="1:5" s="74" customFormat="1" ht="15" customHeight="1" x14ac:dyDescent="0.25">
      <c r="A36" s="71" t="s">
        <v>17</v>
      </c>
      <c r="B36" s="77"/>
      <c r="C36" s="77"/>
      <c r="D36" s="77"/>
      <c r="E36" s="77"/>
    </row>
    <row r="37" spans="1:5" ht="15" customHeight="1" x14ac:dyDescent="0.25"/>
    <row r="38" spans="1:5" ht="15" customHeight="1" x14ac:dyDescent="0.25"/>
    <row r="39" spans="1:5" ht="15" customHeight="1" x14ac:dyDescent="0.25"/>
  </sheetData>
  <mergeCells count="3">
    <mergeCell ref="A4:E4"/>
    <mergeCell ref="A5:E5"/>
    <mergeCell ref="C2:E2"/>
  </mergeCells>
  <phoneticPr fontId="36" type="noConversion"/>
  <pageMargins left="0.70866141732283472" right="0.70866141732283472" top="0.74803149606299213" bottom="0.74803149606299213" header="0.31496062992125984" footer="0.31496062992125984"/>
  <pageSetup paperSize="9" scale="50" orientation="portrait" horizontalDpi="300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FC8BCB-CEFF-4469-8012-D15A574381BC}">
  <sheetPr>
    <tabColor theme="7" tint="-0.499984740745262"/>
    <pageSetUpPr fitToPage="1"/>
  </sheetPr>
  <dimension ref="A1:C117"/>
  <sheetViews>
    <sheetView workbookViewId="0"/>
  </sheetViews>
  <sheetFormatPr defaultRowHeight="15" x14ac:dyDescent="0.25"/>
  <cols>
    <col min="1" max="1" width="91.28515625" customWidth="1"/>
    <col min="2" max="2" width="7.5703125" bestFit="1" customWidth="1"/>
    <col min="3" max="3" width="16.140625" customWidth="1"/>
  </cols>
  <sheetData>
    <row r="1" spans="1:3" x14ac:dyDescent="0.25">
      <c r="A1" s="238" t="s">
        <v>735</v>
      </c>
      <c r="B1" s="238"/>
    </row>
    <row r="3" spans="1:3" ht="27" customHeight="1" x14ac:dyDescent="0.25">
      <c r="A3" s="243" t="s">
        <v>706</v>
      </c>
      <c r="B3" s="244"/>
      <c r="C3" s="244"/>
    </row>
    <row r="4" spans="1:3" ht="27" customHeight="1" x14ac:dyDescent="0.25">
      <c r="A4" s="246" t="s">
        <v>669</v>
      </c>
      <c r="B4" s="244"/>
      <c r="C4" s="244"/>
    </row>
    <row r="5" spans="1:3" ht="19.5" customHeight="1" x14ac:dyDescent="0.25">
      <c r="A5" s="237"/>
      <c r="B5" s="236"/>
      <c r="C5" s="236"/>
    </row>
    <row r="6" spans="1:3" x14ac:dyDescent="0.25">
      <c r="A6" s="73" t="s">
        <v>1</v>
      </c>
    </row>
    <row r="7" spans="1:3" ht="25.5" x14ac:dyDescent="0.25">
      <c r="A7" s="77" t="s">
        <v>633</v>
      </c>
      <c r="B7" s="86" t="s">
        <v>81</v>
      </c>
      <c r="C7" s="292" t="s">
        <v>25</v>
      </c>
    </row>
    <row r="8" spans="1:3" x14ac:dyDescent="0.25">
      <c r="A8" s="268" t="s">
        <v>584</v>
      </c>
      <c r="B8" s="274" t="s">
        <v>171</v>
      </c>
      <c r="C8" s="72"/>
    </row>
    <row r="9" spans="1:3" x14ac:dyDescent="0.25">
      <c r="A9" s="268" t="s">
        <v>585</v>
      </c>
      <c r="B9" s="274" t="s">
        <v>171</v>
      </c>
      <c r="C9" s="72"/>
    </row>
    <row r="10" spans="1:3" x14ac:dyDescent="0.25">
      <c r="A10" s="268" t="s">
        <v>586</v>
      </c>
      <c r="B10" s="274" t="s">
        <v>171</v>
      </c>
      <c r="C10" s="72"/>
    </row>
    <row r="11" spans="1:3" x14ac:dyDescent="0.25">
      <c r="A11" s="268" t="s">
        <v>587</v>
      </c>
      <c r="B11" s="274" t="s">
        <v>171</v>
      </c>
      <c r="C11" s="72"/>
    </row>
    <row r="12" spans="1:3" x14ac:dyDescent="0.25">
      <c r="A12" s="268" t="s">
        <v>588</v>
      </c>
      <c r="B12" s="274" t="s">
        <v>171</v>
      </c>
      <c r="C12" s="72"/>
    </row>
    <row r="13" spans="1:3" x14ac:dyDescent="0.25">
      <c r="A13" s="268" t="s">
        <v>589</v>
      </c>
      <c r="B13" s="274" t="s">
        <v>171</v>
      </c>
      <c r="C13" s="72"/>
    </row>
    <row r="14" spans="1:3" x14ac:dyDescent="0.25">
      <c r="A14" s="268" t="s">
        <v>590</v>
      </c>
      <c r="B14" s="274" t="s">
        <v>171</v>
      </c>
      <c r="C14" s="72"/>
    </row>
    <row r="15" spans="1:3" x14ac:dyDescent="0.25">
      <c r="A15" s="268" t="s">
        <v>591</v>
      </c>
      <c r="B15" s="274" t="s">
        <v>171</v>
      </c>
      <c r="C15" s="72"/>
    </row>
    <row r="16" spans="1:3" x14ac:dyDescent="0.25">
      <c r="A16" s="268" t="s">
        <v>592</v>
      </c>
      <c r="B16" s="274" t="s">
        <v>171</v>
      </c>
      <c r="C16" s="72"/>
    </row>
    <row r="17" spans="1:3" x14ac:dyDescent="0.25">
      <c r="A17" s="268" t="s">
        <v>593</v>
      </c>
      <c r="B17" s="274" t="s">
        <v>171</v>
      </c>
      <c r="C17" s="72"/>
    </row>
    <row r="18" spans="1:3" s="74" customFormat="1" ht="25.5" x14ac:dyDescent="0.25">
      <c r="A18" s="291" t="s">
        <v>417</v>
      </c>
      <c r="B18" s="285" t="s">
        <v>171</v>
      </c>
      <c r="C18" s="75"/>
    </row>
    <row r="19" spans="1:3" x14ac:dyDescent="0.25">
      <c r="A19" s="268" t="s">
        <v>584</v>
      </c>
      <c r="B19" s="274" t="s">
        <v>172</v>
      </c>
      <c r="C19" s="72"/>
    </row>
    <row r="20" spans="1:3" x14ac:dyDescent="0.25">
      <c r="A20" s="268" t="s">
        <v>585</v>
      </c>
      <c r="B20" s="274" t="s">
        <v>172</v>
      </c>
      <c r="C20" s="72"/>
    </row>
    <row r="21" spans="1:3" x14ac:dyDescent="0.25">
      <c r="A21" s="268" t="s">
        <v>586</v>
      </c>
      <c r="B21" s="274" t="s">
        <v>172</v>
      </c>
      <c r="C21" s="72"/>
    </row>
    <row r="22" spans="1:3" x14ac:dyDescent="0.25">
      <c r="A22" s="268" t="s">
        <v>587</v>
      </c>
      <c r="B22" s="274" t="s">
        <v>172</v>
      </c>
      <c r="C22" s="72"/>
    </row>
    <row r="23" spans="1:3" x14ac:dyDescent="0.25">
      <c r="A23" s="268" t="s">
        <v>588</v>
      </c>
      <c r="B23" s="274" t="s">
        <v>172</v>
      </c>
      <c r="C23" s="72"/>
    </row>
    <row r="24" spans="1:3" x14ac:dyDescent="0.25">
      <c r="A24" s="268" t="s">
        <v>589</v>
      </c>
      <c r="B24" s="274" t="s">
        <v>172</v>
      </c>
      <c r="C24" s="72"/>
    </row>
    <row r="25" spans="1:3" x14ac:dyDescent="0.25">
      <c r="A25" s="268" t="s">
        <v>590</v>
      </c>
      <c r="B25" s="274" t="s">
        <v>172</v>
      </c>
      <c r="C25" s="72"/>
    </row>
    <row r="26" spans="1:3" x14ac:dyDescent="0.25">
      <c r="A26" s="268" t="s">
        <v>591</v>
      </c>
      <c r="B26" s="274" t="s">
        <v>172</v>
      </c>
      <c r="C26" s="72"/>
    </row>
    <row r="27" spans="1:3" x14ac:dyDescent="0.25">
      <c r="A27" s="268" t="s">
        <v>592</v>
      </c>
      <c r="B27" s="274" t="s">
        <v>172</v>
      </c>
      <c r="C27" s="72"/>
    </row>
    <row r="28" spans="1:3" x14ac:dyDescent="0.25">
      <c r="A28" s="268" t="s">
        <v>593</v>
      </c>
      <c r="B28" s="274" t="s">
        <v>172</v>
      </c>
      <c r="C28" s="72"/>
    </row>
    <row r="29" spans="1:3" s="74" customFormat="1" ht="25.5" x14ac:dyDescent="0.25">
      <c r="A29" s="291" t="s">
        <v>418</v>
      </c>
      <c r="B29" s="285" t="s">
        <v>172</v>
      </c>
      <c r="C29" s="75"/>
    </row>
    <row r="30" spans="1:3" x14ac:dyDescent="0.25">
      <c r="A30" s="268" t="s">
        <v>584</v>
      </c>
      <c r="B30" s="274" t="s">
        <v>173</v>
      </c>
      <c r="C30" s="72"/>
    </row>
    <row r="31" spans="1:3" x14ac:dyDescent="0.25">
      <c r="A31" s="268" t="s">
        <v>585</v>
      </c>
      <c r="B31" s="274" t="s">
        <v>173</v>
      </c>
      <c r="C31" s="72"/>
    </row>
    <row r="32" spans="1:3" x14ac:dyDescent="0.25">
      <c r="A32" s="268" t="s">
        <v>586</v>
      </c>
      <c r="B32" s="274" t="s">
        <v>173</v>
      </c>
      <c r="C32" s="72"/>
    </row>
    <row r="33" spans="1:3" x14ac:dyDescent="0.25">
      <c r="A33" s="268" t="s">
        <v>587</v>
      </c>
      <c r="B33" s="274" t="s">
        <v>173</v>
      </c>
      <c r="C33" s="72"/>
    </row>
    <row r="34" spans="1:3" x14ac:dyDescent="0.25">
      <c r="A34" s="268" t="s">
        <v>588</v>
      </c>
      <c r="B34" s="274" t="s">
        <v>173</v>
      </c>
      <c r="C34" s="72"/>
    </row>
    <row r="35" spans="1:3" x14ac:dyDescent="0.25">
      <c r="A35" s="268" t="s">
        <v>589</v>
      </c>
      <c r="B35" s="274" t="s">
        <v>173</v>
      </c>
      <c r="C35" s="72"/>
    </row>
    <row r="36" spans="1:3" x14ac:dyDescent="0.25">
      <c r="A36" s="268" t="s">
        <v>590</v>
      </c>
      <c r="B36" s="274" t="s">
        <v>173</v>
      </c>
      <c r="C36" s="72">
        <v>2000000</v>
      </c>
    </row>
    <row r="37" spans="1:3" x14ac:dyDescent="0.25">
      <c r="A37" s="268" t="s">
        <v>591</v>
      </c>
      <c r="B37" s="274" t="s">
        <v>173</v>
      </c>
      <c r="C37" s="72">
        <v>23059670</v>
      </c>
    </row>
    <row r="38" spans="1:3" x14ac:dyDescent="0.25">
      <c r="A38" s="268" t="s">
        <v>592</v>
      </c>
      <c r="B38" s="274" t="s">
        <v>173</v>
      </c>
      <c r="C38" s="72"/>
    </row>
    <row r="39" spans="1:3" x14ac:dyDescent="0.25">
      <c r="A39" s="268" t="s">
        <v>593</v>
      </c>
      <c r="B39" s="274" t="s">
        <v>173</v>
      </c>
      <c r="C39" s="72"/>
    </row>
    <row r="40" spans="1:3" s="74" customFormat="1" x14ac:dyDescent="0.25">
      <c r="A40" s="291" t="s">
        <v>419</v>
      </c>
      <c r="B40" s="285" t="s">
        <v>173</v>
      </c>
      <c r="C40" s="75">
        <f>SUM(C30:C39)</f>
        <v>25059670</v>
      </c>
    </row>
    <row r="41" spans="1:3" x14ac:dyDescent="0.25">
      <c r="A41" s="268" t="s">
        <v>594</v>
      </c>
      <c r="B41" s="177" t="s">
        <v>175</v>
      </c>
      <c r="C41" s="72"/>
    </row>
    <row r="42" spans="1:3" x14ac:dyDescent="0.25">
      <c r="A42" s="268" t="s">
        <v>595</v>
      </c>
      <c r="B42" s="177" t="s">
        <v>175</v>
      </c>
      <c r="C42" s="72"/>
    </row>
    <row r="43" spans="1:3" x14ac:dyDescent="0.25">
      <c r="A43" s="268" t="s">
        <v>596</v>
      </c>
      <c r="B43" s="177" t="s">
        <v>175</v>
      </c>
      <c r="C43" s="72"/>
    </row>
    <row r="44" spans="1:3" x14ac:dyDescent="0.25">
      <c r="A44" s="177" t="s">
        <v>597</v>
      </c>
      <c r="B44" s="177" t="s">
        <v>175</v>
      </c>
      <c r="C44" s="72"/>
    </row>
    <row r="45" spans="1:3" x14ac:dyDescent="0.25">
      <c r="A45" s="177" t="s">
        <v>598</v>
      </c>
      <c r="B45" s="177" t="s">
        <v>175</v>
      </c>
      <c r="C45" s="72"/>
    </row>
    <row r="46" spans="1:3" x14ac:dyDescent="0.25">
      <c r="A46" s="177" t="s">
        <v>599</v>
      </c>
      <c r="B46" s="177" t="s">
        <v>175</v>
      </c>
      <c r="C46" s="72"/>
    </row>
    <row r="47" spans="1:3" x14ac:dyDescent="0.25">
      <c r="A47" s="268" t="s">
        <v>600</v>
      </c>
      <c r="B47" s="177" t="s">
        <v>175</v>
      </c>
      <c r="C47" s="72"/>
    </row>
    <row r="48" spans="1:3" x14ac:dyDescent="0.25">
      <c r="A48" s="268" t="s">
        <v>601</v>
      </c>
      <c r="B48" s="177" t="s">
        <v>175</v>
      </c>
      <c r="C48" s="72"/>
    </row>
    <row r="49" spans="1:3" x14ac:dyDescent="0.25">
      <c r="A49" s="268" t="s">
        <v>602</v>
      </c>
      <c r="B49" s="177" t="s">
        <v>175</v>
      </c>
      <c r="C49" s="72"/>
    </row>
    <row r="50" spans="1:3" x14ac:dyDescent="0.25">
      <c r="A50" s="268" t="s">
        <v>603</v>
      </c>
      <c r="B50" s="177" t="s">
        <v>175</v>
      </c>
      <c r="C50" s="72"/>
    </row>
    <row r="51" spans="1:3" s="74" customFormat="1" ht="25.5" x14ac:dyDescent="0.25">
      <c r="A51" s="291" t="s">
        <v>420</v>
      </c>
      <c r="B51" s="285" t="s">
        <v>175</v>
      </c>
      <c r="C51" s="75"/>
    </row>
    <row r="52" spans="1:3" x14ac:dyDescent="0.25">
      <c r="A52" s="268" t="s">
        <v>594</v>
      </c>
      <c r="B52" s="177" t="s">
        <v>181</v>
      </c>
      <c r="C52" s="72"/>
    </row>
    <row r="53" spans="1:3" x14ac:dyDescent="0.25">
      <c r="A53" s="268" t="s">
        <v>595</v>
      </c>
      <c r="B53" s="177" t="s">
        <v>181</v>
      </c>
      <c r="C53" s="72">
        <v>965000</v>
      </c>
    </row>
    <row r="54" spans="1:3" x14ac:dyDescent="0.25">
      <c r="A54" s="268" t="s">
        <v>596</v>
      </c>
      <c r="B54" s="177" t="s">
        <v>181</v>
      </c>
      <c r="C54" s="72">
        <v>150000</v>
      </c>
    </row>
    <row r="55" spans="1:3" x14ac:dyDescent="0.25">
      <c r="A55" s="177" t="s">
        <v>597</v>
      </c>
      <c r="B55" s="177" t="s">
        <v>181</v>
      </c>
      <c r="C55" s="72"/>
    </row>
    <row r="56" spans="1:3" x14ac:dyDescent="0.25">
      <c r="A56" s="177" t="s">
        <v>598</v>
      </c>
      <c r="B56" s="177" t="s">
        <v>181</v>
      </c>
      <c r="C56" s="72"/>
    </row>
    <row r="57" spans="1:3" x14ac:dyDescent="0.25">
      <c r="A57" s="177" t="s">
        <v>599</v>
      </c>
      <c r="B57" s="177" t="s">
        <v>181</v>
      </c>
      <c r="C57" s="72"/>
    </row>
    <row r="58" spans="1:3" x14ac:dyDescent="0.25">
      <c r="A58" s="268" t="s">
        <v>600</v>
      </c>
      <c r="B58" s="177" t="s">
        <v>181</v>
      </c>
      <c r="C58" s="72"/>
    </row>
    <row r="59" spans="1:3" x14ac:dyDescent="0.25">
      <c r="A59" s="268" t="s">
        <v>604</v>
      </c>
      <c r="B59" s="177" t="s">
        <v>181</v>
      </c>
      <c r="C59" s="72"/>
    </row>
    <row r="60" spans="1:3" x14ac:dyDescent="0.25">
      <c r="A60" s="268" t="s">
        <v>602</v>
      </c>
      <c r="B60" s="177" t="s">
        <v>181</v>
      </c>
      <c r="C60" s="72"/>
    </row>
    <row r="61" spans="1:3" x14ac:dyDescent="0.25">
      <c r="A61" s="268" t="s">
        <v>603</v>
      </c>
      <c r="B61" s="177" t="s">
        <v>181</v>
      </c>
      <c r="C61" s="72"/>
    </row>
    <row r="62" spans="1:3" s="74" customFormat="1" x14ac:dyDescent="0.25">
      <c r="A62" s="264" t="s">
        <v>421</v>
      </c>
      <c r="B62" s="285" t="s">
        <v>181</v>
      </c>
      <c r="C62" s="75">
        <f>SUM(C52:C61)</f>
        <v>1115000</v>
      </c>
    </row>
    <row r="63" spans="1:3" x14ac:dyDescent="0.25">
      <c r="A63" s="268" t="s">
        <v>584</v>
      </c>
      <c r="B63" s="274" t="s">
        <v>208</v>
      </c>
      <c r="C63" s="72"/>
    </row>
    <row r="64" spans="1:3" x14ac:dyDescent="0.25">
      <c r="A64" s="268" t="s">
        <v>585</v>
      </c>
      <c r="B64" s="274" t="s">
        <v>208</v>
      </c>
      <c r="C64" s="72"/>
    </row>
    <row r="65" spans="1:3" x14ac:dyDescent="0.25">
      <c r="A65" s="268" t="s">
        <v>586</v>
      </c>
      <c r="B65" s="274" t="s">
        <v>208</v>
      </c>
      <c r="C65" s="72"/>
    </row>
    <row r="66" spans="1:3" x14ac:dyDescent="0.25">
      <c r="A66" s="268" t="s">
        <v>587</v>
      </c>
      <c r="B66" s="274" t="s">
        <v>208</v>
      </c>
      <c r="C66" s="72"/>
    </row>
    <row r="67" spans="1:3" x14ac:dyDescent="0.25">
      <c r="A67" s="268" t="s">
        <v>588</v>
      </c>
      <c r="B67" s="274" t="s">
        <v>208</v>
      </c>
      <c r="C67" s="72"/>
    </row>
    <row r="68" spans="1:3" x14ac:dyDescent="0.25">
      <c r="A68" s="268" t="s">
        <v>589</v>
      </c>
      <c r="B68" s="274" t="s">
        <v>208</v>
      </c>
      <c r="C68" s="72"/>
    </row>
    <row r="69" spans="1:3" x14ac:dyDescent="0.25">
      <c r="A69" s="268" t="s">
        <v>590</v>
      </c>
      <c r="B69" s="274" t="s">
        <v>208</v>
      </c>
      <c r="C69" s="72"/>
    </row>
    <row r="70" spans="1:3" x14ac:dyDescent="0.25">
      <c r="A70" s="268" t="s">
        <v>591</v>
      </c>
      <c r="B70" s="274" t="s">
        <v>208</v>
      </c>
      <c r="C70" s="72"/>
    </row>
    <row r="71" spans="1:3" x14ac:dyDescent="0.25">
      <c r="A71" s="268" t="s">
        <v>592</v>
      </c>
      <c r="B71" s="274" t="s">
        <v>208</v>
      </c>
      <c r="C71" s="72"/>
    </row>
    <row r="72" spans="1:3" x14ac:dyDescent="0.25">
      <c r="A72" s="268" t="s">
        <v>593</v>
      </c>
      <c r="B72" s="274" t="s">
        <v>208</v>
      </c>
      <c r="C72" s="72"/>
    </row>
    <row r="73" spans="1:3" s="74" customFormat="1" ht="25.5" x14ac:dyDescent="0.25">
      <c r="A73" s="291" t="s">
        <v>430</v>
      </c>
      <c r="B73" s="285" t="s">
        <v>208</v>
      </c>
      <c r="C73" s="75"/>
    </row>
    <row r="74" spans="1:3" x14ac:dyDescent="0.25">
      <c r="A74" s="268" t="s">
        <v>584</v>
      </c>
      <c r="B74" s="274" t="s">
        <v>209</v>
      </c>
      <c r="C74" s="72"/>
    </row>
    <row r="75" spans="1:3" x14ac:dyDescent="0.25">
      <c r="A75" s="268" t="s">
        <v>585</v>
      </c>
      <c r="B75" s="274" t="s">
        <v>209</v>
      </c>
      <c r="C75" s="72"/>
    </row>
    <row r="76" spans="1:3" x14ac:dyDescent="0.25">
      <c r="A76" s="268" t="s">
        <v>586</v>
      </c>
      <c r="B76" s="274" t="s">
        <v>209</v>
      </c>
      <c r="C76" s="72"/>
    </row>
    <row r="77" spans="1:3" x14ac:dyDescent="0.25">
      <c r="A77" s="268" t="s">
        <v>587</v>
      </c>
      <c r="B77" s="274" t="s">
        <v>209</v>
      </c>
      <c r="C77" s="72"/>
    </row>
    <row r="78" spans="1:3" x14ac:dyDescent="0.25">
      <c r="A78" s="268" t="s">
        <v>588</v>
      </c>
      <c r="B78" s="274" t="s">
        <v>209</v>
      </c>
      <c r="C78" s="72"/>
    </row>
    <row r="79" spans="1:3" x14ac:dyDescent="0.25">
      <c r="A79" s="268" t="s">
        <v>589</v>
      </c>
      <c r="B79" s="274" t="s">
        <v>209</v>
      </c>
      <c r="C79" s="72"/>
    </row>
    <row r="80" spans="1:3" x14ac:dyDescent="0.25">
      <c r="A80" s="268" t="s">
        <v>590</v>
      </c>
      <c r="B80" s="274" t="s">
        <v>209</v>
      </c>
      <c r="C80" s="72"/>
    </row>
    <row r="81" spans="1:3" x14ac:dyDescent="0.25">
      <c r="A81" s="268" t="s">
        <v>591</v>
      </c>
      <c r="B81" s="274" t="s">
        <v>209</v>
      </c>
      <c r="C81" s="72"/>
    </row>
    <row r="82" spans="1:3" x14ac:dyDescent="0.25">
      <c r="A82" s="268" t="s">
        <v>592</v>
      </c>
      <c r="B82" s="274" t="s">
        <v>209</v>
      </c>
      <c r="C82" s="72"/>
    </row>
    <row r="83" spans="1:3" x14ac:dyDescent="0.25">
      <c r="A83" s="268" t="s">
        <v>593</v>
      </c>
      <c r="B83" s="274" t="s">
        <v>209</v>
      </c>
      <c r="C83" s="72"/>
    </row>
    <row r="84" spans="1:3" s="74" customFormat="1" ht="25.5" x14ac:dyDescent="0.25">
      <c r="A84" s="291" t="s">
        <v>429</v>
      </c>
      <c r="B84" s="285" t="s">
        <v>209</v>
      </c>
      <c r="C84" s="75"/>
    </row>
    <row r="85" spans="1:3" x14ac:dyDescent="0.25">
      <c r="A85" s="268" t="s">
        <v>584</v>
      </c>
      <c r="B85" s="274" t="s">
        <v>210</v>
      </c>
      <c r="C85" s="72"/>
    </row>
    <row r="86" spans="1:3" x14ac:dyDescent="0.25">
      <c r="A86" s="268" t="s">
        <v>585</v>
      </c>
      <c r="B86" s="274" t="s">
        <v>210</v>
      </c>
      <c r="C86" s="72"/>
    </row>
    <row r="87" spans="1:3" x14ac:dyDescent="0.25">
      <c r="A87" s="268" t="s">
        <v>586</v>
      </c>
      <c r="B87" s="274" t="s">
        <v>210</v>
      </c>
      <c r="C87" s="72"/>
    </row>
    <row r="88" spans="1:3" x14ac:dyDescent="0.25">
      <c r="A88" s="268" t="s">
        <v>587</v>
      </c>
      <c r="B88" s="274" t="s">
        <v>210</v>
      </c>
      <c r="C88" s="72"/>
    </row>
    <row r="89" spans="1:3" x14ac:dyDescent="0.25">
      <c r="A89" s="268" t="s">
        <v>588</v>
      </c>
      <c r="B89" s="274" t="s">
        <v>210</v>
      </c>
      <c r="C89" s="72"/>
    </row>
    <row r="90" spans="1:3" x14ac:dyDescent="0.25">
      <c r="A90" s="268" t="s">
        <v>589</v>
      </c>
      <c r="B90" s="274" t="s">
        <v>210</v>
      </c>
      <c r="C90" s="72"/>
    </row>
    <row r="91" spans="1:3" x14ac:dyDescent="0.25">
      <c r="A91" s="268" t="s">
        <v>590</v>
      </c>
      <c r="B91" s="274" t="s">
        <v>210</v>
      </c>
      <c r="C91" s="72"/>
    </row>
    <row r="92" spans="1:3" x14ac:dyDescent="0.25">
      <c r="A92" s="268" t="s">
        <v>591</v>
      </c>
      <c r="B92" s="274" t="s">
        <v>210</v>
      </c>
      <c r="C92" s="72"/>
    </row>
    <row r="93" spans="1:3" x14ac:dyDescent="0.25">
      <c r="A93" s="268" t="s">
        <v>592</v>
      </c>
      <c r="B93" s="274" t="s">
        <v>210</v>
      </c>
      <c r="C93" s="72"/>
    </row>
    <row r="94" spans="1:3" x14ac:dyDescent="0.25">
      <c r="A94" s="268" t="s">
        <v>593</v>
      </c>
      <c r="B94" s="274" t="s">
        <v>210</v>
      </c>
      <c r="C94" s="72"/>
    </row>
    <row r="95" spans="1:3" s="74" customFormat="1" x14ac:dyDescent="0.25">
      <c r="A95" s="291" t="s">
        <v>428</v>
      </c>
      <c r="B95" s="285" t="s">
        <v>210</v>
      </c>
      <c r="C95" s="75"/>
    </row>
    <row r="96" spans="1:3" x14ac:dyDescent="0.25">
      <c r="A96" s="268" t="s">
        <v>594</v>
      </c>
      <c r="B96" s="177" t="s">
        <v>212</v>
      </c>
      <c r="C96" s="72"/>
    </row>
    <row r="97" spans="1:3" x14ac:dyDescent="0.25">
      <c r="A97" s="268" t="s">
        <v>595</v>
      </c>
      <c r="B97" s="274" t="s">
        <v>212</v>
      </c>
      <c r="C97" s="72"/>
    </row>
    <row r="98" spans="1:3" x14ac:dyDescent="0.25">
      <c r="A98" s="268" t="s">
        <v>596</v>
      </c>
      <c r="B98" s="177" t="s">
        <v>212</v>
      </c>
      <c r="C98" s="72"/>
    </row>
    <row r="99" spans="1:3" x14ac:dyDescent="0.25">
      <c r="A99" s="177" t="s">
        <v>597</v>
      </c>
      <c r="B99" s="274" t="s">
        <v>212</v>
      </c>
      <c r="C99" s="72"/>
    </row>
    <row r="100" spans="1:3" x14ac:dyDescent="0.25">
      <c r="A100" s="177" t="s">
        <v>598</v>
      </c>
      <c r="B100" s="177" t="s">
        <v>212</v>
      </c>
      <c r="C100" s="72"/>
    </row>
    <row r="101" spans="1:3" x14ac:dyDescent="0.25">
      <c r="A101" s="177" t="s">
        <v>599</v>
      </c>
      <c r="B101" s="274" t="s">
        <v>212</v>
      </c>
      <c r="C101" s="72"/>
    </row>
    <row r="102" spans="1:3" x14ac:dyDescent="0.25">
      <c r="A102" s="268" t="s">
        <v>600</v>
      </c>
      <c r="B102" s="177" t="s">
        <v>212</v>
      </c>
      <c r="C102" s="72"/>
    </row>
    <row r="103" spans="1:3" x14ac:dyDescent="0.25">
      <c r="A103" s="268" t="s">
        <v>604</v>
      </c>
      <c r="B103" s="274" t="s">
        <v>212</v>
      </c>
      <c r="C103" s="72"/>
    </row>
    <row r="104" spans="1:3" x14ac:dyDescent="0.25">
      <c r="A104" s="268" t="s">
        <v>602</v>
      </c>
      <c r="B104" s="177" t="s">
        <v>212</v>
      </c>
      <c r="C104" s="72"/>
    </row>
    <row r="105" spans="1:3" x14ac:dyDescent="0.25">
      <c r="A105" s="268" t="s">
        <v>603</v>
      </c>
      <c r="B105" s="274" t="s">
        <v>212</v>
      </c>
      <c r="C105" s="72"/>
    </row>
    <row r="106" spans="1:3" s="74" customFormat="1" ht="25.5" x14ac:dyDescent="0.25">
      <c r="A106" s="291" t="s">
        <v>427</v>
      </c>
      <c r="B106" s="285" t="s">
        <v>212</v>
      </c>
      <c r="C106" s="75"/>
    </row>
    <row r="107" spans="1:3" x14ac:dyDescent="0.25">
      <c r="A107" s="268" t="s">
        <v>594</v>
      </c>
      <c r="B107" s="177" t="s">
        <v>658</v>
      </c>
      <c r="C107" s="72"/>
    </row>
    <row r="108" spans="1:3" x14ac:dyDescent="0.25">
      <c r="A108" s="268" t="s">
        <v>595</v>
      </c>
      <c r="B108" s="177" t="s">
        <v>658</v>
      </c>
      <c r="C108" s="72"/>
    </row>
    <row r="109" spans="1:3" x14ac:dyDescent="0.25">
      <c r="A109" s="268" t="s">
        <v>596</v>
      </c>
      <c r="B109" s="177" t="s">
        <v>658</v>
      </c>
      <c r="C109" s="72"/>
    </row>
    <row r="110" spans="1:3" x14ac:dyDescent="0.25">
      <c r="A110" s="177" t="s">
        <v>597</v>
      </c>
      <c r="B110" s="177" t="s">
        <v>658</v>
      </c>
      <c r="C110" s="72"/>
    </row>
    <row r="111" spans="1:3" x14ac:dyDescent="0.25">
      <c r="A111" s="177" t="s">
        <v>598</v>
      </c>
      <c r="B111" s="177" t="s">
        <v>658</v>
      </c>
      <c r="C111" s="72"/>
    </row>
    <row r="112" spans="1:3" x14ac:dyDescent="0.25">
      <c r="A112" s="177" t="s">
        <v>599</v>
      </c>
      <c r="B112" s="177" t="s">
        <v>658</v>
      </c>
      <c r="C112" s="72"/>
    </row>
    <row r="113" spans="1:3" x14ac:dyDescent="0.25">
      <c r="A113" s="268" t="s">
        <v>600</v>
      </c>
      <c r="B113" s="177" t="s">
        <v>658</v>
      </c>
      <c r="C113" s="72"/>
    </row>
    <row r="114" spans="1:3" x14ac:dyDescent="0.25">
      <c r="A114" s="268" t="s">
        <v>604</v>
      </c>
      <c r="B114" s="177" t="s">
        <v>658</v>
      </c>
      <c r="C114" s="72"/>
    </row>
    <row r="115" spans="1:3" x14ac:dyDescent="0.25">
      <c r="A115" s="268" t="s">
        <v>602</v>
      </c>
      <c r="B115" s="177" t="s">
        <v>658</v>
      </c>
      <c r="C115" s="72"/>
    </row>
    <row r="116" spans="1:3" x14ac:dyDescent="0.25">
      <c r="A116" s="268" t="s">
        <v>603</v>
      </c>
      <c r="B116" s="177" t="s">
        <v>658</v>
      </c>
      <c r="C116" s="72"/>
    </row>
    <row r="117" spans="1:3" s="74" customFormat="1" x14ac:dyDescent="0.25">
      <c r="A117" s="264" t="s">
        <v>466</v>
      </c>
      <c r="B117" s="263" t="s">
        <v>658</v>
      </c>
      <c r="C117" s="75"/>
    </row>
  </sheetData>
  <mergeCells count="2">
    <mergeCell ref="A3:C3"/>
    <mergeCell ref="A4:C4"/>
  </mergeCells>
  <pageMargins left="0.70866141732283472" right="0.70866141732283472" top="0.74803149606299213" bottom="0.74803149606299213" header="0.31496062992125984" footer="0.31496062992125984"/>
  <pageSetup paperSize="9" scale="40" orientation="portrait" horizontalDpi="300" verticalDpi="3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10337C-A56A-4579-BC45-0620317573CD}">
  <sheetPr>
    <tabColor theme="7" tint="-0.499984740745262"/>
  </sheetPr>
  <dimension ref="A1:C117"/>
  <sheetViews>
    <sheetView workbookViewId="0"/>
  </sheetViews>
  <sheetFormatPr defaultRowHeight="15" x14ac:dyDescent="0.25"/>
  <cols>
    <col min="1" max="1" width="82.5703125" customWidth="1"/>
    <col min="2" max="2" width="7.5703125" bestFit="1" customWidth="1"/>
    <col min="3" max="3" width="16.28515625" customWidth="1"/>
  </cols>
  <sheetData>
    <row r="1" spans="1:3" x14ac:dyDescent="0.25">
      <c r="A1" s="238" t="s">
        <v>736</v>
      </c>
      <c r="B1" s="238"/>
    </row>
    <row r="3" spans="1:3" ht="27" customHeight="1" x14ac:dyDescent="0.25">
      <c r="A3" s="243" t="s">
        <v>706</v>
      </c>
      <c r="B3" s="244"/>
      <c r="C3" s="244"/>
    </row>
    <row r="4" spans="1:3" ht="25.5" customHeight="1" x14ac:dyDescent="0.25">
      <c r="A4" s="246" t="s">
        <v>670</v>
      </c>
      <c r="B4" s="244"/>
      <c r="C4" s="244"/>
    </row>
    <row r="5" spans="1:3" ht="15.75" customHeight="1" x14ac:dyDescent="0.25">
      <c r="A5" s="237"/>
      <c r="B5" s="236"/>
      <c r="C5" s="236"/>
    </row>
    <row r="6" spans="1:3" ht="21" customHeight="1" x14ac:dyDescent="0.25">
      <c r="A6" s="73" t="s">
        <v>1</v>
      </c>
    </row>
    <row r="7" spans="1:3" ht="25.5" x14ac:dyDescent="0.25">
      <c r="A7" s="77" t="s">
        <v>633</v>
      </c>
      <c r="B7" s="86" t="s">
        <v>81</v>
      </c>
      <c r="C7" s="292" t="s">
        <v>25</v>
      </c>
    </row>
    <row r="8" spans="1:3" x14ac:dyDescent="0.25">
      <c r="A8" s="268" t="s">
        <v>605</v>
      </c>
      <c r="B8" s="274" t="s">
        <v>276</v>
      </c>
      <c r="C8" s="72"/>
    </row>
    <row r="9" spans="1:3" x14ac:dyDescent="0.25">
      <c r="A9" s="268" t="s">
        <v>614</v>
      </c>
      <c r="B9" s="274" t="s">
        <v>276</v>
      </c>
      <c r="C9" s="72"/>
    </row>
    <row r="10" spans="1:3" ht="30" x14ac:dyDescent="0.25">
      <c r="A10" s="268" t="s">
        <v>615</v>
      </c>
      <c r="B10" s="274" t="s">
        <v>276</v>
      </c>
      <c r="C10" s="72"/>
    </row>
    <row r="11" spans="1:3" x14ac:dyDescent="0.25">
      <c r="A11" s="268" t="s">
        <v>613</v>
      </c>
      <c r="B11" s="274" t="s">
        <v>276</v>
      </c>
      <c r="C11" s="72"/>
    </row>
    <row r="12" spans="1:3" x14ac:dyDescent="0.25">
      <c r="A12" s="268" t="s">
        <v>612</v>
      </c>
      <c r="B12" s="274" t="s">
        <v>276</v>
      </c>
      <c r="C12" s="72"/>
    </row>
    <row r="13" spans="1:3" x14ac:dyDescent="0.25">
      <c r="A13" s="268" t="s">
        <v>611</v>
      </c>
      <c r="B13" s="274" t="s">
        <v>276</v>
      </c>
      <c r="C13" s="72"/>
    </row>
    <row r="14" spans="1:3" x14ac:dyDescent="0.25">
      <c r="A14" s="268" t="s">
        <v>606</v>
      </c>
      <c r="B14" s="274" t="s">
        <v>276</v>
      </c>
      <c r="C14" s="72"/>
    </row>
    <row r="15" spans="1:3" x14ac:dyDescent="0.25">
      <c r="A15" s="268" t="s">
        <v>607</v>
      </c>
      <c r="B15" s="274" t="s">
        <v>276</v>
      </c>
      <c r="C15" s="72"/>
    </row>
    <row r="16" spans="1:3" x14ac:dyDescent="0.25">
      <c r="A16" s="268" t="s">
        <v>608</v>
      </c>
      <c r="B16" s="274" t="s">
        <v>276</v>
      </c>
      <c r="C16" s="72"/>
    </row>
    <row r="17" spans="1:3" x14ac:dyDescent="0.25">
      <c r="A17" s="268" t="s">
        <v>609</v>
      </c>
      <c r="B17" s="274" t="s">
        <v>276</v>
      </c>
      <c r="C17" s="72"/>
    </row>
    <row r="18" spans="1:3" s="74" customFormat="1" ht="25.5" x14ac:dyDescent="0.25">
      <c r="A18" s="263" t="s">
        <v>473</v>
      </c>
      <c r="B18" s="285" t="s">
        <v>276</v>
      </c>
      <c r="C18" s="75"/>
    </row>
    <row r="19" spans="1:3" x14ac:dyDescent="0.25">
      <c r="A19" s="268" t="s">
        <v>605</v>
      </c>
      <c r="B19" s="274" t="s">
        <v>277</v>
      </c>
      <c r="C19" s="72"/>
    </row>
    <row r="20" spans="1:3" x14ac:dyDescent="0.25">
      <c r="A20" s="268" t="s">
        <v>614</v>
      </c>
      <c r="B20" s="274" t="s">
        <v>277</v>
      </c>
      <c r="C20" s="72"/>
    </row>
    <row r="21" spans="1:3" ht="30" x14ac:dyDescent="0.25">
      <c r="A21" s="268" t="s">
        <v>615</v>
      </c>
      <c r="B21" s="274" t="s">
        <v>277</v>
      </c>
      <c r="C21" s="72"/>
    </row>
    <row r="22" spans="1:3" x14ac:dyDescent="0.25">
      <c r="A22" s="268" t="s">
        <v>613</v>
      </c>
      <c r="B22" s="274" t="s">
        <v>277</v>
      </c>
      <c r="C22" s="72"/>
    </row>
    <row r="23" spans="1:3" x14ac:dyDescent="0.25">
      <c r="A23" s="268" t="s">
        <v>612</v>
      </c>
      <c r="B23" s="274" t="s">
        <v>277</v>
      </c>
      <c r="C23" s="72"/>
    </row>
    <row r="24" spans="1:3" x14ac:dyDescent="0.25">
      <c r="A24" s="268" t="s">
        <v>611</v>
      </c>
      <c r="B24" s="274" t="s">
        <v>277</v>
      </c>
      <c r="C24" s="72"/>
    </row>
    <row r="25" spans="1:3" x14ac:dyDescent="0.25">
      <c r="A25" s="268" t="s">
        <v>606</v>
      </c>
      <c r="B25" s="274" t="s">
        <v>277</v>
      </c>
      <c r="C25" s="72"/>
    </row>
    <row r="26" spans="1:3" x14ac:dyDescent="0.25">
      <c r="A26" s="268" t="s">
        <v>607</v>
      </c>
      <c r="B26" s="274" t="s">
        <v>277</v>
      </c>
      <c r="C26" s="72"/>
    </row>
    <row r="27" spans="1:3" x14ac:dyDescent="0.25">
      <c r="A27" s="268" t="s">
        <v>608</v>
      </c>
      <c r="B27" s="274" t="s">
        <v>277</v>
      </c>
      <c r="C27" s="72"/>
    </row>
    <row r="28" spans="1:3" x14ac:dyDescent="0.25">
      <c r="A28" s="268" t="s">
        <v>609</v>
      </c>
      <c r="B28" s="274" t="s">
        <v>277</v>
      </c>
      <c r="C28" s="72"/>
    </row>
    <row r="29" spans="1:3" s="74" customFormat="1" ht="25.5" x14ac:dyDescent="0.25">
      <c r="A29" s="263" t="s">
        <v>530</v>
      </c>
      <c r="B29" s="285" t="s">
        <v>277</v>
      </c>
      <c r="C29" s="75"/>
    </row>
    <row r="30" spans="1:3" x14ac:dyDescent="0.25">
      <c r="A30" s="268" t="s">
        <v>605</v>
      </c>
      <c r="B30" s="274" t="s">
        <v>278</v>
      </c>
      <c r="C30" s="209">
        <v>0</v>
      </c>
    </row>
    <row r="31" spans="1:3" x14ac:dyDescent="0.25">
      <c r="A31" s="268" t="s">
        <v>614</v>
      </c>
      <c r="B31" s="274" t="s">
        <v>278</v>
      </c>
      <c r="C31" s="72"/>
    </row>
    <row r="32" spans="1:3" ht="30" x14ac:dyDescent="0.25">
      <c r="A32" s="268" t="s">
        <v>615</v>
      </c>
      <c r="B32" s="274" t="s">
        <v>278</v>
      </c>
      <c r="C32" s="72"/>
    </row>
    <row r="33" spans="1:3" x14ac:dyDescent="0.25">
      <c r="A33" s="268" t="s">
        <v>613</v>
      </c>
      <c r="B33" s="274" t="s">
        <v>278</v>
      </c>
      <c r="C33" s="72"/>
    </row>
    <row r="34" spans="1:3" x14ac:dyDescent="0.25">
      <c r="A34" s="268" t="s">
        <v>612</v>
      </c>
      <c r="B34" s="274" t="s">
        <v>278</v>
      </c>
      <c r="C34" s="72">
        <v>5100000</v>
      </c>
    </row>
    <row r="35" spans="1:3" x14ac:dyDescent="0.25">
      <c r="A35" s="268" t="s">
        <v>611</v>
      </c>
      <c r="B35" s="274" t="s">
        <v>278</v>
      </c>
      <c r="C35" s="72"/>
    </row>
    <row r="36" spans="1:3" x14ac:dyDescent="0.25">
      <c r="A36" s="268" t="s">
        <v>606</v>
      </c>
      <c r="B36" s="274" t="s">
        <v>278</v>
      </c>
      <c r="C36" s="209">
        <v>1962375</v>
      </c>
    </row>
    <row r="37" spans="1:3" x14ac:dyDescent="0.25">
      <c r="A37" s="268" t="s">
        <v>607</v>
      </c>
      <c r="B37" s="274" t="s">
        <v>278</v>
      </c>
      <c r="C37" s="92"/>
    </row>
    <row r="38" spans="1:3" x14ac:dyDescent="0.25">
      <c r="A38" s="268" t="s">
        <v>608</v>
      </c>
      <c r="B38" s="274" t="s">
        <v>278</v>
      </c>
      <c r="C38" s="92"/>
    </row>
    <row r="39" spans="1:3" x14ac:dyDescent="0.25">
      <c r="A39" s="268" t="s">
        <v>609</v>
      </c>
      <c r="B39" s="274" t="s">
        <v>278</v>
      </c>
      <c r="C39" s="92"/>
    </row>
    <row r="40" spans="1:3" s="74" customFormat="1" x14ac:dyDescent="0.25">
      <c r="A40" s="263" t="s">
        <v>529</v>
      </c>
      <c r="B40" s="285" t="s">
        <v>278</v>
      </c>
      <c r="C40" s="103">
        <f>SUM(C30:C39)</f>
        <v>7062375</v>
      </c>
    </row>
    <row r="41" spans="1:3" x14ac:dyDescent="0.25">
      <c r="A41" s="268" t="s">
        <v>605</v>
      </c>
      <c r="B41" s="274" t="s">
        <v>284</v>
      </c>
      <c r="C41" s="72"/>
    </row>
    <row r="42" spans="1:3" x14ac:dyDescent="0.25">
      <c r="A42" s="268" t="s">
        <v>614</v>
      </c>
      <c r="B42" s="274" t="s">
        <v>284</v>
      </c>
      <c r="C42" s="72"/>
    </row>
    <row r="43" spans="1:3" ht="30" x14ac:dyDescent="0.25">
      <c r="A43" s="268" t="s">
        <v>615</v>
      </c>
      <c r="B43" s="274" t="s">
        <v>284</v>
      </c>
      <c r="C43" s="72"/>
    </row>
    <row r="44" spans="1:3" x14ac:dyDescent="0.25">
      <c r="A44" s="268" t="s">
        <v>613</v>
      </c>
      <c r="B44" s="274" t="s">
        <v>284</v>
      </c>
      <c r="C44" s="72"/>
    </row>
    <row r="45" spans="1:3" x14ac:dyDescent="0.25">
      <c r="A45" s="268" t="s">
        <v>612</v>
      </c>
      <c r="B45" s="274" t="s">
        <v>284</v>
      </c>
      <c r="C45" s="72"/>
    </row>
    <row r="46" spans="1:3" x14ac:dyDescent="0.25">
      <c r="A46" s="268" t="s">
        <v>611</v>
      </c>
      <c r="B46" s="274" t="s">
        <v>284</v>
      </c>
      <c r="C46" s="72"/>
    </row>
    <row r="47" spans="1:3" x14ac:dyDescent="0.25">
      <c r="A47" s="268" t="s">
        <v>606</v>
      </c>
      <c r="B47" s="274" t="s">
        <v>284</v>
      </c>
      <c r="C47" s="72"/>
    </row>
    <row r="48" spans="1:3" x14ac:dyDescent="0.25">
      <c r="A48" s="268" t="s">
        <v>607</v>
      </c>
      <c r="B48" s="274" t="s">
        <v>284</v>
      </c>
      <c r="C48" s="72"/>
    </row>
    <row r="49" spans="1:3" x14ac:dyDescent="0.25">
      <c r="A49" s="268" t="s">
        <v>608</v>
      </c>
      <c r="B49" s="274" t="s">
        <v>284</v>
      </c>
      <c r="C49" s="72"/>
    </row>
    <row r="50" spans="1:3" x14ac:dyDescent="0.25">
      <c r="A50" s="268" t="s">
        <v>609</v>
      </c>
      <c r="B50" s="274" t="s">
        <v>284</v>
      </c>
      <c r="C50" s="72"/>
    </row>
    <row r="51" spans="1:3" s="74" customFormat="1" ht="25.5" x14ac:dyDescent="0.25">
      <c r="A51" s="263" t="s">
        <v>528</v>
      </c>
      <c r="B51" s="285" t="s">
        <v>284</v>
      </c>
      <c r="C51" s="75"/>
    </row>
    <row r="52" spans="1:3" x14ac:dyDescent="0.25">
      <c r="A52" s="268" t="s">
        <v>610</v>
      </c>
      <c r="B52" s="274" t="s">
        <v>285</v>
      </c>
      <c r="C52" s="72"/>
    </row>
    <row r="53" spans="1:3" x14ac:dyDescent="0.25">
      <c r="A53" s="268" t="s">
        <v>614</v>
      </c>
      <c r="B53" s="274" t="s">
        <v>285</v>
      </c>
      <c r="C53" s="72"/>
    </row>
    <row r="54" spans="1:3" ht="30" x14ac:dyDescent="0.25">
      <c r="A54" s="268" t="s">
        <v>615</v>
      </c>
      <c r="B54" s="274" t="s">
        <v>285</v>
      </c>
      <c r="C54" s="72"/>
    </row>
    <row r="55" spans="1:3" x14ac:dyDescent="0.25">
      <c r="A55" s="268" t="s">
        <v>613</v>
      </c>
      <c r="B55" s="274" t="s">
        <v>285</v>
      </c>
      <c r="C55" s="72"/>
    </row>
    <row r="56" spans="1:3" x14ac:dyDescent="0.25">
      <c r="A56" s="268" t="s">
        <v>612</v>
      </c>
      <c r="B56" s="274" t="s">
        <v>285</v>
      </c>
      <c r="C56" s="72"/>
    </row>
    <row r="57" spans="1:3" x14ac:dyDescent="0.25">
      <c r="A57" s="268" t="s">
        <v>611</v>
      </c>
      <c r="B57" s="274" t="s">
        <v>285</v>
      </c>
      <c r="C57" s="72"/>
    </row>
    <row r="58" spans="1:3" x14ac:dyDescent="0.25">
      <c r="A58" s="268" t="s">
        <v>606</v>
      </c>
      <c r="B58" s="274" t="s">
        <v>285</v>
      </c>
      <c r="C58" s="72"/>
    </row>
    <row r="59" spans="1:3" x14ac:dyDescent="0.25">
      <c r="A59" s="268" t="s">
        <v>607</v>
      </c>
      <c r="B59" s="274" t="s">
        <v>285</v>
      </c>
      <c r="C59" s="72"/>
    </row>
    <row r="60" spans="1:3" x14ac:dyDescent="0.25">
      <c r="A60" s="268" t="s">
        <v>608</v>
      </c>
      <c r="B60" s="274" t="s">
        <v>285</v>
      </c>
      <c r="C60" s="72"/>
    </row>
    <row r="61" spans="1:3" x14ac:dyDescent="0.25">
      <c r="A61" s="268" t="s">
        <v>609</v>
      </c>
      <c r="B61" s="274" t="s">
        <v>285</v>
      </c>
      <c r="C61" s="72"/>
    </row>
    <row r="62" spans="1:3" s="74" customFormat="1" ht="25.5" x14ac:dyDescent="0.25">
      <c r="A62" s="263" t="s">
        <v>531</v>
      </c>
      <c r="B62" s="285" t="s">
        <v>285</v>
      </c>
      <c r="C62" s="75"/>
    </row>
    <row r="63" spans="1:3" x14ac:dyDescent="0.25">
      <c r="A63" s="268" t="s">
        <v>605</v>
      </c>
      <c r="B63" s="274" t="s">
        <v>286</v>
      </c>
      <c r="C63" s="72"/>
    </row>
    <row r="64" spans="1:3" x14ac:dyDescent="0.25">
      <c r="A64" s="268" t="s">
        <v>614</v>
      </c>
      <c r="B64" s="274" t="s">
        <v>286</v>
      </c>
      <c r="C64" s="72"/>
    </row>
    <row r="65" spans="1:3" ht="30" x14ac:dyDescent="0.25">
      <c r="A65" s="268" t="s">
        <v>615</v>
      </c>
      <c r="B65" s="274" t="s">
        <v>286</v>
      </c>
      <c r="C65" s="93">
        <v>27016214</v>
      </c>
    </row>
    <row r="66" spans="1:3" x14ac:dyDescent="0.25">
      <c r="A66" s="268" t="s">
        <v>613</v>
      </c>
      <c r="B66" s="274" t="s">
        <v>286</v>
      </c>
      <c r="C66" s="93"/>
    </row>
    <row r="67" spans="1:3" x14ac:dyDescent="0.25">
      <c r="A67" s="268" t="s">
        <v>612</v>
      </c>
      <c r="B67" s="274" t="s">
        <v>286</v>
      </c>
      <c r="C67" s="93"/>
    </row>
    <row r="68" spans="1:3" x14ac:dyDescent="0.25">
      <c r="A68" s="268" t="s">
        <v>611</v>
      </c>
      <c r="B68" s="274" t="s">
        <v>286</v>
      </c>
      <c r="C68" s="93"/>
    </row>
    <row r="69" spans="1:3" x14ac:dyDescent="0.25">
      <c r="A69" s="268" t="s">
        <v>606</v>
      </c>
      <c r="B69" s="274" t="s">
        <v>286</v>
      </c>
      <c r="C69" s="93"/>
    </row>
    <row r="70" spans="1:3" x14ac:dyDescent="0.25">
      <c r="A70" s="268" t="s">
        <v>607</v>
      </c>
      <c r="B70" s="274" t="s">
        <v>286</v>
      </c>
      <c r="C70" s="93"/>
    </row>
    <row r="71" spans="1:3" x14ac:dyDescent="0.25">
      <c r="A71" s="268" t="s">
        <v>608</v>
      </c>
      <c r="B71" s="274" t="s">
        <v>286</v>
      </c>
      <c r="C71" s="93"/>
    </row>
    <row r="72" spans="1:3" x14ac:dyDescent="0.25">
      <c r="A72" s="268" t="s">
        <v>609</v>
      </c>
      <c r="B72" s="274" t="s">
        <v>286</v>
      </c>
      <c r="C72" s="93"/>
    </row>
    <row r="73" spans="1:3" s="74" customFormat="1" x14ac:dyDescent="0.25">
      <c r="A73" s="263" t="s">
        <v>478</v>
      </c>
      <c r="B73" s="285" t="s">
        <v>286</v>
      </c>
      <c r="C73" s="103">
        <f>SUM(C63:C72)</f>
        <v>27016214</v>
      </c>
    </row>
    <row r="74" spans="1:3" x14ac:dyDescent="0.25">
      <c r="A74" s="268" t="s">
        <v>616</v>
      </c>
      <c r="B74" s="177" t="s">
        <v>336</v>
      </c>
      <c r="C74" s="72"/>
    </row>
    <row r="75" spans="1:3" x14ac:dyDescent="0.25">
      <c r="A75" s="268" t="s">
        <v>617</v>
      </c>
      <c r="B75" s="177" t="s">
        <v>336</v>
      </c>
      <c r="C75" s="72"/>
    </row>
    <row r="76" spans="1:3" x14ac:dyDescent="0.25">
      <c r="A76" s="268" t="s">
        <v>625</v>
      </c>
      <c r="B76" s="177" t="s">
        <v>336</v>
      </c>
      <c r="C76" s="72"/>
    </row>
    <row r="77" spans="1:3" x14ac:dyDescent="0.25">
      <c r="A77" s="177" t="s">
        <v>624</v>
      </c>
      <c r="B77" s="177" t="s">
        <v>336</v>
      </c>
      <c r="C77" s="72"/>
    </row>
    <row r="78" spans="1:3" x14ac:dyDescent="0.25">
      <c r="A78" s="177" t="s">
        <v>623</v>
      </c>
      <c r="B78" s="177" t="s">
        <v>336</v>
      </c>
      <c r="C78" s="72"/>
    </row>
    <row r="79" spans="1:3" x14ac:dyDescent="0.25">
      <c r="A79" s="177" t="s">
        <v>622</v>
      </c>
      <c r="B79" s="177" t="s">
        <v>336</v>
      </c>
      <c r="C79" s="72"/>
    </row>
    <row r="80" spans="1:3" x14ac:dyDescent="0.25">
      <c r="A80" s="268" t="s">
        <v>621</v>
      </c>
      <c r="B80" s="177" t="s">
        <v>336</v>
      </c>
      <c r="C80" s="72"/>
    </row>
    <row r="81" spans="1:3" x14ac:dyDescent="0.25">
      <c r="A81" s="268" t="s">
        <v>626</v>
      </c>
      <c r="B81" s="177" t="s">
        <v>336</v>
      </c>
      <c r="C81" s="72"/>
    </row>
    <row r="82" spans="1:3" x14ac:dyDescent="0.25">
      <c r="A82" s="268" t="s">
        <v>618</v>
      </c>
      <c r="B82" s="177" t="s">
        <v>336</v>
      </c>
      <c r="C82" s="72"/>
    </row>
    <row r="83" spans="1:3" x14ac:dyDescent="0.25">
      <c r="A83" s="268" t="s">
        <v>619</v>
      </c>
      <c r="B83" s="177" t="s">
        <v>336</v>
      </c>
      <c r="C83" s="72"/>
    </row>
    <row r="84" spans="1:3" s="74" customFormat="1" ht="25.5" x14ac:dyDescent="0.25">
      <c r="A84" s="263" t="s">
        <v>546</v>
      </c>
      <c r="B84" s="285" t="s">
        <v>336</v>
      </c>
      <c r="C84" s="75"/>
    </row>
    <row r="85" spans="1:3" x14ac:dyDescent="0.25">
      <c r="A85" s="268" t="s">
        <v>616</v>
      </c>
      <c r="B85" s="177" t="s">
        <v>661</v>
      </c>
      <c r="C85" s="72"/>
    </row>
    <row r="86" spans="1:3" x14ac:dyDescent="0.25">
      <c r="A86" s="268" t="s">
        <v>617</v>
      </c>
      <c r="B86" s="177" t="s">
        <v>661</v>
      </c>
      <c r="C86" s="72"/>
    </row>
    <row r="87" spans="1:3" x14ac:dyDescent="0.25">
      <c r="A87" s="268" t="s">
        <v>625</v>
      </c>
      <c r="B87" s="177" t="s">
        <v>661</v>
      </c>
      <c r="C87" s="72"/>
    </row>
    <row r="88" spans="1:3" x14ac:dyDescent="0.25">
      <c r="A88" s="177" t="s">
        <v>624</v>
      </c>
      <c r="B88" s="177" t="s">
        <v>661</v>
      </c>
      <c r="C88" s="72"/>
    </row>
    <row r="89" spans="1:3" x14ac:dyDescent="0.25">
      <c r="A89" s="177" t="s">
        <v>623</v>
      </c>
      <c r="B89" s="177" t="s">
        <v>661</v>
      </c>
      <c r="C89" s="72"/>
    </row>
    <row r="90" spans="1:3" x14ac:dyDescent="0.25">
      <c r="A90" s="177" t="s">
        <v>650</v>
      </c>
      <c r="B90" s="177" t="s">
        <v>661</v>
      </c>
      <c r="C90" s="93"/>
    </row>
    <row r="91" spans="1:3" x14ac:dyDescent="0.25">
      <c r="A91" s="268" t="s">
        <v>621</v>
      </c>
      <c r="B91" s="177" t="s">
        <v>661</v>
      </c>
      <c r="C91" s="93"/>
    </row>
    <row r="92" spans="1:3" x14ac:dyDescent="0.25">
      <c r="A92" s="268" t="s">
        <v>620</v>
      </c>
      <c r="B92" s="177" t="s">
        <v>661</v>
      </c>
      <c r="C92" s="93"/>
    </row>
    <row r="93" spans="1:3" x14ac:dyDescent="0.25">
      <c r="A93" s="268" t="s">
        <v>618</v>
      </c>
      <c r="B93" s="177" t="s">
        <v>661</v>
      </c>
      <c r="C93" s="93"/>
    </row>
    <row r="94" spans="1:3" x14ac:dyDescent="0.25">
      <c r="A94" s="268" t="s">
        <v>619</v>
      </c>
      <c r="B94" s="177" t="s">
        <v>661</v>
      </c>
      <c r="C94" s="93"/>
    </row>
    <row r="95" spans="1:3" s="74" customFormat="1" x14ac:dyDescent="0.25">
      <c r="A95" s="264" t="s">
        <v>547</v>
      </c>
      <c r="B95" s="285" t="s">
        <v>661</v>
      </c>
      <c r="C95" s="103"/>
    </row>
    <row r="96" spans="1:3" x14ac:dyDescent="0.25">
      <c r="A96" s="268" t="s">
        <v>616</v>
      </c>
      <c r="B96" s="177" t="s">
        <v>340</v>
      </c>
      <c r="C96" s="93"/>
    </row>
    <row r="97" spans="1:3" x14ac:dyDescent="0.25">
      <c r="A97" s="268" t="s">
        <v>617</v>
      </c>
      <c r="B97" s="177" t="s">
        <v>340</v>
      </c>
      <c r="C97" s="93"/>
    </row>
    <row r="98" spans="1:3" x14ac:dyDescent="0.25">
      <c r="A98" s="268" t="s">
        <v>625</v>
      </c>
      <c r="B98" s="177" t="s">
        <v>340</v>
      </c>
      <c r="C98" s="72"/>
    </row>
    <row r="99" spans="1:3" x14ac:dyDescent="0.25">
      <c r="A99" s="177" t="s">
        <v>624</v>
      </c>
      <c r="B99" s="177" t="s">
        <v>340</v>
      </c>
      <c r="C99" s="72"/>
    </row>
    <row r="100" spans="1:3" x14ac:dyDescent="0.25">
      <c r="A100" s="177" t="s">
        <v>623</v>
      </c>
      <c r="B100" s="177" t="s">
        <v>340</v>
      </c>
      <c r="C100" s="72"/>
    </row>
    <row r="101" spans="1:3" x14ac:dyDescent="0.25">
      <c r="A101" s="177" t="s">
        <v>622</v>
      </c>
      <c r="B101" s="177" t="s">
        <v>340</v>
      </c>
      <c r="C101" s="72"/>
    </row>
    <row r="102" spans="1:3" x14ac:dyDescent="0.25">
      <c r="A102" s="268" t="s">
        <v>621</v>
      </c>
      <c r="B102" s="177" t="s">
        <v>340</v>
      </c>
      <c r="C102" s="72"/>
    </row>
    <row r="103" spans="1:3" x14ac:dyDescent="0.25">
      <c r="A103" s="268" t="s">
        <v>626</v>
      </c>
      <c r="B103" s="177" t="s">
        <v>340</v>
      </c>
      <c r="C103" s="72"/>
    </row>
    <row r="104" spans="1:3" x14ac:dyDescent="0.25">
      <c r="A104" s="268" t="s">
        <v>618</v>
      </c>
      <c r="B104" s="177" t="s">
        <v>340</v>
      </c>
      <c r="C104" s="72"/>
    </row>
    <row r="105" spans="1:3" x14ac:dyDescent="0.25">
      <c r="A105" s="268" t="s">
        <v>619</v>
      </c>
      <c r="B105" s="177" t="s">
        <v>340</v>
      </c>
      <c r="C105" s="72"/>
    </row>
    <row r="106" spans="1:3" s="74" customFormat="1" ht="25.5" x14ac:dyDescent="0.25">
      <c r="A106" s="263" t="s">
        <v>548</v>
      </c>
      <c r="B106" s="285" t="s">
        <v>340</v>
      </c>
      <c r="C106" s="75"/>
    </row>
    <row r="107" spans="1:3" x14ac:dyDescent="0.25">
      <c r="A107" s="268" t="s">
        <v>616</v>
      </c>
      <c r="B107" s="177" t="s">
        <v>341</v>
      </c>
      <c r="C107" s="72"/>
    </row>
    <row r="108" spans="1:3" x14ac:dyDescent="0.25">
      <c r="A108" s="268" t="s">
        <v>617</v>
      </c>
      <c r="B108" s="177" t="s">
        <v>341</v>
      </c>
      <c r="C108" s="72"/>
    </row>
    <row r="109" spans="1:3" x14ac:dyDescent="0.25">
      <c r="A109" s="268" t="s">
        <v>625</v>
      </c>
      <c r="B109" s="177" t="s">
        <v>341</v>
      </c>
      <c r="C109" s="72"/>
    </row>
    <row r="110" spans="1:3" x14ac:dyDescent="0.25">
      <c r="A110" s="177" t="s">
        <v>624</v>
      </c>
      <c r="B110" s="177" t="s">
        <v>341</v>
      </c>
      <c r="C110" s="72"/>
    </row>
    <row r="111" spans="1:3" x14ac:dyDescent="0.25">
      <c r="A111" s="177" t="s">
        <v>623</v>
      </c>
      <c r="B111" s="177" t="s">
        <v>341</v>
      </c>
      <c r="C111" s="72"/>
    </row>
    <row r="112" spans="1:3" x14ac:dyDescent="0.25">
      <c r="A112" s="177" t="s">
        <v>622</v>
      </c>
      <c r="B112" s="177" t="s">
        <v>341</v>
      </c>
      <c r="C112" s="72"/>
    </row>
    <row r="113" spans="1:3" x14ac:dyDescent="0.25">
      <c r="A113" s="268" t="s">
        <v>621</v>
      </c>
      <c r="B113" s="177" t="s">
        <v>341</v>
      </c>
      <c r="C113" s="72"/>
    </row>
    <row r="114" spans="1:3" x14ac:dyDescent="0.25">
      <c r="A114" s="268" t="s">
        <v>620</v>
      </c>
      <c r="B114" s="177" t="s">
        <v>341</v>
      </c>
      <c r="C114" s="72"/>
    </row>
    <row r="115" spans="1:3" x14ac:dyDescent="0.25">
      <c r="A115" s="268" t="s">
        <v>618</v>
      </c>
      <c r="B115" s="177" t="s">
        <v>341</v>
      </c>
      <c r="C115" s="72"/>
    </row>
    <row r="116" spans="1:3" x14ac:dyDescent="0.25">
      <c r="A116" s="268" t="s">
        <v>619</v>
      </c>
      <c r="B116" s="177" t="s">
        <v>341</v>
      </c>
      <c r="C116" s="72"/>
    </row>
    <row r="117" spans="1:3" s="74" customFormat="1" x14ac:dyDescent="0.25">
      <c r="A117" s="264" t="s">
        <v>549</v>
      </c>
      <c r="B117" s="285" t="s">
        <v>341</v>
      </c>
      <c r="C117" s="75"/>
    </row>
  </sheetData>
  <mergeCells count="2">
    <mergeCell ref="A3:C3"/>
    <mergeCell ref="A4:C4"/>
  </mergeCells>
  <pageMargins left="0.70866141732283472" right="0.70866141732283472" top="0.74803149606299213" bottom="0.74803149606299213" header="0.31496062992125984" footer="0.31496062992125984"/>
  <pageSetup paperSize="9" scale="35" orientation="portrait" horizontalDpi="300" verticalDpi="3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C000"/>
    <pageSetUpPr fitToPage="1"/>
  </sheetPr>
  <dimension ref="A1:D40"/>
  <sheetViews>
    <sheetView topLeftCell="A19" workbookViewId="0"/>
  </sheetViews>
  <sheetFormatPr defaultRowHeight="15" x14ac:dyDescent="0.25"/>
  <cols>
    <col min="1" max="1" width="100" customWidth="1"/>
    <col min="2" max="2" width="7.5703125" bestFit="1" customWidth="1"/>
    <col min="3" max="3" width="17" customWidth="1"/>
  </cols>
  <sheetData>
    <row r="1" spans="1:4" x14ac:dyDescent="0.25">
      <c r="A1" s="120" t="s">
        <v>737</v>
      </c>
      <c r="B1" s="120"/>
      <c r="C1" s="1"/>
      <c r="D1" s="1"/>
    </row>
    <row r="3" spans="1:4" ht="28.5" customHeight="1" x14ac:dyDescent="0.25">
      <c r="A3" s="243" t="s">
        <v>706</v>
      </c>
      <c r="B3" s="252"/>
      <c r="C3" s="252"/>
    </row>
    <row r="4" spans="1:4" ht="26.25" customHeight="1" x14ac:dyDescent="0.25">
      <c r="A4" s="246" t="s">
        <v>671</v>
      </c>
      <c r="B4" s="256"/>
      <c r="C4" s="256"/>
    </row>
    <row r="5" spans="1:4" ht="18.75" customHeight="1" x14ac:dyDescent="0.3">
      <c r="A5" s="59"/>
      <c r="B5" s="63"/>
      <c r="C5" s="63"/>
    </row>
    <row r="6" spans="1:4" ht="23.25" customHeight="1" x14ac:dyDescent="0.25">
      <c r="A6" s="4" t="s">
        <v>1</v>
      </c>
    </row>
    <row r="7" spans="1:4" ht="25.5" x14ac:dyDescent="0.25">
      <c r="A7" s="28" t="s">
        <v>633</v>
      </c>
      <c r="B7" s="3" t="s">
        <v>81</v>
      </c>
      <c r="C7" s="58" t="s">
        <v>25</v>
      </c>
    </row>
    <row r="8" spans="1:4" x14ac:dyDescent="0.25">
      <c r="A8" s="12" t="s">
        <v>389</v>
      </c>
      <c r="B8" s="6" t="s">
        <v>160</v>
      </c>
      <c r="C8" s="72"/>
    </row>
    <row r="9" spans="1:4" x14ac:dyDescent="0.25">
      <c r="A9" s="12" t="s">
        <v>390</v>
      </c>
      <c r="B9" s="6" t="s">
        <v>160</v>
      </c>
      <c r="C9" s="72"/>
    </row>
    <row r="10" spans="1:4" x14ac:dyDescent="0.25">
      <c r="A10" s="12" t="s">
        <v>391</v>
      </c>
      <c r="B10" s="6" t="s">
        <v>160</v>
      </c>
      <c r="C10" s="72"/>
    </row>
    <row r="11" spans="1:4" x14ac:dyDescent="0.25">
      <c r="A11" s="12" t="s">
        <v>392</v>
      </c>
      <c r="B11" s="6" t="s">
        <v>160</v>
      </c>
      <c r="C11" s="72"/>
    </row>
    <row r="12" spans="1:4" x14ac:dyDescent="0.25">
      <c r="A12" s="13" t="s">
        <v>393</v>
      </c>
      <c r="B12" s="6" t="s">
        <v>160</v>
      </c>
      <c r="C12" s="72"/>
    </row>
    <row r="13" spans="1:4" x14ac:dyDescent="0.25">
      <c r="A13" s="13" t="s">
        <v>394</v>
      </c>
      <c r="B13" s="6" t="s">
        <v>160</v>
      </c>
      <c r="C13" s="72"/>
    </row>
    <row r="14" spans="1:4" s="74" customFormat="1" x14ac:dyDescent="0.25">
      <c r="A14" s="15" t="s">
        <v>31</v>
      </c>
      <c r="B14" s="14" t="s">
        <v>160</v>
      </c>
      <c r="C14" s="75"/>
    </row>
    <row r="15" spans="1:4" x14ac:dyDescent="0.25">
      <c r="A15" s="12" t="s">
        <v>395</v>
      </c>
      <c r="B15" s="6" t="s">
        <v>161</v>
      </c>
      <c r="C15" s="72"/>
    </row>
    <row r="16" spans="1:4" s="74" customFormat="1" x14ac:dyDescent="0.25">
      <c r="A16" s="16" t="s">
        <v>30</v>
      </c>
      <c r="B16" s="14" t="s">
        <v>161</v>
      </c>
      <c r="C16" s="75"/>
    </row>
    <row r="17" spans="1:3" x14ac:dyDescent="0.25">
      <c r="A17" s="12" t="s">
        <v>396</v>
      </c>
      <c r="B17" s="6" t="s">
        <v>162</v>
      </c>
      <c r="C17" s="72"/>
    </row>
    <row r="18" spans="1:3" x14ac:dyDescent="0.25">
      <c r="A18" s="12" t="s">
        <v>397</v>
      </c>
      <c r="B18" s="6" t="s">
        <v>162</v>
      </c>
      <c r="C18" s="72"/>
    </row>
    <row r="19" spans="1:3" x14ac:dyDescent="0.25">
      <c r="A19" s="13" t="s">
        <v>398</v>
      </c>
      <c r="B19" s="6" t="s">
        <v>162</v>
      </c>
      <c r="C19" s="72"/>
    </row>
    <row r="20" spans="1:3" x14ac:dyDescent="0.25">
      <c r="A20" s="13" t="s">
        <v>399</v>
      </c>
      <c r="B20" s="6" t="s">
        <v>162</v>
      </c>
      <c r="C20" s="72"/>
    </row>
    <row r="21" spans="1:3" x14ac:dyDescent="0.25">
      <c r="A21" s="13" t="s">
        <v>400</v>
      </c>
      <c r="B21" s="6" t="s">
        <v>162</v>
      </c>
      <c r="C21" s="72"/>
    </row>
    <row r="22" spans="1:3" ht="30" x14ac:dyDescent="0.25">
      <c r="A22" s="17" t="s">
        <v>401</v>
      </c>
      <c r="B22" s="6" t="s">
        <v>162</v>
      </c>
      <c r="C22" s="72"/>
    </row>
    <row r="23" spans="1:3" s="74" customFormat="1" x14ac:dyDescent="0.25">
      <c r="A23" s="11" t="s">
        <v>29</v>
      </c>
      <c r="B23" s="14" t="s">
        <v>162</v>
      </c>
      <c r="C23" s="75"/>
    </row>
    <row r="24" spans="1:3" x14ac:dyDescent="0.25">
      <c r="A24" s="12" t="s">
        <v>402</v>
      </c>
      <c r="B24" s="6" t="s">
        <v>163</v>
      </c>
      <c r="C24" s="72"/>
    </row>
    <row r="25" spans="1:3" x14ac:dyDescent="0.25">
      <c r="A25" s="12" t="s">
        <v>403</v>
      </c>
      <c r="B25" s="6" t="s">
        <v>163</v>
      </c>
      <c r="C25" s="72"/>
    </row>
    <row r="26" spans="1:3" s="74" customFormat="1" x14ac:dyDescent="0.25">
      <c r="A26" s="11" t="s">
        <v>28</v>
      </c>
      <c r="B26" s="8" t="s">
        <v>163</v>
      </c>
      <c r="C26" s="75"/>
    </row>
    <row r="27" spans="1:3" x14ac:dyDescent="0.25">
      <c r="A27" s="12" t="s">
        <v>404</v>
      </c>
      <c r="B27" s="6" t="s">
        <v>164</v>
      </c>
      <c r="C27" s="72"/>
    </row>
    <row r="28" spans="1:3" x14ac:dyDescent="0.25">
      <c r="A28" s="12" t="s">
        <v>405</v>
      </c>
      <c r="B28" s="6" t="s">
        <v>164</v>
      </c>
      <c r="C28" s="72"/>
    </row>
    <row r="29" spans="1:3" x14ac:dyDescent="0.25">
      <c r="A29" s="13" t="s">
        <v>406</v>
      </c>
      <c r="B29" s="6" t="s">
        <v>164</v>
      </c>
      <c r="C29" s="72"/>
    </row>
    <row r="30" spans="1:3" x14ac:dyDescent="0.25">
      <c r="A30" s="13" t="s">
        <v>407</v>
      </c>
      <c r="B30" s="6" t="s">
        <v>164</v>
      </c>
      <c r="C30" s="72"/>
    </row>
    <row r="31" spans="1:3" x14ac:dyDescent="0.25">
      <c r="A31" s="13" t="s">
        <v>408</v>
      </c>
      <c r="B31" s="6" t="s">
        <v>164</v>
      </c>
      <c r="C31" s="92"/>
    </row>
    <row r="32" spans="1:3" x14ac:dyDescent="0.25">
      <c r="A32" s="13" t="s">
        <v>409</v>
      </c>
      <c r="B32" s="6" t="s">
        <v>164</v>
      </c>
      <c r="C32" s="72"/>
    </row>
    <row r="33" spans="1:3" x14ac:dyDescent="0.25">
      <c r="A33" s="13" t="s">
        <v>651</v>
      </c>
      <c r="B33" s="6" t="s">
        <v>164</v>
      </c>
      <c r="C33" s="72">
        <v>4563000</v>
      </c>
    </row>
    <row r="34" spans="1:3" x14ac:dyDescent="0.25">
      <c r="A34" s="13" t="s">
        <v>410</v>
      </c>
      <c r="B34" s="6" t="s">
        <v>164</v>
      </c>
      <c r="C34" s="72"/>
    </row>
    <row r="35" spans="1:3" x14ac:dyDescent="0.25">
      <c r="A35" s="13" t="s">
        <v>411</v>
      </c>
      <c r="B35" s="6" t="s">
        <v>164</v>
      </c>
      <c r="C35" s="72"/>
    </row>
    <row r="36" spans="1:3" x14ac:dyDescent="0.25">
      <c r="A36" s="13" t="s">
        <v>412</v>
      </c>
      <c r="B36" s="6" t="s">
        <v>164</v>
      </c>
      <c r="C36" s="72"/>
    </row>
    <row r="37" spans="1:3" ht="30" x14ac:dyDescent="0.25">
      <c r="A37" s="13" t="s">
        <v>413</v>
      </c>
      <c r="B37" s="6" t="s">
        <v>164</v>
      </c>
      <c r="C37" s="72"/>
    </row>
    <row r="38" spans="1:3" ht="30" x14ac:dyDescent="0.25">
      <c r="A38" s="13" t="s">
        <v>414</v>
      </c>
      <c r="B38" s="6" t="s">
        <v>164</v>
      </c>
      <c r="C38" s="72"/>
    </row>
    <row r="39" spans="1:3" s="74" customFormat="1" x14ac:dyDescent="0.25">
      <c r="A39" s="11" t="s">
        <v>415</v>
      </c>
      <c r="B39" s="14" t="s">
        <v>164</v>
      </c>
      <c r="C39" s="103">
        <f>SUM(C27:C38)</f>
        <v>4563000</v>
      </c>
    </row>
    <row r="40" spans="1:3" s="74" customFormat="1" ht="15.75" x14ac:dyDescent="0.25">
      <c r="A40" s="18" t="s">
        <v>416</v>
      </c>
      <c r="B40" s="9" t="s">
        <v>165</v>
      </c>
      <c r="C40" s="75">
        <f>C14+C16+C23+C26+C39</f>
        <v>4563000</v>
      </c>
    </row>
  </sheetData>
  <mergeCells count="2">
    <mergeCell ref="A3:C3"/>
    <mergeCell ref="A4:C4"/>
  </mergeCells>
  <phoneticPr fontId="36" type="noConversion"/>
  <pageMargins left="0.70866141732283472" right="0.70866141732283472" top="0.74803149606299213" bottom="0.74803149606299213" header="0.31496062992125984" footer="0.31496062992125984"/>
  <pageSetup paperSize="9" scale="70" orientation="portrait" horizontalDpi="300" verticalDpi="3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0000"/>
  </sheetPr>
  <dimension ref="A1:D34"/>
  <sheetViews>
    <sheetView topLeftCell="A10" workbookViewId="0">
      <selection activeCell="C15" sqref="C15"/>
    </sheetView>
  </sheetViews>
  <sheetFormatPr defaultRowHeight="15" x14ac:dyDescent="0.25"/>
  <cols>
    <col min="1" max="1" width="65" customWidth="1"/>
    <col min="2" max="2" width="7.5703125" bestFit="1" customWidth="1"/>
    <col min="3" max="3" width="16.85546875" customWidth="1"/>
  </cols>
  <sheetData>
    <row r="1" spans="1:4" x14ac:dyDescent="0.25">
      <c r="A1" s="120" t="s">
        <v>738</v>
      </c>
      <c r="B1" s="120"/>
      <c r="C1" s="1"/>
      <c r="D1" s="1"/>
    </row>
    <row r="3" spans="1:4" ht="24" customHeight="1" x14ac:dyDescent="0.25">
      <c r="A3" s="243" t="s">
        <v>706</v>
      </c>
      <c r="B3" s="244"/>
      <c r="C3" s="244"/>
    </row>
    <row r="4" spans="1:4" ht="26.25" customHeight="1" x14ac:dyDescent="0.25">
      <c r="A4" s="246" t="s">
        <v>672</v>
      </c>
      <c r="B4" s="244"/>
      <c r="C4" s="244"/>
    </row>
    <row r="6" spans="1:4" ht="25.5" x14ac:dyDescent="0.25">
      <c r="A6" s="28" t="s">
        <v>633</v>
      </c>
      <c r="B6" s="3" t="s">
        <v>81</v>
      </c>
      <c r="C6" s="58" t="s">
        <v>25</v>
      </c>
    </row>
    <row r="7" spans="1:4" x14ac:dyDescent="0.25">
      <c r="A7" s="5" t="s">
        <v>532</v>
      </c>
      <c r="B7" s="5" t="s">
        <v>293</v>
      </c>
      <c r="C7" s="72">
        <v>0</v>
      </c>
    </row>
    <row r="8" spans="1:4" x14ac:dyDescent="0.25">
      <c r="A8" s="5" t="s">
        <v>533</v>
      </c>
      <c r="B8" s="5" t="s">
        <v>293</v>
      </c>
      <c r="C8" s="72">
        <v>0</v>
      </c>
    </row>
    <row r="9" spans="1:4" x14ac:dyDescent="0.25">
      <c r="A9" s="5" t="s">
        <v>534</v>
      </c>
      <c r="B9" s="5" t="s">
        <v>293</v>
      </c>
      <c r="C9" s="93">
        <v>630000</v>
      </c>
    </row>
    <row r="10" spans="1:4" x14ac:dyDescent="0.25">
      <c r="A10" s="5" t="s">
        <v>535</v>
      </c>
      <c r="B10" s="5" t="s">
        <v>293</v>
      </c>
      <c r="C10" s="72">
        <v>0</v>
      </c>
    </row>
    <row r="11" spans="1:4" s="74" customFormat="1" x14ac:dyDescent="0.25">
      <c r="A11" s="7" t="s">
        <v>483</v>
      </c>
      <c r="B11" s="8" t="s">
        <v>293</v>
      </c>
      <c r="C11" s="75">
        <f>SUM(C7:C10)</f>
        <v>630000</v>
      </c>
    </row>
    <row r="12" spans="1:4" x14ac:dyDescent="0.25">
      <c r="A12" s="5" t="s">
        <v>484</v>
      </c>
      <c r="B12" s="6" t="s">
        <v>294</v>
      </c>
      <c r="C12" s="72">
        <v>5000000</v>
      </c>
    </row>
    <row r="13" spans="1:4" ht="27" x14ac:dyDescent="0.25">
      <c r="A13" s="34" t="s">
        <v>295</v>
      </c>
      <c r="B13" s="34" t="s">
        <v>294</v>
      </c>
      <c r="C13" s="72">
        <v>5000000</v>
      </c>
    </row>
    <row r="14" spans="1:4" ht="27" x14ac:dyDescent="0.25">
      <c r="A14" s="34" t="s">
        <v>296</v>
      </c>
      <c r="B14" s="34" t="s">
        <v>294</v>
      </c>
      <c r="C14" s="72">
        <v>0</v>
      </c>
    </row>
    <row r="15" spans="1:4" x14ac:dyDescent="0.25">
      <c r="A15" s="5" t="s">
        <v>486</v>
      </c>
      <c r="B15" s="6" t="s">
        <v>300</v>
      </c>
      <c r="C15" s="209">
        <v>0</v>
      </c>
    </row>
    <row r="16" spans="1:4" ht="27" x14ac:dyDescent="0.25">
      <c r="A16" s="34" t="s">
        <v>301</v>
      </c>
      <c r="B16" s="34" t="s">
        <v>300</v>
      </c>
      <c r="C16" s="72">
        <v>0</v>
      </c>
    </row>
    <row r="17" spans="1:3" ht="27" x14ac:dyDescent="0.25">
      <c r="A17" s="34" t="s">
        <v>302</v>
      </c>
      <c r="B17" s="34" t="s">
        <v>300</v>
      </c>
      <c r="C17" s="72">
        <v>0</v>
      </c>
    </row>
    <row r="18" spans="1:3" x14ac:dyDescent="0.25">
      <c r="A18" s="34" t="s">
        <v>303</v>
      </c>
      <c r="B18" s="34" t="s">
        <v>300</v>
      </c>
      <c r="C18" s="72">
        <v>0</v>
      </c>
    </row>
    <row r="19" spans="1:3" x14ac:dyDescent="0.25">
      <c r="A19" s="34" t="s">
        <v>304</v>
      </c>
      <c r="B19" s="34" t="s">
        <v>300</v>
      </c>
      <c r="C19" s="72">
        <v>0</v>
      </c>
    </row>
    <row r="20" spans="1:3" x14ac:dyDescent="0.25">
      <c r="A20" s="5" t="s">
        <v>536</v>
      </c>
      <c r="B20" s="6" t="s">
        <v>305</v>
      </c>
      <c r="C20" s="72">
        <v>0</v>
      </c>
    </row>
    <row r="21" spans="1:3" x14ac:dyDescent="0.25">
      <c r="A21" s="34" t="s">
        <v>306</v>
      </c>
      <c r="B21" s="34" t="s">
        <v>305</v>
      </c>
      <c r="C21" s="72">
        <v>0</v>
      </c>
    </row>
    <row r="22" spans="1:3" x14ac:dyDescent="0.25">
      <c r="A22" s="34" t="s">
        <v>307</v>
      </c>
      <c r="B22" s="34" t="s">
        <v>305</v>
      </c>
      <c r="C22" s="72">
        <v>0</v>
      </c>
    </row>
    <row r="23" spans="1:3" s="74" customFormat="1" x14ac:dyDescent="0.25">
      <c r="A23" s="7" t="s">
        <v>515</v>
      </c>
      <c r="B23" s="8" t="s">
        <v>308</v>
      </c>
      <c r="C23" s="75">
        <f>C12+C15+C20</f>
        <v>5000000</v>
      </c>
    </row>
    <row r="24" spans="1:3" x14ac:dyDescent="0.25">
      <c r="A24" s="5" t="s">
        <v>537</v>
      </c>
      <c r="B24" s="5" t="s">
        <v>309</v>
      </c>
      <c r="C24" s="72">
        <v>5000</v>
      </c>
    </row>
    <row r="25" spans="1:3" x14ac:dyDescent="0.25">
      <c r="A25" s="5" t="s">
        <v>538</v>
      </c>
      <c r="B25" s="5" t="s">
        <v>309</v>
      </c>
      <c r="C25" s="72">
        <v>0</v>
      </c>
    </row>
    <row r="26" spans="1:3" x14ac:dyDescent="0.25">
      <c r="A26" s="5" t="s">
        <v>539</v>
      </c>
      <c r="B26" s="5" t="s">
        <v>309</v>
      </c>
      <c r="C26" s="72">
        <v>0</v>
      </c>
    </row>
    <row r="27" spans="1:3" x14ac:dyDescent="0.25">
      <c r="A27" s="5" t="s">
        <v>540</v>
      </c>
      <c r="B27" s="5" t="s">
        <v>309</v>
      </c>
      <c r="C27" s="72">
        <v>0</v>
      </c>
    </row>
    <row r="28" spans="1:3" x14ac:dyDescent="0.25">
      <c r="A28" s="5" t="s">
        <v>541</v>
      </c>
      <c r="B28" s="5" t="s">
        <v>309</v>
      </c>
      <c r="C28" s="72">
        <v>0</v>
      </c>
    </row>
    <row r="29" spans="1:3" x14ac:dyDescent="0.25">
      <c r="A29" s="5" t="s">
        <v>542</v>
      </c>
      <c r="B29" s="5" t="s">
        <v>309</v>
      </c>
      <c r="C29" s="72">
        <v>0</v>
      </c>
    </row>
    <row r="30" spans="1:3" x14ac:dyDescent="0.25">
      <c r="A30" s="5" t="s">
        <v>543</v>
      </c>
      <c r="B30" s="5" t="s">
        <v>309</v>
      </c>
      <c r="C30" s="72">
        <v>0</v>
      </c>
    </row>
    <row r="31" spans="1:3" x14ac:dyDescent="0.25">
      <c r="A31" s="5" t="s">
        <v>544</v>
      </c>
      <c r="B31" s="5" t="s">
        <v>309</v>
      </c>
      <c r="C31" s="72">
        <v>0</v>
      </c>
    </row>
    <row r="32" spans="1:3" ht="45" x14ac:dyDescent="0.25">
      <c r="A32" s="5" t="s">
        <v>545</v>
      </c>
      <c r="B32" s="5" t="s">
        <v>309</v>
      </c>
      <c r="C32" s="72">
        <v>0</v>
      </c>
    </row>
    <row r="33" spans="1:3" x14ac:dyDescent="0.25">
      <c r="A33" s="5" t="s">
        <v>699</v>
      </c>
      <c r="B33" s="5" t="s">
        <v>309</v>
      </c>
      <c r="C33" s="93">
        <v>170000</v>
      </c>
    </row>
    <row r="34" spans="1:3" s="74" customFormat="1" x14ac:dyDescent="0.25">
      <c r="A34" s="7" t="s">
        <v>488</v>
      </c>
      <c r="B34" s="8" t="s">
        <v>309</v>
      </c>
      <c r="C34" s="103">
        <f>SUM(C24:C33)</f>
        <v>175000</v>
      </c>
    </row>
  </sheetData>
  <mergeCells count="2">
    <mergeCell ref="A3:C3"/>
    <mergeCell ref="A4:C4"/>
  </mergeCells>
  <phoneticPr fontId="36" type="noConversion"/>
  <pageMargins left="0.70866141732283472" right="0.70866141732283472" top="0.74803149606299213" bottom="0.74803149606299213" header="0.31496062992125984" footer="0.31496062992125984"/>
  <pageSetup paperSize="9" scale="90" orientation="portrait" horizontalDpi="300" verticalDpi="30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3200EC-C8E6-4479-82A1-7FBE764F7A2C}">
  <sheetPr>
    <tabColor theme="7" tint="-0.499984740745262"/>
  </sheetPr>
  <dimension ref="A1:D11"/>
  <sheetViews>
    <sheetView tabSelected="1" workbookViewId="0">
      <selection activeCell="B1" sqref="B1"/>
    </sheetView>
  </sheetViews>
  <sheetFormatPr defaultRowHeight="15" x14ac:dyDescent="0.25"/>
  <cols>
    <col min="1" max="1" width="75.5703125" bestFit="1" customWidth="1"/>
    <col min="2" max="2" width="7.5703125" bestFit="1" customWidth="1"/>
    <col min="3" max="3" width="21.85546875" customWidth="1"/>
    <col min="4" max="4" width="13.5703125" bestFit="1" customWidth="1"/>
  </cols>
  <sheetData>
    <row r="1" spans="1:4" x14ac:dyDescent="0.25">
      <c r="B1" t="s">
        <v>739</v>
      </c>
    </row>
    <row r="2" spans="1:4" x14ac:dyDescent="0.25">
      <c r="D2" s="238"/>
    </row>
    <row r="3" spans="1:4" x14ac:dyDescent="0.25">
      <c r="A3" s="243" t="s">
        <v>720</v>
      </c>
      <c r="B3" s="244"/>
      <c r="C3" s="244"/>
      <c r="D3" s="244"/>
    </row>
    <row r="4" spans="1:4" x14ac:dyDescent="0.25">
      <c r="A4" s="262" t="s">
        <v>715</v>
      </c>
      <c r="B4" s="244"/>
      <c r="C4" s="244"/>
      <c r="D4" s="244"/>
    </row>
    <row r="5" spans="1:4" ht="18" x14ac:dyDescent="0.25">
      <c r="A5" s="240"/>
      <c r="B5" s="236"/>
      <c r="C5" s="236"/>
      <c r="D5" s="236"/>
    </row>
    <row r="6" spans="1:4" x14ac:dyDescent="0.25">
      <c r="A6" s="175" t="s">
        <v>719</v>
      </c>
    </row>
    <row r="7" spans="1:4" ht="38.25" x14ac:dyDescent="0.25">
      <c r="A7" s="77" t="s">
        <v>633</v>
      </c>
      <c r="B7" s="86" t="s">
        <v>81</v>
      </c>
      <c r="C7" s="86" t="s">
        <v>718</v>
      </c>
      <c r="D7" s="77" t="s">
        <v>23</v>
      </c>
    </row>
    <row r="8" spans="1:4" x14ac:dyDescent="0.25">
      <c r="A8" s="176" t="s">
        <v>716</v>
      </c>
      <c r="B8" s="177" t="s">
        <v>239</v>
      </c>
      <c r="C8" s="93">
        <v>55318203</v>
      </c>
      <c r="D8" s="75">
        <v>55318203</v>
      </c>
    </row>
    <row r="9" spans="1:4" x14ac:dyDescent="0.25">
      <c r="A9" s="176" t="s">
        <v>717</v>
      </c>
      <c r="B9" s="177" t="s">
        <v>239</v>
      </c>
      <c r="C9" s="72">
        <v>0</v>
      </c>
      <c r="D9" s="75">
        <v>0</v>
      </c>
    </row>
    <row r="10" spans="1:4" x14ac:dyDescent="0.25">
      <c r="A10" s="77" t="s">
        <v>24</v>
      </c>
      <c r="B10" s="77"/>
      <c r="C10" s="75">
        <f>SUM(C8:C9)</f>
        <v>55318203</v>
      </c>
      <c r="D10" s="75">
        <f>SUM(D8:D9)</f>
        <v>55318203</v>
      </c>
    </row>
    <row r="11" spans="1:4" x14ac:dyDescent="0.25">
      <c r="C11" s="74"/>
    </row>
  </sheetData>
  <mergeCells count="2">
    <mergeCell ref="A3:D3"/>
    <mergeCell ref="A4:D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2385F0-3CD0-42DC-8098-5B4C2215EC1C}">
  <sheetPr>
    <tabColor theme="7" tint="-0.499984740745262"/>
    <pageSetUpPr fitToPage="1"/>
  </sheetPr>
  <dimension ref="A1:R133"/>
  <sheetViews>
    <sheetView topLeftCell="B1" zoomScaleNormal="100" workbookViewId="0">
      <selection activeCell="C1" sqref="C1:K1"/>
    </sheetView>
  </sheetViews>
  <sheetFormatPr defaultRowHeight="15" x14ac:dyDescent="0.25"/>
  <cols>
    <col min="1" max="1" width="105.140625" customWidth="1"/>
    <col min="3" max="3" width="15.7109375" bestFit="1" customWidth="1"/>
    <col min="4" max="4" width="14.140625" bestFit="1" customWidth="1"/>
    <col min="5" max="5" width="15.85546875" bestFit="1" customWidth="1"/>
    <col min="6" max="6" width="15.7109375" bestFit="1" customWidth="1"/>
    <col min="7" max="7" width="15.7109375" style="213" bestFit="1" customWidth="1"/>
    <col min="8" max="8" width="10.5703125" style="213" bestFit="1" customWidth="1"/>
    <col min="9" max="9" width="9.140625" style="213" bestFit="1" customWidth="1"/>
    <col min="10" max="11" width="15.7109375" style="213" bestFit="1" customWidth="1"/>
    <col min="12" max="12" width="10.5703125" style="213" bestFit="1" customWidth="1"/>
    <col min="13" max="13" width="9.140625" style="213"/>
    <col min="14" max="14" width="15.7109375" style="213" bestFit="1" customWidth="1"/>
    <col min="15" max="15" width="15.7109375" bestFit="1" customWidth="1"/>
    <col min="16" max="16" width="10.5703125" bestFit="1" customWidth="1"/>
    <col min="18" max="18" width="15.7109375" bestFit="1" customWidth="1"/>
    <col min="237" max="237" width="105.140625" customWidth="1"/>
    <col min="239" max="239" width="17.140625" customWidth="1"/>
    <col min="240" max="240" width="20.140625" customWidth="1"/>
    <col min="241" max="241" width="18.85546875" customWidth="1"/>
    <col min="242" max="242" width="15.5703125" customWidth="1"/>
    <col min="493" max="493" width="105.140625" customWidth="1"/>
    <col min="495" max="495" width="17.140625" customWidth="1"/>
    <col min="496" max="496" width="20.140625" customWidth="1"/>
    <col min="497" max="497" width="18.85546875" customWidth="1"/>
    <col min="498" max="498" width="15.5703125" customWidth="1"/>
    <col min="749" max="749" width="105.140625" customWidth="1"/>
    <col min="751" max="751" width="17.140625" customWidth="1"/>
    <col min="752" max="752" width="20.140625" customWidth="1"/>
    <col min="753" max="753" width="18.85546875" customWidth="1"/>
    <col min="754" max="754" width="15.5703125" customWidth="1"/>
    <col min="1005" max="1005" width="105.140625" customWidth="1"/>
    <col min="1007" max="1007" width="17.140625" customWidth="1"/>
    <col min="1008" max="1008" width="20.140625" customWidth="1"/>
    <col min="1009" max="1009" width="18.85546875" customWidth="1"/>
    <col min="1010" max="1010" width="15.5703125" customWidth="1"/>
    <col min="1261" max="1261" width="105.140625" customWidth="1"/>
    <col min="1263" max="1263" width="17.140625" customWidth="1"/>
    <col min="1264" max="1264" width="20.140625" customWidth="1"/>
    <col min="1265" max="1265" width="18.85546875" customWidth="1"/>
    <col min="1266" max="1266" width="15.5703125" customWidth="1"/>
    <col min="1517" max="1517" width="105.140625" customWidth="1"/>
    <col min="1519" max="1519" width="17.140625" customWidth="1"/>
    <col min="1520" max="1520" width="20.140625" customWidth="1"/>
    <col min="1521" max="1521" width="18.85546875" customWidth="1"/>
    <col min="1522" max="1522" width="15.5703125" customWidth="1"/>
    <col min="1773" max="1773" width="105.140625" customWidth="1"/>
    <col min="1775" max="1775" width="17.140625" customWidth="1"/>
    <col min="1776" max="1776" width="20.140625" customWidth="1"/>
    <col min="1777" max="1777" width="18.85546875" customWidth="1"/>
    <col min="1778" max="1778" width="15.5703125" customWidth="1"/>
    <col min="2029" max="2029" width="105.140625" customWidth="1"/>
    <col min="2031" max="2031" width="17.140625" customWidth="1"/>
    <col min="2032" max="2032" width="20.140625" customWidth="1"/>
    <col min="2033" max="2033" width="18.85546875" customWidth="1"/>
    <col min="2034" max="2034" width="15.5703125" customWidth="1"/>
    <col min="2285" max="2285" width="105.140625" customWidth="1"/>
    <col min="2287" max="2287" width="17.140625" customWidth="1"/>
    <col min="2288" max="2288" width="20.140625" customWidth="1"/>
    <col min="2289" max="2289" width="18.85546875" customWidth="1"/>
    <col min="2290" max="2290" width="15.5703125" customWidth="1"/>
    <col min="2541" max="2541" width="105.140625" customWidth="1"/>
    <col min="2543" max="2543" width="17.140625" customWidth="1"/>
    <col min="2544" max="2544" width="20.140625" customWidth="1"/>
    <col min="2545" max="2545" width="18.85546875" customWidth="1"/>
    <col min="2546" max="2546" width="15.5703125" customWidth="1"/>
    <col min="2797" max="2797" width="105.140625" customWidth="1"/>
    <col min="2799" max="2799" width="17.140625" customWidth="1"/>
    <col min="2800" max="2800" width="20.140625" customWidth="1"/>
    <col min="2801" max="2801" width="18.85546875" customWidth="1"/>
    <col min="2802" max="2802" width="15.5703125" customWidth="1"/>
    <col min="3053" max="3053" width="105.140625" customWidth="1"/>
    <col min="3055" max="3055" width="17.140625" customWidth="1"/>
    <col min="3056" max="3056" width="20.140625" customWidth="1"/>
    <col min="3057" max="3057" width="18.85546875" customWidth="1"/>
    <col min="3058" max="3058" width="15.5703125" customWidth="1"/>
    <col min="3309" max="3309" width="105.140625" customWidth="1"/>
    <col min="3311" max="3311" width="17.140625" customWidth="1"/>
    <col min="3312" max="3312" width="20.140625" customWidth="1"/>
    <col min="3313" max="3313" width="18.85546875" customWidth="1"/>
    <col min="3314" max="3314" width="15.5703125" customWidth="1"/>
    <col min="3565" max="3565" width="105.140625" customWidth="1"/>
    <col min="3567" max="3567" width="17.140625" customWidth="1"/>
    <col min="3568" max="3568" width="20.140625" customWidth="1"/>
    <col min="3569" max="3569" width="18.85546875" customWidth="1"/>
    <col min="3570" max="3570" width="15.5703125" customWidth="1"/>
    <col min="3821" max="3821" width="105.140625" customWidth="1"/>
    <col min="3823" max="3823" width="17.140625" customWidth="1"/>
    <col min="3824" max="3824" width="20.140625" customWidth="1"/>
    <col min="3825" max="3825" width="18.85546875" customWidth="1"/>
    <col min="3826" max="3826" width="15.5703125" customWidth="1"/>
    <col min="4077" max="4077" width="105.140625" customWidth="1"/>
    <col min="4079" max="4079" width="17.140625" customWidth="1"/>
    <col min="4080" max="4080" width="20.140625" customWidth="1"/>
    <col min="4081" max="4081" width="18.85546875" customWidth="1"/>
    <col min="4082" max="4082" width="15.5703125" customWidth="1"/>
    <col min="4333" max="4333" width="105.140625" customWidth="1"/>
    <col min="4335" max="4335" width="17.140625" customWidth="1"/>
    <col min="4336" max="4336" width="20.140625" customWidth="1"/>
    <col min="4337" max="4337" width="18.85546875" customWidth="1"/>
    <col min="4338" max="4338" width="15.5703125" customWidth="1"/>
    <col min="4589" max="4589" width="105.140625" customWidth="1"/>
    <col min="4591" max="4591" width="17.140625" customWidth="1"/>
    <col min="4592" max="4592" width="20.140625" customWidth="1"/>
    <col min="4593" max="4593" width="18.85546875" customWidth="1"/>
    <col min="4594" max="4594" width="15.5703125" customWidth="1"/>
    <col min="4845" max="4845" width="105.140625" customWidth="1"/>
    <col min="4847" max="4847" width="17.140625" customWidth="1"/>
    <col min="4848" max="4848" width="20.140625" customWidth="1"/>
    <col min="4849" max="4849" width="18.85546875" customWidth="1"/>
    <col min="4850" max="4850" width="15.5703125" customWidth="1"/>
    <col min="5101" max="5101" width="105.140625" customWidth="1"/>
    <col min="5103" max="5103" width="17.140625" customWidth="1"/>
    <col min="5104" max="5104" width="20.140625" customWidth="1"/>
    <col min="5105" max="5105" width="18.85546875" customWidth="1"/>
    <col min="5106" max="5106" width="15.5703125" customWidth="1"/>
    <col min="5357" max="5357" width="105.140625" customWidth="1"/>
    <col min="5359" max="5359" width="17.140625" customWidth="1"/>
    <col min="5360" max="5360" width="20.140625" customWidth="1"/>
    <col min="5361" max="5361" width="18.85546875" customWidth="1"/>
    <col min="5362" max="5362" width="15.5703125" customWidth="1"/>
    <col min="5613" max="5613" width="105.140625" customWidth="1"/>
    <col min="5615" max="5615" width="17.140625" customWidth="1"/>
    <col min="5616" max="5616" width="20.140625" customWidth="1"/>
    <col min="5617" max="5617" width="18.85546875" customWidth="1"/>
    <col min="5618" max="5618" width="15.5703125" customWidth="1"/>
    <col min="5869" max="5869" width="105.140625" customWidth="1"/>
    <col min="5871" max="5871" width="17.140625" customWidth="1"/>
    <col min="5872" max="5872" width="20.140625" customWidth="1"/>
    <col min="5873" max="5873" width="18.85546875" customWidth="1"/>
    <col min="5874" max="5874" width="15.5703125" customWidth="1"/>
    <col min="6125" max="6125" width="105.140625" customWidth="1"/>
    <col min="6127" max="6127" width="17.140625" customWidth="1"/>
    <col min="6128" max="6128" width="20.140625" customWidth="1"/>
    <col min="6129" max="6129" width="18.85546875" customWidth="1"/>
    <col min="6130" max="6130" width="15.5703125" customWidth="1"/>
    <col min="6381" max="6381" width="105.140625" customWidth="1"/>
    <col min="6383" max="6383" width="17.140625" customWidth="1"/>
    <col min="6384" max="6384" width="20.140625" customWidth="1"/>
    <col min="6385" max="6385" width="18.85546875" customWidth="1"/>
    <col min="6386" max="6386" width="15.5703125" customWidth="1"/>
    <col min="6637" max="6637" width="105.140625" customWidth="1"/>
    <col min="6639" max="6639" width="17.140625" customWidth="1"/>
    <col min="6640" max="6640" width="20.140625" customWidth="1"/>
    <col min="6641" max="6641" width="18.85546875" customWidth="1"/>
    <col min="6642" max="6642" width="15.5703125" customWidth="1"/>
    <col min="6893" max="6893" width="105.140625" customWidth="1"/>
    <col min="6895" max="6895" width="17.140625" customWidth="1"/>
    <col min="6896" max="6896" width="20.140625" customWidth="1"/>
    <col min="6897" max="6897" width="18.85546875" customWidth="1"/>
    <col min="6898" max="6898" width="15.5703125" customWidth="1"/>
    <col min="7149" max="7149" width="105.140625" customWidth="1"/>
    <col min="7151" max="7151" width="17.140625" customWidth="1"/>
    <col min="7152" max="7152" width="20.140625" customWidth="1"/>
    <col min="7153" max="7153" width="18.85546875" customWidth="1"/>
    <col min="7154" max="7154" width="15.5703125" customWidth="1"/>
    <col min="7405" max="7405" width="105.140625" customWidth="1"/>
    <col min="7407" max="7407" width="17.140625" customWidth="1"/>
    <col min="7408" max="7408" width="20.140625" customWidth="1"/>
    <col min="7409" max="7409" width="18.85546875" customWidth="1"/>
    <col min="7410" max="7410" width="15.5703125" customWidth="1"/>
    <col min="7661" max="7661" width="105.140625" customWidth="1"/>
    <col min="7663" max="7663" width="17.140625" customWidth="1"/>
    <col min="7664" max="7664" width="20.140625" customWidth="1"/>
    <col min="7665" max="7665" width="18.85546875" customWidth="1"/>
    <col min="7666" max="7666" width="15.5703125" customWidth="1"/>
    <col min="7917" max="7917" width="105.140625" customWidth="1"/>
    <col min="7919" max="7919" width="17.140625" customWidth="1"/>
    <col min="7920" max="7920" width="20.140625" customWidth="1"/>
    <col min="7921" max="7921" width="18.85546875" customWidth="1"/>
    <col min="7922" max="7922" width="15.5703125" customWidth="1"/>
    <col min="8173" max="8173" width="105.140625" customWidth="1"/>
    <col min="8175" max="8175" width="17.140625" customWidth="1"/>
    <col min="8176" max="8176" width="20.140625" customWidth="1"/>
    <col min="8177" max="8177" width="18.85546875" customWidth="1"/>
    <col min="8178" max="8178" width="15.5703125" customWidth="1"/>
    <col min="8429" max="8429" width="105.140625" customWidth="1"/>
    <col min="8431" max="8431" width="17.140625" customWidth="1"/>
    <col min="8432" max="8432" width="20.140625" customWidth="1"/>
    <col min="8433" max="8433" width="18.85546875" customWidth="1"/>
    <col min="8434" max="8434" width="15.5703125" customWidth="1"/>
    <col min="8685" max="8685" width="105.140625" customWidth="1"/>
    <col min="8687" max="8687" width="17.140625" customWidth="1"/>
    <col min="8688" max="8688" width="20.140625" customWidth="1"/>
    <col min="8689" max="8689" width="18.85546875" customWidth="1"/>
    <col min="8690" max="8690" width="15.5703125" customWidth="1"/>
    <col min="8941" max="8941" width="105.140625" customWidth="1"/>
    <col min="8943" max="8943" width="17.140625" customWidth="1"/>
    <col min="8944" max="8944" width="20.140625" customWidth="1"/>
    <col min="8945" max="8945" width="18.85546875" customWidth="1"/>
    <col min="8946" max="8946" width="15.5703125" customWidth="1"/>
    <col min="9197" max="9197" width="105.140625" customWidth="1"/>
    <col min="9199" max="9199" width="17.140625" customWidth="1"/>
    <col min="9200" max="9200" width="20.140625" customWidth="1"/>
    <col min="9201" max="9201" width="18.85546875" customWidth="1"/>
    <col min="9202" max="9202" width="15.5703125" customWidth="1"/>
    <col min="9453" max="9453" width="105.140625" customWidth="1"/>
    <col min="9455" max="9455" width="17.140625" customWidth="1"/>
    <col min="9456" max="9456" width="20.140625" customWidth="1"/>
    <col min="9457" max="9457" width="18.85546875" customWidth="1"/>
    <col min="9458" max="9458" width="15.5703125" customWidth="1"/>
    <col min="9709" max="9709" width="105.140625" customWidth="1"/>
    <col min="9711" max="9711" width="17.140625" customWidth="1"/>
    <col min="9712" max="9712" width="20.140625" customWidth="1"/>
    <col min="9713" max="9713" width="18.85546875" customWidth="1"/>
    <col min="9714" max="9714" width="15.5703125" customWidth="1"/>
    <col min="9965" max="9965" width="105.140625" customWidth="1"/>
    <col min="9967" max="9967" width="17.140625" customWidth="1"/>
    <col min="9968" max="9968" width="20.140625" customWidth="1"/>
    <col min="9969" max="9969" width="18.85546875" customWidth="1"/>
    <col min="9970" max="9970" width="15.5703125" customWidth="1"/>
    <col min="10221" max="10221" width="105.140625" customWidth="1"/>
    <col min="10223" max="10223" width="17.140625" customWidth="1"/>
    <col min="10224" max="10224" width="20.140625" customWidth="1"/>
    <col min="10225" max="10225" width="18.85546875" customWidth="1"/>
    <col min="10226" max="10226" width="15.5703125" customWidth="1"/>
    <col min="10477" max="10477" width="105.140625" customWidth="1"/>
    <col min="10479" max="10479" width="17.140625" customWidth="1"/>
    <col min="10480" max="10480" width="20.140625" customWidth="1"/>
    <col min="10481" max="10481" width="18.85546875" customWidth="1"/>
    <col min="10482" max="10482" width="15.5703125" customWidth="1"/>
    <col min="10733" max="10733" width="105.140625" customWidth="1"/>
    <col min="10735" max="10735" width="17.140625" customWidth="1"/>
    <col min="10736" max="10736" width="20.140625" customWidth="1"/>
    <col min="10737" max="10737" width="18.85546875" customWidth="1"/>
    <col min="10738" max="10738" width="15.5703125" customWidth="1"/>
    <col min="10989" max="10989" width="105.140625" customWidth="1"/>
    <col min="10991" max="10991" width="17.140625" customWidth="1"/>
    <col min="10992" max="10992" width="20.140625" customWidth="1"/>
    <col min="10993" max="10993" width="18.85546875" customWidth="1"/>
    <col min="10994" max="10994" width="15.5703125" customWidth="1"/>
    <col min="11245" max="11245" width="105.140625" customWidth="1"/>
    <col min="11247" max="11247" width="17.140625" customWidth="1"/>
    <col min="11248" max="11248" width="20.140625" customWidth="1"/>
    <col min="11249" max="11249" width="18.85546875" customWidth="1"/>
    <col min="11250" max="11250" width="15.5703125" customWidth="1"/>
    <col min="11501" max="11501" width="105.140625" customWidth="1"/>
    <col min="11503" max="11503" width="17.140625" customWidth="1"/>
    <col min="11504" max="11504" width="20.140625" customWidth="1"/>
    <col min="11505" max="11505" width="18.85546875" customWidth="1"/>
    <col min="11506" max="11506" width="15.5703125" customWidth="1"/>
    <col min="11757" max="11757" width="105.140625" customWidth="1"/>
    <col min="11759" max="11759" width="17.140625" customWidth="1"/>
    <col min="11760" max="11760" width="20.140625" customWidth="1"/>
    <col min="11761" max="11761" width="18.85546875" customWidth="1"/>
    <col min="11762" max="11762" width="15.5703125" customWidth="1"/>
    <col min="12013" max="12013" width="105.140625" customWidth="1"/>
    <col min="12015" max="12015" width="17.140625" customWidth="1"/>
    <col min="12016" max="12016" width="20.140625" customWidth="1"/>
    <col min="12017" max="12017" width="18.85546875" customWidth="1"/>
    <col min="12018" max="12018" width="15.5703125" customWidth="1"/>
    <col min="12269" max="12269" width="105.140625" customWidth="1"/>
    <col min="12271" max="12271" width="17.140625" customWidth="1"/>
    <col min="12272" max="12272" width="20.140625" customWidth="1"/>
    <col min="12273" max="12273" width="18.85546875" customWidth="1"/>
    <col min="12274" max="12274" width="15.5703125" customWidth="1"/>
    <col min="12525" max="12525" width="105.140625" customWidth="1"/>
    <col min="12527" max="12527" width="17.140625" customWidth="1"/>
    <col min="12528" max="12528" width="20.140625" customWidth="1"/>
    <col min="12529" max="12529" width="18.85546875" customWidth="1"/>
    <col min="12530" max="12530" width="15.5703125" customWidth="1"/>
    <col min="12781" max="12781" width="105.140625" customWidth="1"/>
    <col min="12783" max="12783" width="17.140625" customWidth="1"/>
    <col min="12784" max="12784" width="20.140625" customWidth="1"/>
    <col min="12785" max="12785" width="18.85546875" customWidth="1"/>
    <col min="12786" max="12786" width="15.5703125" customWidth="1"/>
    <col min="13037" max="13037" width="105.140625" customWidth="1"/>
    <col min="13039" max="13039" width="17.140625" customWidth="1"/>
    <col min="13040" max="13040" width="20.140625" customWidth="1"/>
    <col min="13041" max="13041" width="18.85546875" customWidth="1"/>
    <col min="13042" max="13042" width="15.5703125" customWidth="1"/>
    <col min="13293" max="13293" width="105.140625" customWidth="1"/>
    <col min="13295" max="13295" width="17.140625" customWidth="1"/>
    <col min="13296" max="13296" width="20.140625" customWidth="1"/>
    <col min="13297" max="13297" width="18.85546875" customWidth="1"/>
    <col min="13298" max="13298" width="15.5703125" customWidth="1"/>
    <col min="13549" max="13549" width="105.140625" customWidth="1"/>
    <col min="13551" max="13551" width="17.140625" customWidth="1"/>
    <col min="13552" max="13552" width="20.140625" customWidth="1"/>
    <col min="13553" max="13553" width="18.85546875" customWidth="1"/>
    <col min="13554" max="13554" width="15.5703125" customWidth="1"/>
    <col min="13805" max="13805" width="105.140625" customWidth="1"/>
    <col min="13807" max="13807" width="17.140625" customWidth="1"/>
    <col min="13808" max="13808" width="20.140625" customWidth="1"/>
    <col min="13809" max="13809" width="18.85546875" customWidth="1"/>
    <col min="13810" max="13810" width="15.5703125" customWidth="1"/>
    <col min="14061" max="14061" width="105.140625" customWidth="1"/>
    <col min="14063" max="14063" width="17.140625" customWidth="1"/>
    <col min="14064" max="14064" width="20.140625" customWidth="1"/>
    <col min="14065" max="14065" width="18.85546875" customWidth="1"/>
    <col min="14066" max="14066" width="15.5703125" customWidth="1"/>
    <col min="14317" max="14317" width="105.140625" customWidth="1"/>
    <col min="14319" max="14319" width="17.140625" customWidth="1"/>
    <col min="14320" max="14320" width="20.140625" customWidth="1"/>
    <col min="14321" max="14321" width="18.85546875" customWidth="1"/>
    <col min="14322" max="14322" width="15.5703125" customWidth="1"/>
    <col min="14573" max="14573" width="105.140625" customWidth="1"/>
    <col min="14575" max="14575" width="17.140625" customWidth="1"/>
    <col min="14576" max="14576" width="20.140625" customWidth="1"/>
    <col min="14577" max="14577" width="18.85546875" customWidth="1"/>
    <col min="14578" max="14578" width="15.5703125" customWidth="1"/>
    <col min="14829" max="14829" width="105.140625" customWidth="1"/>
    <col min="14831" max="14831" width="17.140625" customWidth="1"/>
    <col min="14832" max="14832" width="20.140625" customWidth="1"/>
    <col min="14833" max="14833" width="18.85546875" customWidth="1"/>
    <col min="14834" max="14834" width="15.5703125" customWidth="1"/>
    <col min="15085" max="15085" width="105.140625" customWidth="1"/>
    <col min="15087" max="15087" width="17.140625" customWidth="1"/>
    <col min="15088" max="15088" width="20.140625" customWidth="1"/>
    <col min="15089" max="15089" width="18.85546875" customWidth="1"/>
    <col min="15090" max="15090" width="15.5703125" customWidth="1"/>
    <col min="15341" max="15341" width="105.140625" customWidth="1"/>
    <col min="15343" max="15343" width="17.140625" customWidth="1"/>
    <col min="15344" max="15344" width="20.140625" customWidth="1"/>
    <col min="15345" max="15345" width="18.85546875" customWidth="1"/>
    <col min="15346" max="15346" width="15.5703125" customWidth="1"/>
    <col min="15597" max="15597" width="105.140625" customWidth="1"/>
    <col min="15599" max="15599" width="17.140625" customWidth="1"/>
    <col min="15600" max="15600" width="20.140625" customWidth="1"/>
    <col min="15601" max="15601" width="18.85546875" customWidth="1"/>
    <col min="15602" max="15602" width="15.5703125" customWidth="1"/>
    <col min="15853" max="15853" width="105.140625" customWidth="1"/>
    <col min="15855" max="15855" width="17.140625" customWidth="1"/>
    <col min="15856" max="15856" width="20.140625" customWidth="1"/>
    <col min="15857" max="15857" width="18.85546875" customWidth="1"/>
    <col min="15858" max="15858" width="15.5703125" customWidth="1"/>
    <col min="16109" max="16109" width="105.140625" customWidth="1"/>
    <col min="16111" max="16111" width="17.140625" customWidth="1"/>
    <col min="16112" max="16112" width="20.140625" customWidth="1"/>
    <col min="16113" max="16113" width="18.85546875" customWidth="1"/>
    <col min="16114" max="16114" width="15.5703125" customWidth="1"/>
  </cols>
  <sheetData>
    <row r="1" spans="1:18" x14ac:dyDescent="0.25">
      <c r="C1" s="247" t="s">
        <v>722</v>
      </c>
      <c r="D1" s="247"/>
      <c r="E1" s="247"/>
      <c r="F1" s="247"/>
      <c r="G1" s="247"/>
      <c r="H1" s="247"/>
      <c r="I1" s="247"/>
      <c r="J1" s="247"/>
      <c r="K1" s="247"/>
    </row>
    <row r="3" spans="1:18" ht="21" customHeight="1" x14ac:dyDescent="0.25">
      <c r="A3" s="243" t="s">
        <v>706</v>
      </c>
      <c r="B3" s="244"/>
      <c r="C3" s="244"/>
      <c r="D3" s="244"/>
      <c r="E3" s="244"/>
      <c r="F3" s="245"/>
    </row>
    <row r="4" spans="1:18" ht="18.75" customHeight="1" x14ac:dyDescent="0.25">
      <c r="A4" s="246" t="s">
        <v>662</v>
      </c>
      <c r="B4" s="244"/>
      <c r="C4" s="244"/>
      <c r="D4" s="244"/>
      <c r="E4" s="244"/>
      <c r="F4" s="245"/>
    </row>
    <row r="5" spans="1:18" ht="18" x14ac:dyDescent="0.25">
      <c r="A5" s="84"/>
    </row>
    <row r="6" spans="1:18" x14ac:dyDescent="0.25">
      <c r="A6" s="87" t="s">
        <v>708</v>
      </c>
      <c r="B6" s="25"/>
      <c r="C6" s="241" t="s">
        <v>647</v>
      </c>
      <c r="D6" s="241"/>
      <c r="E6" s="241"/>
      <c r="F6" s="242"/>
      <c r="G6" s="249" t="s">
        <v>741</v>
      </c>
      <c r="H6" s="250"/>
      <c r="I6" s="250"/>
      <c r="J6" s="250"/>
      <c r="K6" s="249" t="s">
        <v>742</v>
      </c>
      <c r="L6" s="250"/>
      <c r="M6" s="250"/>
      <c r="N6" s="250"/>
      <c r="O6" s="249" t="s">
        <v>747</v>
      </c>
      <c r="P6" s="250"/>
      <c r="Q6" s="250"/>
      <c r="R6" s="250"/>
    </row>
    <row r="7" spans="1:18" ht="60" x14ac:dyDescent="0.3">
      <c r="A7" s="284" t="s">
        <v>80</v>
      </c>
      <c r="B7" s="86" t="s">
        <v>81</v>
      </c>
      <c r="C7" s="85" t="s">
        <v>582</v>
      </c>
      <c r="D7" s="85" t="s">
        <v>583</v>
      </c>
      <c r="E7" s="85" t="s">
        <v>39</v>
      </c>
      <c r="F7" s="283" t="s">
        <v>23</v>
      </c>
      <c r="G7" s="214" t="s">
        <v>582</v>
      </c>
      <c r="H7" s="215" t="s">
        <v>583</v>
      </c>
      <c r="I7" s="215" t="s">
        <v>39</v>
      </c>
      <c r="J7" s="215" t="s">
        <v>23</v>
      </c>
      <c r="K7" s="214" t="s">
        <v>582</v>
      </c>
      <c r="L7" s="215" t="s">
        <v>583</v>
      </c>
      <c r="M7" s="215" t="s">
        <v>39</v>
      </c>
      <c r="N7" s="215" t="s">
        <v>23</v>
      </c>
      <c r="O7" s="214" t="s">
        <v>582</v>
      </c>
      <c r="P7" s="215" t="s">
        <v>583</v>
      </c>
      <c r="Q7" s="215" t="s">
        <v>39</v>
      </c>
      <c r="R7" s="215" t="s">
        <v>23</v>
      </c>
    </row>
    <row r="8" spans="1:18" ht="15.75" customHeight="1" x14ac:dyDescent="0.25">
      <c r="A8" s="282" t="s">
        <v>82</v>
      </c>
      <c r="B8" s="282" t="s">
        <v>83</v>
      </c>
      <c r="C8" s="140">
        <v>7890000</v>
      </c>
      <c r="D8" s="141">
        <v>0</v>
      </c>
      <c r="E8" s="141">
        <v>0</v>
      </c>
      <c r="F8" s="178">
        <f>SUM(C8:E8)</f>
        <v>7890000</v>
      </c>
      <c r="G8" s="211">
        <v>7890000</v>
      </c>
      <c r="H8" s="144">
        <v>0</v>
      </c>
      <c r="I8" s="144">
        <v>0</v>
      </c>
      <c r="J8" s="144">
        <f>SUM(G8:I8)</f>
        <v>7890000</v>
      </c>
      <c r="K8" s="211">
        <v>7890000</v>
      </c>
      <c r="L8" s="144">
        <v>0</v>
      </c>
      <c r="M8" s="144">
        <v>0</v>
      </c>
      <c r="N8" s="144">
        <f>SUM(K8:M8)</f>
        <v>7890000</v>
      </c>
      <c r="O8" s="211">
        <v>7890000</v>
      </c>
      <c r="P8" s="144">
        <v>0</v>
      </c>
      <c r="Q8" s="144">
        <v>0</v>
      </c>
      <c r="R8" s="144">
        <f>SUM(O8:Q8)</f>
        <v>7890000</v>
      </c>
    </row>
    <row r="9" spans="1:18" ht="15.75" customHeight="1" x14ac:dyDescent="0.25">
      <c r="A9" s="282" t="s">
        <v>84</v>
      </c>
      <c r="B9" s="272" t="s">
        <v>85</v>
      </c>
      <c r="C9" s="140">
        <v>150000</v>
      </c>
      <c r="D9" s="141">
        <v>0</v>
      </c>
      <c r="E9" s="141">
        <v>0</v>
      </c>
      <c r="F9" s="178">
        <f>SUM(C9:E9)</f>
        <v>150000</v>
      </c>
      <c r="G9" s="211">
        <v>150000</v>
      </c>
      <c r="H9" s="144">
        <v>0</v>
      </c>
      <c r="I9" s="144">
        <v>0</v>
      </c>
      <c r="J9" s="144">
        <f>SUM(G9:I9)</f>
        <v>150000</v>
      </c>
      <c r="K9" s="211">
        <v>150000</v>
      </c>
      <c r="L9" s="144">
        <v>0</v>
      </c>
      <c r="M9" s="144">
        <v>0</v>
      </c>
      <c r="N9" s="144">
        <f>SUM(K9:M9)</f>
        <v>150000</v>
      </c>
      <c r="O9" s="211">
        <v>150000</v>
      </c>
      <c r="P9" s="144">
        <v>0</v>
      </c>
      <c r="Q9" s="144">
        <v>0</v>
      </c>
      <c r="R9" s="144">
        <f>SUM(O9:Q9)</f>
        <v>150000</v>
      </c>
    </row>
    <row r="10" spans="1:18" ht="15.75" customHeight="1" x14ac:dyDescent="0.25">
      <c r="A10" s="282" t="s">
        <v>86</v>
      </c>
      <c r="B10" s="272" t="s">
        <v>87</v>
      </c>
      <c r="C10" s="140">
        <v>1245000</v>
      </c>
      <c r="D10" s="141">
        <v>0</v>
      </c>
      <c r="E10" s="141">
        <v>0</v>
      </c>
      <c r="F10" s="178">
        <f>SUM(C10:E10)</f>
        <v>1245000</v>
      </c>
      <c r="G10" s="211">
        <v>1245000</v>
      </c>
      <c r="H10" s="144">
        <v>0</v>
      </c>
      <c r="I10" s="144">
        <v>0</v>
      </c>
      <c r="J10" s="144">
        <f>SUM(G10:I10)</f>
        <v>1245000</v>
      </c>
      <c r="K10" s="211">
        <v>0</v>
      </c>
      <c r="L10" s="144">
        <v>0</v>
      </c>
      <c r="M10" s="144">
        <v>0</v>
      </c>
      <c r="N10" s="144">
        <f>SUM(K10:M10)</f>
        <v>0</v>
      </c>
      <c r="O10" s="211">
        <v>0</v>
      </c>
      <c r="P10" s="144">
        <v>0</v>
      </c>
      <c r="Q10" s="144">
        <v>0</v>
      </c>
      <c r="R10" s="144">
        <f>SUM(O10:Q10)</f>
        <v>0</v>
      </c>
    </row>
    <row r="11" spans="1:18" ht="15.75" customHeight="1" x14ac:dyDescent="0.25">
      <c r="A11" s="281" t="s">
        <v>88</v>
      </c>
      <c r="B11" s="272" t="s">
        <v>89</v>
      </c>
      <c r="C11" s="140"/>
      <c r="D11" s="141">
        <v>0</v>
      </c>
      <c r="E11" s="141">
        <v>0</v>
      </c>
      <c r="F11" s="178">
        <f>SUM(C11:E11)</f>
        <v>0</v>
      </c>
      <c r="G11" s="211"/>
      <c r="H11" s="144">
        <v>0</v>
      </c>
      <c r="I11" s="144">
        <v>0</v>
      </c>
      <c r="J11" s="144">
        <f>SUM(G11:I11)</f>
        <v>0</v>
      </c>
      <c r="K11" s="211"/>
      <c r="L11" s="144">
        <v>0</v>
      </c>
      <c r="M11" s="144">
        <v>0</v>
      </c>
      <c r="N11" s="144">
        <f>SUM(K11:M11)</f>
        <v>0</v>
      </c>
      <c r="O11" s="211"/>
      <c r="P11" s="144">
        <v>0</v>
      </c>
      <c r="Q11" s="144">
        <v>0</v>
      </c>
      <c r="R11" s="144">
        <f>SUM(O11:Q11)</f>
        <v>0</v>
      </c>
    </row>
    <row r="12" spans="1:18" ht="15.75" customHeight="1" x14ac:dyDescent="0.25">
      <c r="A12" s="281" t="s">
        <v>90</v>
      </c>
      <c r="B12" s="272" t="s">
        <v>91</v>
      </c>
      <c r="C12" s="140"/>
      <c r="D12" s="141">
        <v>0</v>
      </c>
      <c r="E12" s="141">
        <v>0</v>
      </c>
      <c r="F12" s="178">
        <f>SUM(C12:E12)</f>
        <v>0</v>
      </c>
      <c r="G12" s="211"/>
      <c r="H12" s="144">
        <v>0</v>
      </c>
      <c r="I12" s="144">
        <v>0</v>
      </c>
      <c r="J12" s="144">
        <f>SUM(G12:I12)</f>
        <v>0</v>
      </c>
      <c r="K12" s="211"/>
      <c r="L12" s="144">
        <v>0</v>
      </c>
      <c r="M12" s="144">
        <v>0</v>
      </c>
      <c r="N12" s="144">
        <f>SUM(K12:M12)</f>
        <v>0</v>
      </c>
      <c r="O12" s="211"/>
      <c r="P12" s="144">
        <v>0</v>
      </c>
      <c r="Q12" s="144">
        <v>0</v>
      </c>
      <c r="R12" s="144">
        <f>SUM(O12:Q12)</f>
        <v>0</v>
      </c>
    </row>
    <row r="13" spans="1:18" ht="15.75" customHeight="1" x14ac:dyDescent="0.25">
      <c r="A13" s="281" t="s">
        <v>92</v>
      </c>
      <c r="B13" s="272" t="s">
        <v>93</v>
      </c>
      <c r="C13" s="140"/>
      <c r="D13" s="141">
        <v>0</v>
      </c>
      <c r="E13" s="141">
        <v>0</v>
      </c>
      <c r="F13" s="178">
        <f>SUM(C13:E13)</f>
        <v>0</v>
      </c>
      <c r="G13" s="211"/>
      <c r="H13" s="144">
        <v>0</v>
      </c>
      <c r="I13" s="144">
        <v>0</v>
      </c>
      <c r="J13" s="144">
        <f>SUM(G13:I13)</f>
        <v>0</v>
      </c>
      <c r="K13" s="211"/>
      <c r="L13" s="144">
        <v>0</v>
      </c>
      <c r="M13" s="144">
        <v>0</v>
      </c>
      <c r="N13" s="144">
        <f>SUM(K13:M13)</f>
        <v>0</v>
      </c>
      <c r="O13" s="211"/>
      <c r="P13" s="144">
        <v>0</v>
      </c>
      <c r="Q13" s="144">
        <v>0</v>
      </c>
      <c r="R13" s="144">
        <f>SUM(O13:Q13)</f>
        <v>0</v>
      </c>
    </row>
    <row r="14" spans="1:18" ht="15.75" customHeight="1" x14ac:dyDescent="0.25">
      <c r="A14" s="281" t="s">
        <v>94</v>
      </c>
      <c r="B14" s="272" t="s">
        <v>95</v>
      </c>
      <c r="C14" s="140"/>
      <c r="D14" s="141">
        <v>0</v>
      </c>
      <c r="E14" s="141">
        <v>0</v>
      </c>
      <c r="F14" s="178">
        <f>SUM(C14:E14)</f>
        <v>0</v>
      </c>
      <c r="G14" s="211"/>
      <c r="H14" s="144">
        <v>0</v>
      </c>
      <c r="I14" s="144">
        <v>0</v>
      </c>
      <c r="J14" s="144">
        <f>SUM(G14:I14)</f>
        <v>0</v>
      </c>
      <c r="K14" s="211"/>
      <c r="L14" s="144">
        <v>0</v>
      </c>
      <c r="M14" s="144">
        <v>0</v>
      </c>
      <c r="N14" s="144">
        <f>SUM(K14:M14)</f>
        <v>0</v>
      </c>
      <c r="O14" s="211"/>
      <c r="P14" s="144">
        <v>0</v>
      </c>
      <c r="Q14" s="144">
        <v>0</v>
      </c>
      <c r="R14" s="144">
        <f>SUM(O14:Q14)</f>
        <v>0</v>
      </c>
    </row>
    <row r="15" spans="1:18" ht="15.75" customHeight="1" x14ac:dyDescent="0.25">
      <c r="A15" s="281" t="s">
        <v>96</v>
      </c>
      <c r="B15" s="272" t="s">
        <v>97</v>
      </c>
      <c r="C15" s="140"/>
      <c r="D15" s="141">
        <v>0</v>
      </c>
      <c r="E15" s="141">
        <v>0</v>
      </c>
      <c r="F15" s="178">
        <f>SUM(C15:E15)</f>
        <v>0</v>
      </c>
      <c r="G15" s="211"/>
      <c r="H15" s="144">
        <v>0</v>
      </c>
      <c r="I15" s="144">
        <v>0</v>
      </c>
      <c r="J15" s="144">
        <f>SUM(G15:I15)</f>
        <v>0</v>
      </c>
      <c r="K15" s="211"/>
      <c r="L15" s="144">
        <v>0</v>
      </c>
      <c r="M15" s="144">
        <v>0</v>
      </c>
      <c r="N15" s="144">
        <f>SUM(K15:M15)</f>
        <v>0</v>
      </c>
      <c r="O15" s="211"/>
      <c r="P15" s="144">
        <v>0</v>
      </c>
      <c r="Q15" s="144">
        <v>0</v>
      </c>
      <c r="R15" s="144">
        <f>SUM(O15:Q15)</f>
        <v>0</v>
      </c>
    </row>
    <row r="16" spans="1:18" ht="15.75" customHeight="1" x14ac:dyDescent="0.25">
      <c r="A16" s="177" t="s">
        <v>98</v>
      </c>
      <c r="B16" s="272" t="s">
        <v>99</v>
      </c>
      <c r="C16" s="140"/>
      <c r="D16" s="141">
        <v>0</v>
      </c>
      <c r="E16" s="141">
        <v>0</v>
      </c>
      <c r="F16" s="178">
        <f>SUM(C16:E16)</f>
        <v>0</v>
      </c>
      <c r="G16" s="211"/>
      <c r="H16" s="144">
        <v>0</v>
      </c>
      <c r="I16" s="144">
        <v>0</v>
      </c>
      <c r="J16" s="144">
        <f>SUM(G16:I16)</f>
        <v>0</v>
      </c>
      <c r="K16" s="211"/>
      <c r="L16" s="144">
        <v>0</v>
      </c>
      <c r="M16" s="144">
        <v>0</v>
      </c>
      <c r="N16" s="144">
        <f>SUM(K16:M16)</f>
        <v>0</v>
      </c>
      <c r="O16" s="211"/>
      <c r="P16" s="144">
        <v>0</v>
      </c>
      <c r="Q16" s="144">
        <v>0</v>
      </c>
      <c r="R16" s="144">
        <f>SUM(O16:Q16)</f>
        <v>0</v>
      </c>
    </row>
    <row r="17" spans="1:18" ht="15.75" customHeight="1" x14ac:dyDescent="0.25">
      <c r="A17" s="177" t="s">
        <v>100</v>
      </c>
      <c r="B17" s="272" t="s">
        <v>101</v>
      </c>
      <c r="C17" s="140"/>
      <c r="D17" s="141">
        <v>0</v>
      </c>
      <c r="E17" s="141">
        <v>0</v>
      </c>
      <c r="F17" s="178">
        <f>SUM(C17:E17)</f>
        <v>0</v>
      </c>
      <c r="G17" s="211"/>
      <c r="H17" s="144">
        <v>0</v>
      </c>
      <c r="I17" s="144">
        <v>0</v>
      </c>
      <c r="J17" s="144">
        <f>SUM(G17:I17)</f>
        <v>0</v>
      </c>
      <c r="K17" s="211"/>
      <c r="L17" s="144">
        <v>0</v>
      </c>
      <c r="M17" s="144">
        <v>0</v>
      </c>
      <c r="N17" s="144">
        <f>SUM(K17:M17)</f>
        <v>0</v>
      </c>
      <c r="O17" s="211"/>
      <c r="P17" s="144">
        <v>0</v>
      </c>
      <c r="Q17" s="144">
        <v>0</v>
      </c>
      <c r="R17" s="144">
        <f>SUM(O17:Q17)</f>
        <v>0</v>
      </c>
    </row>
    <row r="18" spans="1:18" ht="15.75" customHeight="1" x14ac:dyDescent="0.25">
      <c r="A18" s="177" t="s">
        <v>102</v>
      </c>
      <c r="B18" s="272" t="s">
        <v>103</v>
      </c>
      <c r="C18" s="140"/>
      <c r="D18" s="141">
        <v>0</v>
      </c>
      <c r="E18" s="141">
        <v>0</v>
      </c>
      <c r="F18" s="178">
        <f>SUM(C18:E18)</f>
        <v>0</v>
      </c>
      <c r="G18" s="211"/>
      <c r="H18" s="144">
        <v>0</v>
      </c>
      <c r="I18" s="144">
        <v>0</v>
      </c>
      <c r="J18" s="144">
        <f>SUM(G18:I18)</f>
        <v>0</v>
      </c>
      <c r="K18" s="211"/>
      <c r="L18" s="144">
        <v>0</v>
      </c>
      <c r="M18" s="144">
        <v>0</v>
      </c>
      <c r="N18" s="144">
        <f>SUM(K18:M18)</f>
        <v>0</v>
      </c>
      <c r="O18" s="211"/>
      <c r="P18" s="144">
        <v>0</v>
      </c>
      <c r="Q18" s="144">
        <v>0</v>
      </c>
      <c r="R18" s="144">
        <f>SUM(O18:Q18)</f>
        <v>0</v>
      </c>
    </row>
    <row r="19" spans="1:18" ht="15.75" customHeight="1" x14ac:dyDescent="0.25">
      <c r="A19" s="177" t="s">
        <v>104</v>
      </c>
      <c r="B19" s="272" t="s">
        <v>105</v>
      </c>
      <c r="C19" s="140"/>
      <c r="D19" s="141">
        <v>0</v>
      </c>
      <c r="E19" s="141">
        <v>0</v>
      </c>
      <c r="F19" s="178">
        <f>SUM(C19:E19)</f>
        <v>0</v>
      </c>
      <c r="G19" s="211"/>
      <c r="H19" s="144">
        <v>0</v>
      </c>
      <c r="I19" s="144">
        <v>0</v>
      </c>
      <c r="J19" s="144">
        <f>SUM(G19:I19)</f>
        <v>0</v>
      </c>
      <c r="K19" s="211"/>
      <c r="L19" s="144">
        <v>0</v>
      </c>
      <c r="M19" s="144">
        <v>0</v>
      </c>
      <c r="N19" s="144">
        <f>SUM(K19:M19)</f>
        <v>0</v>
      </c>
      <c r="O19" s="211"/>
      <c r="P19" s="144">
        <v>0</v>
      </c>
      <c r="Q19" s="144">
        <v>0</v>
      </c>
      <c r="R19" s="144">
        <f>SUM(O19:Q19)</f>
        <v>0</v>
      </c>
    </row>
    <row r="20" spans="1:18" ht="15.75" customHeight="1" x14ac:dyDescent="0.25">
      <c r="A20" s="177" t="s">
        <v>442</v>
      </c>
      <c r="B20" s="272" t="s">
        <v>106</v>
      </c>
      <c r="C20" s="140">
        <v>240000</v>
      </c>
      <c r="D20" s="141">
        <v>0</v>
      </c>
      <c r="E20" s="141">
        <v>0</v>
      </c>
      <c r="F20" s="178">
        <f>SUM(C20:E20)</f>
        <v>240000</v>
      </c>
      <c r="G20" s="211">
        <v>240000</v>
      </c>
      <c r="H20" s="144">
        <v>0</v>
      </c>
      <c r="I20" s="144">
        <v>0</v>
      </c>
      <c r="J20" s="144">
        <f>SUM(G20:I20)</f>
        <v>240000</v>
      </c>
      <c r="K20" s="211">
        <v>240000</v>
      </c>
      <c r="L20" s="144">
        <v>0</v>
      </c>
      <c r="M20" s="144">
        <v>0</v>
      </c>
      <c r="N20" s="144">
        <f>SUM(K20:M20)</f>
        <v>240000</v>
      </c>
      <c r="O20" s="207">
        <v>740000</v>
      </c>
      <c r="P20" s="144">
        <v>0</v>
      </c>
      <c r="Q20" s="144">
        <v>0</v>
      </c>
      <c r="R20" s="144">
        <f>SUM(O20:Q20)</f>
        <v>740000</v>
      </c>
    </row>
    <row r="21" spans="1:18" s="74" customFormat="1" ht="15.75" customHeight="1" x14ac:dyDescent="0.25">
      <c r="A21" s="280" t="s">
        <v>381</v>
      </c>
      <c r="B21" s="278" t="s">
        <v>107</v>
      </c>
      <c r="C21" s="138">
        <f>SUM(C8:C20)</f>
        <v>9525000</v>
      </c>
      <c r="D21" s="138">
        <f>SUM(D8:D20)</f>
        <v>0</v>
      </c>
      <c r="E21" s="138">
        <f>SUM(E8:E20)</f>
        <v>0</v>
      </c>
      <c r="F21" s="178">
        <f>SUM(C21:E21)</f>
        <v>9525000</v>
      </c>
      <c r="G21" s="187">
        <f>SUM(G8:G20)</f>
        <v>9525000</v>
      </c>
      <c r="H21" s="142">
        <f>SUM(H8:H20)</f>
        <v>0</v>
      </c>
      <c r="I21" s="142">
        <f>SUM(I8:I20)</f>
        <v>0</v>
      </c>
      <c r="J21" s="144">
        <f>SUM(G21:I21)</f>
        <v>9525000</v>
      </c>
      <c r="K21" s="187">
        <f>SUM(K8:K20)</f>
        <v>8280000</v>
      </c>
      <c r="L21" s="142">
        <f>SUM(L8:L20)</f>
        <v>0</v>
      </c>
      <c r="M21" s="142">
        <f>SUM(M8:M20)</f>
        <v>0</v>
      </c>
      <c r="N21" s="144">
        <f>SUM(K21:M21)</f>
        <v>8280000</v>
      </c>
      <c r="O21" s="187">
        <f>SUM(O8:O20)</f>
        <v>8780000</v>
      </c>
      <c r="P21" s="142">
        <f>SUM(P8:P20)</f>
        <v>0</v>
      </c>
      <c r="Q21" s="142">
        <f>SUM(Q8:Q20)</f>
        <v>0</v>
      </c>
      <c r="R21" s="144">
        <f>SUM(O21:Q21)</f>
        <v>8780000</v>
      </c>
    </row>
    <row r="22" spans="1:18" ht="15.75" customHeight="1" x14ac:dyDescent="0.25">
      <c r="A22" s="177" t="s">
        <v>108</v>
      </c>
      <c r="B22" s="272" t="s">
        <v>109</v>
      </c>
      <c r="C22" s="140">
        <v>3328000</v>
      </c>
      <c r="D22" s="141">
        <v>0</v>
      </c>
      <c r="E22" s="141">
        <v>0</v>
      </c>
      <c r="F22" s="178">
        <f>SUM(C22:E22)</f>
        <v>3328000</v>
      </c>
      <c r="G22" s="211">
        <v>3328000</v>
      </c>
      <c r="H22" s="144">
        <v>0</v>
      </c>
      <c r="I22" s="144">
        <v>0</v>
      </c>
      <c r="J22" s="144">
        <f>SUM(G22:I22)</f>
        <v>3328000</v>
      </c>
      <c r="K22" s="211">
        <v>3328000</v>
      </c>
      <c r="L22" s="144">
        <v>0</v>
      </c>
      <c r="M22" s="144">
        <v>0</v>
      </c>
      <c r="N22" s="144">
        <f>SUM(K22:M22)</f>
        <v>3328000</v>
      </c>
      <c r="O22" s="211">
        <v>3328000</v>
      </c>
      <c r="P22" s="144">
        <v>0</v>
      </c>
      <c r="Q22" s="144">
        <v>0</v>
      </c>
      <c r="R22" s="144">
        <f>SUM(O22:Q22)</f>
        <v>3328000</v>
      </c>
    </row>
    <row r="23" spans="1:18" ht="15.75" customHeight="1" x14ac:dyDescent="0.25">
      <c r="A23" s="177" t="s">
        <v>110</v>
      </c>
      <c r="B23" s="272" t="s">
        <v>111</v>
      </c>
      <c r="C23" s="140">
        <v>84500</v>
      </c>
      <c r="D23" s="141">
        <v>0</v>
      </c>
      <c r="E23" s="141">
        <v>0</v>
      </c>
      <c r="F23" s="178">
        <f>SUM(C23:E23)</f>
        <v>84500</v>
      </c>
      <c r="G23" s="211">
        <v>84500</v>
      </c>
      <c r="H23" s="144">
        <v>0</v>
      </c>
      <c r="I23" s="144">
        <v>0</v>
      </c>
      <c r="J23" s="144">
        <f>SUM(G23:I23)</f>
        <v>84500</v>
      </c>
      <c r="K23" s="211">
        <v>1129500</v>
      </c>
      <c r="L23" s="144">
        <v>0</v>
      </c>
      <c r="M23" s="144">
        <v>0</v>
      </c>
      <c r="N23" s="144">
        <f>SUM(K23:M23)</f>
        <v>1129500</v>
      </c>
      <c r="O23" s="207">
        <v>1329500</v>
      </c>
      <c r="P23" s="144">
        <v>0</v>
      </c>
      <c r="Q23" s="144">
        <v>0</v>
      </c>
      <c r="R23" s="144">
        <f>SUM(O23:Q23)</f>
        <v>1329500</v>
      </c>
    </row>
    <row r="24" spans="1:18" ht="15.75" customHeight="1" x14ac:dyDescent="0.25">
      <c r="A24" s="274" t="s">
        <v>112</v>
      </c>
      <c r="B24" s="272" t="s">
        <v>113</v>
      </c>
      <c r="C24" s="140">
        <v>350000</v>
      </c>
      <c r="D24" s="141">
        <v>0</v>
      </c>
      <c r="E24" s="141">
        <v>0</v>
      </c>
      <c r="F24" s="178">
        <f>SUM(C24:E24)</f>
        <v>350000</v>
      </c>
      <c r="G24" s="211">
        <v>350000</v>
      </c>
      <c r="H24" s="144">
        <v>0</v>
      </c>
      <c r="I24" s="144">
        <v>0</v>
      </c>
      <c r="J24" s="144">
        <f>SUM(G24:I24)</f>
        <v>350000</v>
      </c>
      <c r="K24" s="211">
        <v>350000</v>
      </c>
      <c r="L24" s="144">
        <v>0</v>
      </c>
      <c r="M24" s="144">
        <v>0</v>
      </c>
      <c r="N24" s="144">
        <f>SUM(K24:M24)</f>
        <v>350000</v>
      </c>
      <c r="O24" s="211">
        <v>350000</v>
      </c>
      <c r="P24" s="144">
        <v>0</v>
      </c>
      <c r="Q24" s="144">
        <v>0</v>
      </c>
      <c r="R24" s="144">
        <f>SUM(O24:Q24)</f>
        <v>350000</v>
      </c>
    </row>
    <row r="25" spans="1:18" s="74" customFormat="1" ht="15.75" customHeight="1" x14ac:dyDescent="0.25">
      <c r="A25" s="263" t="s">
        <v>382</v>
      </c>
      <c r="B25" s="278" t="s">
        <v>114</v>
      </c>
      <c r="C25" s="138">
        <f>SUM(C22:C24)</f>
        <v>3762500</v>
      </c>
      <c r="D25" s="138">
        <f>SUM(D22:D24)</f>
        <v>0</v>
      </c>
      <c r="E25" s="138">
        <f>SUM(E22:E24)</f>
        <v>0</v>
      </c>
      <c r="F25" s="179">
        <f>SUM(C25:E25)</f>
        <v>3762500</v>
      </c>
      <c r="G25" s="187">
        <f>SUM(G22:G24)</f>
        <v>3762500</v>
      </c>
      <c r="H25" s="142">
        <f>SUM(H22:H24)</f>
        <v>0</v>
      </c>
      <c r="I25" s="142">
        <f>SUM(I22:I24)</f>
        <v>0</v>
      </c>
      <c r="J25" s="142">
        <f>SUM(G25:I25)</f>
        <v>3762500</v>
      </c>
      <c r="K25" s="187">
        <f>SUM(K22:K24)</f>
        <v>4807500</v>
      </c>
      <c r="L25" s="142">
        <f>SUM(L22:L24)</f>
        <v>0</v>
      </c>
      <c r="M25" s="142">
        <f>SUM(M22:M24)</f>
        <v>0</v>
      </c>
      <c r="N25" s="142">
        <f>SUM(K25:M25)</f>
        <v>4807500</v>
      </c>
      <c r="O25" s="187">
        <f>SUM(O22:O24)</f>
        <v>5007500</v>
      </c>
      <c r="P25" s="142">
        <f>SUM(P22:P24)</f>
        <v>0</v>
      </c>
      <c r="Q25" s="142">
        <f>SUM(Q22:Q24)</f>
        <v>0</v>
      </c>
      <c r="R25" s="142">
        <f>SUM(O25:Q25)</f>
        <v>5007500</v>
      </c>
    </row>
    <row r="26" spans="1:18" s="74" customFormat="1" ht="15.75" customHeight="1" x14ac:dyDescent="0.25">
      <c r="A26" s="279" t="s">
        <v>469</v>
      </c>
      <c r="B26" s="270" t="s">
        <v>115</v>
      </c>
      <c r="C26" s="138">
        <f>C21+C25</f>
        <v>13287500</v>
      </c>
      <c r="D26" s="138">
        <f>D21+D25</f>
        <v>0</v>
      </c>
      <c r="E26" s="138">
        <f>E21+E25</f>
        <v>0</v>
      </c>
      <c r="F26" s="179">
        <f>SUM(C26:E26)</f>
        <v>13287500</v>
      </c>
      <c r="G26" s="187">
        <f>G21+G25</f>
        <v>13287500</v>
      </c>
      <c r="H26" s="142">
        <f>H21+H25</f>
        <v>0</v>
      </c>
      <c r="I26" s="142">
        <f>I21+I25</f>
        <v>0</v>
      </c>
      <c r="J26" s="142">
        <f>SUM(G26:I26)</f>
        <v>13287500</v>
      </c>
      <c r="K26" s="187">
        <f>K21+K25</f>
        <v>13087500</v>
      </c>
      <c r="L26" s="142">
        <f>L21+L25</f>
        <v>0</v>
      </c>
      <c r="M26" s="142">
        <f>M21+M25</f>
        <v>0</v>
      </c>
      <c r="N26" s="142">
        <f>SUM(K26:M26)</f>
        <v>13087500</v>
      </c>
      <c r="O26" s="187">
        <f>O21+O25</f>
        <v>13787500</v>
      </c>
      <c r="P26" s="142">
        <f>P21+P25</f>
        <v>0</v>
      </c>
      <c r="Q26" s="142">
        <f>Q21+Q25</f>
        <v>0</v>
      </c>
      <c r="R26" s="142">
        <f>SUM(O26:Q26)</f>
        <v>13787500</v>
      </c>
    </row>
    <row r="27" spans="1:18" s="74" customFormat="1" ht="15.75" customHeight="1" x14ac:dyDescent="0.25">
      <c r="A27" s="265" t="s">
        <v>443</v>
      </c>
      <c r="B27" s="270" t="s">
        <v>116</v>
      </c>
      <c r="C27" s="138">
        <v>2393000</v>
      </c>
      <c r="D27" s="139">
        <v>0</v>
      </c>
      <c r="E27" s="139">
        <v>0</v>
      </c>
      <c r="F27" s="179">
        <f>SUM(C27:E27)</f>
        <v>2393000</v>
      </c>
      <c r="G27" s="187">
        <v>2393000</v>
      </c>
      <c r="H27" s="142">
        <v>0</v>
      </c>
      <c r="I27" s="142">
        <v>0</v>
      </c>
      <c r="J27" s="142">
        <f>SUM(G27:I27)</f>
        <v>2393000</v>
      </c>
      <c r="K27" s="187">
        <v>2362000</v>
      </c>
      <c r="L27" s="142">
        <v>0</v>
      </c>
      <c r="M27" s="142">
        <v>0</v>
      </c>
      <c r="N27" s="142">
        <f>SUM(K27:M27)</f>
        <v>2362000</v>
      </c>
      <c r="O27" s="190">
        <v>2393000</v>
      </c>
      <c r="P27" s="142">
        <v>0</v>
      </c>
      <c r="Q27" s="142">
        <v>0</v>
      </c>
      <c r="R27" s="142">
        <f>SUM(O27:Q27)</f>
        <v>2393000</v>
      </c>
    </row>
    <row r="28" spans="1:18" ht="15.75" customHeight="1" x14ac:dyDescent="0.25">
      <c r="A28" s="177" t="s">
        <v>117</v>
      </c>
      <c r="B28" s="272" t="s">
        <v>118</v>
      </c>
      <c r="C28" s="140">
        <v>30000</v>
      </c>
      <c r="D28" s="141">
        <v>0</v>
      </c>
      <c r="E28" s="141">
        <v>0</v>
      </c>
      <c r="F28" s="178">
        <f>SUM(C28:E28)</f>
        <v>30000</v>
      </c>
      <c r="G28" s="211">
        <v>30000</v>
      </c>
      <c r="H28" s="144">
        <v>0</v>
      </c>
      <c r="I28" s="144">
        <v>0</v>
      </c>
      <c r="J28" s="144">
        <f>SUM(G28:I28)</f>
        <v>30000</v>
      </c>
      <c r="K28" s="211">
        <v>30000</v>
      </c>
      <c r="L28" s="144">
        <v>0</v>
      </c>
      <c r="M28" s="144">
        <v>0</v>
      </c>
      <c r="N28" s="144">
        <f>SUM(K28:M28)</f>
        <v>30000</v>
      </c>
      <c r="O28" s="207">
        <v>56209</v>
      </c>
      <c r="P28" s="144">
        <v>0</v>
      </c>
      <c r="Q28" s="144">
        <v>0</v>
      </c>
      <c r="R28" s="144">
        <f>SUM(O28:Q28)</f>
        <v>56209</v>
      </c>
    </row>
    <row r="29" spans="1:18" ht="15.75" customHeight="1" x14ac:dyDescent="0.25">
      <c r="A29" s="177" t="s">
        <v>119</v>
      </c>
      <c r="B29" s="272" t="s">
        <v>120</v>
      </c>
      <c r="C29" s="140">
        <v>1385000</v>
      </c>
      <c r="D29" s="141">
        <v>0</v>
      </c>
      <c r="E29" s="141">
        <v>8000</v>
      </c>
      <c r="F29" s="178">
        <f>SUM(C29:E29)</f>
        <v>1393000</v>
      </c>
      <c r="G29" s="211">
        <v>1385000</v>
      </c>
      <c r="H29" s="144">
        <v>0</v>
      </c>
      <c r="I29" s="144">
        <v>8000</v>
      </c>
      <c r="J29" s="144">
        <f>SUM(G29:I29)</f>
        <v>1393000</v>
      </c>
      <c r="K29" s="211">
        <v>1385000</v>
      </c>
      <c r="L29" s="144">
        <v>0</v>
      </c>
      <c r="M29" s="144">
        <v>8000</v>
      </c>
      <c r="N29" s="144">
        <f>SUM(K29:M29)</f>
        <v>1393000</v>
      </c>
      <c r="O29" s="207">
        <v>1485000</v>
      </c>
      <c r="P29" s="144">
        <v>0</v>
      </c>
      <c r="Q29" s="144">
        <v>8000</v>
      </c>
      <c r="R29" s="144">
        <f>SUM(O29:Q29)</f>
        <v>1493000</v>
      </c>
    </row>
    <row r="30" spans="1:18" ht="15.75" customHeight="1" x14ac:dyDescent="0.25">
      <c r="A30" s="177" t="s">
        <v>121</v>
      </c>
      <c r="B30" s="272" t="s">
        <v>122</v>
      </c>
      <c r="C30" s="140">
        <v>0</v>
      </c>
      <c r="D30" s="141">
        <v>0</v>
      </c>
      <c r="E30" s="141">
        <v>0</v>
      </c>
      <c r="F30" s="178">
        <f>SUM(C30:E30)</f>
        <v>0</v>
      </c>
      <c r="G30" s="211">
        <v>0</v>
      </c>
      <c r="H30" s="144">
        <v>0</v>
      </c>
      <c r="I30" s="144">
        <v>0</v>
      </c>
      <c r="J30" s="144">
        <f>SUM(G30:I30)</f>
        <v>0</v>
      </c>
      <c r="K30" s="211">
        <v>0</v>
      </c>
      <c r="L30" s="144">
        <v>0</v>
      </c>
      <c r="M30" s="144">
        <v>0</v>
      </c>
      <c r="N30" s="144">
        <f>SUM(K30:M30)</f>
        <v>0</v>
      </c>
      <c r="O30" s="211">
        <v>0</v>
      </c>
      <c r="P30" s="144">
        <v>0</v>
      </c>
      <c r="Q30" s="144">
        <v>0</v>
      </c>
      <c r="R30" s="144">
        <f>SUM(O30:Q30)</f>
        <v>0</v>
      </c>
    </row>
    <row r="31" spans="1:18" s="74" customFormat="1" ht="15.75" customHeight="1" x14ac:dyDescent="0.25">
      <c r="A31" s="263" t="s">
        <v>383</v>
      </c>
      <c r="B31" s="278" t="s">
        <v>123</v>
      </c>
      <c r="C31" s="138">
        <f>SUM(C28:C30)</f>
        <v>1415000</v>
      </c>
      <c r="D31" s="138">
        <f>SUM(D28:D30)</f>
        <v>0</v>
      </c>
      <c r="E31" s="138">
        <f>SUM(E28:E30)</f>
        <v>8000</v>
      </c>
      <c r="F31" s="179">
        <f>SUM(C31:E31)</f>
        <v>1423000</v>
      </c>
      <c r="G31" s="187">
        <f>SUM(G28:G30)</f>
        <v>1415000</v>
      </c>
      <c r="H31" s="142">
        <f>SUM(H28:H30)</f>
        <v>0</v>
      </c>
      <c r="I31" s="142">
        <f>SUM(I28:I30)</f>
        <v>8000</v>
      </c>
      <c r="J31" s="142">
        <f>SUM(G31:I31)</f>
        <v>1423000</v>
      </c>
      <c r="K31" s="187">
        <f>SUM(K28:K30)</f>
        <v>1415000</v>
      </c>
      <c r="L31" s="142">
        <f>SUM(L28:L30)</f>
        <v>0</v>
      </c>
      <c r="M31" s="142">
        <f>SUM(M28:M30)</f>
        <v>8000</v>
      </c>
      <c r="N31" s="142">
        <f>SUM(K31:M31)</f>
        <v>1423000</v>
      </c>
      <c r="O31" s="187">
        <f>SUM(O28:O30)</f>
        <v>1541209</v>
      </c>
      <c r="P31" s="142">
        <f>SUM(P28:P30)</f>
        <v>0</v>
      </c>
      <c r="Q31" s="142">
        <f>SUM(Q28:Q30)</f>
        <v>8000</v>
      </c>
      <c r="R31" s="142">
        <f>SUM(O31:Q31)</f>
        <v>1549209</v>
      </c>
    </row>
    <row r="32" spans="1:18" ht="15.75" customHeight="1" x14ac:dyDescent="0.25">
      <c r="A32" s="177" t="s">
        <v>124</v>
      </c>
      <c r="B32" s="272" t="s">
        <v>125</v>
      </c>
      <c r="C32" s="140">
        <v>245000</v>
      </c>
      <c r="D32" s="141">
        <v>0</v>
      </c>
      <c r="E32" s="141">
        <v>0</v>
      </c>
      <c r="F32" s="178">
        <f>SUM(C32:E32)</f>
        <v>245000</v>
      </c>
      <c r="G32" s="211">
        <v>245000</v>
      </c>
      <c r="H32" s="144">
        <v>0</v>
      </c>
      <c r="I32" s="144">
        <v>0</v>
      </c>
      <c r="J32" s="144">
        <f>SUM(G32:I32)</f>
        <v>245000</v>
      </c>
      <c r="K32" s="211">
        <v>345000</v>
      </c>
      <c r="L32" s="144">
        <v>0</v>
      </c>
      <c r="M32" s="144">
        <v>0</v>
      </c>
      <c r="N32" s="144">
        <f>SUM(K32:M32)</f>
        <v>345000</v>
      </c>
      <c r="O32" s="207">
        <v>605000</v>
      </c>
      <c r="P32" s="144">
        <v>0</v>
      </c>
      <c r="Q32" s="144">
        <v>0</v>
      </c>
      <c r="R32" s="144">
        <f>SUM(O32:Q32)</f>
        <v>605000</v>
      </c>
    </row>
    <row r="33" spans="1:18" ht="15.75" customHeight="1" x14ac:dyDescent="0.25">
      <c r="A33" s="177" t="s">
        <v>126</v>
      </c>
      <c r="B33" s="272" t="s">
        <v>127</v>
      </c>
      <c r="C33" s="140">
        <v>240000</v>
      </c>
      <c r="D33" s="141">
        <v>0</v>
      </c>
      <c r="E33" s="141">
        <v>0</v>
      </c>
      <c r="F33" s="178">
        <f>SUM(C33:E33)</f>
        <v>240000</v>
      </c>
      <c r="G33" s="211">
        <v>240000</v>
      </c>
      <c r="H33" s="144">
        <v>0</v>
      </c>
      <c r="I33" s="144">
        <v>0</v>
      </c>
      <c r="J33" s="144">
        <f>SUM(G33:I33)</f>
        <v>240000</v>
      </c>
      <c r="K33" s="211">
        <v>240000</v>
      </c>
      <c r="L33" s="144">
        <v>0</v>
      </c>
      <c r="M33" s="144">
        <v>0</v>
      </c>
      <c r="N33" s="144">
        <f>SUM(K33:M33)</f>
        <v>240000</v>
      </c>
      <c r="O33" s="211">
        <v>240000</v>
      </c>
      <c r="P33" s="144">
        <v>0</v>
      </c>
      <c r="Q33" s="144">
        <v>0</v>
      </c>
      <c r="R33" s="144">
        <f>SUM(O33:Q33)</f>
        <v>240000</v>
      </c>
    </row>
    <row r="34" spans="1:18" s="74" customFormat="1" ht="15" customHeight="1" x14ac:dyDescent="0.25">
      <c r="A34" s="263" t="s">
        <v>470</v>
      </c>
      <c r="B34" s="278" t="s">
        <v>128</v>
      </c>
      <c r="C34" s="138">
        <f>SUM(C32:C33)</f>
        <v>485000</v>
      </c>
      <c r="D34" s="138">
        <f>SUM(D32:D33)</f>
        <v>0</v>
      </c>
      <c r="E34" s="138">
        <f>SUM(E32:E33)</f>
        <v>0</v>
      </c>
      <c r="F34" s="179">
        <f>SUM(C34:E34)</f>
        <v>485000</v>
      </c>
      <c r="G34" s="187">
        <f>SUM(G32:G33)</f>
        <v>485000</v>
      </c>
      <c r="H34" s="142">
        <f>SUM(H32:H33)</f>
        <v>0</v>
      </c>
      <c r="I34" s="142">
        <f>SUM(I32:I33)</f>
        <v>0</v>
      </c>
      <c r="J34" s="142">
        <f>SUM(G34:I34)</f>
        <v>485000</v>
      </c>
      <c r="K34" s="187">
        <f>SUM(K32:K33)</f>
        <v>585000</v>
      </c>
      <c r="L34" s="142">
        <f>SUM(L32:L33)</f>
        <v>0</v>
      </c>
      <c r="M34" s="142">
        <f>SUM(M32:M33)</f>
        <v>0</v>
      </c>
      <c r="N34" s="142">
        <f>SUM(K34:M34)</f>
        <v>585000</v>
      </c>
      <c r="O34" s="187">
        <f>SUM(O32:O33)</f>
        <v>845000</v>
      </c>
      <c r="P34" s="142">
        <f>SUM(P32:P33)</f>
        <v>0</v>
      </c>
      <c r="Q34" s="142">
        <f>SUM(Q32:Q33)</f>
        <v>0</v>
      </c>
      <c r="R34" s="142">
        <f>SUM(O34:Q34)</f>
        <v>845000</v>
      </c>
    </row>
    <row r="35" spans="1:18" ht="15.75" customHeight="1" x14ac:dyDescent="0.25">
      <c r="A35" s="177" t="s">
        <v>129</v>
      </c>
      <c r="B35" s="272" t="s">
        <v>130</v>
      </c>
      <c r="C35" s="140">
        <v>3325000</v>
      </c>
      <c r="D35" s="141">
        <v>0</v>
      </c>
      <c r="E35" s="141">
        <v>0</v>
      </c>
      <c r="F35" s="178">
        <f>SUM(C35:E35)</f>
        <v>3325000</v>
      </c>
      <c r="G35" s="211">
        <v>2325000</v>
      </c>
      <c r="H35" s="144">
        <v>0</v>
      </c>
      <c r="I35" s="144">
        <v>0</v>
      </c>
      <c r="J35" s="144">
        <f>SUM(G35:I35)</f>
        <v>2325000</v>
      </c>
      <c r="K35" s="211">
        <v>3025000</v>
      </c>
      <c r="L35" s="144">
        <v>0</v>
      </c>
      <c r="M35" s="144">
        <v>0</v>
      </c>
      <c r="N35" s="144">
        <f>SUM(K35:M35)</f>
        <v>3025000</v>
      </c>
      <c r="O35" s="207">
        <v>3125000</v>
      </c>
      <c r="P35" s="144">
        <v>0</v>
      </c>
      <c r="Q35" s="144">
        <v>0</v>
      </c>
      <c r="R35" s="144">
        <f>SUM(O35:Q35)</f>
        <v>3125000</v>
      </c>
    </row>
    <row r="36" spans="1:18" ht="15.75" customHeight="1" x14ac:dyDescent="0.25">
      <c r="A36" s="177" t="s">
        <v>131</v>
      </c>
      <c r="B36" s="272" t="s">
        <v>132</v>
      </c>
      <c r="C36" s="140">
        <v>17755000</v>
      </c>
      <c r="D36" s="141">
        <v>0</v>
      </c>
      <c r="E36" s="141">
        <v>0</v>
      </c>
      <c r="F36" s="178">
        <f>SUM(C36:E36)</f>
        <v>17755000</v>
      </c>
      <c r="G36" s="211">
        <v>17755000</v>
      </c>
      <c r="H36" s="144">
        <v>0</v>
      </c>
      <c r="I36" s="144">
        <v>0</v>
      </c>
      <c r="J36" s="144">
        <f>SUM(G36:I36)</f>
        <v>17755000</v>
      </c>
      <c r="K36" s="211">
        <v>17155000</v>
      </c>
      <c r="L36" s="144">
        <v>0</v>
      </c>
      <c r="M36" s="144">
        <v>0</v>
      </c>
      <c r="N36" s="144">
        <f>SUM(K36:M36)</f>
        <v>17155000</v>
      </c>
      <c r="O36" s="207">
        <v>12755000</v>
      </c>
      <c r="P36" s="144">
        <v>0</v>
      </c>
      <c r="Q36" s="144">
        <v>0</v>
      </c>
      <c r="R36" s="144">
        <f>SUM(O36:Q36)</f>
        <v>12755000</v>
      </c>
    </row>
    <row r="37" spans="1:18" ht="15.75" customHeight="1" x14ac:dyDescent="0.25">
      <c r="A37" s="177" t="s">
        <v>444</v>
      </c>
      <c r="B37" s="272" t="s">
        <v>133</v>
      </c>
      <c r="C37" s="140">
        <v>0</v>
      </c>
      <c r="D37" s="141">
        <v>0</v>
      </c>
      <c r="E37" s="141">
        <v>0</v>
      </c>
      <c r="F37" s="178">
        <f>SUM(C37:E37)</f>
        <v>0</v>
      </c>
      <c r="G37" s="211">
        <v>0</v>
      </c>
      <c r="H37" s="144">
        <v>0</v>
      </c>
      <c r="I37" s="144">
        <v>0</v>
      </c>
      <c r="J37" s="144">
        <f>SUM(G37:I37)</f>
        <v>0</v>
      </c>
      <c r="K37" s="211">
        <v>0</v>
      </c>
      <c r="L37" s="144">
        <v>0</v>
      </c>
      <c r="M37" s="144">
        <v>0</v>
      </c>
      <c r="N37" s="144">
        <f>SUM(K37:M37)</f>
        <v>0</v>
      </c>
      <c r="O37" s="211">
        <v>0</v>
      </c>
      <c r="P37" s="144">
        <v>0</v>
      </c>
      <c r="Q37" s="144">
        <v>0</v>
      </c>
      <c r="R37" s="144">
        <f>SUM(O37:Q37)</f>
        <v>0</v>
      </c>
    </row>
    <row r="38" spans="1:18" ht="15.75" customHeight="1" x14ac:dyDescent="0.25">
      <c r="A38" s="177" t="s">
        <v>134</v>
      </c>
      <c r="B38" s="272" t="s">
        <v>135</v>
      </c>
      <c r="C38" s="140">
        <v>380000</v>
      </c>
      <c r="D38" s="141">
        <v>0</v>
      </c>
      <c r="E38" s="141">
        <v>0</v>
      </c>
      <c r="F38" s="178">
        <f>SUM(C38:E38)</f>
        <v>380000</v>
      </c>
      <c r="G38" s="211">
        <v>380000</v>
      </c>
      <c r="H38" s="144">
        <v>0</v>
      </c>
      <c r="I38" s="144">
        <v>0</v>
      </c>
      <c r="J38" s="144">
        <f>SUM(G38:I38)</f>
        <v>380000</v>
      </c>
      <c r="K38" s="211">
        <v>380000</v>
      </c>
      <c r="L38" s="144">
        <v>0</v>
      </c>
      <c r="M38" s="144">
        <v>0</v>
      </c>
      <c r="N38" s="144">
        <f>SUM(K38:M38)</f>
        <v>380000</v>
      </c>
      <c r="O38" s="207">
        <v>424971</v>
      </c>
      <c r="P38" s="144">
        <v>0</v>
      </c>
      <c r="Q38" s="144">
        <v>0</v>
      </c>
      <c r="R38" s="144">
        <f>SUM(O38:Q38)</f>
        <v>424971</v>
      </c>
    </row>
    <row r="39" spans="1:18" ht="15.75" customHeight="1" x14ac:dyDescent="0.25">
      <c r="A39" s="10" t="s">
        <v>445</v>
      </c>
      <c r="B39" s="272" t="s">
        <v>136</v>
      </c>
      <c r="C39" s="140">
        <v>1160000</v>
      </c>
      <c r="D39" s="141">
        <v>0</v>
      </c>
      <c r="E39" s="141">
        <v>0</v>
      </c>
      <c r="F39" s="178">
        <f>SUM(C39:E39)</f>
        <v>1160000</v>
      </c>
      <c r="G39" s="211">
        <v>2160000</v>
      </c>
      <c r="H39" s="144">
        <v>0</v>
      </c>
      <c r="I39" s="144">
        <v>0</v>
      </c>
      <c r="J39" s="144">
        <f>SUM(G39:I39)</f>
        <v>2160000</v>
      </c>
      <c r="K39" s="211">
        <v>2160000</v>
      </c>
      <c r="L39" s="144">
        <v>0</v>
      </c>
      <c r="M39" s="144">
        <v>0</v>
      </c>
      <c r="N39" s="144">
        <f>SUM(K39:M39)</f>
        <v>2160000</v>
      </c>
      <c r="O39" s="211">
        <v>2160000</v>
      </c>
      <c r="P39" s="144">
        <v>0</v>
      </c>
      <c r="Q39" s="144">
        <v>0</v>
      </c>
      <c r="R39" s="144">
        <f>SUM(O39:Q39)</f>
        <v>2160000</v>
      </c>
    </row>
    <row r="40" spans="1:18" ht="15.75" customHeight="1" x14ac:dyDescent="0.25">
      <c r="A40" s="274" t="s">
        <v>137</v>
      </c>
      <c r="B40" s="272" t="s">
        <v>138</v>
      </c>
      <c r="C40" s="140">
        <v>560000</v>
      </c>
      <c r="D40" s="141">
        <v>0</v>
      </c>
      <c r="E40" s="141">
        <v>0</v>
      </c>
      <c r="F40" s="178">
        <f>SUM(C40:E40)</f>
        <v>560000</v>
      </c>
      <c r="G40" s="211">
        <v>560000</v>
      </c>
      <c r="H40" s="144">
        <v>0</v>
      </c>
      <c r="I40" s="144">
        <v>0</v>
      </c>
      <c r="J40" s="144">
        <f>SUM(G40:I40)</f>
        <v>560000</v>
      </c>
      <c r="K40" s="211">
        <v>1085000</v>
      </c>
      <c r="L40" s="144">
        <v>0</v>
      </c>
      <c r="M40" s="144">
        <v>0</v>
      </c>
      <c r="N40" s="144">
        <f>SUM(K40:M40)</f>
        <v>1085000</v>
      </c>
      <c r="O40" s="207">
        <v>1650000</v>
      </c>
      <c r="P40" s="144">
        <v>0</v>
      </c>
      <c r="Q40" s="144">
        <v>0</v>
      </c>
      <c r="R40" s="144">
        <f>SUM(O40:Q40)</f>
        <v>1650000</v>
      </c>
    </row>
    <row r="41" spans="1:18" ht="15.75" customHeight="1" x14ac:dyDescent="0.25">
      <c r="A41" s="177" t="s">
        <v>446</v>
      </c>
      <c r="B41" s="272" t="s">
        <v>139</v>
      </c>
      <c r="C41" s="140">
        <v>4570000</v>
      </c>
      <c r="D41" s="141">
        <v>0</v>
      </c>
      <c r="E41" s="141">
        <v>0</v>
      </c>
      <c r="F41" s="178">
        <f>SUM(C41:E41)</f>
        <v>4570000</v>
      </c>
      <c r="G41" s="211">
        <v>4570000</v>
      </c>
      <c r="H41" s="144">
        <v>0</v>
      </c>
      <c r="I41" s="144">
        <v>0</v>
      </c>
      <c r="J41" s="144">
        <f>SUM(G41:I41)</f>
        <v>4570000</v>
      </c>
      <c r="K41" s="211">
        <v>4570000</v>
      </c>
      <c r="L41" s="144">
        <v>0</v>
      </c>
      <c r="M41" s="144">
        <v>0</v>
      </c>
      <c r="N41" s="144">
        <f>SUM(K41:M41)</f>
        <v>4570000</v>
      </c>
      <c r="O41" s="207">
        <v>4670000</v>
      </c>
      <c r="P41" s="144">
        <v>0</v>
      </c>
      <c r="Q41" s="144">
        <v>0</v>
      </c>
      <c r="R41" s="144">
        <f>SUM(O41:Q41)</f>
        <v>4670000</v>
      </c>
    </row>
    <row r="42" spans="1:18" s="74" customFormat="1" ht="15.75" customHeight="1" x14ac:dyDescent="0.25">
      <c r="A42" s="263" t="s">
        <v>384</v>
      </c>
      <c r="B42" s="278" t="s">
        <v>140</v>
      </c>
      <c r="C42" s="138">
        <f>SUM(C35:C41)</f>
        <v>27750000</v>
      </c>
      <c r="D42" s="138">
        <f>SUM(D35:D41)</f>
        <v>0</v>
      </c>
      <c r="E42" s="138">
        <f>SUM(E35:E41)</f>
        <v>0</v>
      </c>
      <c r="F42" s="179">
        <f>SUM(C42:E42)</f>
        <v>27750000</v>
      </c>
      <c r="G42" s="187">
        <f>SUM(G35:G41)</f>
        <v>27750000</v>
      </c>
      <c r="H42" s="142">
        <f>SUM(H35:H41)</f>
        <v>0</v>
      </c>
      <c r="I42" s="142">
        <f>SUM(I35:I41)</f>
        <v>0</v>
      </c>
      <c r="J42" s="142">
        <f>SUM(G42:I42)</f>
        <v>27750000</v>
      </c>
      <c r="K42" s="187">
        <f>SUM(K35:K41)</f>
        <v>28375000</v>
      </c>
      <c r="L42" s="142">
        <f>SUM(L35:L41)</f>
        <v>0</v>
      </c>
      <c r="M42" s="142">
        <f>SUM(M35:M41)</f>
        <v>0</v>
      </c>
      <c r="N42" s="142">
        <f>SUM(K42:M42)</f>
        <v>28375000</v>
      </c>
      <c r="O42" s="187">
        <f>SUM(O35:O41)</f>
        <v>24784971</v>
      </c>
      <c r="P42" s="142">
        <f>SUM(P35:P41)</f>
        <v>0</v>
      </c>
      <c r="Q42" s="142">
        <f>SUM(Q35:Q41)</f>
        <v>0</v>
      </c>
      <c r="R42" s="142">
        <f>SUM(O42:Q42)</f>
        <v>24784971</v>
      </c>
    </row>
    <row r="43" spans="1:18" ht="15.75" customHeight="1" x14ac:dyDescent="0.25">
      <c r="A43" s="177" t="s">
        <v>141</v>
      </c>
      <c r="B43" s="272" t="s">
        <v>142</v>
      </c>
      <c r="C43" s="140">
        <v>0</v>
      </c>
      <c r="D43" s="141">
        <v>0</v>
      </c>
      <c r="E43" s="141">
        <v>0</v>
      </c>
      <c r="F43" s="178">
        <f>SUM(C43:E43)</f>
        <v>0</v>
      </c>
      <c r="G43" s="211">
        <v>0</v>
      </c>
      <c r="H43" s="144">
        <v>0</v>
      </c>
      <c r="I43" s="144">
        <v>0</v>
      </c>
      <c r="J43" s="144">
        <f>SUM(G43:I43)</f>
        <v>0</v>
      </c>
      <c r="K43" s="211">
        <v>0</v>
      </c>
      <c r="L43" s="144">
        <v>0</v>
      </c>
      <c r="M43" s="144">
        <v>0</v>
      </c>
      <c r="N43" s="144">
        <f>SUM(K43:M43)</f>
        <v>0</v>
      </c>
      <c r="O43" s="211">
        <v>0</v>
      </c>
      <c r="P43" s="144">
        <v>0</v>
      </c>
      <c r="Q43" s="144">
        <v>0</v>
      </c>
      <c r="R43" s="144">
        <f>SUM(O43:Q43)</f>
        <v>0</v>
      </c>
    </row>
    <row r="44" spans="1:18" ht="15.75" customHeight="1" x14ac:dyDescent="0.25">
      <c r="A44" s="177" t="s">
        <v>143</v>
      </c>
      <c r="B44" s="272" t="s">
        <v>144</v>
      </c>
      <c r="C44" s="140">
        <v>0</v>
      </c>
      <c r="D44" s="141">
        <v>0</v>
      </c>
      <c r="E44" s="141">
        <v>0</v>
      </c>
      <c r="F44" s="178">
        <f>SUM(C44:E44)</f>
        <v>0</v>
      </c>
      <c r="G44" s="211">
        <v>0</v>
      </c>
      <c r="H44" s="144">
        <v>0</v>
      </c>
      <c r="I44" s="144">
        <v>0</v>
      </c>
      <c r="J44" s="144">
        <f>SUM(G44:I44)</f>
        <v>0</v>
      </c>
      <c r="K44" s="211">
        <v>0</v>
      </c>
      <c r="L44" s="144">
        <v>0</v>
      </c>
      <c r="M44" s="144">
        <v>0</v>
      </c>
      <c r="N44" s="144">
        <f>SUM(K44:M44)</f>
        <v>0</v>
      </c>
      <c r="O44" s="211">
        <v>0</v>
      </c>
      <c r="P44" s="144">
        <v>0</v>
      </c>
      <c r="Q44" s="144">
        <v>0</v>
      </c>
      <c r="R44" s="144">
        <f>SUM(O44:Q44)</f>
        <v>0</v>
      </c>
    </row>
    <row r="45" spans="1:18" s="74" customFormat="1" ht="15.75" customHeight="1" x14ac:dyDescent="0.25">
      <c r="A45" s="263" t="s">
        <v>385</v>
      </c>
      <c r="B45" s="278" t="s">
        <v>145</v>
      </c>
      <c r="C45" s="138">
        <f>SUM(C43:C44)</f>
        <v>0</v>
      </c>
      <c r="D45" s="138">
        <f>SUM(D43:D44)</f>
        <v>0</v>
      </c>
      <c r="E45" s="138">
        <f>SUM(E43:E44)</f>
        <v>0</v>
      </c>
      <c r="F45" s="179">
        <f>SUM(C45:E45)</f>
        <v>0</v>
      </c>
      <c r="G45" s="187">
        <f>SUM(G43:G44)</f>
        <v>0</v>
      </c>
      <c r="H45" s="142">
        <f>SUM(H43:H44)</f>
        <v>0</v>
      </c>
      <c r="I45" s="142">
        <f>SUM(I43:I44)</f>
        <v>0</v>
      </c>
      <c r="J45" s="142">
        <f>SUM(G45:I45)</f>
        <v>0</v>
      </c>
      <c r="K45" s="187">
        <f>SUM(K43:K44)</f>
        <v>0</v>
      </c>
      <c r="L45" s="142">
        <f>SUM(L43:L44)</f>
        <v>0</v>
      </c>
      <c r="M45" s="142">
        <f>SUM(M43:M44)</f>
        <v>0</v>
      </c>
      <c r="N45" s="142">
        <f>SUM(K45:M45)</f>
        <v>0</v>
      </c>
      <c r="O45" s="187">
        <f>SUM(O43:O44)</f>
        <v>0</v>
      </c>
      <c r="P45" s="142">
        <f>SUM(P43:P44)</f>
        <v>0</v>
      </c>
      <c r="Q45" s="142">
        <f>SUM(Q43:Q44)</f>
        <v>0</v>
      </c>
      <c r="R45" s="142">
        <f>SUM(O45:Q45)</f>
        <v>0</v>
      </c>
    </row>
    <row r="46" spans="1:18" ht="15.75" customHeight="1" x14ac:dyDescent="0.25">
      <c r="A46" s="177" t="s">
        <v>146</v>
      </c>
      <c r="B46" s="272" t="s">
        <v>147</v>
      </c>
      <c r="C46" s="140">
        <v>7612000</v>
      </c>
      <c r="D46" s="141">
        <v>0</v>
      </c>
      <c r="E46" s="141">
        <v>1000</v>
      </c>
      <c r="F46" s="178">
        <f>SUM(C46:E46)</f>
        <v>7613000</v>
      </c>
      <c r="G46" s="211">
        <v>7612000</v>
      </c>
      <c r="H46" s="144">
        <v>0</v>
      </c>
      <c r="I46" s="144">
        <v>1000</v>
      </c>
      <c r="J46" s="144">
        <f>SUM(G46:I46)</f>
        <v>7613000</v>
      </c>
      <c r="K46" s="211">
        <v>7653750</v>
      </c>
      <c r="L46" s="144">
        <v>0</v>
      </c>
      <c r="M46" s="144">
        <v>1000</v>
      </c>
      <c r="N46" s="144">
        <f>SUM(K46:M46)</f>
        <v>7654750</v>
      </c>
      <c r="O46" s="207">
        <v>6753750</v>
      </c>
      <c r="P46" s="144">
        <v>0</v>
      </c>
      <c r="Q46" s="144">
        <v>1000</v>
      </c>
      <c r="R46" s="144">
        <f>SUM(O46:Q46)</f>
        <v>6754750</v>
      </c>
    </row>
    <row r="47" spans="1:18" ht="15.75" customHeight="1" x14ac:dyDescent="0.25">
      <c r="A47" s="177" t="s">
        <v>148</v>
      </c>
      <c r="B47" s="272" t="s">
        <v>149</v>
      </c>
      <c r="C47" s="140">
        <v>80000</v>
      </c>
      <c r="D47" s="141">
        <v>0</v>
      </c>
      <c r="E47" s="141">
        <v>0</v>
      </c>
      <c r="F47" s="178">
        <f>SUM(C47:E47)</f>
        <v>80000</v>
      </c>
      <c r="G47" s="211">
        <v>80000</v>
      </c>
      <c r="H47" s="144">
        <v>0</v>
      </c>
      <c r="I47" s="144">
        <v>0</v>
      </c>
      <c r="J47" s="144">
        <f>SUM(G47:I47)</f>
        <v>80000</v>
      </c>
      <c r="K47" s="211">
        <v>51078</v>
      </c>
      <c r="L47" s="144">
        <v>0</v>
      </c>
      <c r="M47" s="144">
        <v>0</v>
      </c>
      <c r="N47" s="144">
        <f>SUM(K47:M47)</f>
        <v>51078</v>
      </c>
      <c r="O47" s="211">
        <v>51078</v>
      </c>
      <c r="P47" s="144">
        <v>0</v>
      </c>
      <c r="Q47" s="144">
        <v>0</v>
      </c>
      <c r="R47" s="144">
        <f>SUM(O47:Q47)</f>
        <v>51078</v>
      </c>
    </row>
    <row r="48" spans="1:18" ht="15.75" customHeight="1" x14ac:dyDescent="0.25">
      <c r="A48" s="177" t="s">
        <v>447</v>
      </c>
      <c r="B48" s="272" t="s">
        <v>150</v>
      </c>
      <c r="C48" s="140">
        <v>0</v>
      </c>
      <c r="D48" s="141">
        <v>0</v>
      </c>
      <c r="E48" s="141">
        <v>0</v>
      </c>
      <c r="F48" s="178">
        <f>SUM(C48:E48)</f>
        <v>0</v>
      </c>
      <c r="G48" s="211">
        <v>0</v>
      </c>
      <c r="H48" s="144">
        <v>0</v>
      </c>
      <c r="I48" s="144">
        <v>0</v>
      </c>
      <c r="J48" s="144">
        <f>SUM(G48:I48)</f>
        <v>0</v>
      </c>
      <c r="K48" s="211">
        <v>0</v>
      </c>
      <c r="L48" s="144">
        <v>0</v>
      </c>
      <c r="M48" s="144">
        <v>0</v>
      </c>
      <c r="N48" s="144">
        <f>SUM(K48:M48)</f>
        <v>0</v>
      </c>
      <c r="O48" s="211">
        <v>0</v>
      </c>
      <c r="P48" s="144">
        <v>0</v>
      </c>
      <c r="Q48" s="144">
        <v>0</v>
      </c>
      <c r="R48" s="144">
        <f>SUM(O48:Q48)</f>
        <v>0</v>
      </c>
    </row>
    <row r="49" spans="1:18" ht="15.75" customHeight="1" x14ac:dyDescent="0.25">
      <c r="A49" s="177" t="s">
        <v>448</v>
      </c>
      <c r="B49" s="272" t="s">
        <v>151</v>
      </c>
      <c r="C49" s="140">
        <v>0</v>
      </c>
      <c r="D49" s="141">
        <v>0</v>
      </c>
      <c r="E49" s="141">
        <v>0</v>
      </c>
      <c r="F49" s="178">
        <f>SUM(C49:E49)</f>
        <v>0</v>
      </c>
      <c r="G49" s="211">
        <v>0</v>
      </c>
      <c r="H49" s="144">
        <v>0</v>
      </c>
      <c r="I49" s="144">
        <v>0</v>
      </c>
      <c r="J49" s="144">
        <f>SUM(G49:I49)</f>
        <v>0</v>
      </c>
      <c r="K49" s="211">
        <v>0</v>
      </c>
      <c r="L49" s="144">
        <v>0</v>
      </c>
      <c r="M49" s="144">
        <v>0</v>
      </c>
      <c r="N49" s="144">
        <f>SUM(K49:M49)</f>
        <v>0</v>
      </c>
      <c r="O49" s="211">
        <v>0</v>
      </c>
      <c r="P49" s="144">
        <v>0</v>
      </c>
      <c r="Q49" s="144">
        <v>0</v>
      </c>
      <c r="R49" s="144">
        <f>SUM(O49:Q49)</f>
        <v>0</v>
      </c>
    </row>
    <row r="50" spans="1:18" ht="15.75" customHeight="1" x14ac:dyDescent="0.25">
      <c r="A50" s="177" t="s">
        <v>152</v>
      </c>
      <c r="B50" s="272" t="s">
        <v>153</v>
      </c>
      <c r="C50" s="140">
        <v>20000</v>
      </c>
      <c r="D50" s="144">
        <v>0</v>
      </c>
      <c r="E50" s="144">
        <v>0</v>
      </c>
      <c r="F50" s="178">
        <f>SUM(C50:E50)</f>
        <v>20000</v>
      </c>
      <c r="G50" s="211">
        <v>20000</v>
      </c>
      <c r="H50" s="144">
        <v>0</v>
      </c>
      <c r="I50" s="144">
        <v>0</v>
      </c>
      <c r="J50" s="144">
        <f>SUM(G50:I50)</f>
        <v>20000</v>
      </c>
      <c r="K50" s="211">
        <v>20000</v>
      </c>
      <c r="L50" s="144">
        <v>0</v>
      </c>
      <c r="M50" s="144">
        <v>0</v>
      </c>
      <c r="N50" s="144">
        <f>SUM(K50:M50)</f>
        <v>20000</v>
      </c>
      <c r="O50" s="211">
        <v>20000</v>
      </c>
      <c r="P50" s="144">
        <v>0</v>
      </c>
      <c r="Q50" s="144">
        <v>0</v>
      </c>
      <c r="R50" s="144">
        <f>SUM(O50:Q50)</f>
        <v>20000</v>
      </c>
    </row>
    <row r="51" spans="1:18" s="74" customFormat="1" ht="15.75" customHeight="1" x14ac:dyDescent="0.25">
      <c r="A51" s="263" t="s">
        <v>386</v>
      </c>
      <c r="B51" s="278" t="s">
        <v>154</v>
      </c>
      <c r="C51" s="138">
        <f>SUM(C46:C50)</f>
        <v>7712000</v>
      </c>
      <c r="D51" s="138">
        <f>SUM(D46:D50)</f>
        <v>0</v>
      </c>
      <c r="E51" s="138">
        <f>SUM(E46:E50)</f>
        <v>1000</v>
      </c>
      <c r="F51" s="179">
        <f>SUM(C51:E51)</f>
        <v>7713000</v>
      </c>
      <c r="G51" s="187">
        <f>SUM(G46:G50)</f>
        <v>7712000</v>
      </c>
      <c r="H51" s="142">
        <f>SUM(H46:H50)</f>
        <v>0</v>
      </c>
      <c r="I51" s="142">
        <f>SUM(I46:I50)</f>
        <v>1000</v>
      </c>
      <c r="J51" s="142">
        <f>SUM(G51:I51)</f>
        <v>7713000</v>
      </c>
      <c r="K51" s="187">
        <f>SUM(K46:K50)</f>
        <v>7724828</v>
      </c>
      <c r="L51" s="142">
        <f>SUM(L46:L50)</f>
        <v>0</v>
      </c>
      <c r="M51" s="142">
        <f>SUM(M46:M50)</f>
        <v>1000</v>
      </c>
      <c r="N51" s="142">
        <f>SUM(K51:M51)</f>
        <v>7725828</v>
      </c>
      <c r="O51" s="187">
        <f>SUM(O46:O50)</f>
        <v>6824828</v>
      </c>
      <c r="P51" s="142">
        <f>SUM(P46:P50)</f>
        <v>0</v>
      </c>
      <c r="Q51" s="142">
        <f>SUM(Q46:Q50)</f>
        <v>1000</v>
      </c>
      <c r="R51" s="142">
        <f>SUM(O51:Q51)</f>
        <v>6825828</v>
      </c>
    </row>
    <row r="52" spans="1:18" s="74" customFormat="1" ht="15.75" customHeight="1" x14ac:dyDescent="0.25">
      <c r="A52" s="265" t="s">
        <v>387</v>
      </c>
      <c r="B52" s="270" t="s">
        <v>155</v>
      </c>
      <c r="C52" s="138">
        <f>C31+C34+C42+C45+C51</f>
        <v>37362000</v>
      </c>
      <c r="D52" s="139">
        <f>D31+D34+D42+D45+D51</f>
        <v>0</v>
      </c>
      <c r="E52" s="139">
        <f>E31+E34+E42+E45+E51</f>
        <v>9000</v>
      </c>
      <c r="F52" s="179">
        <f>SUM(C52:E52)</f>
        <v>37371000</v>
      </c>
      <c r="G52" s="187">
        <f>G31+G34+G42+G45+G51</f>
        <v>37362000</v>
      </c>
      <c r="H52" s="142">
        <f>H31+H34+H42+H45+H51</f>
        <v>0</v>
      </c>
      <c r="I52" s="142">
        <f>I31+I34+I42+I45+I51</f>
        <v>9000</v>
      </c>
      <c r="J52" s="142">
        <f>SUM(G52:I52)</f>
        <v>37371000</v>
      </c>
      <c r="K52" s="187">
        <f>K31+K34+K42+K45+K51</f>
        <v>38099828</v>
      </c>
      <c r="L52" s="142">
        <f>L31+L34+L42+L45+L51</f>
        <v>0</v>
      </c>
      <c r="M52" s="142">
        <f>M31+M34+M42+M45+M51</f>
        <v>9000</v>
      </c>
      <c r="N52" s="142">
        <f>SUM(K52:M52)</f>
        <v>38108828</v>
      </c>
      <c r="O52" s="187">
        <f>O31+O34+O42+O45+O51</f>
        <v>33996008</v>
      </c>
      <c r="P52" s="142">
        <f>P31+P34+P42+P45+P51</f>
        <v>0</v>
      </c>
      <c r="Q52" s="142">
        <f>Q31+Q34+Q42+Q45+Q51</f>
        <v>9000</v>
      </c>
      <c r="R52" s="142">
        <f>SUM(O52:Q52)</f>
        <v>34005008</v>
      </c>
    </row>
    <row r="53" spans="1:18" ht="15.75" customHeight="1" x14ac:dyDescent="0.25">
      <c r="A53" s="268" t="s">
        <v>156</v>
      </c>
      <c r="B53" s="272" t="s">
        <v>157</v>
      </c>
      <c r="C53" s="140">
        <v>0</v>
      </c>
      <c r="D53" s="141">
        <v>0</v>
      </c>
      <c r="E53" s="141">
        <v>0</v>
      </c>
      <c r="F53" s="178">
        <f>SUM(C53:E53)</f>
        <v>0</v>
      </c>
      <c r="G53" s="211">
        <v>0</v>
      </c>
      <c r="H53" s="144">
        <v>0</v>
      </c>
      <c r="I53" s="144">
        <v>0</v>
      </c>
      <c r="J53" s="144">
        <f>SUM(G53:I53)</f>
        <v>0</v>
      </c>
      <c r="K53" s="211">
        <v>0</v>
      </c>
      <c r="L53" s="144">
        <v>0</v>
      </c>
      <c r="M53" s="144">
        <v>0</v>
      </c>
      <c r="N53" s="144">
        <f>SUM(K53:M53)</f>
        <v>0</v>
      </c>
      <c r="O53" s="211">
        <v>0</v>
      </c>
      <c r="P53" s="144">
        <v>0</v>
      </c>
      <c r="Q53" s="144">
        <v>0</v>
      </c>
      <c r="R53" s="144">
        <f>SUM(O53:Q53)</f>
        <v>0</v>
      </c>
    </row>
    <row r="54" spans="1:18" ht="15.75" customHeight="1" x14ac:dyDescent="0.25">
      <c r="A54" s="268" t="s">
        <v>388</v>
      </c>
      <c r="B54" s="272" t="s">
        <v>158</v>
      </c>
      <c r="C54" s="140">
        <v>0</v>
      </c>
      <c r="D54" s="141">
        <v>0</v>
      </c>
      <c r="E54" s="141">
        <v>0</v>
      </c>
      <c r="F54" s="178">
        <f>SUM(C54:E54)</f>
        <v>0</v>
      </c>
      <c r="G54" s="211">
        <v>0</v>
      </c>
      <c r="H54" s="144">
        <v>0</v>
      </c>
      <c r="I54" s="144">
        <v>0</v>
      </c>
      <c r="J54" s="144">
        <f>SUM(G54:I54)</f>
        <v>0</v>
      </c>
      <c r="K54" s="211">
        <v>0</v>
      </c>
      <c r="L54" s="144">
        <v>0</v>
      </c>
      <c r="M54" s="144">
        <v>0</v>
      </c>
      <c r="N54" s="144">
        <f>SUM(K54:M54)</f>
        <v>0</v>
      </c>
      <c r="O54" s="211">
        <v>0</v>
      </c>
      <c r="P54" s="144">
        <v>0</v>
      </c>
      <c r="Q54" s="144">
        <v>0</v>
      </c>
      <c r="R54" s="144">
        <f>SUM(O54:Q54)</f>
        <v>0</v>
      </c>
    </row>
    <row r="55" spans="1:18" ht="15.75" customHeight="1" x14ac:dyDescent="0.25">
      <c r="A55" s="17" t="s">
        <v>449</v>
      </c>
      <c r="B55" s="272" t="s">
        <v>159</v>
      </c>
      <c r="C55" s="140">
        <v>0</v>
      </c>
      <c r="D55" s="141">
        <v>0</v>
      </c>
      <c r="E55" s="141">
        <v>0</v>
      </c>
      <c r="F55" s="178">
        <f>SUM(C55:E55)</f>
        <v>0</v>
      </c>
      <c r="G55" s="211">
        <v>0</v>
      </c>
      <c r="H55" s="144">
        <v>0</v>
      </c>
      <c r="I55" s="144">
        <v>0</v>
      </c>
      <c r="J55" s="144">
        <f>SUM(G55:I55)</f>
        <v>0</v>
      </c>
      <c r="K55" s="211">
        <v>0</v>
      </c>
      <c r="L55" s="144">
        <v>0</v>
      </c>
      <c r="M55" s="144">
        <v>0</v>
      </c>
      <c r="N55" s="144">
        <f>SUM(K55:M55)</f>
        <v>0</v>
      </c>
      <c r="O55" s="211">
        <v>0</v>
      </c>
      <c r="P55" s="144">
        <v>0</v>
      </c>
      <c r="Q55" s="144">
        <v>0</v>
      </c>
      <c r="R55" s="144">
        <f>SUM(O55:Q55)</f>
        <v>0</v>
      </c>
    </row>
    <row r="56" spans="1:18" ht="15.75" customHeight="1" x14ac:dyDescent="0.25">
      <c r="A56" s="17" t="s">
        <v>450</v>
      </c>
      <c r="B56" s="272" t="s">
        <v>160</v>
      </c>
      <c r="C56" s="140">
        <v>0</v>
      </c>
      <c r="D56" s="141">
        <v>0</v>
      </c>
      <c r="E56" s="141">
        <v>0</v>
      </c>
      <c r="F56" s="178">
        <f>SUM(C56:E56)</f>
        <v>0</v>
      </c>
      <c r="G56" s="211">
        <v>0</v>
      </c>
      <c r="H56" s="144">
        <v>0</v>
      </c>
      <c r="I56" s="144">
        <v>0</v>
      </c>
      <c r="J56" s="144">
        <f>SUM(G56:I56)</f>
        <v>0</v>
      </c>
      <c r="K56" s="211">
        <v>0</v>
      </c>
      <c r="L56" s="144">
        <v>0</v>
      </c>
      <c r="M56" s="144">
        <v>0</v>
      </c>
      <c r="N56" s="144">
        <f>SUM(K56:M56)</f>
        <v>0</v>
      </c>
      <c r="O56" s="211">
        <v>0</v>
      </c>
      <c r="P56" s="144">
        <v>0</v>
      </c>
      <c r="Q56" s="144">
        <v>0</v>
      </c>
      <c r="R56" s="144">
        <f>SUM(O56:Q56)</f>
        <v>0</v>
      </c>
    </row>
    <row r="57" spans="1:18" ht="15.75" customHeight="1" x14ac:dyDescent="0.25">
      <c r="A57" s="17" t="s">
        <v>451</v>
      </c>
      <c r="B57" s="272" t="s">
        <v>161</v>
      </c>
      <c r="C57" s="140">
        <v>0</v>
      </c>
      <c r="D57" s="141">
        <v>0</v>
      </c>
      <c r="E57" s="141">
        <v>0</v>
      </c>
      <c r="F57" s="178">
        <f>SUM(C57:E57)</f>
        <v>0</v>
      </c>
      <c r="G57" s="211">
        <v>0</v>
      </c>
      <c r="H57" s="144">
        <v>0</v>
      </c>
      <c r="I57" s="144">
        <v>0</v>
      </c>
      <c r="J57" s="144">
        <f>SUM(G57:I57)</f>
        <v>0</v>
      </c>
      <c r="K57" s="211">
        <v>0</v>
      </c>
      <c r="L57" s="144">
        <v>0</v>
      </c>
      <c r="M57" s="144">
        <v>0</v>
      </c>
      <c r="N57" s="144">
        <f>SUM(K57:M57)</f>
        <v>0</v>
      </c>
      <c r="O57" s="211">
        <v>0</v>
      </c>
      <c r="P57" s="144">
        <v>0</v>
      </c>
      <c r="Q57" s="144">
        <v>0</v>
      </c>
      <c r="R57" s="144">
        <f>SUM(O57:Q57)</f>
        <v>0</v>
      </c>
    </row>
    <row r="58" spans="1:18" ht="15.75" customHeight="1" x14ac:dyDescent="0.25">
      <c r="A58" s="268" t="s">
        <v>452</v>
      </c>
      <c r="B58" s="272" t="s">
        <v>162</v>
      </c>
      <c r="C58" s="140">
        <v>0</v>
      </c>
      <c r="D58" s="141">
        <v>0</v>
      </c>
      <c r="E58" s="141">
        <v>0</v>
      </c>
      <c r="F58" s="178">
        <f>SUM(C58:E58)</f>
        <v>0</v>
      </c>
      <c r="G58" s="211">
        <v>0</v>
      </c>
      <c r="H58" s="144">
        <v>0</v>
      </c>
      <c r="I58" s="144">
        <v>0</v>
      </c>
      <c r="J58" s="144">
        <f>SUM(G58:I58)</f>
        <v>0</v>
      </c>
      <c r="K58" s="211">
        <v>0</v>
      </c>
      <c r="L58" s="144">
        <v>0</v>
      </c>
      <c r="M58" s="144">
        <v>0</v>
      </c>
      <c r="N58" s="144">
        <f>SUM(K58:M58)</f>
        <v>0</v>
      </c>
      <c r="O58" s="211">
        <v>0</v>
      </c>
      <c r="P58" s="144">
        <v>0</v>
      </c>
      <c r="Q58" s="144">
        <v>0</v>
      </c>
      <c r="R58" s="144">
        <f>SUM(O58:Q58)</f>
        <v>0</v>
      </c>
    </row>
    <row r="59" spans="1:18" ht="15.75" customHeight="1" x14ac:dyDescent="0.25">
      <c r="A59" s="268" t="s">
        <v>453</v>
      </c>
      <c r="B59" s="272" t="s">
        <v>163</v>
      </c>
      <c r="C59" s="140">
        <v>0</v>
      </c>
      <c r="D59" s="141">
        <v>0</v>
      </c>
      <c r="E59" s="141">
        <v>0</v>
      </c>
      <c r="F59" s="178">
        <f>SUM(C59:E59)</f>
        <v>0</v>
      </c>
      <c r="G59" s="211">
        <v>0</v>
      </c>
      <c r="H59" s="144">
        <v>0</v>
      </c>
      <c r="I59" s="144">
        <v>0</v>
      </c>
      <c r="J59" s="144">
        <f>SUM(G59:I59)</f>
        <v>0</v>
      </c>
      <c r="K59" s="211">
        <v>0</v>
      </c>
      <c r="L59" s="144">
        <v>0</v>
      </c>
      <c r="M59" s="144">
        <v>0</v>
      </c>
      <c r="N59" s="144">
        <f>SUM(K59:M59)</f>
        <v>0</v>
      </c>
      <c r="O59" s="211">
        <v>0</v>
      </c>
      <c r="P59" s="144">
        <v>0</v>
      </c>
      <c r="Q59" s="144">
        <v>0</v>
      </c>
      <c r="R59" s="144">
        <f>SUM(O59:Q59)</f>
        <v>0</v>
      </c>
    </row>
    <row r="60" spans="1:18" ht="15.75" customHeight="1" x14ac:dyDescent="0.25">
      <c r="A60" s="268" t="s">
        <v>454</v>
      </c>
      <c r="B60" s="272" t="s">
        <v>164</v>
      </c>
      <c r="C60" s="140">
        <v>4563000</v>
      </c>
      <c r="D60" s="141">
        <v>0</v>
      </c>
      <c r="E60" s="141">
        <v>0</v>
      </c>
      <c r="F60" s="178">
        <f>SUM(C60:E60)</f>
        <v>4563000</v>
      </c>
      <c r="G60" s="211">
        <v>4563000</v>
      </c>
      <c r="H60" s="144">
        <v>0</v>
      </c>
      <c r="I60" s="144">
        <v>0</v>
      </c>
      <c r="J60" s="144">
        <f>SUM(G60:I60)</f>
        <v>4563000</v>
      </c>
      <c r="K60" s="211">
        <v>4563000</v>
      </c>
      <c r="L60" s="144">
        <v>0</v>
      </c>
      <c r="M60" s="144">
        <v>0</v>
      </c>
      <c r="N60" s="144">
        <f>SUM(K60:M60)</f>
        <v>4563000</v>
      </c>
      <c r="O60" s="211">
        <v>4563000</v>
      </c>
      <c r="P60" s="144">
        <v>0</v>
      </c>
      <c r="Q60" s="144">
        <v>0</v>
      </c>
      <c r="R60" s="144">
        <f>SUM(O60:Q60)</f>
        <v>4563000</v>
      </c>
    </row>
    <row r="61" spans="1:18" s="74" customFormat="1" ht="15.75" customHeight="1" x14ac:dyDescent="0.25">
      <c r="A61" s="271" t="s">
        <v>416</v>
      </c>
      <c r="B61" s="270" t="s">
        <v>165</v>
      </c>
      <c r="C61" s="138">
        <f>SUM(C53:C60)</f>
        <v>4563000</v>
      </c>
      <c r="D61" s="139">
        <f>SUM(D53:D60)</f>
        <v>0</v>
      </c>
      <c r="E61" s="139">
        <f>SUM(E53:E60)</f>
        <v>0</v>
      </c>
      <c r="F61" s="179">
        <f>SUM(C61:E61)</f>
        <v>4563000</v>
      </c>
      <c r="G61" s="187">
        <f>SUM(G53:G60)</f>
        <v>4563000</v>
      </c>
      <c r="H61" s="142">
        <f>SUM(H53:H60)</f>
        <v>0</v>
      </c>
      <c r="I61" s="142">
        <f>SUM(I53:I60)</f>
        <v>0</v>
      </c>
      <c r="J61" s="142">
        <f>SUM(G61:I61)</f>
        <v>4563000</v>
      </c>
      <c r="K61" s="187">
        <f>SUM(K53:K60)</f>
        <v>4563000</v>
      </c>
      <c r="L61" s="142">
        <f>SUM(L53:L60)</f>
        <v>0</v>
      </c>
      <c r="M61" s="142">
        <f>SUM(M53:M60)</f>
        <v>0</v>
      </c>
      <c r="N61" s="142">
        <f>SUM(K61:M61)</f>
        <v>4563000</v>
      </c>
      <c r="O61" s="187">
        <f>SUM(O53:O60)</f>
        <v>4563000</v>
      </c>
      <c r="P61" s="142">
        <f>SUM(P53:P60)</f>
        <v>0</v>
      </c>
      <c r="Q61" s="142">
        <f>SUM(Q53:Q60)</f>
        <v>0</v>
      </c>
      <c r="R61" s="142">
        <f>SUM(O61:Q61)</f>
        <v>4563000</v>
      </c>
    </row>
    <row r="62" spans="1:18" ht="15.75" customHeight="1" x14ac:dyDescent="0.25">
      <c r="A62" s="277" t="s">
        <v>455</v>
      </c>
      <c r="B62" s="272" t="s">
        <v>166</v>
      </c>
      <c r="C62" s="140">
        <v>0</v>
      </c>
      <c r="D62" s="141">
        <v>0</v>
      </c>
      <c r="E62" s="141">
        <v>0</v>
      </c>
      <c r="F62" s="178">
        <f>SUM(C62:E62)</f>
        <v>0</v>
      </c>
      <c r="G62" s="211">
        <v>0</v>
      </c>
      <c r="H62" s="144">
        <v>0</v>
      </c>
      <c r="I62" s="144">
        <v>0</v>
      </c>
      <c r="J62" s="144">
        <f>SUM(G62:I62)</f>
        <v>0</v>
      </c>
      <c r="K62" s="211">
        <v>0</v>
      </c>
      <c r="L62" s="144">
        <v>0</v>
      </c>
      <c r="M62" s="144">
        <v>0</v>
      </c>
      <c r="N62" s="144">
        <f>SUM(K62:M62)</f>
        <v>0</v>
      </c>
      <c r="O62" s="211">
        <v>0</v>
      </c>
      <c r="P62" s="144">
        <v>0</v>
      </c>
      <c r="Q62" s="144">
        <v>0</v>
      </c>
      <c r="R62" s="144">
        <f>SUM(O62:Q62)</f>
        <v>0</v>
      </c>
    </row>
    <row r="63" spans="1:18" ht="15.75" customHeight="1" x14ac:dyDescent="0.25">
      <c r="A63" s="277" t="s">
        <v>167</v>
      </c>
      <c r="B63" s="272" t="s">
        <v>168</v>
      </c>
      <c r="C63" s="140">
        <v>0</v>
      </c>
      <c r="D63" s="141">
        <v>0</v>
      </c>
      <c r="E63" s="141">
        <v>0</v>
      </c>
      <c r="F63" s="178">
        <f>SUM(C63:E63)</f>
        <v>0</v>
      </c>
      <c r="G63" s="211">
        <v>0</v>
      </c>
      <c r="H63" s="144">
        <v>0</v>
      </c>
      <c r="I63" s="144">
        <v>0</v>
      </c>
      <c r="J63" s="144">
        <f>SUM(G63:I63)</f>
        <v>0</v>
      </c>
      <c r="K63" s="211">
        <v>57187</v>
      </c>
      <c r="L63" s="144">
        <v>0</v>
      </c>
      <c r="M63" s="144">
        <v>0</v>
      </c>
      <c r="N63" s="144">
        <f>SUM(K63:M63)</f>
        <v>57187</v>
      </c>
      <c r="O63" s="211">
        <v>57187</v>
      </c>
      <c r="P63" s="144">
        <v>0</v>
      </c>
      <c r="Q63" s="144">
        <v>0</v>
      </c>
      <c r="R63" s="144">
        <f>SUM(O63:Q63)</f>
        <v>57187</v>
      </c>
    </row>
    <row r="64" spans="1:18" ht="15.75" customHeight="1" x14ac:dyDescent="0.25">
      <c r="A64" s="277" t="s">
        <v>169</v>
      </c>
      <c r="B64" s="272" t="s">
        <v>170</v>
      </c>
      <c r="C64" s="140">
        <v>0</v>
      </c>
      <c r="D64" s="141">
        <v>0</v>
      </c>
      <c r="E64" s="141">
        <v>0</v>
      </c>
      <c r="F64" s="178">
        <f>SUM(C64:E64)</f>
        <v>0</v>
      </c>
      <c r="G64" s="211">
        <v>0</v>
      </c>
      <c r="H64" s="144">
        <v>0</v>
      </c>
      <c r="I64" s="144">
        <v>0</v>
      </c>
      <c r="J64" s="144">
        <f>SUM(G64:I64)</f>
        <v>0</v>
      </c>
      <c r="K64" s="211">
        <v>0</v>
      </c>
      <c r="L64" s="144">
        <v>0</v>
      </c>
      <c r="M64" s="144">
        <v>0</v>
      </c>
      <c r="N64" s="144">
        <f>SUM(K64:M64)</f>
        <v>0</v>
      </c>
      <c r="O64" s="211">
        <v>0</v>
      </c>
      <c r="P64" s="144">
        <v>0</v>
      </c>
      <c r="Q64" s="144">
        <v>0</v>
      </c>
      <c r="R64" s="144">
        <f>SUM(O64:Q64)</f>
        <v>0</v>
      </c>
    </row>
    <row r="65" spans="1:18" ht="15.75" customHeight="1" x14ac:dyDescent="0.25">
      <c r="A65" s="277" t="s">
        <v>417</v>
      </c>
      <c r="B65" s="272" t="s">
        <v>171</v>
      </c>
      <c r="C65" s="140">
        <v>0</v>
      </c>
      <c r="D65" s="141">
        <v>0</v>
      </c>
      <c r="E65" s="141">
        <v>0</v>
      </c>
      <c r="F65" s="178">
        <f>SUM(C65:E65)</f>
        <v>0</v>
      </c>
      <c r="G65" s="211">
        <v>0</v>
      </c>
      <c r="H65" s="144">
        <v>0</v>
      </c>
      <c r="I65" s="144">
        <v>0</v>
      </c>
      <c r="J65" s="144">
        <f>SUM(G65:I65)</f>
        <v>0</v>
      </c>
      <c r="K65" s="211">
        <v>0</v>
      </c>
      <c r="L65" s="144">
        <v>0</v>
      </c>
      <c r="M65" s="144">
        <v>0</v>
      </c>
      <c r="N65" s="144">
        <f>SUM(K65:M65)</f>
        <v>0</v>
      </c>
      <c r="O65" s="211">
        <v>0</v>
      </c>
      <c r="P65" s="144">
        <v>0</v>
      </c>
      <c r="Q65" s="144">
        <v>0</v>
      </c>
      <c r="R65" s="144">
        <f>SUM(O65:Q65)</f>
        <v>0</v>
      </c>
    </row>
    <row r="66" spans="1:18" ht="15.75" customHeight="1" x14ac:dyDescent="0.25">
      <c r="A66" s="277" t="s">
        <v>456</v>
      </c>
      <c r="B66" s="272" t="s">
        <v>172</v>
      </c>
      <c r="C66" s="140">
        <v>0</v>
      </c>
      <c r="D66" s="141">
        <v>0</v>
      </c>
      <c r="E66" s="141">
        <v>0</v>
      </c>
      <c r="F66" s="178">
        <f>SUM(C66:E66)</f>
        <v>0</v>
      </c>
      <c r="G66" s="211">
        <v>0</v>
      </c>
      <c r="H66" s="144">
        <v>0</v>
      </c>
      <c r="I66" s="144">
        <v>0</v>
      </c>
      <c r="J66" s="144">
        <f>SUM(G66:I66)</f>
        <v>0</v>
      </c>
      <c r="K66" s="211">
        <v>0</v>
      </c>
      <c r="L66" s="144">
        <v>0</v>
      </c>
      <c r="M66" s="144">
        <v>0</v>
      </c>
      <c r="N66" s="144">
        <f>SUM(K66:M66)</f>
        <v>0</v>
      </c>
      <c r="O66" s="207">
        <v>0</v>
      </c>
      <c r="P66" s="144">
        <v>0</v>
      </c>
      <c r="Q66" s="144">
        <v>0</v>
      </c>
      <c r="R66" s="144">
        <f>SUM(O66:Q66)</f>
        <v>0</v>
      </c>
    </row>
    <row r="67" spans="1:18" ht="15.75" customHeight="1" x14ac:dyDescent="0.25">
      <c r="A67" s="277" t="s">
        <v>419</v>
      </c>
      <c r="B67" s="272" t="s">
        <v>173</v>
      </c>
      <c r="C67" s="140">
        <v>23059670</v>
      </c>
      <c r="D67" s="141">
        <v>0</v>
      </c>
      <c r="E67" s="141">
        <v>0</v>
      </c>
      <c r="F67" s="178">
        <f>SUM(C67:E67)</f>
        <v>23059670</v>
      </c>
      <c r="G67" s="211">
        <v>23059670</v>
      </c>
      <c r="H67" s="144">
        <v>0</v>
      </c>
      <c r="I67" s="144">
        <v>0</v>
      </c>
      <c r="J67" s="144">
        <f>SUM(G67:I67)</f>
        <v>23059670</v>
      </c>
      <c r="K67" s="211">
        <v>23059670</v>
      </c>
      <c r="L67" s="144">
        <v>0</v>
      </c>
      <c r="M67" s="144">
        <v>0</v>
      </c>
      <c r="N67" s="144">
        <f>SUM(K67:M67)</f>
        <v>23059670</v>
      </c>
      <c r="O67" s="207">
        <v>25059670</v>
      </c>
      <c r="P67" s="144">
        <v>0</v>
      </c>
      <c r="Q67" s="144">
        <v>0</v>
      </c>
      <c r="R67" s="144">
        <f>SUM(O67:Q67)</f>
        <v>25059670</v>
      </c>
    </row>
    <row r="68" spans="1:18" ht="15.75" customHeight="1" x14ac:dyDescent="0.25">
      <c r="A68" s="277" t="s">
        <v>457</v>
      </c>
      <c r="B68" s="272" t="s">
        <v>174</v>
      </c>
      <c r="C68" s="140">
        <v>0</v>
      </c>
      <c r="D68" s="141">
        <v>0</v>
      </c>
      <c r="E68" s="141">
        <v>0</v>
      </c>
      <c r="F68" s="178">
        <f>SUM(C68:E68)</f>
        <v>0</v>
      </c>
      <c r="G68" s="211">
        <v>0</v>
      </c>
      <c r="H68" s="144">
        <v>0</v>
      </c>
      <c r="I68" s="144">
        <v>0</v>
      </c>
      <c r="J68" s="144">
        <f>SUM(G68:I68)</f>
        <v>0</v>
      </c>
      <c r="K68" s="211">
        <v>0</v>
      </c>
      <c r="L68" s="144">
        <v>0</v>
      </c>
      <c r="M68" s="144">
        <v>0</v>
      </c>
      <c r="N68" s="144">
        <f>SUM(K68:M68)</f>
        <v>0</v>
      </c>
      <c r="O68" s="211">
        <v>0</v>
      </c>
      <c r="P68" s="144">
        <v>0</v>
      </c>
      <c r="Q68" s="144">
        <v>0</v>
      </c>
      <c r="R68" s="144">
        <f>SUM(O68:Q68)</f>
        <v>0</v>
      </c>
    </row>
    <row r="69" spans="1:18" ht="15.75" customHeight="1" x14ac:dyDescent="0.25">
      <c r="A69" s="277" t="s">
        <v>458</v>
      </c>
      <c r="B69" s="272" t="s">
        <v>175</v>
      </c>
      <c r="C69" s="140">
        <v>0</v>
      </c>
      <c r="D69" s="141">
        <v>0</v>
      </c>
      <c r="E69" s="141">
        <v>0</v>
      </c>
      <c r="F69" s="178">
        <f>SUM(C69:E69)</f>
        <v>0</v>
      </c>
      <c r="G69" s="211">
        <v>0</v>
      </c>
      <c r="H69" s="144">
        <v>0</v>
      </c>
      <c r="I69" s="144">
        <v>0</v>
      </c>
      <c r="J69" s="144">
        <f>SUM(G69:I69)</f>
        <v>0</v>
      </c>
      <c r="K69" s="211">
        <v>0</v>
      </c>
      <c r="L69" s="144">
        <v>0</v>
      </c>
      <c r="M69" s="144">
        <v>0</v>
      </c>
      <c r="N69" s="144">
        <f>SUM(K69:M69)</f>
        <v>0</v>
      </c>
      <c r="O69" s="211">
        <v>0</v>
      </c>
      <c r="P69" s="144">
        <v>0</v>
      </c>
      <c r="Q69" s="144">
        <v>0</v>
      </c>
      <c r="R69" s="144">
        <f>SUM(O69:Q69)</f>
        <v>0</v>
      </c>
    </row>
    <row r="70" spans="1:18" ht="15.75" customHeight="1" x14ac:dyDescent="0.25">
      <c r="A70" s="277" t="s">
        <v>176</v>
      </c>
      <c r="B70" s="272" t="s">
        <v>177</v>
      </c>
      <c r="C70" s="140">
        <v>0</v>
      </c>
      <c r="D70" s="141">
        <v>0</v>
      </c>
      <c r="E70" s="141">
        <v>0</v>
      </c>
      <c r="F70" s="178">
        <f>SUM(C70:E70)</f>
        <v>0</v>
      </c>
      <c r="G70" s="211">
        <v>0</v>
      </c>
      <c r="H70" s="144">
        <v>0</v>
      </c>
      <c r="I70" s="144">
        <v>0</v>
      </c>
      <c r="J70" s="144">
        <f>SUM(G70:I70)</f>
        <v>0</v>
      </c>
      <c r="K70" s="211">
        <v>0</v>
      </c>
      <c r="L70" s="144">
        <v>0</v>
      </c>
      <c r="M70" s="144">
        <v>0</v>
      </c>
      <c r="N70" s="144">
        <f>SUM(K70:M70)</f>
        <v>0</v>
      </c>
      <c r="O70" s="211">
        <v>0</v>
      </c>
      <c r="P70" s="144">
        <v>0</v>
      </c>
      <c r="Q70" s="144">
        <v>0</v>
      </c>
      <c r="R70" s="144">
        <f>SUM(O70:Q70)</f>
        <v>0</v>
      </c>
    </row>
    <row r="71" spans="1:18" ht="15.75" customHeight="1" x14ac:dyDescent="0.25">
      <c r="A71" s="276" t="s">
        <v>178</v>
      </c>
      <c r="B71" s="272" t="s">
        <v>179</v>
      </c>
      <c r="C71" s="140">
        <v>0</v>
      </c>
      <c r="D71" s="141">
        <v>0</v>
      </c>
      <c r="E71" s="141">
        <v>0</v>
      </c>
      <c r="F71" s="178">
        <f>SUM(C71:E71)</f>
        <v>0</v>
      </c>
      <c r="G71" s="211">
        <v>0</v>
      </c>
      <c r="H71" s="144">
        <v>0</v>
      </c>
      <c r="I71" s="144">
        <v>0</v>
      </c>
      <c r="J71" s="144">
        <f>SUM(G71:I71)</f>
        <v>0</v>
      </c>
      <c r="K71" s="211">
        <v>0</v>
      </c>
      <c r="L71" s="144">
        <v>0</v>
      </c>
      <c r="M71" s="144">
        <v>0</v>
      </c>
      <c r="N71" s="144">
        <f>SUM(K71:M71)</f>
        <v>0</v>
      </c>
      <c r="O71" s="211">
        <v>0</v>
      </c>
      <c r="P71" s="144">
        <v>0</v>
      </c>
      <c r="Q71" s="144">
        <v>0</v>
      </c>
      <c r="R71" s="144">
        <f>SUM(O71:Q71)</f>
        <v>0</v>
      </c>
    </row>
    <row r="72" spans="1:18" ht="15.75" customHeight="1" x14ac:dyDescent="0.25">
      <c r="A72" s="277" t="s">
        <v>653</v>
      </c>
      <c r="B72" s="272" t="s">
        <v>180</v>
      </c>
      <c r="C72" s="140">
        <v>0</v>
      </c>
      <c r="D72" s="141">
        <v>0</v>
      </c>
      <c r="E72" s="141">
        <v>0</v>
      </c>
      <c r="F72" s="178">
        <f>SUM(C72:E72)</f>
        <v>0</v>
      </c>
      <c r="G72" s="211">
        <v>0</v>
      </c>
      <c r="H72" s="144">
        <v>0</v>
      </c>
      <c r="I72" s="144">
        <v>0</v>
      </c>
      <c r="J72" s="144">
        <f>SUM(G72:I72)</f>
        <v>0</v>
      </c>
      <c r="K72" s="211">
        <v>0</v>
      </c>
      <c r="L72" s="144">
        <v>0</v>
      </c>
      <c r="M72" s="144">
        <v>0</v>
      </c>
      <c r="N72" s="144">
        <f>SUM(K72:M72)</f>
        <v>0</v>
      </c>
      <c r="O72" s="211">
        <v>0</v>
      </c>
      <c r="P72" s="144">
        <v>0</v>
      </c>
      <c r="Q72" s="144">
        <v>0</v>
      </c>
      <c r="R72" s="144">
        <f>SUM(O72:Q72)</f>
        <v>0</v>
      </c>
    </row>
    <row r="73" spans="1:18" ht="15.75" customHeight="1" x14ac:dyDescent="0.25">
      <c r="A73" s="276" t="s">
        <v>459</v>
      </c>
      <c r="B73" s="272" t="s">
        <v>181</v>
      </c>
      <c r="C73" s="140">
        <v>150000</v>
      </c>
      <c r="D73" s="144">
        <v>300000</v>
      </c>
      <c r="E73" s="144">
        <v>0</v>
      </c>
      <c r="F73" s="178">
        <f>SUM(C73:E73)</f>
        <v>450000</v>
      </c>
      <c r="G73" s="211">
        <v>150000</v>
      </c>
      <c r="H73" s="144">
        <v>300000</v>
      </c>
      <c r="I73" s="144">
        <v>0</v>
      </c>
      <c r="J73" s="144">
        <f>SUM(G73:I73)</f>
        <v>450000</v>
      </c>
      <c r="K73" s="211">
        <v>150000</v>
      </c>
      <c r="L73" s="144">
        <v>300000</v>
      </c>
      <c r="M73" s="144">
        <v>0</v>
      </c>
      <c r="N73" s="144">
        <f>SUM(K73:M73)</f>
        <v>450000</v>
      </c>
      <c r="O73" s="207">
        <v>815000</v>
      </c>
      <c r="P73" s="144">
        <v>300000</v>
      </c>
      <c r="Q73" s="144">
        <v>0</v>
      </c>
      <c r="R73" s="144">
        <f>SUM(O73:Q73)</f>
        <v>1115000</v>
      </c>
    </row>
    <row r="74" spans="1:18" ht="15.75" customHeight="1" x14ac:dyDescent="0.25">
      <c r="A74" s="276" t="s">
        <v>655</v>
      </c>
      <c r="B74" s="272" t="s">
        <v>654</v>
      </c>
      <c r="C74" s="140">
        <v>5401345</v>
      </c>
      <c r="D74" s="141">
        <v>0</v>
      </c>
      <c r="E74" s="141">
        <v>0</v>
      </c>
      <c r="F74" s="178">
        <f>SUM(C74:E74)</f>
        <v>5401345</v>
      </c>
      <c r="G74" s="211">
        <v>5401345</v>
      </c>
      <c r="H74" s="144">
        <v>0</v>
      </c>
      <c r="I74" s="144">
        <v>0</v>
      </c>
      <c r="J74" s="144">
        <f>SUM(G74:I74)</f>
        <v>5401345</v>
      </c>
      <c r="K74" s="211">
        <v>1680878</v>
      </c>
      <c r="L74" s="144">
        <v>0</v>
      </c>
      <c r="M74" s="144">
        <v>0</v>
      </c>
      <c r="N74" s="144">
        <f>SUM(K74:M74)</f>
        <v>1680878</v>
      </c>
      <c r="O74" s="207">
        <v>21869612</v>
      </c>
      <c r="P74" s="144">
        <v>0</v>
      </c>
      <c r="Q74" s="144">
        <v>0</v>
      </c>
      <c r="R74" s="144">
        <f>SUM(O74:Q74)</f>
        <v>21869612</v>
      </c>
    </row>
    <row r="75" spans="1:18" s="74" customFormat="1" ht="15.75" customHeight="1" x14ac:dyDescent="0.25">
      <c r="A75" s="271" t="s">
        <v>422</v>
      </c>
      <c r="B75" s="270" t="s">
        <v>182</v>
      </c>
      <c r="C75" s="138">
        <f>SUM(C62:C74)</f>
        <v>28611015</v>
      </c>
      <c r="D75" s="139">
        <f>SUM(D62:D74)</f>
        <v>300000</v>
      </c>
      <c r="E75" s="139">
        <f>SUM(E62:E74)</f>
        <v>0</v>
      </c>
      <c r="F75" s="179">
        <f>SUM(C75:E75)</f>
        <v>28911015</v>
      </c>
      <c r="G75" s="187">
        <f>SUM(G62:G74)</f>
        <v>28611015</v>
      </c>
      <c r="H75" s="142">
        <f>SUM(H62:H74)</f>
        <v>300000</v>
      </c>
      <c r="I75" s="142">
        <f>SUM(I62:I74)</f>
        <v>0</v>
      </c>
      <c r="J75" s="142">
        <f>SUM(G75:I75)</f>
        <v>28911015</v>
      </c>
      <c r="K75" s="187">
        <f>SUM(K62:K74)</f>
        <v>24947735</v>
      </c>
      <c r="L75" s="142">
        <f>SUM(L62:L74)</f>
        <v>300000</v>
      </c>
      <c r="M75" s="142">
        <f>SUM(M62:M74)</f>
        <v>0</v>
      </c>
      <c r="N75" s="142">
        <f>SUM(K75:M75)</f>
        <v>25247735</v>
      </c>
      <c r="O75" s="187">
        <f>SUM(O62:O74)</f>
        <v>47801469</v>
      </c>
      <c r="P75" s="142">
        <f>SUM(P62:P74)</f>
        <v>300000</v>
      </c>
      <c r="Q75" s="142">
        <f>SUM(Q62:Q74)</f>
        <v>0</v>
      </c>
      <c r="R75" s="142">
        <f>SUM(O75:Q75)</f>
        <v>48101469</v>
      </c>
    </row>
    <row r="76" spans="1:18" s="74" customFormat="1" ht="15.75" customHeight="1" x14ac:dyDescent="0.25">
      <c r="A76" s="150" t="s">
        <v>37</v>
      </c>
      <c r="B76" s="151"/>
      <c r="C76" s="153">
        <f>C26+C27+C52+C61+C75</f>
        <v>86216515</v>
      </c>
      <c r="D76" s="153">
        <f>D26+D27+D52+D61+D75</f>
        <v>300000</v>
      </c>
      <c r="E76" s="153">
        <f>E26+E27+E52+E61+E75</f>
        <v>9000</v>
      </c>
      <c r="F76" s="180">
        <f>SUM(C76:E76)</f>
        <v>86525515</v>
      </c>
      <c r="G76" s="216">
        <f>G26+G27+G52+G61+G75</f>
        <v>86216515</v>
      </c>
      <c r="H76" s="217">
        <f>H26+H27+H52+H61+H75</f>
        <v>300000</v>
      </c>
      <c r="I76" s="217">
        <f>I26+I27+I52+I61+I75</f>
        <v>9000</v>
      </c>
      <c r="J76" s="218">
        <f>SUM(G76:I76)</f>
        <v>86525515</v>
      </c>
      <c r="K76" s="216">
        <f>K26+K27+K52+K61+K75</f>
        <v>83060063</v>
      </c>
      <c r="L76" s="217">
        <f>L26+L27+L52+L61+L75</f>
        <v>300000</v>
      </c>
      <c r="M76" s="217">
        <f>M26+M27+M52+M61+M75</f>
        <v>9000</v>
      </c>
      <c r="N76" s="218">
        <f>SUM(K76:M76)</f>
        <v>83369063</v>
      </c>
      <c r="O76" s="216">
        <f>O26+O27+O52+O61+O75</f>
        <v>102540977</v>
      </c>
      <c r="P76" s="217">
        <f>P26+P27+P52+P61+P75</f>
        <v>300000</v>
      </c>
      <c r="Q76" s="217">
        <f>Q26+Q27+Q52+Q61+Q75</f>
        <v>9000</v>
      </c>
      <c r="R76" s="218">
        <f>SUM(O76:Q76)</f>
        <v>102849977</v>
      </c>
    </row>
    <row r="77" spans="1:18" ht="15.75" customHeight="1" x14ac:dyDescent="0.25">
      <c r="A77" s="275" t="s">
        <v>183</v>
      </c>
      <c r="B77" s="272" t="s">
        <v>184</v>
      </c>
      <c r="C77" s="140">
        <v>0</v>
      </c>
      <c r="D77" s="141">
        <v>0</v>
      </c>
      <c r="E77" s="141">
        <v>0</v>
      </c>
      <c r="F77" s="178">
        <f>SUM(C77:E77)</f>
        <v>0</v>
      </c>
      <c r="G77" s="211">
        <v>0</v>
      </c>
      <c r="H77" s="144">
        <v>0</v>
      </c>
      <c r="I77" s="144">
        <v>0</v>
      </c>
      <c r="J77" s="144">
        <f>SUM(G77:I77)</f>
        <v>0</v>
      </c>
      <c r="K77" s="211">
        <v>0</v>
      </c>
      <c r="L77" s="144">
        <v>0</v>
      </c>
      <c r="M77" s="144">
        <v>0</v>
      </c>
      <c r="N77" s="144">
        <f>SUM(K77:M77)</f>
        <v>0</v>
      </c>
      <c r="O77" s="211">
        <v>0</v>
      </c>
      <c r="P77" s="144">
        <v>0</v>
      </c>
      <c r="Q77" s="144">
        <v>0</v>
      </c>
      <c r="R77" s="144">
        <f>SUM(O77:Q77)</f>
        <v>0</v>
      </c>
    </row>
    <row r="78" spans="1:18" ht="15.75" customHeight="1" x14ac:dyDescent="0.25">
      <c r="A78" s="275" t="s">
        <v>460</v>
      </c>
      <c r="B78" s="272" t="s">
        <v>185</v>
      </c>
      <c r="C78" s="140">
        <v>0</v>
      </c>
      <c r="D78" s="141">
        <v>0</v>
      </c>
      <c r="E78" s="141">
        <v>0</v>
      </c>
      <c r="F78" s="178">
        <f>SUM(C78:E78)</f>
        <v>0</v>
      </c>
      <c r="G78" s="211">
        <v>0</v>
      </c>
      <c r="H78" s="144">
        <v>0</v>
      </c>
      <c r="I78" s="144">
        <v>0</v>
      </c>
      <c r="J78" s="144">
        <f>SUM(G78:I78)</f>
        <v>0</v>
      </c>
      <c r="K78" s="211">
        <v>0</v>
      </c>
      <c r="L78" s="144">
        <v>0</v>
      </c>
      <c r="M78" s="144">
        <v>0</v>
      </c>
      <c r="N78" s="144">
        <f>SUM(K78:M78)</f>
        <v>0</v>
      </c>
      <c r="O78" s="211">
        <v>0</v>
      </c>
      <c r="P78" s="144">
        <v>0</v>
      </c>
      <c r="Q78" s="144">
        <v>0</v>
      </c>
      <c r="R78" s="144">
        <f>SUM(O78:Q78)</f>
        <v>0</v>
      </c>
    </row>
    <row r="79" spans="1:18" ht="15.75" customHeight="1" x14ac:dyDescent="0.25">
      <c r="A79" s="275" t="s">
        <v>186</v>
      </c>
      <c r="B79" s="272" t="s">
        <v>187</v>
      </c>
      <c r="C79" s="140">
        <v>0</v>
      </c>
      <c r="D79" s="141">
        <v>0</v>
      </c>
      <c r="E79" s="141">
        <v>0</v>
      </c>
      <c r="F79" s="178">
        <f>SUM(C79:E79)</f>
        <v>0</v>
      </c>
      <c r="G79" s="211">
        <v>0</v>
      </c>
      <c r="H79" s="144">
        <v>0</v>
      </c>
      <c r="I79" s="144">
        <v>0</v>
      </c>
      <c r="J79" s="144">
        <f>SUM(G79:I79)</f>
        <v>0</v>
      </c>
      <c r="K79" s="211">
        <v>0</v>
      </c>
      <c r="L79" s="144">
        <v>0</v>
      </c>
      <c r="M79" s="144">
        <v>0</v>
      </c>
      <c r="N79" s="144">
        <f>SUM(K79:M79)</f>
        <v>0</v>
      </c>
      <c r="O79" s="211">
        <v>0</v>
      </c>
      <c r="P79" s="144">
        <v>0</v>
      </c>
      <c r="Q79" s="144">
        <v>0</v>
      </c>
      <c r="R79" s="144">
        <f>SUM(O79:Q79)</f>
        <v>0</v>
      </c>
    </row>
    <row r="80" spans="1:18" ht="15.75" customHeight="1" x14ac:dyDescent="0.25">
      <c r="A80" s="275" t="s">
        <v>188</v>
      </c>
      <c r="B80" s="272" t="s">
        <v>189</v>
      </c>
      <c r="C80" s="140">
        <v>390000</v>
      </c>
      <c r="D80" s="141">
        <v>0</v>
      </c>
      <c r="E80" s="141">
        <v>0</v>
      </c>
      <c r="F80" s="178">
        <f>SUM(C80:E80)</f>
        <v>390000</v>
      </c>
      <c r="G80" s="211">
        <v>390000</v>
      </c>
      <c r="H80" s="144">
        <v>0</v>
      </c>
      <c r="I80" s="144">
        <v>0</v>
      </c>
      <c r="J80" s="144">
        <f>SUM(G80:I80)</f>
        <v>390000</v>
      </c>
      <c r="K80" s="211">
        <v>390000</v>
      </c>
      <c r="L80" s="144">
        <v>0</v>
      </c>
      <c r="M80" s="144">
        <v>0</v>
      </c>
      <c r="N80" s="144">
        <f>SUM(K80:M80)</f>
        <v>390000</v>
      </c>
      <c r="O80" s="207">
        <v>4452033</v>
      </c>
      <c r="P80" s="144">
        <v>0</v>
      </c>
      <c r="Q80" s="144">
        <v>0</v>
      </c>
      <c r="R80" s="144">
        <f>SUM(O80:Q80)</f>
        <v>4452033</v>
      </c>
    </row>
    <row r="81" spans="1:18" ht="15.75" customHeight="1" x14ac:dyDescent="0.25">
      <c r="A81" s="274" t="s">
        <v>190</v>
      </c>
      <c r="B81" s="272" t="s">
        <v>191</v>
      </c>
      <c r="C81" s="140">
        <v>0</v>
      </c>
      <c r="D81" s="141">
        <v>0</v>
      </c>
      <c r="E81" s="141">
        <v>0</v>
      </c>
      <c r="F81" s="178">
        <f>SUM(C81:E81)</f>
        <v>0</v>
      </c>
      <c r="G81" s="211">
        <v>0</v>
      </c>
      <c r="H81" s="144">
        <v>0</v>
      </c>
      <c r="I81" s="144">
        <v>0</v>
      </c>
      <c r="J81" s="144">
        <f>SUM(G81:I81)</f>
        <v>0</v>
      </c>
      <c r="K81" s="211">
        <v>0</v>
      </c>
      <c r="L81" s="144">
        <v>0</v>
      </c>
      <c r="M81" s="144">
        <v>0</v>
      </c>
      <c r="N81" s="144">
        <f>SUM(K81:M81)</f>
        <v>0</v>
      </c>
      <c r="O81" s="211">
        <v>0</v>
      </c>
      <c r="P81" s="144">
        <v>0</v>
      </c>
      <c r="Q81" s="144">
        <v>0</v>
      </c>
      <c r="R81" s="144">
        <f>SUM(O81:Q81)</f>
        <v>0</v>
      </c>
    </row>
    <row r="82" spans="1:18" ht="15.75" customHeight="1" x14ac:dyDescent="0.25">
      <c r="A82" s="274" t="s">
        <v>192</v>
      </c>
      <c r="B82" s="272" t="s">
        <v>193</v>
      </c>
      <c r="C82" s="140">
        <v>0</v>
      </c>
      <c r="D82" s="141">
        <v>0</v>
      </c>
      <c r="E82" s="141">
        <v>0</v>
      </c>
      <c r="F82" s="178">
        <f>SUM(C82:E82)</f>
        <v>0</v>
      </c>
      <c r="G82" s="211">
        <v>0</v>
      </c>
      <c r="H82" s="144">
        <v>0</v>
      </c>
      <c r="I82" s="144">
        <v>0</v>
      </c>
      <c r="J82" s="144">
        <f>SUM(G82:I82)</f>
        <v>0</v>
      </c>
      <c r="K82" s="211">
        <v>0</v>
      </c>
      <c r="L82" s="144">
        <v>0</v>
      </c>
      <c r="M82" s="144">
        <v>0</v>
      </c>
      <c r="N82" s="144">
        <f>SUM(K82:M82)</f>
        <v>0</v>
      </c>
      <c r="O82" s="211">
        <v>0</v>
      </c>
      <c r="P82" s="144">
        <v>0</v>
      </c>
      <c r="Q82" s="144">
        <v>0</v>
      </c>
      <c r="R82" s="144">
        <f>SUM(O82:Q82)</f>
        <v>0</v>
      </c>
    </row>
    <row r="83" spans="1:18" ht="15.75" customHeight="1" x14ac:dyDescent="0.25">
      <c r="A83" s="274" t="s">
        <v>194</v>
      </c>
      <c r="B83" s="272" t="s">
        <v>195</v>
      </c>
      <c r="C83" s="140">
        <v>140000</v>
      </c>
      <c r="D83" s="141">
        <v>0</v>
      </c>
      <c r="E83" s="141">
        <v>0</v>
      </c>
      <c r="F83" s="178">
        <f>SUM(C83:E83)</f>
        <v>140000</v>
      </c>
      <c r="G83" s="211">
        <v>140000</v>
      </c>
      <c r="H83" s="144">
        <v>0</v>
      </c>
      <c r="I83" s="144">
        <v>0</v>
      </c>
      <c r="J83" s="144">
        <f>SUM(G83:I83)</f>
        <v>140000</v>
      </c>
      <c r="K83" s="211">
        <v>140000</v>
      </c>
      <c r="L83" s="144">
        <v>0</v>
      </c>
      <c r="M83" s="144">
        <v>0</v>
      </c>
      <c r="N83" s="144">
        <f>SUM(K83:M83)</f>
        <v>140000</v>
      </c>
      <c r="O83" s="207">
        <v>1202049</v>
      </c>
      <c r="P83" s="144">
        <v>0</v>
      </c>
      <c r="Q83" s="144">
        <v>0</v>
      </c>
      <c r="R83" s="144">
        <f>SUM(O83:Q83)</f>
        <v>1202049</v>
      </c>
    </row>
    <row r="84" spans="1:18" s="74" customFormat="1" ht="15.75" customHeight="1" x14ac:dyDescent="0.25">
      <c r="A84" s="273" t="s">
        <v>424</v>
      </c>
      <c r="B84" s="270" t="s">
        <v>196</v>
      </c>
      <c r="C84" s="138">
        <f>SUM(C77:C83)</f>
        <v>530000</v>
      </c>
      <c r="D84" s="139">
        <f>SUM(D77:D83)</f>
        <v>0</v>
      </c>
      <c r="E84" s="139">
        <f>SUM(E77:E83)</f>
        <v>0</v>
      </c>
      <c r="F84" s="179">
        <f>SUM(C84:E84)</f>
        <v>530000</v>
      </c>
      <c r="G84" s="187">
        <f>SUM(G77:G83)</f>
        <v>530000</v>
      </c>
      <c r="H84" s="142">
        <f>SUM(H77:H83)</f>
        <v>0</v>
      </c>
      <c r="I84" s="142">
        <f>SUM(I77:I83)</f>
        <v>0</v>
      </c>
      <c r="J84" s="142">
        <f>SUM(G84:I84)</f>
        <v>530000</v>
      </c>
      <c r="K84" s="187">
        <f>SUM(K77:K83)</f>
        <v>530000</v>
      </c>
      <c r="L84" s="142">
        <f>SUM(L77:L83)</f>
        <v>0</v>
      </c>
      <c r="M84" s="142">
        <f>SUM(M77:M83)</f>
        <v>0</v>
      </c>
      <c r="N84" s="142">
        <f>SUM(K84:M84)</f>
        <v>530000</v>
      </c>
      <c r="O84" s="187">
        <f>SUM(O77:O83)</f>
        <v>5654082</v>
      </c>
      <c r="P84" s="142">
        <f>SUM(P77:P83)</f>
        <v>0</v>
      </c>
      <c r="Q84" s="142">
        <f>SUM(Q77:Q83)</f>
        <v>0</v>
      </c>
      <c r="R84" s="142">
        <f>SUM(O84:Q84)</f>
        <v>5654082</v>
      </c>
    </row>
    <row r="85" spans="1:18" ht="15.75" customHeight="1" x14ac:dyDescent="0.25">
      <c r="A85" s="268" t="s">
        <v>197</v>
      </c>
      <c r="B85" s="272" t="s">
        <v>198</v>
      </c>
      <c r="C85" s="140">
        <v>127308800</v>
      </c>
      <c r="D85" s="141">
        <v>0</v>
      </c>
      <c r="E85" s="141">
        <v>0</v>
      </c>
      <c r="F85" s="178">
        <f>SUM(C85:E85)</f>
        <v>127308800</v>
      </c>
      <c r="G85" s="211">
        <v>127308800</v>
      </c>
      <c r="H85" s="144">
        <v>0</v>
      </c>
      <c r="I85" s="144">
        <v>0</v>
      </c>
      <c r="J85" s="144">
        <f>SUM(G85:I85)</f>
        <v>127308800</v>
      </c>
      <c r="K85" s="211">
        <v>126783800</v>
      </c>
      <c r="L85" s="144">
        <v>0</v>
      </c>
      <c r="M85" s="144">
        <v>0</v>
      </c>
      <c r="N85" s="144">
        <f>SUM(K85:M85)</f>
        <v>126783800</v>
      </c>
      <c r="O85" s="207">
        <v>126258800</v>
      </c>
      <c r="P85" s="144">
        <v>0</v>
      </c>
      <c r="Q85" s="144">
        <v>0</v>
      </c>
      <c r="R85" s="144">
        <f>SUM(O85:Q85)</f>
        <v>126258800</v>
      </c>
    </row>
    <row r="86" spans="1:18" ht="15.75" customHeight="1" x14ac:dyDescent="0.25">
      <c r="A86" s="268" t="s">
        <v>199</v>
      </c>
      <c r="B86" s="272" t="s">
        <v>200</v>
      </c>
      <c r="C86" s="140">
        <v>0</v>
      </c>
      <c r="D86" s="141">
        <v>0</v>
      </c>
      <c r="E86" s="141">
        <v>0</v>
      </c>
      <c r="F86" s="178">
        <f>SUM(C86:E86)</f>
        <v>0</v>
      </c>
      <c r="G86" s="211">
        <v>0</v>
      </c>
      <c r="H86" s="144">
        <v>0</v>
      </c>
      <c r="I86" s="144">
        <v>0</v>
      </c>
      <c r="J86" s="144">
        <f>SUM(G86:I86)</f>
        <v>0</v>
      </c>
      <c r="K86" s="211">
        <v>0</v>
      </c>
      <c r="L86" s="144">
        <v>0</v>
      </c>
      <c r="M86" s="144">
        <v>0</v>
      </c>
      <c r="N86" s="144">
        <f>SUM(K86:M86)</f>
        <v>0</v>
      </c>
      <c r="O86" s="211">
        <v>0</v>
      </c>
      <c r="P86" s="144">
        <v>0</v>
      </c>
      <c r="Q86" s="144">
        <v>0</v>
      </c>
      <c r="R86" s="144">
        <f>SUM(O86:Q86)</f>
        <v>0</v>
      </c>
    </row>
    <row r="87" spans="1:18" ht="15.75" customHeight="1" x14ac:dyDescent="0.25">
      <c r="A87" s="268" t="s">
        <v>201</v>
      </c>
      <c r="B87" s="272" t="s">
        <v>202</v>
      </c>
      <c r="C87" s="140">
        <v>0</v>
      </c>
      <c r="D87" s="141">
        <v>0</v>
      </c>
      <c r="E87" s="141">
        <v>0</v>
      </c>
      <c r="F87" s="178">
        <f>SUM(C87:E87)</f>
        <v>0</v>
      </c>
      <c r="G87" s="211">
        <v>0</v>
      </c>
      <c r="H87" s="144">
        <v>0</v>
      </c>
      <c r="I87" s="144">
        <v>0</v>
      </c>
      <c r="J87" s="144">
        <f>SUM(G87:I87)</f>
        <v>0</v>
      </c>
      <c r="K87" s="211">
        <v>0</v>
      </c>
      <c r="L87" s="144">
        <v>0</v>
      </c>
      <c r="M87" s="144">
        <v>0</v>
      </c>
      <c r="N87" s="144">
        <f>SUM(K87:M87)</f>
        <v>0</v>
      </c>
      <c r="O87" s="211">
        <v>0</v>
      </c>
      <c r="P87" s="144">
        <v>0</v>
      </c>
      <c r="Q87" s="144">
        <v>0</v>
      </c>
      <c r="R87" s="144">
        <f>SUM(O87:Q87)</f>
        <v>0</v>
      </c>
    </row>
    <row r="88" spans="1:18" ht="15.75" customHeight="1" x14ac:dyDescent="0.25">
      <c r="A88" s="268" t="s">
        <v>203</v>
      </c>
      <c r="B88" s="272" t="s">
        <v>204</v>
      </c>
      <c r="C88" s="140">
        <v>34359460</v>
      </c>
      <c r="D88" s="141">
        <v>0</v>
      </c>
      <c r="E88" s="141">
        <v>0</v>
      </c>
      <c r="F88" s="178">
        <f>SUM(C88:E88)</f>
        <v>34359460</v>
      </c>
      <c r="G88" s="211">
        <v>34359460</v>
      </c>
      <c r="H88" s="144">
        <v>0</v>
      </c>
      <c r="I88" s="144">
        <v>0</v>
      </c>
      <c r="J88" s="144">
        <f>SUM(G88:I88)</f>
        <v>34359460</v>
      </c>
      <c r="K88" s="211">
        <v>34217710</v>
      </c>
      <c r="L88" s="144">
        <v>0</v>
      </c>
      <c r="M88" s="144">
        <v>0</v>
      </c>
      <c r="N88" s="144">
        <f>SUM(K88:M88)</f>
        <v>34217710</v>
      </c>
      <c r="O88" s="211">
        <v>34217710</v>
      </c>
      <c r="P88" s="144">
        <v>0</v>
      </c>
      <c r="Q88" s="144">
        <v>0</v>
      </c>
      <c r="R88" s="144">
        <f>SUM(O88:Q88)</f>
        <v>34217710</v>
      </c>
    </row>
    <row r="89" spans="1:18" s="74" customFormat="1" ht="15.75" customHeight="1" x14ac:dyDescent="0.25">
      <c r="A89" s="271" t="s">
        <v>425</v>
      </c>
      <c r="B89" s="270" t="s">
        <v>205</v>
      </c>
      <c r="C89" s="138">
        <f>SUM(C85:C88)</f>
        <v>161668260</v>
      </c>
      <c r="D89" s="139">
        <f>SUM(D85:D88)</f>
        <v>0</v>
      </c>
      <c r="E89" s="139">
        <f>SUM(E85:E88)</f>
        <v>0</v>
      </c>
      <c r="F89" s="179">
        <f>SUM(C89:E89)</f>
        <v>161668260</v>
      </c>
      <c r="G89" s="187">
        <f>SUM(G85:G88)</f>
        <v>161668260</v>
      </c>
      <c r="H89" s="142">
        <f>SUM(H85:H88)</f>
        <v>0</v>
      </c>
      <c r="I89" s="142">
        <f>SUM(I85:I88)</f>
        <v>0</v>
      </c>
      <c r="J89" s="142">
        <f>SUM(G89:I89)</f>
        <v>161668260</v>
      </c>
      <c r="K89" s="187">
        <f>SUM(K85:K88)</f>
        <v>161001510</v>
      </c>
      <c r="L89" s="142">
        <f>SUM(L85:L88)</f>
        <v>0</v>
      </c>
      <c r="M89" s="142">
        <f>SUM(M85:M88)</f>
        <v>0</v>
      </c>
      <c r="N89" s="142">
        <f>SUM(K89:M89)</f>
        <v>161001510</v>
      </c>
      <c r="O89" s="187">
        <f>SUM(O85:O88)</f>
        <v>160476510</v>
      </c>
      <c r="P89" s="142">
        <f>SUM(P85:P88)</f>
        <v>0</v>
      </c>
      <c r="Q89" s="142">
        <f>SUM(Q85:Q88)</f>
        <v>0</v>
      </c>
      <c r="R89" s="142">
        <f>SUM(O89:Q89)</f>
        <v>160476510</v>
      </c>
    </row>
    <row r="90" spans="1:18" ht="15.75" customHeight="1" x14ac:dyDescent="0.25">
      <c r="A90" s="268" t="s">
        <v>206</v>
      </c>
      <c r="B90" s="272" t="s">
        <v>207</v>
      </c>
      <c r="C90" s="140">
        <v>0</v>
      </c>
      <c r="D90" s="141">
        <v>0</v>
      </c>
      <c r="E90" s="141">
        <v>0</v>
      </c>
      <c r="F90" s="178">
        <f>SUM(C90:E90)</f>
        <v>0</v>
      </c>
      <c r="G90" s="211">
        <v>0</v>
      </c>
      <c r="H90" s="144">
        <v>0</v>
      </c>
      <c r="I90" s="144">
        <v>0</v>
      </c>
      <c r="J90" s="144">
        <f>SUM(G90:I90)</f>
        <v>0</v>
      </c>
      <c r="K90" s="211">
        <v>0</v>
      </c>
      <c r="L90" s="144">
        <v>0</v>
      </c>
      <c r="M90" s="144">
        <v>0</v>
      </c>
      <c r="N90" s="144">
        <f>SUM(K90:M90)</f>
        <v>0</v>
      </c>
      <c r="O90" s="211">
        <v>0</v>
      </c>
      <c r="P90" s="144">
        <v>0</v>
      </c>
      <c r="Q90" s="144">
        <v>0</v>
      </c>
      <c r="R90" s="144">
        <f>SUM(O90:Q90)</f>
        <v>0</v>
      </c>
    </row>
    <row r="91" spans="1:18" ht="15.75" customHeight="1" x14ac:dyDescent="0.25">
      <c r="A91" s="268" t="s">
        <v>461</v>
      </c>
      <c r="B91" s="272" t="s">
        <v>208</v>
      </c>
      <c r="C91" s="140">
        <v>0</v>
      </c>
      <c r="D91" s="141">
        <v>0</v>
      </c>
      <c r="E91" s="141">
        <v>0</v>
      </c>
      <c r="F91" s="178">
        <f>SUM(C91:E91)</f>
        <v>0</v>
      </c>
      <c r="G91" s="211">
        <v>0</v>
      </c>
      <c r="H91" s="144">
        <v>0</v>
      </c>
      <c r="I91" s="144">
        <v>0</v>
      </c>
      <c r="J91" s="144">
        <f>SUM(G91:I91)</f>
        <v>0</v>
      </c>
      <c r="K91" s="211">
        <v>0</v>
      </c>
      <c r="L91" s="144">
        <v>0</v>
      </c>
      <c r="M91" s="144">
        <v>0</v>
      </c>
      <c r="N91" s="144">
        <f>SUM(K91:M91)</f>
        <v>0</v>
      </c>
      <c r="O91" s="211">
        <v>0</v>
      </c>
      <c r="P91" s="144">
        <v>0</v>
      </c>
      <c r="Q91" s="144">
        <v>0</v>
      </c>
      <c r="R91" s="144">
        <f>SUM(O91:Q91)</f>
        <v>0</v>
      </c>
    </row>
    <row r="92" spans="1:18" ht="15.75" customHeight="1" x14ac:dyDescent="0.25">
      <c r="A92" s="268" t="s">
        <v>462</v>
      </c>
      <c r="B92" s="272" t="s">
        <v>209</v>
      </c>
      <c r="C92" s="140">
        <v>0</v>
      </c>
      <c r="D92" s="141">
        <v>0</v>
      </c>
      <c r="E92" s="141">
        <v>0</v>
      </c>
      <c r="F92" s="178">
        <f>SUM(C92:E92)</f>
        <v>0</v>
      </c>
      <c r="G92" s="211">
        <v>0</v>
      </c>
      <c r="H92" s="144">
        <v>0</v>
      </c>
      <c r="I92" s="144">
        <v>0</v>
      </c>
      <c r="J92" s="144">
        <f>SUM(G92:I92)</f>
        <v>0</v>
      </c>
      <c r="K92" s="211">
        <v>0</v>
      </c>
      <c r="L92" s="144">
        <v>0</v>
      </c>
      <c r="M92" s="144">
        <v>0</v>
      </c>
      <c r="N92" s="144">
        <f>SUM(K92:M92)</f>
        <v>0</v>
      </c>
      <c r="O92" s="211">
        <v>0</v>
      </c>
      <c r="P92" s="144">
        <v>0</v>
      </c>
      <c r="Q92" s="144">
        <v>0</v>
      </c>
      <c r="R92" s="144">
        <f>SUM(O92:Q92)</f>
        <v>0</v>
      </c>
    </row>
    <row r="93" spans="1:18" ht="15.75" customHeight="1" x14ac:dyDescent="0.25">
      <c r="A93" s="268" t="s">
        <v>463</v>
      </c>
      <c r="B93" s="272" t="s">
        <v>210</v>
      </c>
      <c r="C93" s="140">
        <v>0</v>
      </c>
      <c r="D93" s="141">
        <v>0</v>
      </c>
      <c r="E93" s="141">
        <v>0</v>
      </c>
      <c r="F93" s="178">
        <f>SUM(C93:E93)</f>
        <v>0</v>
      </c>
      <c r="G93" s="211">
        <v>0</v>
      </c>
      <c r="H93" s="144">
        <v>0</v>
      </c>
      <c r="I93" s="144">
        <v>0</v>
      </c>
      <c r="J93" s="144">
        <f>SUM(G93:I93)</f>
        <v>0</v>
      </c>
      <c r="K93" s="211">
        <v>0</v>
      </c>
      <c r="L93" s="144">
        <v>0</v>
      </c>
      <c r="M93" s="144">
        <v>0</v>
      </c>
      <c r="N93" s="144">
        <f>SUM(K93:M93)</f>
        <v>0</v>
      </c>
      <c r="O93" s="211">
        <v>0</v>
      </c>
      <c r="P93" s="144">
        <v>0</v>
      </c>
      <c r="Q93" s="144">
        <v>0</v>
      </c>
      <c r="R93" s="144">
        <f>SUM(O93:Q93)</f>
        <v>0</v>
      </c>
    </row>
    <row r="94" spans="1:18" ht="15.75" customHeight="1" x14ac:dyDescent="0.25">
      <c r="A94" s="268" t="s">
        <v>464</v>
      </c>
      <c r="B94" s="272" t="s">
        <v>211</v>
      </c>
      <c r="C94" s="140">
        <v>0</v>
      </c>
      <c r="D94" s="141">
        <v>0</v>
      </c>
      <c r="E94" s="141">
        <v>0</v>
      </c>
      <c r="F94" s="178">
        <f>SUM(C94:E94)</f>
        <v>0</v>
      </c>
      <c r="G94" s="211">
        <v>0</v>
      </c>
      <c r="H94" s="144">
        <v>0</v>
      </c>
      <c r="I94" s="144">
        <v>0</v>
      </c>
      <c r="J94" s="144">
        <f>SUM(G94:I94)</f>
        <v>0</v>
      </c>
      <c r="K94" s="211">
        <v>0</v>
      </c>
      <c r="L94" s="144">
        <v>0</v>
      </c>
      <c r="M94" s="144">
        <v>0</v>
      </c>
      <c r="N94" s="144">
        <f>SUM(K94:M94)</f>
        <v>0</v>
      </c>
      <c r="O94" s="211">
        <v>0</v>
      </c>
      <c r="P94" s="144">
        <v>0</v>
      </c>
      <c r="Q94" s="144">
        <v>0</v>
      </c>
      <c r="R94" s="144">
        <f>SUM(O94:Q94)</f>
        <v>0</v>
      </c>
    </row>
    <row r="95" spans="1:18" ht="15.75" customHeight="1" x14ac:dyDescent="0.25">
      <c r="A95" s="268" t="s">
        <v>465</v>
      </c>
      <c r="B95" s="272" t="s">
        <v>212</v>
      </c>
      <c r="C95" s="140">
        <v>0</v>
      </c>
      <c r="D95" s="141">
        <v>0</v>
      </c>
      <c r="E95" s="141">
        <v>0</v>
      </c>
      <c r="F95" s="178">
        <f>SUM(C95:E95)</f>
        <v>0</v>
      </c>
      <c r="G95" s="211">
        <v>0</v>
      </c>
      <c r="H95" s="144">
        <v>0</v>
      </c>
      <c r="I95" s="144">
        <v>0</v>
      </c>
      <c r="J95" s="144">
        <f>SUM(G95:I95)</f>
        <v>0</v>
      </c>
      <c r="K95" s="211">
        <v>0</v>
      </c>
      <c r="L95" s="144">
        <v>0</v>
      </c>
      <c r="M95" s="144">
        <v>0</v>
      </c>
      <c r="N95" s="144">
        <f>SUM(K95:M95)</f>
        <v>0</v>
      </c>
      <c r="O95" s="211">
        <v>0</v>
      </c>
      <c r="P95" s="144">
        <v>0</v>
      </c>
      <c r="Q95" s="144">
        <v>0</v>
      </c>
      <c r="R95" s="144">
        <f>SUM(O95:Q95)</f>
        <v>0</v>
      </c>
    </row>
    <row r="96" spans="1:18" ht="15.75" customHeight="1" x14ac:dyDescent="0.25">
      <c r="A96" s="268" t="s">
        <v>213</v>
      </c>
      <c r="B96" s="272" t="s">
        <v>214</v>
      </c>
      <c r="C96" s="140">
        <v>0</v>
      </c>
      <c r="D96" s="141">
        <v>0</v>
      </c>
      <c r="E96" s="141">
        <v>0</v>
      </c>
      <c r="F96" s="178">
        <f>SUM(C96:E96)</f>
        <v>0</v>
      </c>
      <c r="G96" s="211">
        <v>0</v>
      </c>
      <c r="H96" s="144">
        <v>0</v>
      </c>
      <c r="I96" s="144">
        <v>0</v>
      </c>
      <c r="J96" s="144">
        <f>SUM(G96:I96)</f>
        <v>0</v>
      </c>
      <c r="K96" s="211">
        <v>0</v>
      </c>
      <c r="L96" s="144">
        <v>0</v>
      </c>
      <c r="M96" s="144">
        <v>0</v>
      </c>
      <c r="N96" s="144">
        <f>SUM(K96:M96)</f>
        <v>0</v>
      </c>
      <c r="O96" s="211">
        <v>0</v>
      </c>
      <c r="P96" s="144">
        <v>0</v>
      </c>
      <c r="Q96" s="144">
        <v>0</v>
      </c>
      <c r="R96" s="144">
        <f>SUM(O96:Q96)</f>
        <v>0</v>
      </c>
    </row>
    <row r="97" spans="1:18" ht="15.75" customHeight="1" x14ac:dyDescent="0.25">
      <c r="A97" s="268" t="s">
        <v>656</v>
      </c>
      <c r="B97" s="272" t="s">
        <v>215</v>
      </c>
      <c r="C97" s="140">
        <v>0</v>
      </c>
      <c r="D97" s="141">
        <v>0</v>
      </c>
      <c r="E97" s="141">
        <v>0</v>
      </c>
      <c r="F97" s="178">
        <f>SUM(C97:E97)</f>
        <v>0</v>
      </c>
      <c r="G97" s="211">
        <v>0</v>
      </c>
      <c r="H97" s="144">
        <v>0</v>
      </c>
      <c r="I97" s="144">
        <v>0</v>
      </c>
      <c r="J97" s="144">
        <f>SUM(G97:I97)</f>
        <v>0</v>
      </c>
      <c r="K97" s="211">
        <v>0</v>
      </c>
      <c r="L97" s="144">
        <v>0</v>
      </c>
      <c r="M97" s="144">
        <v>0</v>
      </c>
      <c r="N97" s="144">
        <f>SUM(K97:M97)</f>
        <v>0</v>
      </c>
      <c r="O97" s="211">
        <v>0</v>
      </c>
      <c r="P97" s="144">
        <v>0</v>
      </c>
      <c r="Q97" s="144">
        <v>0</v>
      </c>
      <c r="R97" s="144">
        <f>SUM(O97:Q97)</f>
        <v>0</v>
      </c>
    </row>
    <row r="98" spans="1:18" ht="15.75" customHeight="1" x14ac:dyDescent="0.25">
      <c r="A98" s="268" t="s">
        <v>657</v>
      </c>
      <c r="B98" s="272" t="s">
        <v>658</v>
      </c>
      <c r="C98" s="140">
        <v>0</v>
      </c>
      <c r="D98" s="141">
        <v>0</v>
      </c>
      <c r="E98" s="141">
        <v>0</v>
      </c>
      <c r="F98" s="178">
        <f>SUM(C98:E98)</f>
        <v>0</v>
      </c>
      <c r="G98" s="211">
        <v>0</v>
      </c>
      <c r="H98" s="144">
        <v>0</v>
      </c>
      <c r="I98" s="144">
        <v>0</v>
      </c>
      <c r="J98" s="144">
        <f>SUM(G98:I98)</f>
        <v>0</v>
      </c>
      <c r="K98" s="211">
        <v>0</v>
      </c>
      <c r="L98" s="144">
        <v>0</v>
      </c>
      <c r="M98" s="144">
        <v>0</v>
      </c>
      <c r="N98" s="144">
        <f>SUM(K98:M98)</f>
        <v>0</v>
      </c>
      <c r="O98" s="211">
        <v>0</v>
      </c>
      <c r="P98" s="144">
        <v>0</v>
      </c>
      <c r="Q98" s="144">
        <v>0</v>
      </c>
      <c r="R98" s="144">
        <f>SUM(O98:Q98)</f>
        <v>0</v>
      </c>
    </row>
    <row r="99" spans="1:18" s="74" customFormat="1" ht="15.75" customHeight="1" x14ac:dyDescent="0.25">
      <c r="A99" s="271" t="s">
        <v>426</v>
      </c>
      <c r="B99" s="270" t="s">
        <v>216</v>
      </c>
      <c r="C99" s="138">
        <f>SUM(C90:C98)</f>
        <v>0</v>
      </c>
      <c r="D99" s="139">
        <f>SUM(D90:D98)</f>
        <v>0</v>
      </c>
      <c r="E99" s="139">
        <f>SUM(E90:E98)</f>
        <v>0</v>
      </c>
      <c r="F99" s="179">
        <f>SUM(C99:E99)</f>
        <v>0</v>
      </c>
      <c r="G99" s="187">
        <f>SUM(G90:G98)</f>
        <v>0</v>
      </c>
      <c r="H99" s="142">
        <f>SUM(H90:H98)</f>
        <v>0</v>
      </c>
      <c r="I99" s="142">
        <f>SUM(I90:I98)</f>
        <v>0</v>
      </c>
      <c r="J99" s="142">
        <f>SUM(G99:I99)</f>
        <v>0</v>
      </c>
      <c r="K99" s="187">
        <f>SUM(K90:K98)</f>
        <v>0</v>
      </c>
      <c r="L99" s="142">
        <f>SUM(L90:L98)</f>
        <v>0</v>
      </c>
      <c r="M99" s="142">
        <f>SUM(M90:M98)</f>
        <v>0</v>
      </c>
      <c r="N99" s="142">
        <f>SUM(K99:M99)</f>
        <v>0</v>
      </c>
      <c r="O99" s="187">
        <f>SUM(O90:O98)</f>
        <v>0</v>
      </c>
      <c r="P99" s="142">
        <f>SUM(P90:P98)</f>
        <v>0</v>
      </c>
      <c r="Q99" s="142">
        <f>SUM(Q90:Q98)</f>
        <v>0</v>
      </c>
      <c r="R99" s="142">
        <f>SUM(O99:Q99)</f>
        <v>0</v>
      </c>
    </row>
    <row r="100" spans="1:18" s="74" customFormat="1" ht="15.75" customHeight="1" x14ac:dyDescent="0.25">
      <c r="A100" s="150" t="s">
        <v>38</v>
      </c>
      <c r="B100" s="151"/>
      <c r="C100" s="153">
        <f>C84+C89+C99</f>
        <v>162198260</v>
      </c>
      <c r="D100" s="153">
        <f>D84+D89+D99</f>
        <v>0</v>
      </c>
      <c r="E100" s="153">
        <f>E84+E89+E99</f>
        <v>0</v>
      </c>
      <c r="F100" s="180">
        <f>SUM(C100:E100)</f>
        <v>162198260</v>
      </c>
      <c r="G100" s="216">
        <f>G84+G89+G99</f>
        <v>162198260</v>
      </c>
      <c r="H100" s="217">
        <f>H84+H89+H99</f>
        <v>0</v>
      </c>
      <c r="I100" s="217">
        <f>I84+I89+I99</f>
        <v>0</v>
      </c>
      <c r="J100" s="218">
        <f>SUM(G100:I100)</f>
        <v>162198260</v>
      </c>
      <c r="K100" s="216">
        <f>K84+K89+K99</f>
        <v>161531510</v>
      </c>
      <c r="L100" s="217">
        <f>L84+L89+L99</f>
        <v>0</v>
      </c>
      <c r="M100" s="217">
        <f>M84+M89+M99</f>
        <v>0</v>
      </c>
      <c r="N100" s="218">
        <f>SUM(K100:M100)</f>
        <v>161531510</v>
      </c>
      <c r="O100" s="216">
        <f>O84+O89+O99</f>
        <v>166130592</v>
      </c>
      <c r="P100" s="217">
        <f>P84+P89+P99</f>
        <v>0</v>
      </c>
      <c r="Q100" s="217">
        <f>Q84+Q89+Q99</f>
        <v>0</v>
      </c>
      <c r="R100" s="218">
        <f>SUM(O100:Q100)</f>
        <v>166130592</v>
      </c>
    </row>
    <row r="101" spans="1:18" s="74" customFormat="1" ht="15.75" x14ac:dyDescent="0.25">
      <c r="A101" s="105" t="s">
        <v>471</v>
      </c>
      <c r="B101" s="106" t="s">
        <v>217</v>
      </c>
      <c r="C101" s="145">
        <f>C26+C27+C52+C61+C75+C84+C89+C99</f>
        <v>248414775</v>
      </c>
      <c r="D101" s="146">
        <f>D26+D27+D52+D61+D75+D84+D89+D99</f>
        <v>300000</v>
      </c>
      <c r="E101" s="146">
        <f>E26+E27+E52+E61+E75+E84+E89+E99</f>
        <v>9000</v>
      </c>
      <c r="F101" s="181">
        <f>SUM(C101:E101)</f>
        <v>248723775</v>
      </c>
      <c r="G101" s="188">
        <f>G26+G27+G52+G61+G75+G84+G89+G99</f>
        <v>248414775</v>
      </c>
      <c r="H101" s="147">
        <f>H26+H27+H52+H61+H75+H84+H89+H99</f>
        <v>300000</v>
      </c>
      <c r="I101" s="147">
        <f>I26+I27+I52+I61+I75+I84+I89+I99</f>
        <v>9000</v>
      </c>
      <c r="J101" s="147">
        <f>SUM(G101:I101)</f>
        <v>248723775</v>
      </c>
      <c r="K101" s="188">
        <f>K26+K27+K52+K61+K75+K84+K89+K99</f>
        <v>244591573</v>
      </c>
      <c r="L101" s="147">
        <f>L26+L27+L52+L61+L75+L84+L89+L99</f>
        <v>300000</v>
      </c>
      <c r="M101" s="147">
        <f>M26+M27+M52+M61+M75+M84+M89+M99</f>
        <v>9000</v>
      </c>
      <c r="N101" s="147">
        <f>SUM(K101:M101)</f>
        <v>244900573</v>
      </c>
      <c r="O101" s="188">
        <f>O26+O27+O52+O61+O75+O84+O89+O99</f>
        <v>268671569</v>
      </c>
      <c r="P101" s="147">
        <f>P26+P27+P52+P61+P75+P84+P89+P99</f>
        <v>300000</v>
      </c>
      <c r="Q101" s="147">
        <f>Q26+Q27+Q52+Q61+Q75+Q84+Q89+Q99</f>
        <v>9000</v>
      </c>
      <c r="R101" s="147">
        <f>SUM(O101:Q101)</f>
        <v>268980569</v>
      </c>
    </row>
    <row r="102" spans="1:18" x14ac:dyDescent="0.25">
      <c r="A102" s="268" t="s">
        <v>659</v>
      </c>
      <c r="B102" s="177" t="s">
        <v>218</v>
      </c>
      <c r="C102" s="140">
        <v>0</v>
      </c>
      <c r="D102" s="141">
        <v>0</v>
      </c>
      <c r="E102" s="141">
        <v>0</v>
      </c>
      <c r="F102" s="178">
        <f>SUM(C102:E102)</f>
        <v>0</v>
      </c>
      <c r="G102" s="211">
        <v>0</v>
      </c>
      <c r="H102" s="144">
        <v>0</v>
      </c>
      <c r="I102" s="144">
        <v>0</v>
      </c>
      <c r="J102" s="144">
        <f>SUM(G102:I102)</f>
        <v>0</v>
      </c>
      <c r="K102" s="211">
        <v>0</v>
      </c>
      <c r="L102" s="144">
        <v>0</v>
      </c>
      <c r="M102" s="144">
        <v>0</v>
      </c>
      <c r="N102" s="144">
        <f>SUM(K102:M102)</f>
        <v>0</v>
      </c>
      <c r="O102" s="211">
        <v>0</v>
      </c>
      <c r="P102" s="144">
        <v>0</v>
      </c>
      <c r="Q102" s="144">
        <v>0</v>
      </c>
      <c r="R102" s="144">
        <f>SUM(O102:Q102)</f>
        <v>0</v>
      </c>
    </row>
    <row r="103" spans="1:18" x14ac:dyDescent="0.25">
      <c r="A103" s="268" t="s">
        <v>221</v>
      </c>
      <c r="B103" s="177" t="s">
        <v>222</v>
      </c>
      <c r="C103" s="140">
        <v>0</v>
      </c>
      <c r="D103" s="141">
        <v>0</v>
      </c>
      <c r="E103" s="141">
        <v>0</v>
      </c>
      <c r="F103" s="178">
        <f>SUM(C103:E103)</f>
        <v>0</v>
      </c>
      <c r="G103" s="211">
        <v>0</v>
      </c>
      <c r="H103" s="144">
        <v>0</v>
      </c>
      <c r="I103" s="144">
        <v>0</v>
      </c>
      <c r="J103" s="144">
        <f>SUM(G103:I103)</f>
        <v>0</v>
      </c>
      <c r="K103" s="211">
        <v>0</v>
      </c>
      <c r="L103" s="144">
        <v>0</v>
      </c>
      <c r="M103" s="144">
        <v>0</v>
      </c>
      <c r="N103" s="144">
        <f>SUM(K103:M103)</f>
        <v>0</v>
      </c>
      <c r="O103" s="211">
        <v>0</v>
      </c>
      <c r="P103" s="144">
        <v>0</v>
      </c>
      <c r="Q103" s="144">
        <v>0</v>
      </c>
      <c r="R103" s="144">
        <f>SUM(O103:Q103)</f>
        <v>0</v>
      </c>
    </row>
    <row r="104" spans="1:18" x14ac:dyDescent="0.25">
      <c r="A104" s="268" t="s">
        <v>674</v>
      </c>
      <c r="B104" s="177" t="s">
        <v>223</v>
      </c>
      <c r="C104" s="140">
        <v>0</v>
      </c>
      <c r="D104" s="141">
        <v>0</v>
      </c>
      <c r="E104" s="141">
        <v>0</v>
      </c>
      <c r="F104" s="178">
        <f>SUM(C104:E104)</f>
        <v>0</v>
      </c>
      <c r="G104" s="211">
        <v>0</v>
      </c>
      <c r="H104" s="144">
        <v>0</v>
      </c>
      <c r="I104" s="144">
        <v>0</v>
      </c>
      <c r="J104" s="144">
        <f>SUM(G104:I104)</f>
        <v>0</v>
      </c>
      <c r="K104" s="211">
        <v>0</v>
      </c>
      <c r="L104" s="144">
        <v>0</v>
      </c>
      <c r="M104" s="144">
        <v>0</v>
      </c>
      <c r="N104" s="144">
        <f>SUM(K104:M104)</f>
        <v>0</v>
      </c>
      <c r="O104" s="211">
        <v>0</v>
      </c>
      <c r="P104" s="144">
        <v>0</v>
      </c>
      <c r="Q104" s="144">
        <v>0</v>
      </c>
      <c r="R104" s="144">
        <f>SUM(O104:Q104)</f>
        <v>0</v>
      </c>
    </row>
    <row r="105" spans="1:18" s="74" customFormat="1" x14ac:dyDescent="0.25">
      <c r="A105" s="264" t="s">
        <v>431</v>
      </c>
      <c r="B105" s="263" t="s">
        <v>225</v>
      </c>
      <c r="C105" s="138">
        <v>0</v>
      </c>
      <c r="D105" s="139">
        <f>SUM(D102:D104)</f>
        <v>0</v>
      </c>
      <c r="E105" s="139">
        <f>SUM(E102:E104)</f>
        <v>0</v>
      </c>
      <c r="F105" s="179">
        <f>SUM(C105:E105)</f>
        <v>0</v>
      </c>
      <c r="G105" s="187">
        <v>0</v>
      </c>
      <c r="H105" s="142">
        <f>SUM(H102:H104)</f>
        <v>0</v>
      </c>
      <c r="I105" s="142">
        <f>SUM(I102:I104)</f>
        <v>0</v>
      </c>
      <c r="J105" s="142">
        <f>SUM(G105:I105)</f>
        <v>0</v>
      </c>
      <c r="K105" s="187">
        <v>0</v>
      </c>
      <c r="L105" s="142">
        <f>SUM(L102:L104)</f>
        <v>0</v>
      </c>
      <c r="M105" s="142">
        <f>SUM(M102:M104)</f>
        <v>0</v>
      </c>
      <c r="N105" s="142">
        <f>SUM(K105:M105)</f>
        <v>0</v>
      </c>
      <c r="O105" s="187">
        <v>0</v>
      </c>
      <c r="P105" s="142">
        <f>SUM(P102:P104)</f>
        <v>0</v>
      </c>
      <c r="Q105" s="142">
        <f>SUM(Q102:Q104)</f>
        <v>0</v>
      </c>
      <c r="R105" s="142">
        <f>SUM(O105:Q105)</f>
        <v>0</v>
      </c>
    </row>
    <row r="106" spans="1:18" x14ac:dyDescent="0.25">
      <c r="A106" s="267" t="s">
        <v>467</v>
      </c>
      <c r="B106" s="177" t="s">
        <v>226</v>
      </c>
      <c r="C106" s="140">
        <v>0</v>
      </c>
      <c r="D106" s="141">
        <v>0</v>
      </c>
      <c r="E106" s="141">
        <v>0</v>
      </c>
      <c r="F106" s="178">
        <f>SUM(C106:E106)</f>
        <v>0</v>
      </c>
      <c r="G106" s="211">
        <v>0</v>
      </c>
      <c r="H106" s="144">
        <v>0</v>
      </c>
      <c r="I106" s="144">
        <v>0</v>
      </c>
      <c r="J106" s="144">
        <f>SUM(G106:I106)</f>
        <v>0</v>
      </c>
      <c r="K106" s="211">
        <v>0</v>
      </c>
      <c r="L106" s="144">
        <v>0</v>
      </c>
      <c r="M106" s="144">
        <v>0</v>
      </c>
      <c r="N106" s="144">
        <f>SUM(K106:M106)</f>
        <v>0</v>
      </c>
      <c r="O106" s="211">
        <v>0</v>
      </c>
      <c r="P106" s="144">
        <v>0</v>
      </c>
      <c r="Q106" s="144">
        <v>0</v>
      </c>
      <c r="R106" s="144">
        <f>SUM(O106:Q106)</f>
        <v>0</v>
      </c>
    </row>
    <row r="107" spans="1:18" x14ac:dyDescent="0.25">
      <c r="A107" s="267" t="s">
        <v>675</v>
      </c>
      <c r="B107" s="177" t="s">
        <v>229</v>
      </c>
      <c r="C107" s="140">
        <v>0</v>
      </c>
      <c r="D107" s="141">
        <v>0</v>
      </c>
      <c r="E107" s="141">
        <v>0</v>
      </c>
      <c r="F107" s="178">
        <f>SUM(C107:E107)</f>
        <v>0</v>
      </c>
      <c r="G107" s="211">
        <v>0</v>
      </c>
      <c r="H107" s="144">
        <v>0</v>
      </c>
      <c r="I107" s="144">
        <v>0</v>
      </c>
      <c r="J107" s="144">
        <f>SUM(G107:I107)</f>
        <v>0</v>
      </c>
      <c r="K107" s="211">
        <v>0</v>
      </c>
      <c r="L107" s="144">
        <v>0</v>
      </c>
      <c r="M107" s="144">
        <v>0</v>
      </c>
      <c r="N107" s="144">
        <f>SUM(K107:M107)</f>
        <v>0</v>
      </c>
      <c r="O107" s="211">
        <v>0</v>
      </c>
      <c r="P107" s="144">
        <v>0</v>
      </c>
      <c r="Q107" s="144">
        <v>0</v>
      </c>
      <c r="R107" s="144">
        <f>SUM(O107:Q107)</f>
        <v>0</v>
      </c>
    </row>
    <row r="108" spans="1:18" x14ac:dyDescent="0.25">
      <c r="A108" s="268" t="s">
        <v>676</v>
      </c>
      <c r="B108" s="177" t="s">
        <v>231</v>
      </c>
      <c r="C108" s="140">
        <v>0</v>
      </c>
      <c r="D108" s="141">
        <v>0</v>
      </c>
      <c r="E108" s="141">
        <v>0</v>
      </c>
      <c r="F108" s="178">
        <f>SUM(C108:E108)</f>
        <v>0</v>
      </c>
      <c r="G108" s="211">
        <v>0</v>
      </c>
      <c r="H108" s="144">
        <v>0</v>
      </c>
      <c r="I108" s="144">
        <v>0</v>
      </c>
      <c r="J108" s="144">
        <f>SUM(G108:I108)</f>
        <v>0</v>
      </c>
      <c r="K108" s="211">
        <v>0</v>
      </c>
      <c r="L108" s="144">
        <v>0</v>
      </c>
      <c r="M108" s="144">
        <v>0</v>
      </c>
      <c r="N108" s="144">
        <f>SUM(K108:M108)</f>
        <v>0</v>
      </c>
      <c r="O108" s="211">
        <v>0</v>
      </c>
      <c r="P108" s="144">
        <v>0</v>
      </c>
      <c r="Q108" s="144">
        <v>0</v>
      </c>
      <c r="R108" s="144">
        <f>SUM(O108:Q108)</f>
        <v>0</v>
      </c>
    </row>
    <row r="109" spans="1:18" x14ac:dyDescent="0.25">
      <c r="A109" s="268" t="s">
        <v>677</v>
      </c>
      <c r="B109" s="177" t="s">
        <v>232</v>
      </c>
      <c r="C109" s="140">
        <v>0</v>
      </c>
      <c r="D109" s="141">
        <v>0</v>
      </c>
      <c r="E109" s="141">
        <v>0</v>
      </c>
      <c r="F109" s="178">
        <f>SUM(C109:E109)</f>
        <v>0</v>
      </c>
      <c r="G109" s="211">
        <v>0</v>
      </c>
      <c r="H109" s="144">
        <v>0</v>
      </c>
      <c r="I109" s="144">
        <v>0</v>
      </c>
      <c r="J109" s="144">
        <f>SUM(G109:I109)</f>
        <v>0</v>
      </c>
      <c r="K109" s="211">
        <v>0</v>
      </c>
      <c r="L109" s="144">
        <v>0</v>
      </c>
      <c r="M109" s="144">
        <v>0</v>
      </c>
      <c r="N109" s="144">
        <f>SUM(K109:M109)</f>
        <v>0</v>
      </c>
      <c r="O109" s="211">
        <v>0</v>
      </c>
      <c r="P109" s="144">
        <v>0</v>
      </c>
      <c r="Q109" s="144">
        <v>0</v>
      </c>
      <c r="R109" s="144">
        <f>SUM(O109:Q109)</f>
        <v>0</v>
      </c>
    </row>
    <row r="110" spans="1:18" x14ac:dyDescent="0.25">
      <c r="A110" s="268" t="s">
        <v>680</v>
      </c>
      <c r="B110" s="177" t="s">
        <v>678</v>
      </c>
      <c r="C110" s="140">
        <v>0</v>
      </c>
      <c r="D110" s="141">
        <v>0</v>
      </c>
      <c r="E110" s="141">
        <v>0</v>
      </c>
      <c r="F110" s="178">
        <f>SUM(C110:E110)</f>
        <v>0</v>
      </c>
      <c r="G110" s="211">
        <v>0</v>
      </c>
      <c r="H110" s="144">
        <v>0</v>
      </c>
      <c r="I110" s="144">
        <v>0</v>
      </c>
      <c r="J110" s="144">
        <f>SUM(G110:I110)</f>
        <v>0</v>
      </c>
      <c r="K110" s="211">
        <v>0</v>
      </c>
      <c r="L110" s="144">
        <v>0</v>
      </c>
      <c r="M110" s="144">
        <v>0</v>
      </c>
      <c r="N110" s="144">
        <f>SUM(K110:M110)</f>
        <v>0</v>
      </c>
      <c r="O110" s="211">
        <v>0</v>
      </c>
      <c r="P110" s="144">
        <v>0</v>
      </c>
      <c r="Q110" s="144">
        <v>0</v>
      </c>
      <c r="R110" s="144">
        <f>SUM(O110:Q110)</f>
        <v>0</v>
      </c>
    </row>
    <row r="111" spans="1:18" x14ac:dyDescent="0.25">
      <c r="A111" s="268" t="s">
        <v>681</v>
      </c>
      <c r="B111" s="177" t="s">
        <v>679</v>
      </c>
      <c r="C111" s="140">
        <v>0</v>
      </c>
      <c r="D111" s="141">
        <v>0</v>
      </c>
      <c r="E111" s="141">
        <v>0</v>
      </c>
      <c r="F111" s="178">
        <f>SUM(C111:E111)</f>
        <v>0</v>
      </c>
      <c r="G111" s="211">
        <v>0</v>
      </c>
      <c r="H111" s="144">
        <v>0</v>
      </c>
      <c r="I111" s="144">
        <v>0</v>
      </c>
      <c r="J111" s="144">
        <f>SUM(G111:I111)</f>
        <v>0</v>
      </c>
      <c r="K111" s="211">
        <v>0</v>
      </c>
      <c r="L111" s="144">
        <v>0</v>
      </c>
      <c r="M111" s="144">
        <v>0</v>
      </c>
      <c r="N111" s="144">
        <f>SUM(K111:M111)</f>
        <v>0</v>
      </c>
      <c r="O111" s="211">
        <v>0</v>
      </c>
      <c r="P111" s="144">
        <v>0</v>
      </c>
      <c r="Q111" s="144">
        <v>0</v>
      </c>
      <c r="R111" s="144">
        <f>SUM(O111:Q111)</f>
        <v>0</v>
      </c>
    </row>
    <row r="112" spans="1:18" s="74" customFormat="1" x14ac:dyDescent="0.25">
      <c r="A112" s="269" t="s">
        <v>434</v>
      </c>
      <c r="B112" s="263" t="s">
        <v>233</v>
      </c>
      <c r="C112" s="138">
        <v>0</v>
      </c>
      <c r="D112" s="139">
        <f>SUM(D106:D111)</f>
        <v>0</v>
      </c>
      <c r="E112" s="139">
        <f>SUM(E106:E111)</f>
        <v>0</v>
      </c>
      <c r="F112" s="179">
        <f>SUM(C112:E112)</f>
        <v>0</v>
      </c>
      <c r="G112" s="187">
        <v>0</v>
      </c>
      <c r="H112" s="142">
        <f>SUM(H106:H111)</f>
        <v>0</v>
      </c>
      <c r="I112" s="142">
        <f>SUM(I106:I111)</f>
        <v>0</v>
      </c>
      <c r="J112" s="142">
        <f>SUM(G112:I112)</f>
        <v>0</v>
      </c>
      <c r="K112" s="187">
        <v>0</v>
      </c>
      <c r="L112" s="142">
        <f>SUM(L106:L111)</f>
        <v>0</v>
      </c>
      <c r="M112" s="142">
        <f>SUM(M106:M111)</f>
        <v>0</v>
      </c>
      <c r="N112" s="142">
        <f>SUM(K112:M112)</f>
        <v>0</v>
      </c>
      <c r="O112" s="187">
        <v>0</v>
      </c>
      <c r="P112" s="142">
        <f>SUM(P106:P111)</f>
        <v>0</v>
      </c>
      <c r="Q112" s="142">
        <f>SUM(Q106:Q111)</f>
        <v>0</v>
      </c>
      <c r="R112" s="142">
        <f>SUM(O112:Q112)</f>
        <v>0</v>
      </c>
    </row>
    <row r="113" spans="1:18" s="74" customFormat="1" x14ac:dyDescent="0.25">
      <c r="A113" s="269" t="s">
        <v>234</v>
      </c>
      <c r="B113" s="263" t="s">
        <v>235</v>
      </c>
      <c r="C113" s="138">
        <v>0</v>
      </c>
      <c r="D113" s="139">
        <v>0</v>
      </c>
      <c r="E113" s="139">
        <v>0</v>
      </c>
      <c r="F113" s="179">
        <f>SUM(C113:E113)</f>
        <v>0</v>
      </c>
      <c r="G113" s="187">
        <v>0</v>
      </c>
      <c r="H113" s="142">
        <v>0</v>
      </c>
      <c r="I113" s="142">
        <v>0</v>
      </c>
      <c r="J113" s="142">
        <f>SUM(G113:I113)</f>
        <v>0</v>
      </c>
      <c r="K113" s="187">
        <v>0</v>
      </c>
      <c r="L113" s="142">
        <v>0</v>
      </c>
      <c r="M113" s="142">
        <v>0</v>
      </c>
      <c r="N113" s="142">
        <f>SUM(K113:M113)</f>
        <v>0</v>
      </c>
      <c r="O113" s="187">
        <v>0</v>
      </c>
      <c r="P113" s="142">
        <v>0</v>
      </c>
      <c r="Q113" s="142">
        <v>0</v>
      </c>
      <c r="R113" s="142">
        <f>SUM(O113:Q113)</f>
        <v>0</v>
      </c>
    </row>
    <row r="114" spans="1:18" s="74" customFormat="1" x14ac:dyDescent="0.25">
      <c r="A114" s="269" t="s">
        <v>236</v>
      </c>
      <c r="B114" s="263" t="s">
        <v>237</v>
      </c>
      <c r="C114" s="138">
        <v>2348737</v>
      </c>
      <c r="D114" s="139">
        <v>0</v>
      </c>
      <c r="E114" s="139">
        <v>0</v>
      </c>
      <c r="F114" s="179">
        <f>SUM(C114:E114)</f>
        <v>2348737</v>
      </c>
      <c r="G114" s="187">
        <v>2348737</v>
      </c>
      <c r="H114" s="142">
        <v>0</v>
      </c>
      <c r="I114" s="142">
        <v>0</v>
      </c>
      <c r="J114" s="142">
        <f>SUM(G114:I114)</f>
        <v>2348737</v>
      </c>
      <c r="K114" s="187">
        <v>2348737</v>
      </c>
      <c r="L114" s="142">
        <v>0</v>
      </c>
      <c r="M114" s="142">
        <v>0</v>
      </c>
      <c r="N114" s="142">
        <f>SUM(K114:M114)</f>
        <v>2348737</v>
      </c>
      <c r="O114" s="187">
        <v>2348737</v>
      </c>
      <c r="P114" s="142">
        <v>0</v>
      </c>
      <c r="Q114" s="142">
        <v>0</v>
      </c>
      <c r="R114" s="142">
        <f>SUM(O114:Q114)</f>
        <v>2348737</v>
      </c>
    </row>
    <row r="115" spans="1:18" s="74" customFormat="1" x14ac:dyDescent="0.25">
      <c r="A115" s="269" t="s">
        <v>238</v>
      </c>
      <c r="B115" s="263" t="s">
        <v>239</v>
      </c>
      <c r="C115" s="138">
        <v>39723683</v>
      </c>
      <c r="D115" s="139">
        <f>SUM(D113:D114)</f>
        <v>0</v>
      </c>
      <c r="E115" s="139">
        <f>SUM(E113:E114)</f>
        <v>0</v>
      </c>
      <c r="F115" s="179">
        <f>SUM(C115:E115)</f>
        <v>39723683</v>
      </c>
      <c r="G115" s="187">
        <v>54992917</v>
      </c>
      <c r="H115" s="142">
        <f>SUM(H113:H114)</f>
        <v>0</v>
      </c>
      <c r="I115" s="142">
        <f>SUM(I113:I114)</f>
        <v>0</v>
      </c>
      <c r="J115" s="142">
        <f>SUM(G115:I115)</f>
        <v>54992917</v>
      </c>
      <c r="K115" s="187">
        <v>54992917</v>
      </c>
      <c r="L115" s="142">
        <f>SUM(L113:L114)</f>
        <v>0</v>
      </c>
      <c r="M115" s="142">
        <f>SUM(M113:M114)</f>
        <v>0</v>
      </c>
      <c r="N115" s="142">
        <f>SUM(K115:M115)</f>
        <v>54992917</v>
      </c>
      <c r="O115" s="187">
        <v>55318203</v>
      </c>
      <c r="P115" s="142">
        <f>SUM(P113:P114)</f>
        <v>0</v>
      </c>
      <c r="Q115" s="142">
        <f>SUM(Q113:Q114)</f>
        <v>0</v>
      </c>
      <c r="R115" s="142">
        <f>SUM(O115:Q115)</f>
        <v>55318203</v>
      </c>
    </row>
    <row r="116" spans="1:18" s="74" customFormat="1" x14ac:dyDescent="0.25">
      <c r="A116" s="269" t="s">
        <v>682</v>
      </c>
      <c r="B116" s="263" t="s">
        <v>241</v>
      </c>
      <c r="C116" s="138">
        <v>0</v>
      </c>
      <c r="D116" s="142">
        <v>0</v>
      </c>
      <c r="E116" s="142">
        <v>0</v>
      </c>
      <c r="F116" s="179">
        <f>SUM(C116:E116)</f>
        <v>0</v>
      </c>
      <c r="G116" s="187">
        <v>0</v>
      </c>
      <c r="H116" s="142">
        <v>0</v>
      </c>
      <c r="I116" s="142">
        <v>0</v>
      </c>
      <c r="J116" s="142">
        <f>SUM(G116:I116)</f>
        <v>0</v>
      </c>
      <c r="K116" s="187">
        <v>0</v>
      </c>
      <c r="L116" s="142">
        <v>0</v>
      </c>
      <c r="M116" s="142">
        <v>0</v>
      </c>
      <c r="N116" s="142">
        <f>SUM(K116:M116)</f>
        <v>0</v>
      </c>
      <c r="O116" s="187">
        <v>0</v>
      </c>
      <c r="P116" s="142">
        <v>0</v>
      </c>
      <c r="Q116" s="142">
        <v>0</v>
      </c>
      <c r="R116" s="142">
        <f>SUM(O116:Q116)</f>
        <v>0</v>
      </c>
    </row>
    <row r="117" spans="1:18" s="74" customFormat="1" x14ac:dyDescent="0.25">
      <c r="A117" s="269" t="s">
        <v>242</v>
      </c>
      <c r="B117" s="263" t="s">
        <v>243</v>
      </c>
      <c r="C117" s="138">
        <v>0</v>
      </c>
      <c r="D117" s="142">
        <v>0</v>
      </c>
      <c r="E117" s="142">
        <v>0</v>
      </c>
      <c r="F117" s="179">
        <f>SUM(C117:E117)</f>
        <v>0</v>
      </c>
      <c r="G117" s="187">
        <v>0</v>
      </c>
      <c r="H117" s="142">
        <v>0</v>
      </c>
      <c r="I117" s="142">
        <v>0</v>
      </c>
      <c r="J117" s="142">
        <f>SUM(G117:I117)</f>
        <v>0</v>
      </c>
      <c r="K117" s="187">
        <v>0</v>
      </c>
      <c r="L117" s="142">
        <v>0</v>
      </c>
      <c r="M117" s="142">
        <v>0</v>
      </c>
      <c r="N117" s="142">
        <f>SUM(K117:M117)</f>
        <v>0</v>
      </c>
      <c r="O117" s="187">
        <v>0</v>
      </c>
      <c r="P117" s="142">
        <v>0</v>
      </c>
      <c r="Q117" s="142">
        <v>0</v>
      </c>
      <c r="R117" s="142">
        <f>SUM(O117:Q117)</f>
        <v>0</v>
      </c>
    </row>
    <row r="118" spans="1:18" s="74" customFormat="1" x14ac:dyDescent="0.25">
      <c r="A118" s="269" t="s">
        <v>244</v>
      </c>
      <c r="B118" s="263" t="s">
        <v>245</v>
      </c>
      <c r="C118" s="138">
        <v>0</v>
      </c>
      <c r="D118" s="142">
        <v>0</v>
      </c>
      <c r="E118" s="142">
        <v>0</v>
      </c>
      <c r="F118" s="179">
        <f>SUM(C118:E118)</f>
        <v>0</v>
      </c>
      <c r="G118" s="187">
        <v>0</v>
      </c>
      <c r="H118" s="142">
        <v>0</v>
      </c>
      <c r="I118" s="142">
        <v>0</v>
      </c>
      <c r="J118" s="142">
        <f>SUM(G118:I118)</f>
        <v>0</v>
      </c>
      <c r="K118" s="187">
        <v>0</v>
      </c>
      <c r="L118" s="142">
        <v>0</v>
      </c>
      <c r="M118" s="142">
        <v>0</v>
      </c>
      <c r="N118" s="142">
        <f>SUM(K118:M118)</f>
        <v>0</v>
      </c>
      <c r="O118" s="187">
        <v>0</v>
      </c>
      <c r="P118" s="142">
        <v>0</v>
      </c>
      <c r="Q118" s="142">
        <v>0</v>
      </c>
      <c r="R118" s="142">
        <f>SUM(O118:Q118)</f>
        <v>0</v>
      </c>
    </row>
    <row r="119" spans="1:18" s="74" customFormat="1" x14ac:dyDescent="0.25">
      <c r="A119" s="267" t="s">
        <v>686</v>
      </c>
      <c r="B119" s="177" t="s">
        <v>683</v>
      </c>
      <c r="C119" s="138">
        <v>0</v>
      </c>
      <c r="D119" s="142">
        <v>0</v>
      </c>
      <c r="E119" s="142">
        <v>0</v>
      </c>
      <c r="F119" s="179">
        <f>SUM(C119:E119)</f>
        <v>0</v>
      </c>
      <c r="G119" s="187">
        <v>0</v>
      </c>
      <c r="H119" s="142">
        <v>0</v>
      </c>
      <c r="I119" s="142">
        <v>0</v>
      </c>
      <c r="J119" s="142">
        <f>SUM(G119:I119)</f>
        <v>0</v>
      </c>
      <c r="K119" s="187">
        <v>0</v>
      </c>
      <c r="L119" s="142">
        <v>0</v>
      </c>
      <c r="M119" s="142">
        <v>0</v>
      </c>
      <c r="N119" s="142">
        <f>SUM(K119:M119)</f>
        <v>0</v>
      </c>
      <c r="O119" s="187">
        <v>0</v>
      </c>
      <c r="P119" s="142">
        <v>0</v>
      </c>
      <c r="Q119" s="142">
        <v>0</v>
      </c>
      <c r="R119" s="142">
        <f>SUM(O119:Q119)</f>
        <v>0</v>
      </c>
    </row>
    <row r="120" spans="1:18" s="74" customFormat="1" x14ac:dyDescent="0.25">
      <c r="A120" s="267" t="s">
        <v>687</v>
      </c>
      <c r="B120" s="177" t="s">
        <v>684</v>
      </c>
      <c r="C120" s="138">
        <v>0</v>
      </c>
      <c r="D120" s="142">
        <v>0</v>
      </c>
      <c r="E120" s="142">
        <v>0</v>
      </c>
      <c r="F120" s="179">
        <f>SUM(C120:E120)</f>
        <v>0</v>
      </c>
      <c r="G120" s="187">
        <v>0</v>
      </c>
      <c r="H120" s="142">
        <v>0</v>
      </c>
      <c r="I120" s="142">
        <v>0</v>
      </c>
      <c r="J120" s="142">
        <f>SUM(G120:I120)</f>
        <v>0</v>
      </c>
      <c r="K120" s="187">
        <v>0</v>
      </c>
      <c r="L120" s="142">
        <v>0</v>
      </c>
      <c r="M120" s="142">
        <v>0</v>
      </c>
      <c r="N120" s="142">
        <f>SUM(K120:M120)</f>
        <v>0</v>
      </c>
      <c r="O120" s="187">
        <v>0</v>
      </c>
      <c r="P120" s="142">
        <v>0</v>
      </c>
      <c r="Q120" s="142">
        <v>0</v>
      </c>
      <c r="R120" s="142">
        <f>SUM(O120:Q120)</f>
        <v>0</v>
      </c>
    </row>
    <row r="121" spans="1:18" s="74" customFormat="1" x14ac:dyDescent="0.25">
      <c r="A121" s="269" t="s">
        <v>688</v>
      </c>
      <c r="B121" s="263" t="s">
        <v>685</v>
      </c>
      <c r="C121" s="138">
        <v>0</v>
      </c>
      <c r="D121" s="142">
        <v>0</v>
      </c>
      <c r="E121" s="142">
        <v>0</v>
      </c>
      <c r="F121" s="179">
        <f>SUM(C121:E121)</f>
        <v>0</v>
      </c>
      <c r="G121" s="187">
        <v>0</v>
      </c>
      <c r="H121" s="142">
        <v>0</v>
      </c>
      <c r="I121" s="142">
        <v>0</v>
      </c>
      <c r="J121" s="142">
        <f>SUM(G121:I121)</f>
        <v>0</v>
      </c>
      <c r="K121" s="187">
        <v>0</v>
      </c>
      <c r="L121" s="142">
        <v>0</v>
      </c>
      <c r="M121" s="142">
        <v>0</v>
      </c>
      <c r="N121" s="142">
        <f>SUM(K121:M121)</f>
        <v>0</v>
      </c>
      <c r="O121" s="187">
        <v>0</v>
      </c>
      <c r="P121" s="142">
        <v>0</v>
      </c>
      <c r="Q121" s="142">
        <v>0</v>
      </c>
      <c r="R121" s="142">
        <f>SUM(O121:Q121)</f>
        <v>0</v>
      </c>
    </row>
    <row r="122" spans="1:18" s="74" customFormat="1" x14ac:dyDescent="0.25">
      <c r="A122" s="266" t="s">
        <v>435</v>
      </c>
      <c r="B122" s="265" t="s">
        <v>246</v>
      </c>
      <c r="C122" s="142">
        <f>C105+C112+C113+C114+C115+C116+C117+C118+C121</f>
        <v>42072420</v>
      </c>
      <c r="D122" s="142">
        <f>D105+D112+D113+D114+D115+D116+D117+D121</f>
        <v>0</v>
      </c>
      <c r="E122" s="142">
        <f>E105+E112+E113+E114+E115+E116+E117+E121</f>
        <v>0</v>
      </c>
      <c r="F122" s="179">
        <f>SUM(C122:E122)</f>
        <v>42072420</v>
      </c>
      <c r="G122" s="187">
        <f>G105+G112+G113+G114+G115+G116+G117+G118+G121</f>
        <v>57341654</v>
      </c>
      <c r="H122" s="142">
        <f>H105+H112+H113+H114+H115+H116+H117+H121</f>
        <v>0</v>
      </c>
      <c r="I122" s="142">
        <f>I105+I112+I113+I114+I115+I116+I117+I121</f>
        <v>0</v>
      </c>
      <c r="J122" s="142">
        <f>SUM(G122:I122)</f>
        <v>57341654</v>
      </c>
      <c r="K122" s="187">
        <f>K105+K112+K113+K114+K115+K116+K117+K118+K121</f>
        <v>57341654</v>
      </c>
      <c r="L122" s="142">
        <f>L105+L112+L113+L114+L115+L116+L117+L121</f>
        <v>0</v>
      </c>
      <c r="M122" s="142">
        <f>M105+M112+M113+M114+M115+M116+M117+M121</f>
        <v>0</v>
      </c>
      <c r="N122" s="142">
        <f>SUM(K122:M122)</f>
        <v>57341654</v>
      </c>
      <c r="O122" s="187">
        <f>O105+O112+O113+O114+O115+O116+O117+O118+O121</f>
        <v>57666940</v>
      </c>
      <c r="P122" s="142">
        <f>P105+P112+P113+P114+P115+P116+P117+P121</f>
        <v>0</v>
      </c>
      <c r="Q122" s="142">
        <f>Q105+Q112+Q113+Q114+Q115+Q116+Q117+Q121</f>
        <v>0</v>
      </c>
      <c r="R122" s="142">
        <f>SUM(O122:Q122)</f>
        <v>57666940</v>
      </c>
    </row>
    <row r="123" spans="1:18" x14ac:dyDescent="0.25">
      <c r="A123" s="267" t="s">
        <v>247</v>
      </c>
      <c r="B123" s="177" t="s">
        <v>248</v>
      </c>
      <c r="C123" s="140">
        <v>0</v>
      </c>
      <c r="D123" s="141">
        <v>0</v>
      </c>
      <c r="E123" s="141">
        <v>0</v>
      </c>
      <c r="F123" s="178">
        <f>SUM(C123:E123)</f>
        <v>0</v>
      </c>
      <c r="G123" s="211">
        <v>0</v>
      </c>
      <c r="H123" s="144">
        <v>0</v>
      </c>
      <c r="I123" s="144">
        <v>0</v>
      </c>
      <c r="J123" s="144">
        <f>SUM(G123:I123)</f>
        <v>0</v>
      </c>
      <c r="K123" s="211">
        <v>0</v>
      </c>
      <c r="L123" s="144">
        <v>0</v>
      </c>
      <c r="M123" s="144">
        <v>0</v>
      </c>
      <c r="N123" s="144">
        <f>SUM(K123:M123)</f>
        <v>0</v>
      </c>
      <c r="O123" s="211">
        <v>0</v>
      </c>
      <c r="P123" s="144">
        <v>0</v>
      </c>
      <c r="Q123" s="144">
        <v>0</v>
      </c>
      <c r="R123" s="144">
        <f>SUM(O123:Q123)</f>
        <v>0</v>
      </c>
    </row>
    <row r="124" spans="1:18" x14ac:dyDescent="0.25">
      <c r="A124" s="268" t="s">
        <v>249</v>
      </c>
      <c r="B124" s="177" t="s">
        <v>250</v>
      </c>
      <c r="C124" s="140">
        <v>0</v>
      </c>
      <c r="D124" s="141">
        <v>0</v>
      </c>
      <c r="E124" s="141">
        <v>0</v>
      </c>
      <c r="F124" s="178">
        <f>SUM(C124:E124)</f>
        <v>0</v>
      </c>
      <c r="G124" s="211">
        <v>0</v>
      </c>
      <c r="H124" s="144">
        <v>0</v>
      </c>
      <c r="I124" s="144">
        <v>0</v>
      </c>
      <c r="J124" s="144">
        <f>SUM(G124:I124)</f>
        <v>0</v>
      </c>
      <c r="K124" s="211">
        <v>0</v>
      </c>
      <c r="L124" s="144">
        <v>0</v>
      </c>
      <c r="M124" s="144">
        <v>0</v>
      </c>
      <c r="N124" s="144">
        <f>SUM(K124:M124)</f>
        <v>0</v>
      </c>
      <c r="O124" s="211">
        <v>0</v>
      </c>
      <c r="P124" s="144">
        <v>0</v>
      </c>
      <c r="Q124" s="144">
        <v>0</v>
      </c>
      <c r="R124" s="144">
        <f>SUM(O124:Q124)</f>
        <v>0</v>
      </c>
    </row>
    <row r="125" spans="1:18" x14ac:dyDescent="0.25">
      <c r="A125" s="267" t="s">
        <v>468</v>
      </c>
      <c r="B125" s="177" t="s">
        <v>251</v>
      </c>
      <c r="C125" s="140">
        <v>0</v>
      </c>
      <c r="D125" s="141">
        <v>0</v>
      </c>
      <c r="E125" s="141">
        <v>0</v>
      </c>
      <c r="F125" s="178">
        <f>SUM(C125:E125)</f>
        <v>0</v>
      </c>
      <c r="G125" s="211">
        <v>0</v>
      </c>
      <c r="H125" s="144">
        <v>0</v>
      </c>
      <c r="I125" s="144">
        <v>0</v>
      </c>
      <c r="J125" s="144">
        <f>SUM(G125:I125)</f>
        <v>0</v>
      </c>
      <c r="K125" s="211">
        <v>0</v>
      </c>
      <c r="L125" s="144">
        <v>0</v>
      </c>
      <c r="M125" s="144">
        <v>0</v>
      </c>
      <c r="N125" s="144">
        <f>SUM(K125:M125)</f>
        <v>0</v>
      </c>
      <c r="O125" s="211">
        <v>0</v>
      </c>
      <c r="P125" s="144">
        <v>0</v>
      </c>
      <c r="Q125" s="144">
        <v>0</v>
      </c>
      <c r="R125" s="144">
        <f>SUM(O125:Q125)</f>
        <v>0</v>
      </c>
    </row>
    <row r="126" spans="1:18" x14ac:dyDescent="0.25">
      <c r="A126" s="267" t="s">
        <v>689</v>
      </c>
      <c r="B126" s="177" t="s">
        <v>252</v>
      </c>
      <c r="C126" s="140">
        <v>0</v>
      </c>
      <c r="D126" s="141"/>
      <c r="E126" s="141"/>
      <c r="F126" s="178"/>
      <c r="G126" s="211">
        <v>0</v>
      </c>
      <c r="H126" s="144"/>
      <c r="I126" s="144"/>
      <c r="J126" s="144"/>
      <c r="K126" s="211">
        <v>0</v>
      </c>
      <c r="L126" s="144"/>
      <c r="M126" s="144"/>
      <c r="N126" s="144"/>
      <c r="O126" s="211">
        <v>0</v>
      </c>
      <c r="P126" s="144"/>
      <c r="Q126" s="144"/>
      <c r="R126" s="144"/>
    </row>
    <row r="127" spans="1:18" x14ac:dyDescent="0.25">
      <c r="A127" s="267" t="s">
        <v>691</v>
      </c>
      <c r="B127" s="177" t="s">
        <v>690</v>
      </c>
      <c r="C127" s="140">
        <v>0</v>
      </c>
      <c r="D127" s="141">
        <v>0</v>
      </c>
      <c r="E127" s="141">
        <v>0</v>
      </c>
      <c r="F127" s="178">
        <f>SUM(C127:E127)</f>
        <v>0</v>
      </c>
      <c r="G127" s="211">
        <v>0</v>
      </c>
      <c r="H127" s="144">
        <v>0</v>
      </c>
      <c r="I127" s="144">
        <v>0</v>
      </c>
      <c r="J127" s="144">
        <f>SUM(G127:I127)</f>
        <v>0</v>
      </c>
      <c r="K127" s="211">
        <v>0</v>
      </c>
      <c r="L127" s="144">
        <v>0</v>
      </c>
      <c r="M127" s="144">
        <v>0</v>
      </c>
      <c r="N127" s="144">
        <f>SUM(K127:M127)</f>
        <v>0</v>
      </c>
      <c r="O127" s="211">
        <v>0</v>
      </c>
      <c r="P127" s="144">
        <v>0</v>
      </c>
      <c r="Q127" s="144">
        <v>0</v>
      </c>
      <c r="R127" s="144">
        <f>SUM(O127:Q127)</f>
        <v>0</v>
      </c>
    </row>
    <row r="128" spans="1:18" s="74" customFormat="1" x14ac:dyDescent="0.25">
      <c r="A128" s="266" t="s">
        <v>441</v>
      </c>
      <c r="B128" s="265" t="s">
        <v>256</v>
      </c>
      <c r="C128" s="138">
        <f>SUM(C123:C127)</f>
        <v>0</v>
      </c>
      <c r="D128" s="139">
        <f>SUM(D123:D127)</f>
        <v>0</v>
      </c>
      <c r="E128" s="139">
        <f>SUM(E123:E127)</f>
        <v>0</v>
      </c>
      <c r="F128" s="178">
        <f>SUM(C128:E128)</f>
        <v>0</v>
      </c>
      <c r="G128" s="187">
        <f>SUM(G123:G127)</f>
        <v>0</v>
      </c>
      <c r="H128" s="142">
        <f>SUM(H123:H127)</f>
        <v>0</v>
      </c>
      <c r="I128" s="142">
        <f>SUM(I123:I127)</f>
        <v>0</v>
      </c>
      <c r="J128" s="144">
        <f>SUM(G128:I128)</f>
        <v>0</v>
      </c>
      <c r="K128" s="187">
        <f>SUM(K123:K127)</f>
        <v>0</v>
      </c>
      <c r="L128" s="142">
        <f>SUM(L123:L127)</f>
        <v>0</v>
      </c>
      <c r="M128" s="142">
        <f>SUM(M123:M127)</f>
        <v>0</v>
      </c>
      <c r="N128" s="144">
        <f>SUM(K128:M128)</f>
        <v>0</v>
      </c>
      <c r="O128" s="187">
        <f>SUM(O123:O127)</f>
        <v>0</v>
      </c>
      <c r="P128" s="142">
        <f>SUM(P123:P127)</f>
        <v>0</v>
      </c>
      <c r="Q128" s="142">
        <f>SUM(Q123:Q127)</f>
        <v>0</v>
      </c>
      <c r="R128" s="144">
        <f>SUM(O128:Q128)</f>
        <v>0</v>
      </c>
    </row>
    <row r="129" spans="1:18" s="74" customFormat="1" x14ac:dyDescent="0.25">
      <c r="A129" s="266" t="s">
        <v>257</v>
      </c>
      <c r="B129" s="265" t="s">
        <v>258</v>
      </c>
      <c r="C129" s="138">
        <v>0</v>
      </c>
      <c r="D129" s="139">
        <v>0</v>
      </c>
      <c r="E129" s="139">
        <v>0</v>
      </c>
      <c r="F129" s="178">
        <v>0</v>
      </c>
      <c r="G129" s="187">
        <v>0</v>
      </c>
      <c r="H129" s="142">
        <v>0</v>
      </c>
      <c r="I129" s="142">
        <v>0</v>
      </c>
      <c r="J129" s="144">
        <v>0</v>
      </c>
      <c r="K129" s="187">
        <v>0</v>
      </c>
      <c r="L129" s="142">
        <v>0</v>
      </c>
      <c r="M129" s="142">
        <v>0</v>
      </c>
      <c r="N129" s="144">
        <v>0</v>
      </c>
      <c r="O129" s="187">
        <v>0</v>
      </c>
      <c r="P129" s="142">
        <v>0</v>
      </c>
      <c r="Q129" s="142">
        <v>0</v>
      </c>
      <c r="R129" s="144">
        <v>0</v>
      </c>
    </row>
    <row r="130" spans="1:18" x14ac:dyDescent="0.25">
      <c r="A130" s="264" t="s">
        <v>693</v>
      </c>
      <c r="B130" s="263" t="s">
        <v>692</v>
      </c>
      <c r="C130" s="138">
        <v>0</v>
      </c>
      <c r="D130" s="139">
        <v>0</v>
      </c>
      <c r="E130" s="139">
        <v>0</v>
      </c>
      <c r="F130" s="179">
        <f>SUM(C130:E130)</f>
        <v>0</v>
      </c>
      <c r="G130" s="187">
        <v>0</v>
      </c>
      <c r="H130" s="142">
        <v>0</v>
      </c>
      <c r="I130" s="142">
        <v>0</v>
      </c>
      <c r="J130" s="142">
        <f>SUM(G130:I130)</f>
        <v>0</v>
      </c>
      <c r="K130" s="187">
        <v>0</v>
      </c>
      <c r="L130" s="142">
        <v>0</v>
      </c>
      <c r="M130" s="142">
        <v>0</v>
      </c>
      <c r="N130" s="142">
        <f>SUM(K130:M130)</f>
        <v>0</v>
      </c>
      <c r="O130" s="187">
        <v>0</v>
      </c>
      <c r="P130" s="142">
        <v>0</v>
      </c>
      <c r="Q130" s="142">
        <v>0</v>
      </c>
      <c r="R130" s="142">
        <f>SUM(O130:Q130)</f>
        <v>0</v>
      </c>
    </row>
    <row r="131" spans="1:18" s="74" customFormat="1" ht="15.75" x14ac:dyDescent="0.25">
      <c r="A131" s="108" t="s">
        <v>472</v>
      </c>
      <c r="B131" s="109" t="s">
        <v>259</v>
      </c>
      <c r="C131" s="147">
        <f>C122+C128+C129+C130</f>
        <v>42072420</v>
      </c>
      <c r="D131" s="147">
        <f>D122+D128+D130</f>
        <v>0</v>
      </c>
      <c r="E131" s="147">
        <f>E122+E128+E130</f>
        <v>0</v>
      </c>
      <c r="F131" s="181">
        <f>SUM(C131:E131)</f>
        <v>42072420</v>
      </c>
      <c r="G131" s="188">
        <f>G122+G128+G129+G130</f>
        <v>57341654</v>
      </c>
      <c r="H131" s="147">
        <f>H122+H128+H130</f>
        <v>0</v>
      </c>
      <c r="I131" s="147">
        <f>I122+I128+I130</f>
        <v>0</v>
      </c>
      <c r="J131" s="147">
        <f>SUM(G131:I131)</f>
        <v>57341654</v>
      </c>
      <c r="K131" s="188">
        <f>K122+K128+K129+K130</f>
        <v>57341654</v>
      </c>
      <c r="L131" s="147">
        <f>L122+L128+L130</f>
        <v>0</v>
      </c>
      <c r="M131" s="147">
        <f>M122+M128+M130</f>
        <v>0</v>
      </c>
      <c r="N131" s="147">
        <f>SUM(K131:M131)</f>
        <v>57341654</v>
      </c>
      <c r="O131" s="188">
        <f>O122+O128+O129+O130</f>
        <v>57666940</v>
      </c>
      <c r="P131" s="147">
        <f>P122+P128+P130</f>
        <v>0</v>
      </c>
      <c r="Q131" s="147">
        <f>Q122+Q128+Q130</f>
        <v>0</v>
      </c>
      <c r="R131" s="147">
        <f>SUM(O131:Q131)</f>
        <v>57666940</v>
      </c>
    </row>
    <row r="132" spans="1:18" s="74" customFormat="1" ht="15.75" x14ac:dyDescent="0.25">
      <c r="A132" s="110" t="s">
        <v>508</v>
      </c>
      <c r="B132" s="110"/>
      <c r="C132" s="148">
        <f>C101+C131</f>
        <v>290487195</v>
      </c>
      <c r="D132" s="149">
        <f>D101+D131</f>
        <v>300000</v>
      </c>
      <c r="E132" s="149">
        <f>E101+E131</f>
        <v>9000</v>
      </c>
      <c r="F132" s="182">
        <f>SUM(C132:E132)</f>
        <v>290796195</v>
      </c>
      <c r="G132" s="219">
        <f>G101+G131</f>
        <v>305756429</v>
      </c>
      <c r="H132" s="220">
        <f>H101+H131</f>
        <v>300000</v>
      </c>
      <c r="I132" s="220">
        <f>I101+I131</f>
        <v>9000</v>
      </c>
      <c r="J132" s="220">
        <f>SUM(G132:I132)</f>
        <v>306065429</v>
      </c>
      <c r="K132" s="219">
        <f>K101+K131</f>
        <v>301933227</v>
      </c>
      <c r="L132" s="220">
        <f>L101+L131</f>
        <v>300000</v>
      </c>
      <c r="M132" s="220">
        <f>M101+M131</f>
        <v>9000</v>
      </c>
      <c r="N132" s="220">
        <f>SUM(K132:M132)</f>
        <v>302242227</v>
      </c>
      <c r="O132" s="219">
        <f>O101+O131</f>
        <v>326338509</v>
      </c>
      <c r="P132" s="220">
        <f>P101+P131</f>
        <v>300000</v>
      </c>
      <c r="Q132" s="220">
        <f>Q101+Q131</f>
        <v>9000</v>
      </c>
      <c r="R132" s="220">
        <f>SUM(O132:Q132)</f>
        <v>326647509</v>
      </c>
    </row>
    <row r="133" spans="1:18" x14ac:dyDescent="0.25">
      <c r="A133" s="143"/>
      <c r="B133" s="143"/>
      <c r="C133" s="143"/>
      <c r="D133" s="143"/>
      <c r="E133" s="143"/>
      <c r="F133" s="143"/>
    </row>
  </sheetData>
  <mergeCells count="7">
    <mergeCell ref="O6:R6"/>
    <mergeCell ref="C6:F6"/>
    <mergeCell ref="A3:F3"/>
    <mergeCell ref="A4:F4"/>
    <mergeCell ref="C1:K1"/>
    <mergeCell ref="G6:J6"/>
    <mergeCell ref="K6:N6"/>
  </mergeCells>
  <pageMargins left="0.70866141732283472" right="0.70866141732283472" top="0.74803149606299213" bottom="0.74803149606299213" header="0.31496062992125984" footer="0.31496062992125984"/>
  <pageSetup paperSize="9" scale="47" fitToHeight="0" orientation="landscape" horizontalDpi="4294967293" verticalDpi="30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FFC000"/>
    <pageSetUpPr fitToPage="1"/>
  </sheetPr>
  <dimension ref="A1:D71"/>
  <sheetViews>
    <sheetView workbookViewId="0">
      <selection activeCell="J59" sqref="J59"/>
    </sheetView>
  </sheetViews>
  <sheetFormatPr defaultRowHeight="15" x14ac:dyDescent="0.25"/>
  <cols>
    <col min="1" max="1" width="64.5703125" customWidth="1"/>
    <col min="2" max="2" width="8" bestFit="1" customWidth="1"/>
    <col min="3" max="3" width="27" customWidth="1"/>
    <col min="4" max="4" width="28.42578125" bestFit="1" customWidth="1"/>
  </cols>
  <sheetData>
    <row r="1" spans="1:4" x14ac:dyDescent="0.25">
      <c r="B1" t="s">
        <v>740</v>
      </c>
      <c r="C1" s="1"/>
      <c r="D1" s="1"/>
    </row>
    <row r="3" spans="1:4" ht="18.75" customHeight="1" x14ac:dyDescent="0.25">
      <c r="A3" s="243" t="s">
        <v>706</v>
      </c>
      <c r="B3" s="244"/>
      <c r="C3" s="244"/>
      <c r="D3" s="244"/>
    </row>
    <row r="4" spans="1:4" ht="55.5" customHeight="1" x14ac:dyDescent="0.25">
      <c r="A4" s="246" t="s">
        <v>673</v>
      </c>
      <c r="B4" s="244"/>
      <c r="C4" s="244"/>
      <c r="D4" s="245"/>
    </row>
    <row r="5" spans="1:4" ht="13.5" customHeight="1" x14ac:dyDescent="0.25">
      <c r="A5" s="42"/>
      <c r="B5" s="43"/>
      <c r="C5" s="43"/>
    </row>
    <row r="6" spans="1:4" x14ac:dyDescent="0.25">
      <c r="A6" s="4" t="s">
        <v>1</v>
      </c>
    </row>
    <row r="7" spans="1:4" ht="33" customHeight="1" x14ac:dyDescent="0.25">
      <c r="A7" s="136" t="s">
        <v>633</v>
      </c>
      <c r="B7" s="3" t="s">
        <v>81</v>
      </c>
      <c r="C7" s="135" t="s">
        <v>26</v>
      </c>
      <c r="D7" s="161" t="s">
        <v>27</v>
      </c>
    </row>
    <row r="8" spans="1:4" x14ac:dyDescent="0.25">
      <c r="A8" s="12" t="s">
        <v>433</v>
      </c>
      <c r="B8" s="5" t="s">
        <v>218</v>
      </c>
      <c r="C8" s="72">
        <v>0</v>
      </c>
      <c r="D8" s="93">
        <v>0</v>
      </c>
    </row>
    <row r="9" spans="1:4" x14ac:dyDescent="0.25">
      <c r="A9" s="19" t="s">
        <v>219</v>
      </c>
      <c r="B9" s="19" t="s">
        <v>218</v>
      </c>
      <c r="C9" s="72">
        <v>0</v>
      </c>
      <c r="D9" s="93">
        <v>0</v>
      </c>
    </row>
    <row r="10" spans="1:4" x14ac:dyDescent="0.25">
      <c r="A10" s="19" t="s">
        <v>220</v>
      </c>
      <c r="B10" s="19" t="s">
        <v>218</v>
      </c>
      <c r="C10" s="72">
        <v>0</v>
      </c>
      <c r="D10" s="93">
        <v>0</v>
      </c>
    </row>
    <row r="11" spans="1:4" ht="30" x14ac:dyDescent="0.25">
      <c r="A11" s="12" t="s">
        <v>221</v>
      </c>
      <c r="B11" s="5" t="s">
        <v>222</v>
      </c>
      <c r="C11" s="72">
        <v>0</v>
      </c>
      <c r="D11" s="93">
        <v>0</v>
      </c>
    </row>
    <row r="12" spans="1:4" x14ac:dyDescent="0.25">
      <c r="A12" s="12" t="s">
        <v>432</v>
      </c>
      <c r="B12" s="5" t="s">
        <v>223</v>
      </c>
      <c r="C12" s="93">
        <v>0</v>
      </c>
      <c r="D12" s="93">
        <v>0</v>
      </c>
    </row>
    <row r="13" spans="1:4" x14ac:dyDescent="0.25">
      <c r="A13" s="19" t="s">
        <v>219</v>
      </c>
      <c r="B13" s="19" t="s">
        <v>223</v>
      </c>
      <c r="C13" s="72">
        <v>0</v>
      </c>
      <c r="D13" s="93">
        <v>0</v>
      </c>
    </row>
    <row r="14" spans="1:4" x14ac:dyDescent="0.25">
      <c r="A14" s="19" t="s">
        <v>220</v>
      </c>
      <c r="B14" s="19" t="s">
        <v>224</v>
      </c>
      <c r="C14" s="72">
        <v>0</v>
      </c>
      <c r="D14" s="93">
        <v>0</v>
      </c>
    </row>
    <row r="15" spans="1:4" s="74" customFormat="1" x14ac:dyDescent="0.25">
      <c r="A15" s="11" t="s">
        <v>431</v>
      </c>
      <c r="B15" s="7" t="s">
        <v>225</v>
      </c>
      <c r="C15" s="75">
        <v>0</v>
      </c>
      <c r="D15" s="103">
        <v>0</v>
      </c>
    </row>
    <row r="16" spans="1:4" x14ac:dyDescent="0.25">
      <c r="A16" s="21" t="s">
        <v>436</v>
      </c>
      <c r="B16" s="5" t="s">
        <v>226</v>
      </c>
      <c r="C16" s="72">
        <v>0</v>
      </c>
      <c r="D16" s="93">
        <v>0</v>
      </c>
    </row>
    <row r="17" spans="1:4" x14ac:dyDescent="0.25">
      <c r="A17" s="19" t="s">
        <v>227</v>
      </c>
      <c r="B17" s="19" t="s">
        <v>226</v>
      </c>
      <c r="C17" s="72">
        <v>0</v>
      </c>
      <c r="D17" s="93">
        <v>0</v>
      </c>
    </row>
    <row r="18" spans="1:4" x14ac:dyDescent="0.25">
      <c r="A18" s="19" t="s">
        <v>228</v>
      </c>
      <c r="B18" s="19" t="s">
        <v>226</v>
      </c>
      <c r="C18" s="72">
        <v>0</v>
      </c>
      <c r="D18" s="93">
        <v>0</v>
      </c>
    </row>
    <row r="19" spans="1:4" x14ac:dyDescent="0.25">
      <c r="A19" s="21" t="s">
        <v>437</v>
      </c>
      <c r="B19" s="5" t="s">
        <v>229</v>
      </c>
      <c r="C19" s="72">
        <v>0</v>
      </c>
      <c r="D19" s="93">
        <v>0</v>
      </c>
    </row>
    <row r="20" spans="1:4" x14ac:dyDescent="0.25">
      <c r="A20" s="19" t="s">
        <v>220</v>
      </c>
      <c r="B20" s="19" t="s">
        <v>229</v>
      </c>
      <c r="C20" s="72">
        <v>0</v>
      </c>
      <c r="D20" s="93">
        <v>0</v>
      </c>
    </row>
    <row r="21" spans="1:4" x14ac:dyDescent="0.25">
      <c r="A21" s="13" t="s">
        <v>230</v>
      </c>
      <c r="B21" s="5" t="s">
        <v>231</v>
      </c>
      <c r="C21" s="72">
        <v>0</v>
      </c>
      <c r="D21" s="93">
        <v>0</v>
      </c>
    </row>
    <row r="22" spans="1:4" x14ac:dyDescent="0.25">
      <c r="A22" s="13" t="s">
        <v>438</v>
      </c>
      <c r="B22" s="5" t="s">
        <v>232</v>
      </c>
      <c r="C22" s="72">
        <v>0</v>
      </c>
      <c r="D22" s="93">
        <v>0</v>
      </c>
    </row>
    <row r="23" spans="1:4" x14ac:dyDescent="0.25">
      <c r="A23" s="19" t="s">
        <v>228</v>
      </c>
      <c r="B23" s="19" t="s">
        <v>232</v>
      </c>
      <c r="C23" s="72">
        <v>0</v>
      </c>
      <c r="D23" s="93">
        <v>0</v>
      </c>
    </row>
    <row r="24" spans="1:4" x14ac:dyDescent="0.25">
      <c r="A24" s="19" t="s">
        <v>220</v>
      </c>
      <c r="B24" s="19" t="s">
        <v>232</v>
      </c>
      <c r="C24" s="72">
        <v>0</v>
      </c>
      <c r="D24" s="93">
        <v>0</v>
      </c>
    </row>
    <row r="25" spans="1:4" s="74" customFormat="1" x14ac:dyDescent="0.25">
      <c r="A25" s="22" t="s">
        <v>434</v>
      </c>
      <c r="B25" s="7" t="s">
        <v>233</v>
      </c>
      <c r="C25" s="75">
        <v>0</v>
      </c>
      <c r="D25" s="103">
        <v>0</v>
      </c>
    </row>
    <row r="26" spans="1:4" x14ac:dyDescent="0.25">
      <c r="A26" s="21" t="s">
        <v>234</v>
      </c>
      <c r="B26" s="5" t="s">
        <v>235</v>
      </c>
      <c r="C26" s="72">
        <v>0</v>
      </c>
      <c r="D26" s="93">
        <v>0</v>
      </c>
    </row>
    <row r="27" spans="1:4" x14ac:dyDescent="0.25">
      <c r="A27" s="21" t="s">
        <v>236</v>
      </c>
      <c r="B27" s="5" t="s">
        <v>237</v>
      </c>
      <c r="C27" s="72">
        <v>2348737</v>
      </c>
      <c r="D27" s="93">
        <v>0</v>
      </c>
    </row>
    <row r="28" spans="1:4" x14ac:dyDescent="0.25">
      <c r="A28" s="21" t="s">
        <v>240</v>
      </c>
      <c r="B28" s="5" t="s">
        <v>241</v>
      </c>
      <c r="C28" s="72">
        <v>0</v>
      </c>
      <c r="D28" s="93">
        <v>0</v>
      </c>
    </row>
    <row r="29" spans="1:4" x14ac:dyDescent="0.25">
      <c r="A29" s="21" t="s">
        <v>242</v>
      </c>
      <c r="B29" s="5" t="s">
        <v>243</v>
      </c>
      <c r="C29" s="72">
        <v>0</v>
      </c>
      <c r="D29" s="93">
        <v>0</v>
      </c>
    </row>
    <row r="30" spans="1:4" x14ac:dyDescent="0.25">
      <c r="A30" s="21" t="s">
        <v>244</v>
      </c>
      <c r="B30" s="5" t="s">
        <v>245</v>
      </c>
      <c r="C30" s="72">
        <v>0</v>
      </c>
      <c r="D30" s="93">
        <v>0</v>
      </c>
    </row>
    <row r="31" spans="1:4" s="74" customFormat="1" x14ac:dyDescent="0.25">
      <c r="A31" s="30" t="s">
        <v>435</v>
      </c>
      <c r="B31" s="31" t="s">
        <v>246</v>
      </c>
      <c r="C31" s="75">
        <f>C15+C25+C26+C27+C28+C29+C30</f>
        <v>2348737</v>
      </c>
      <c r="D31" s="103">
        <v>0</v>
      </c>
    </row>
    <row r="32" spans="1:4" x14ac:dyDescent="0.25">
      <c r="A32" s="21" t="s">
        <v>247</v>
      </c>
      <c r="B32" s="5" t="s">
        <v>248</v>
      </c>
      <c r="C32" s="72">
        <v>0</v>
      </c>
      <c r="D32" s="93">
        <v>0</v>
      </c>
    </row>
    <row r="33" spans="1:4" x14ac:dyDescent="0.25">
      <c r="A33" s="12" t="s">
        <v>249</v>
      </c>
      <c r="B33" s="5" t="s">
        <v>250</v>
      </c>
      <c r="C33" s="72">
        <v>0</v>
      </c>
      <c r="D33" s="93">
        <v>0</v>
      </c>
    </row>
    <row r="34" spans="1:4" x14ac:dyDescent="0.25">
      <c r="A34" s="21" t="s">
        <v>439</v>
      </c>
      <c r="B34" s="5" t="s">
        <v>251</v>
      </c>
      <c r="C34" s="72">
        <v>0</v>
      </c>
      <c r="D34" s="93">
        <v>0</v>
      </c>
    </row>
    <row r="35" spans="1:4" x14ac:dyDescent="0.25">
      <c r="A35" s="19" t="s">
        <v>220</v>
      </c>
      <c r="B35" s="19" t="s">
        <v>251</v>
      </c>
      <c r="C35" s="72">
        <v>0</v>
      </c>
      <c r="D35" s="93">
        <v>0</v>
      </c>
    </row>
    <row r="36" spans="1:4" x14ac:dyDescent="0.25">
      <c r="A36" s="21" t="s">
        <v>440</v>
      </c>
      <c r="B36" s="5" t="s">
        <v>252</v>
      </c>
      <c r="C36" s="72">
        <v>0</v>
      </c>
      <c r="D36" s="93">
        <v>0</v>
      </c>
    </row>
    <row r="37" spans="1:4" x14ac:dyDescent="0.25">
      <c r="A37" s="19" t="s">
        <v>253</v>
      </c>
      <c r="B37" s="19" t="s">
        <v>252</v>
      </c>
      <c r="C37" s="72">
        <v>0</v>
      </c>
      <c r="D37" s="93">
        <v>0</v>
      </c>
    </row>
    <row r="38" spans="1:4" x14ac:dyDescent="0.25">
      <c r="A38" s="19" t="s">
        <v>254</v>
      </c>
      <c r="B38" s="19" t="s">
        <v>252</v>
      </c>
      <c r="C38" s="72">
        <v>0</v>
      </c>
      <c r="D38" s="93">
        <v>0</v>
      </c>
    </row>
    <row r="39" spans="1:4" x14ac:dyDescent="0.25">
      <c r="A39" s="19" t="s">
        <v>255</v>
      </c>
      <c r="B39" s="19" t="s">
        <v>252</v>
      </c>
      <c r="C39" s="72">
        <v>0</v>
      </c>
      <c r="D39" s="93">
        <v>0</v>
      </c>
    </row>
    <row r="40" spans="1:4" x14ac:dyDescent="0.25">
      <c r="A40" s="19" t="s">
        <v>220</v>
      </c>
      <c r="B40" s="19" t="s">
        <v>252</v>
      </c>
      <c r="C40" s="72">
        <v>0</v>
      </c>
      <c r="D40" s="93">
        <v>0</v>
      </c>
    </row>
    <row r="41" spans="1:4" s="74" customFormat="1" x14ac:dyDescent="0.25">
      <c r="A41" s="30" t="s">
        <v>441</v>
      </c>
      <c r="B41" s="31" t="s">
        <v>256</v>
      </c>
      <c r="C41" s="75">
        <v>0</v>
      </c>
      <c r="D41" s="103">
        <v>0</v>
      </c>
    </row>
    <row r="44" spans="1:4" ht="25.5" x14ac:dyDescent="0.25">
      <c r="A44" s="28" t="s">
        <v>633</v>
      </c>
      <c r="B44" s="3" t="s">
        <v>81</v>
      </c>
      <c r="C44" s="160" t="s">
        <v>26</v>
      </c>
      <c r="D44" s="160" t="s">
        <v>27</v>
      </c>
    </row>
    <row r="45" spans="1:4" x14ac:dyDescent="0.25">
      <c r="A45" s="21" t="s">
        <v>502</v>
      </c>
      <c r="B45" s="5" t="s">
        <v>344</v>
      </c>
      <c r="C45" s="25">
        <v>0</v>
      </c>
      <c r="D45" s="162">
        <v>0</v>
      </c>
    </row>
    <row r="46" spans="1:4" x14ac:dyDescent="0.25">
      <c r="A46" s="34" t="s">
        <v>219</v>
      </c>
      <c r="B46" s="34" t="s">
        <v>344</v>
      </c>
      <c r="C46" s="25">
        <v>0</v>
      </c>
      <c r="D46" s="162">
        <v>0</v>
      </c>
    </row>
    <row r="47" spans="1:4" ht="30" x14ac:dyDescent="0.25">
      <c r="A47" s="12" t="s">
        <v>345</v>
      </c>
      <c r="B47" s="5" t="s">
        <v>346</v>
      </c>
      <c r="C47" s="25">
        <v>0</v>
      </c>
      <c r="D47" s="162">
        <v>0</v>
      </c>
    </row>
    <row r="48" spans="1:4" x14ac:dyDescent="0.25">
      <c r="A48" s="21" t="s">
        <v>550</v>
      </c>
      <c r="B48" s="5" t="s">
        <v>347</v>
      </c>
      <c r="C48" s="25">
        <v>0</v>
      </c>
      <c r="D48" s="162">
        <v>0</v>
      </c>
    </row>
    <row r="49" spans="1:4" x14ac:dyDescent="0.25">
      <c r="A49" s="34" t="s">
        <v>219</v>
      </c>
      <c r="B49" s="34" t="s">
        <v>347</v>
      </c>
      <c r="C49" s="25">
        <v>0</v>
      </c>
      <c r="D49" s="162">
        <v>0</v>
      </c>
    </row>
    <row r="50" spans="1:4" s="74" customFormat="1" x14ac:dyDescent="0.25">
      <c r="A50" s="11" t="s">
        <v>522</v>
      </c>
      <c r="B50" s="7" t="s">
        <v>348</v>
      </c>
      <c r="C50" s="78">
        <v>0</v>
      </c>
      <c r="D50" s="163">
        <v>0</v>
      </c>
    </row>
    <row r="51" spans="1:4" x14ac:dyDescent="0.25">
      <c r="A51" s="12" t="s">
        <v>551</v>
      </c>
      <c r="B51" s="5" t="s">
        <v>349</v>
      </c>
      <c r="C51" s="25">
        <v>0</v>
      </c>
      <c r="D51" s="162">
        <v>0</v>
      </c>
    </row>
    <row r="52" spans="1:4" x14ac:dyDescent="0.25">
      <c r="A52" s="34" t="s">
        <v>227</v>
      </c>
      <c r="B52" s="34" t="s">
        <v>349</v>
      </c>
      <c r="C52" s="25">
        <v>0</v>
      </c>
      <c r="D52" s="162">
        <v>0</v>
      </c>
    </row>
    <row r="53" spans="1:4" x14ac:dyDescent="0.25">
      <c r="A53" s="21" t="s">
        <v>350</v>
      </c>
      <c r="B53" s="5" t="s">
        <v>351</v>
      </c>
      <c r="C53" s="25">
        <v>0</v>
      </c>
      <c r="D53" s="162">
        <v>0</v>
      </c>
    </row>
    <row r="54" spans="1:4" x14ac:dyDescent="0.25">
      <c r="A54" s="13" t="s">
        <v>552</v>
      </c>
      <c r="B54" s="5" t="s">
        <v>352</v>
      </c>
      <c r="C54" s="25">
        <v>0</v>
      </c>
      <c r="D54" s="162">
        <v>0</v>
      </c>
    </row>
    <row r="55" spans="1:4" x14ac:dyDescent="0.25">
      <c r="A55" s="34" t="s">
        <v>228</v>
      </c>
      <c r="B55" s="34" t="s">
        <v>352</v>
      </c>
      <c r="C55" s="25">
        <v>0</v>
      </c>
      <c r="D55" s="162">
        <v>0</v>
      </c>
    </row>
    <row r="56" spans="1:4" x14ac:dyDescent="0.25">
      <c r="A56" s="21" t="s">
        <v>353</v>
      </c>
      <c r="B56" s="5" t="s">
        <v>354</v>
      </c>
      <c r="C56" s="25">
        <v>0</v>
      </c>
      <c r="D56" s="162">
        <v>0</v>
      </c>
    </row>
    <row r="57" spans="1:4" s="74" customFormat="1" x14ac:dyDescent="0.25">
      <c r="A57" s="22" t="s">
        <v>523</v>
      </c>
      <c r="B57" s="7" t="s">
        <v>355</v>
      </c>
      <c r="C57" s="78">
        <v>0</v>
      </c>
      <c r="D57" s="163">
        <v>0</v>
      </c>
    </row>
    <row r="58" spans="1:4" s="74" customFormat="1" x14ac:dyDescent="0.25">
      <c r="A58" s="22" t="s">
        <v>359</v>
      </c>
      <c r="B58" s="7" t="s">
        <v>360</v>
      </c>
      <c r="C58" s="78">
        <v>0</v>
      </c>
      <c r="D58" s="163">
        <v>0</v>
      </c>
    </row>
    <row r="59" spans="1:4" s="74" customFormat="1" x14ac:dyDescent="0.25">
      <c r="A59" s="22" t="s">
        <v>361</v>
      </c>
      <c r="B59" s="7" t="s">
        <v>362</v>
      </c>
      <c r="C59" s="78">
        <v>0</v>
      </c>
      <c r="D59" s="163">
        <v>0</v>
      </c>
    </row>
    <row r="60" spans="1:4" s="74" customFormat="1" x14ac:dyDescent="0.25">
      <c r="A60" s="22" t="s">
        <v>365</v>
      </c>
      <c r="B60" s="7" t="s">
        <v>366</v>
      </c>
      <c r="C60" s="78">
        <v>0</v>
      </c>
      <c r="D60" s="163">
        <v>0</v>
      </c>
    </row>
    <row r="61" spans="1:4" s="74" customFormat="1" x14ac:dyDescent="0.25">
      <c r="A61" s="11" t="s">
        <v>0</v>
      </c>
      <c r="B61" s="7" t="s">
        <v>367</v>
      </c>
      <c r="C61" s="78">
        <v>0</v>
      </c>
      <c r="D61" s="163">
        <v>0</v>
      </c>
    </row>
    <row r="62" spans="1:4" s="74" customFormat="1" x14ac:dyDescent="0.25">
      <c r="A62" s="15" t="s">
        <v>368</v>
      </c>
      <c r="B62" s="7" t="s">
        <v>367</v>
      </c>
      <c r="C62" s="78">
        <v>0</v>
      </c>
      <c r="D62" s="163">
        <v>0</v>
      </c>
    </row>
    <row r="63" spans="1:4" s="74" customFormat="1" x14ac:dyDescent="0.25">
      <c r="A63" s="62" t="s">
        <v>525</v>
      </c>
      <c r="B63" s="31" t="s">
        <v>369</v>
      </c>
      <c r="C63" s="78">
        <v>0</v>
      </c>
      <c r="D63" s="163">
        <v>0</v>
      </c>
    </row>
    <row r="64" spans="1:4" x14ac:dyDescent="0.25">
      <c r="A64" s="12" t="s">
        <v>370</v>
      </c>
      <c r="B64" s="5" t="s">
        <v>371</v>
      </c>
      <c r="C64" s="25">
        <v>0</v>
      </c>
      <c r="D64" s="162">
        <v>0</v>
      </c>
    </row>
    <row r="65" spans="1:4" x14ac:dyDescent="0.25">
      <c r="A65" s="13" t="s">
        <v>372</v>
      </c>
      <c r="B65" s="5" t="s">
        <v>373</v>
      </c>
      <c r="C65" s="25">
        <v>0</v>
      </c>
      <c r="D65" s="162">
        <v>0</v>
      </c>
    </row>
    <row r="66" spans="1:4" x14ac:dyDescent="0.25">
      <c r="A66" s="21" t="s">
        <v>374</v>
      </c>
      <c r="B66" s="5" t="s">
        <v>375</v>
      </c>
      <c r="C66" s="25">
        <v>0</v>
      </c>
      <c r="D66" s="162">
        <v>0</v>
      </c>
    </row>
    <row r="67" spans="1:4" x14ac:dyDescent="0.25">
      <c r="A67" s="21" t="s">
        <v>507</v>
      </c>
      <c r="B67" s="5" t="s">
        <v>376</v>
      </c>
      <c r="C67" s="25">
        <v>0</v>
      </c>
      <c r="D67" s="162">
        <v>0</v>
      </c>
    </row>
    <row r="68" spans="1:4" x14ac:dyDescent="0.25">
      <c r="A68" s="34" t="s">
        <v>253</v>
      </c>
      <c r="B68" s="34" t="s">
        <v>376</v>
      </c>
      <c r="C68" s="25">
        <v>0</v>
      </c>
      <c r="D68" s="162">
        <v>0</v>
      </c>
    </row>
    <row r="69" spans="1:4" x14ac:dyDescent="0.25">
      <c r="A69" s="34" t="s">
        <v>254</v>
      </c>
      <c r="B69" s="34" t="s">
        <v>376</v>
      </c>
      <c r="C69" s="25">
        <v>0</v>
      </c>
      <c r="D69" s="162">
        <v>0</v>
      </c>
    </row>
    <row r="70" spans="1:4" x14ac:dyDescent="0.25">
      <c r="A70" s="35" t="s">
        <v>255</v>
      </c>
      <c r="B70" s="35" t="s">
        <v>376</v>
      </c>
      <c r="C70" s="25">
        <v>0</v>
      </c>
      <c r="D70" s="162">
        <v>0</v>
      </c>
    </row>
    <row r="71" spans="1:4" s="74" customFormat="1" x14ac:dyDescent="0.25">
      <c r="A71" s="30" t="s">
        <v>526</v>
      </c>
      <c r="B71" s="31" t="s">
        <v>377</v>
      </c>
      <c r="C71" s="78">
        <v>0</v>
      </c>
      <c r="D71" s="163">
        <v>0</v>
      </c>
    </row>
  </sheetData>
  <mergeCells count="2">
    <mergeCell ref="A3:D3"/>
    <mergeCell ref="A4:D4"/>
  </mergeCells>
  <phoneticPr fontId="36" type="noConversion"/>
  <pageMargins left="0.70866141732283472" right="0.70866141732283472" top="0.74803149606299213" bottom="0.74803149606299213" header="0.31496062992125984" footer="0.31496062992125984"/>
  <pageSetup paperSize="9" scale="64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23E9FE-5FAE-482C-83CD-5C0200494E9C}">
  <sheetPr>
    <tabColor theme="7" tint="-0.499984740745262"/>
  </sheetPr>
  <dimension ref="A1:R132"/>
  <sheetViews>
    <sheetView zoomScale="90" zoomScaleNormal="90" workbookViewId="0">
      <selection activeCell="C1" sqref="C1:K1"/>
    </sheetView>
  </sheetViews>
  <sheetFormatPr defaultRowHeight="15" x14ac:dyDescent="0.25"/>
  <cols>
    <col min="1" max="1" width="84" bestFit="1" customWidth="1"/>
    <col min="2" max="2" width="8.85546875" bestFit="1" customWidth="1"/>
    <col min="3" max="3" width="14.28515625" bestFit="1" customWidth="1"/>
    <col min="4" max="4" width="9.5703125" bestFit="1" customWidth="1"/>
    <col min="5" max="5" width="8.7109375" bestFit="1" customWidth="1"/>
    <col min="6" max="6" width="14.28515625" bestFit="1" customWidth="1"/>
    <col min="7" max="7" width="14.28515625" style="213" bestFit="1" customWidth="1"/>
    <col min="8" max="8" width="8.28515625" style="213" bestFit="1" customWidth="1"/>
    <col min="9" max="9" width="9.140625" style="213"/>
    <col min="10" max="11" width="14.28515625" style="213" bestFit="1" customWidth="1"/>
    <col min="12" max="13" width="9.140625" style="213"/>
    <col min="14" max="14" width="14.28515625" style="213" bestFit="1" customWidth="1"/>
    <col min="15" max="15" width="14.28515625" bestFit="1" customWidth="1"/>
    <col min="18" max="18" width="14.28515625" bestFit="1" customWidth="1"/>
  </cols>
  <sheetData>
    <row r="1" spans="1:18" x14ac:dyDescent="0.25">
      <c r="C1" s="247" t="s">
        <v>723</v>
      </c>
      <c r="D1" s="247"/>
      <c r="E1" s="247"/>
      <c r="F1" s="247"/>
      <c r="G1" s="247"/>
      <c r="H1" s="247"/>
      <c r="I1" s="247"/>
      <c r="J1" s="247"/>
      <c r="K1" s="247"/>
    </row>
    <row r="3" spans="1:18" x14ac:dyDescent="0.25">
      <c r="A3" s="243" t="s">
        <v>706</v>
      </c>
      <c r="B3" s="244"/>
      <c r="C3" s="244"/>
      <c r="D3" s="244"/>
      <c r="E3" s="244"/>
      <c r="F3" s="245"/>
    </row>
    <row r="4" spans="1:18" x14ac:dyDescent="0.25">
      <c r="A4" s="246" t="s">
        <v>662</v>
      </c>
      <c r="B4" s="244"/>
      <c r="C4" s="244"/>
      <c r="D4" s="244"/>
      <c r="E4" s="244"/>
      <c r="F4" s="245"/>
    </row>
    <row r="5" spans="1:18" ht="18" x14ac:dyDescent="0.25">
      <c r="A5" s="84"/>
    </row>
    <row r="6" spans="1:18" x14ac:dyDescent="0.25">
      <c r="A6" s="73" t="s">
        <v>707</v>
      </c>
      <c r="C6" s="241" t="s">
        <v>647</v>
      </c>
      <c r="D6" s="241"/>
      <c r="E6" s="241"/>
      <c r="F6" s="242"/>
      <c r="G6" s="249" t="s">
        <v>741</v>
      </c>
      <c r="H6" s="250"/>
      <c r="I6" s="250"/>
      <c r="J6" s="250"/>
      <c r="K6" s="249" t="s">
        <v>742</v>
      </c>
      <c r="L6" s="250"/>
      <c r="M6" s="250"/>
      <c r="N6" s="250"/>
      <c r="O6" s="249" t="s">
        <v>747</v>
      </c>
      <c r="P6" s="250"/>
      <c r="Q6" s="250"/>
      <c r="R6" s="250"/>
    </row>
    <row r="7" spans="1:18" ht="60" x14ac:dyDescent="0.3">
      <c r="A7" s="284" t="s">
        <v>80</v>
      </c>
      <c r="B7" s="86" t="s">
        <v>81</v>
      </c>
      <c r="C7" s="85" t="s">
        <v>582</v>
      </c>
      <c r="D7" s="85" t="s">
        <v>583</v>
      </c>
      <c r="E7" s="85" t="s">
        <v>39</v>
      </c>
      <c r="F7" s="283" t="s">
        <v>23</v>
      </c>
      <c r="G7" s="214" t="s">
        <v>582</v>
      </c>
      <c r="H7" s="215" t="s">
        <v>583</v>
      </c>
      <c r="I7" s="215" t="s">
        <v>39</v>
      </c>
      <c r="J7" s="215" t="s">
        <v>23</v>
      </c>
      <c r="K7" s="214" t="s">
        <v>582</v>
      </c>
      <c r="L7" s="215" t="s">
        <v>583</v>
      </c>
      <c r="M7" s="215" t="s">
        <v>39</v>
      </c>
      <c r="N7" s="215" t="s">
        <v>23</v>
      </c>
      <c r="O7" s="214" t="s">
        <v>582</v>
      </c>
      <c r="P7" s="215" t="s">
        <v>583</v>
      </c>
      <c r="Q7" s="215" t="s">
        <v>39</v>
      </c>
      <c r="R7" s="215" t="s">
        <v>23</v>
      </c>
    </row>
    <row r="8" spans="1:18" x14ac:dyDescent="0.25">
      <c r="A8" s="282" t="s">
        <v>82</v>
      </c>
      <c r="B8" s="282" t="s">
        <v>83</v>
      </c>
      <c r="C8" s="140">
        <v>26860760</v>
      </c>
      <c r="D8" s="141">
        <v>0</v>
      </c>
      <c r="E8" s="141">
        <v>0</v>
      </c>
      <c r="F8" s="178">
        <f>SUM(C8:E8)</f>
        <v>26860760</v>
      </c>
      <c r="G8" s="211">
        <v>29059400</v>
      </c>
      <c r="H8" s="144">
        <v>0</v>
      </c>
      <c r="I8" s="144">
        <v>0</v>
      </c>
      <c r="J8" s="144">
        <f>SUM(G8:I8)</f>
        <v>29059400</v>
      </c>
      <c r="K8" s="211">
        <v>29059400</v>
      </c>
      <c r="L8" s="144">
        <v>0</v>
      </c>
      <c r="M8" s="144">
        <v>0</v>
      </c>
      <c r="N8" s="144">
        <f>SUM(K8:M8)</f>
        <v>29059400</v>
      </c>
      <c r="O8" s="211">
        <v>24100000</v>
      </c>
      <c r="P8" s="144">
        <v>0</v>
      </c>
      <c r="Q8" s="144">
        <v>0</v>
      </c>
      <c r="R8" s="144">
        <f>SUM(O8:Q8)</f>
        <v>24100000</v>
      </c>
    </row>
    <row r="9" spans="1:18" x14ac:dyDescent="0.25">
      <c r="A9" s="282" t="s">
        <v>84</v>
      </c>
      <c r="B9" s="272" t="s">
        <v>85</v>
      </c>
      <c r="C9" s="140">
        <v>0</v>
      </c>
      <c r="D9" s="141">
        <v>0</v>
      </c>
      <c r="E9" s="141">
        <v>0</v>
      </c>
      <c r="F9" s="178">
        <f>SUM(C9:E9)</f>
        <v>0</v>
      </c>
      <c r="G9" s="211">
        <v>0</v>
      </c>
      <c r="H9" s="144">
        <v>0</v>
      </c>
      <c r="I9" s="144">
        <v>0</v>
      </c>
      <c r="J9" s="144">
        <f>SUM(G9:I9)</f>
        <v>0</v>
      </c>
      <c r="K9" s="211">
        <v>0</v>
      </c>
      <c r="L9" s="144">
        <v>0</v>
      </c>
      <c r="M9" s="144">
        <v>0</v>
      </c>
      <c r="N9" s="144">
        <f>SUM(K9:M9)</f>
        <v>0</v>
      </c>
      <c r="O9" s="211">
        <v>0</v>
      </c>
      <c r="P9" s="144">
        <v>0</v>
      </c>
      <c r="Q9" s="144">
        <v>0</v>
      </c>
      <c r="R9" s="144">
        <f>SUM(O9:Q9)</f>
        <v>0</v>
      </c>
    </row>
    <row r="10" spans="1:18" x14ac:dyDescent="0.25">
      <c r="A10" s="282" t="s">
        <v>86</v>
      </c>
      <c r="B10" s="272" t="s">
        <v>87</v>
      </c>
      <c r="C10" s="140">
        <v>0</v>
      </c>
      <c r="D10" s="141">
        <v>0</v>
      </c>
      <c r="E10" s="141">
        <v>0</v>
      </c>
      <c r="F10" s="178">
        <f>SUM(C10:E10)</f>
        <v>0</v>
      </c>
      <c r="G10" s="211">
        <v>2853000</v>
      </c>
      <c r="H10" s="144">
        <v>0</v>
      </c>
      <c r="I10" s="144">
        <v>0</v>
      </c>
      <c r="J10" s="144">
        <f>SUM(G10:I10)</f>
        <v>2853000</v>
      </c>
      <c r="K10" s="211">
        <v>2853000</v>
      </c>
      <c r="L10" s="144">
        <v>0</v>
      </c>
      <c r="M10" s="144">
        <v>0</v>
      </c>
      <c r="N10" s="144">
        <f>SUM(K10:M10)</f>
        <v>2853000</v>
      </c>
      <c r="O10" s="211">
        <v>6655000</v>
      </c>
      <c r="P10" s="144">
        <v>0</v>
      </c>
      <c r="Q10" s="144">
        <v>0</v>
      </c>
      <c r="R10" s="144">
        <f>SUM(O10:Q10)</f>
        <v>6655000</v>
      </c>
    </row>
    <row r="11" spans="1:18" x14ac:dyDescent="0.25">
      <c r="A11" s="281" t="s">
        <v>88</v>
      </c>
      <c r="B11" s="272" t="s">
        <v>89</v>
      </c>
      <c r="C11" s="140">
        <v>0</v>
      </c>
      <c r="D11" s="141">
        <v>0</v>
      </c>
      <c r="E11" s="141">
        <v>0</v>
      </c>
      <c r="F11" s="178">
        <f>SUM(C11:E11)</f>
        <v>0</v>
      </c>
      <c r="G11" s="211">
        <v>405000</v>
      </c>
      <c r="H11" s="144">
        <v>0</v>
      </c>
      <c r="I11" s="144">
        <v>0</v>
      </c>
      <c r="J11" s="144">
        <f>SUM(G11:I11)</f>
        <v>405000</v>
      </c>
      <c r="K11" s="211">
        <v>405000</v>
      </c>
      <c r="L11" s="144">
        <v>0</v>
      </c>
      <c r="M11" s="144">
        <v>0</v>
      </c>
      <c r="N11" s="144">
        <f>SUM(K11:M11)</f>
        <v>405000</v>
      </c>
      <c r="O11" s="211">
        <v>736040</v>
      </c>
      <c r="P11" s="144">
        <v>0</v>
      </c>
      <c r="Q11" s="144">
        <v>0</v>
      </c>
      <c r="R11" s="144">
        <f>SUM(O11:Q11)</f>
        <v>736040</v>
      </c>
    </row>
    <row r="12" spans="1:18" x14ac:dyDescent="0.25">
      <c r="A12" s="281" t="s">
        <v>90</v>
      </c>
      <c r="B12" s="272" t="s">
        <v>91</v>
      </c>
      <c r="C12" s="140">
        <v>0</v>
      </c>
      <c r="D12" s="141">
        <v>0</v>
      </c>
      <c r="E12" s="141">
        <v>0</v>
      </c>
      <c r="F12" s="178">
        <f>SUM(C12:E12)</f>
        <v>0</v>
      </c>
      <c r="G12" s="211">
        <v>0</v>
      </c>
      <c r="H12" s="144">
        <v>0</v>
      </c>
      <c r="I12" s="144">
        <v>0</v>
      </c>
      <c r="J12" s="144">
        <f>SUM(G12:I12)</f>
        <v>0</v>
      </c>
      <c r="K12" s="211">
        <v>0</v>
      </c>
      <c r="L12" s="144">
        <v>0</v>
      </c>
      <c r="M12" s="144">
        <v>0</v>
      </c>
      <c r="N12" s="144">
        <f>SUM(K12:M12)</f>
        <v>0</v>
      </c>
      <c r="O12" s="211">
        <v>0</v>
      </c>
      <c r="P12" s="144">
        <v>0</v>
      </c>
      <c r="Q12" s="144">
        <v>0</v>
      </c>
      <c r="R12" s="144">
        <f>SUM(O12:Q12)</f>
        <v>0</v>
      </c>
    </row>
    <row r="13" spans="1:18" x14ac:dyDescent="0.25">
      <c r="A13" s="281" t="s">
        <v>92</v>
      </c>
      <c r="B13" s="272" t="s">
        <v>93</v>
      </c>
      <c r="C13" s="140">
        <v>0</v>
      </c>
      <c r="D13" s="141">
        <v>0</v>
      </c>
      <c r="E13" s="141">
        <v>0</v>
      </c>
      <c r="F13" s="178">
        <f>SUM(C13:E13)</f>
        <v>0</v>
      </c>
      <c r="G13" s="211">
        <v>0</v>
      </c>
      <c r="H13" s="144">
        <v>0</v>
      </c>
      <c r="I13" s="144">
        <v>0</v>
      </c>
      <c r="J13" s="144">
        <f>SUM(G13:I13)</f>
        <v>0</v>
      </c>
      <c r="K13" s="211">
        <v>0</v>
      </c>
      <c r="L13" s="144">
        <v>0</v>
      </c>
      <c r="M13" s="144">
        <v>0</v>
      </c>
      <c r="N13" s="144">
        <f>SUM(K13:M13)</f>
        <v>0</v>
      </c>
      <c r="O13" s="211">
        <v>0</v>
      </c>
      <c r="P13" s="144">
        <v>0</v>
      </c>
      <c r="Q13" s="144">
        <v>0</v>
      </c>
      <c r="R13" s="144">
        <f>SUM(O13:Q13)</f>
        <v>0</v>
      </c>
    </row>
    <row r="14" spans="1:18" x14ac:dyDescent="0.25">
      <c r="A14" s="281" t="s">
        <v>94</v>
      </c>
      <c r="B14" s="272" t="s">
        <v>95</v>
      </c>
      <c r="C14" s="140">
        <v>1056601</v>
      </c>
      <c r="D14" s="141">
        <v>0</v>
      </c>
      <c r="E14" s="141">
        <v>0</v>
      </c>
      <c r="F14" s="178">
        <f>SUM(C14:E14)</f>
        <v>1056601</v>
      </c>
      <c r="G14" s="211">
        <v>1170000</v>
      </c>
      <c r="H14" s="144">
        <v>0</v>
      </c>
      <c r="I14" s="144">
        <v>0</v>
      </c>
      <c r="J14" s="144">
        <f>SUM(G14:I14)</f>
        <v>1170000</v>
      </c>
      <c r="K14" s="211">
        <v>1170000</v>
      </c>
      <c r="L14" s="144">
        <v>0</v>
      </c>
      <c r="M14" s="144">
        <v>0</v>
      </c>
      <c r="N14" s="144">
        <f>SUM(K14:M14)</f>
        <v>1170000</v>
      </c>
      <c r="O14" s="211">
        <v>1133312</v>
      </c>
      <c r="P14" s="144">
        <v>0</v>
      </c>
      <c r="Q14" s="144">
        <v>0</v>
      </c>
      <c r="R14" s="144">
        <f>SUM(O14:Q14)</f>
        <v>1133312</v>
      </c>
    </row>
    <row r="15" spans="1:18" x14ac:dyDescent="0.25">
      <c r="A15" s="281" t="s">
        <v>96</v>
      </c>
      <c r="B15" s="272" t="s">
        <v>97</v>
      </c>
      <c r="C15" s="140">
        <v>0</v>
      </c>
      <c r="D15" s="141">
        <v>0</v>
      </c>
      <c r="E15" s="141">
        <v>0</v>
      </c>
      <c r="F15" s="178">
        <f>SUM(C15:E15)</f>
        <v>0</v>
      </c>
      <c r="G15" s="211">
        <v>0</v>
      </c>
      <c r="H15" s="144">
        <v>0</v>
      </c>
      <c r="I15" s="144">
        <v>0</v>
      </c>
      <c r="J15" s="144">
        <f>SUM(G15:I15)</f>
        <v>0</v>
      </c>
      <c r="K15" s="211">
        <v>0</v>
      </c>
      <c r="L15" s="144">
        <v>0</v>
      </c>
      <c r="M15" s="144">
        <v>0</v>
      </c>
      <c r="N15" s="144">
        <f>SUM(K15:M15)</f>
        <v>0</v>
      </c>
      <c r="O15" s="211">
        <v>0</v>
      </c>
      <c r="P15" s="144">
        <v>0</v>
      </c>
      <c r="Q15" s="144">
        <v>0</v>
      </c>
      <c r="R15" s="144">
        <f>SUM(O15:Q15)</f>
        <v>0</v>
      </c>
    </row>
    <row r="16" spans="1:18" x14ac:dyDescent="0.25">
      <c r="A16" s="177" t="s">
        <v>98</v>
      </c>
      <c r="B16" s="272" t="s">
        <v>99</v>
      </c>
      <c r="C16" s="140">
        <v>645000</v>
      </c>
      <c r="D16" s="141">
        <v>0</v>
      </c>
      <c r="E16" s="141">
        <v>0</v>
      </c>
      <c r="F16" s="178">
        <f>SUM(C16:E16)</f>
        <v>645000</v>
      </c>
      <c r="G16" s="211">
        <v>900000</v>
      </c>
      <c r="H16" s="144">
        <v>0</v>
      </c>
      <c r="I16" s="144">
        <v>0</v>
      </c>
      <c r="J16" s="144">
        <f>SUM(G16:I16)</f>
        <v>900000</v>
      </c>
      <c r="K16" s="211">
        <v>900000</v>
      </c>
      <c r="L16" s="144">
        <v>0</v>
      </c>
      <c r="M16" s="144">
        <v>0</v>
      </c>
      <c r="N16" s="144">
        <f>SUM(K16:M16)</f>
        <v>900000</v>
      </c>
      <c r="O16" s="211">
        <v>605000</v>
      </c>
      <c r="P16" s="144">
        <v>0</v>
      </c>
      <c r="Q16" s="144">
        <v>0</v>
      </c>
      <c r="R16" s="144">
        <f>SUM(O16:Q16)</f>
        <v>605000</v>
      </c>
    </row>
    <row r="17" spans="1:18" x14ac:dyDescent="0.25">
      <c r="A17" s="177" t="s">
        <v>100</v>
      </c>
      <c r="B17" s="272" t="s">
        <v>101</v>
      </c>
      <c r="C17" s="140">
        <v>126322</v>
      </c>
      <c r="D17" s="141">
        <v>0</v>
      </c>
      <c r="E17" s="141">
        <v>0</v>
      </c>
      <c r="F17" s="178">
        <f>SUM(C17:E17)</f>
        <v>126322</v>
      </c>
      <c r="G17" s="211">
        <v>140000</v>
      </c>
      <c r="H17" s="144">
        <v>0</v>
      </c>
      <c r="I17" s="144">
        <v>0</v>
      </c>
      <c r="J17" s="144">
        <f>SUM(G17:I17)</f>
        <v>140000</v>
      </c>
      <c r="K17" s="211">
        <v>140000</v>
      </c>
      <c r="L17" s="144">
        <v>0</v>
      </c>
      <c r="M17" s="144">
        <v>0</v>
      </c>
      <c r="N17" s="144">
        <f>SUM(K17:M17)</f>
        <v>140000</v>
      </c>
      <c r="O17" s="211">
        <v>117293</v>
      </c>
      <c r="P17" s="144">
        <v>0</v>
      </c>
      <c r="Q17" s="144">
        <v>0</v>
      </c>
      <c r="R17" s="144">
        <f>SUM(O17:Q17)</f>
        <v>117293</v>
      </c>
    </row>
    <row r="18" spans="1:18" x14ac:dyDescent="0.25">
      <c r="A18" s="177" t="s">
        <v>102</v>
      </c>
      <c r="B18" s="272" t="s">
        <v>103</v>
      </c>
      <c r="C18" s="140">
        <v>0</v>
      </c>
      <c r="D18" s="141">
        <v>0</v>
      </c>
      <c r="E18" s="141">
        <v>0</v>
      </c>
      <c r="F18" s="178">
        <f>SUM(C18:E18)</f>
        <v>0</v>
      </c>
      <c r="G18" s="211">
        <v>0</v>
      </c>
      <c r="H18" s="144">
        <v>0</v>
      </c>
      <c r="I18" s="144">
        <v>0</v>
      </c>
      <c r="J18" s="144">
        <f>SUM(G18:I18)</f>
        <v>0</v>
      </c>
      <c r="K18" s="211">
        <v>0</v>
      </c>
      <c r="L18" s="144">
        <v>0</v>
      </c>
      <c r="M18" s="144">
        <v>0</v>
      </c>
      <c r="N18" s="144">
        <f>SUM(K18:M18)</f>
        <v>0</v>
      </c>
      <c r="O18" s="211">
        <v>0</v>
      </c>
      <c r="P18" s="144">
        <v>0</v>
      </c>
      <c r="Q18" s="144">
        <v>0</v>
      </c>
      <c r="R18" s="144">
        <f>SUM(O18:Q18)</f>
        <v>0</v>
      </c>
    </row>
    <row r="19" spans="1:18" x14ac:dyDescent="0.25">
      <c r="A19" s="177" t="s">
        <v>104</v>
      </c>
      <c r="B19" s="272" t="s">
        <v>105</v>
      </c>
      <c r="C19" s="140">
        <v>0</v>
      </c>
      <c r="D19" s="141">
        <v>0</v>
      </c>
      <c r="E19" s="141">
        <v>0</v>
      </c>
      <c r="F19" s="178">
        <f>SUM(C19:E19)</f>
        <v>0</v>
      </c>
      <c r="G19" s="211">
        <v>0</v>
      </c>
      <c r="H19" s="144">
        <v>0</v>
      </c>
      <c r="I19" s="144">
        <v>0</v>
      </c>
      <c r="J19" s="144">
        <f>SUM(G19:I19)</f>
        <v>0</v>
      </c>
      <c r="K19" s="211">
        <v>0</v>
      </c>
      <c r="L19" s="144">
        <v>0</v>
      </c>
      <c r="M19" s="144">
        <v>0</v>
      </c>
      <c r="N19" s="144">
        <f>SUM(K19:M19)</f>
        <v>0</v>
      </c>
      <c r="O19" s="211">
        <v>0</v>
      </c>
      <c r="P19" s="144">
        <v>0</v>
      </c>
      <c r="Q19" s="144">
        <v>0</v>
      </c>
      <c r="R19" s="144">
        <f>SUM(O19:Q19)</f>
        <v>0</v>
      </c>
    </row>
    <row r="20" spans="1:18" x14ac:dyDescent="0.25">
      <c r="A20" s="177" t="s">
        <v>442</v>
      </c>
      <c r="B20" s="272" t="s">
        <v>106</v>
      </c>
      <c r="C20" s="140">
        <v>0</v>
      </c>
      <c r="D20" s="141">
        <v>0</v>
      </c>
      <c r="E20" s="141">
        <v>0</v>
      </c>
      <c r="F20" s="178">
        <f>SUM(C20:E20)</f>
        <v>0</v>
      </c>
      <c r="G20" s="211">
        <v>165000</v>
      </c>
      <c r="H20" s="144">
        <v>0</v>
      </c>
      <c r="I20" s="144">
        <v>0</v>
      </c>
      <c r="J20" s="144">
        <f>SUM(G20:I20)</f>
        <v>165000</v>
      </c>
      <c r="K20" s="211">
        <v>165000</v>
      </c>
      <c r="L20" s="144">
        <v>0</v>
      </c>
      <c r="M20" s="144">
        <v>0</v>
      </c>
      <c r="N20" s="144">
        <f>SUM(K20:M20)</f>
        <v>165000</v>
      </c>
      <c r="O20" s="211">
        <v>820000</v>
      </c>
      <c r="P20" s="144">
        <v>0</v>
      </c>
      <c r="Q20" s="144">
        <v>0</v>
      </c>
      <c r="R20" s="144">
        <f>SUM(O20:Q20)</f>
        <v>820000</v>
      </c>
    </row>
    <row r="21" spans="1:18" x14ac:dyDescent="0.25">
      <c r="A21" s="280" t="s">
        <v>381</v>
      </c>
      <c r="B21" s="278" t="s">
        <v>107</v>
      </c>
      <c r="C21" s="138">
        <f>SUM(C8:C20)</f>
        <v>28688683</v>
      </c>
      <c r="D21" s="138">
        <f>SUM(D8:D20)</f>
        <v>0</v>
      </c>
      <c r="E21" s="138">
        <f>SUM(E8:E20)</f>
        <v>0</v>
      </c>
      <c r="F21" s="178">
        <f>SUM(C21:E21)</f>
        <v>28688683</v>
      </c>
      <c r="G21" s="187">
        <f>SUM(G8:G20)</f>
        <v>34692400</v>
      </c>
      <c r="H21" s="142">
        <f>SUM(H8:H20)</f>
        <v>0</v>
      </c>
      <c r="I21" s="142">
        <f>SUM(I8:I20)</f>
        <v>0</v>
      </c>
      <c r="J21" s="144">
        <f>SUM(G21:I21)</f>
        <v>34692400</v>
      </c>
      <c r="K21" s="187">
        <f>SUM(K8:K20)</f>
        <v>34692400</v>
      </c>
      <c r="L21" s="142">
        <f>SUM(L8:L20)</f>
        <v>0</v>
      </c>
      <c r="M21" s="142">
        <f>SUM(M8:M20)</f>
        <v>0</v>
      </c>
      <c r="N21" s="144">
        <f>SUM(K21:M21)</f>
        <v>34692400</v>
      </c>
      <c r="O21" s="190">
        <f>SUM(O8:O20)</f>
        <v>34166645</v>
      </c>
      <c r="P21" s="142">
        <f>SUM(P8:P20)</f>
        <v>0</v>
      </c>
      <c r="Q21" s="142">
        <f>SUM(Q8:Q20)</f>
        <v>0</v>
      </c>
      <c r="R21" s="144">
        <f>SUM(O21:Q21)</f>
        <v>34166645</v>
      </c>
    </row>
    <row r="22" spans="1:18" x14ac:dyDescent="0.25">
      <c r="A22" s="177" t="s">
        <v>108</v>
      </c>
      <c r="B22" s="272" t="s">
        <v>109</v>
      </c>
      <c r="C22" s="140">
        <v>0</v>
      </c>
      <c r="D22" s="141">
        <v>0</v>
      </c>
      <c r="E22" s="141">
        <v>0</v>
      </c>
      <c r="F22" s="178">
        <f>SUM(C22:E22)</f>
        <v>0</v>
      </c>
      <c r="G22" s="211">
        <v>0</v>
      </c>
      <c r="H22" s="144">
        <v>0</v>
      </c>
      <c r="I22" s="144">
        <v>0</v>
      </c>
      <c r="J22" s="144">
        <f>SUM(G22:I22)</f>
        <v>0</v>
      </c>
      <c r="K22" s="211">
        <v>0</v>
      </c>
      <c r="L22" s="144">
        <v>0</v>
      </c>
      <c r="M22" s="144">
        <v>0</v>
      </c>
      <c r="N22" s="144">
        <f>SUM(K22:M22)</f>
        <v>0</v>
      </c>
      <c r="O22" s="211">
        <v>0</v>
      </c>
      <c r="P22" s="144">
        <v>0</v>
      </c>
      <c r="Q22" s="144">
        <v>0</v>
      </c>
      <c r="R22" s="144">
        <f>SUM(O22:Q22)</f>
        <v>0</v>
      </c>
    </row>
    <row r="23" spans="1:18" ht="30" x14ac:dyDescent="0.25">
      <c r="A23" s="177" t="s">
        <v>110</v>
      </c>
      <c r="B23" s="272" t="s">
        <v>111</v>
      </c>
      <c r="C23" s="140">
        <v>0</v>
      </c>
      <c r="D23" s="141">
        <v>0</v>
      </c>
      <c r="E23" s="141">
        <v>0</v>
      </c>
      <c r="F23" s="178">
        <f>SUM(C23:E23)</f>
        <v>0</v>
      </c>
      <c r="G23" s="211">
        <v>0</v>
      </c>
      <c r="H23" s="144">
        <v>0</v>
      </c>
      <c r="I23" s="144">
        <v>0</v>
      </c>
      <c r="J23" s="144">
        <f>SUM(G23:I23)</f>
        <v>0</v>
      </c>
      <c r="K23" s="211">
        <v>1500000</v>
      </c>
      <c r="L23" s="144">
        <v>0</v>
      </c>
      <c r="M23" s="144">
        <v>0</v>
      </c>
      <c r="N23" s="144">
        <f>SUM(K23:M23)</f>
        <v>1500000</v>
      </c>
      <c r="O23" s="211">
        <v>1015000</v>
      </c>
      <c r="P23" s="144">
        <v>0</v>
      </c>
      <c r="Q23" s="144">
        <v>0</v>
      </c>
      <c r="R23" s="144">
        <f>SUM(O23:Q23)</f>
        <v>1015000</v>
      </c>
    </row>
    <row r="24" spans="1:18" x14ac:dyDescent="0.25">
      <c r="A24" s="274" t="s">
        <v>112</v>
      </c>
      <c r="B24" s="272" t="s">
        <v>113</v>
      </c>
      <c r="C24" s="140">
        <v>150000</v>
      </c>
      <c r="D24" s="141">
        <v>0</v>
      </c>
      <c r="E24" s="141">
        <v>0</v>
      </c>
      <c r="F24" s="178">
        <f>SUM(C24:E24)</f>
        <v>150000</v>
      </c>
      <c r="G24" s="211">
        <v>1880000</v>
      </c>
      <c r="H24" s="144">
        <v>0</v>
      </c>
      <c r="I24" s="144">
        <v>0</v>
      </c>
      <c r="J24" s="144">
        <f>SUM(G24:I24)</f>
        <v>1880000</v>
      </c>
      <c r="K24" s="211">
        <v>380000</v>
      </c>
      <c r="L24" s="144">
        <v>0</v>
      </c>
      <c r="M24" s="144">
        <v>0</v>
      </c>
      <c r="N24" s="144">
        <f>SUM(K24:M24)</f>
        <v>380000</v>
      </c>
      <c r="O24" s="211">
        <v>500000</v>
      </c>
      <c r="P24" s="144">
        <v>0</v>
      </c>
      <c r="Q24" s="144">
        <v>0</v>
      </c>
      <c r="R24" s="144">
        <f>SUM(O24:Q24)</f>
        <v>500000</v>
      </c>
    </row>
    <row r="25" spans="1:18" x14ac:dyDescent="0.25">
      <c r="A25" s="263" t="s">
        <v>382</v>
      </c>
      <c r="B25" s="278" t="s">
        <v>114</v>
      </c>
      <c r="C25" s="138">
        <f>SUM(C22:C24)</f>
        <v>150000</v>
      </c>
      <c r="D25" s="138">
        <f>SUM(D22:D24)</f>
        <v>0</v>
      </c>
      <c r="E25" s="138">
        <f>SUM(E22:E24)</f>
        <v>0</v>
      </c>
      <c r="F25" s="179">
        <f>SUM(C25:E25)</f>
        <v>150000</v>
      </c>
      <c r="G25" s="187">
        <f>SUM(G22:G24)</f>
        <v>1880000</v>
      </c>
      <c r="H25" s="142">
        <f>SUM(H22:H24)</f>
        <v>0</v>
      </c>
      <c r="I25" s="142">
        <f>SUM(I22:I24)</f>
        <v>0</v>
      </c>
      <c r="J25" s="142">
        <f>SUM(G25:I25)</f>
        <v>1880000</v>
      </c>
      <c r="K25" s="187">
        <f>SUM(K22:K24)</f>
        <v>1880000</v>
      </c>
      <c r="L25" s="142">
        <f>SUM(L22:L24)</f>
        <v>0</v>
      </c>
      <c r="M25" s="142">
        <f>SUM(M22:M24)</f>
        <v>0</v>
      </c>
      <c r="N25" s="142">
        <f>SUM(K25:M25)</f>
        <v>1880000</v>
      </c>
      <c r="O25" s="190">
        <f>SUM(O22:O24)</f>
        <v>1515000</v>
      </c>
      <c r="P25" s="142">
        <f>SUM(P22:P24)</f>
        <v>0</v>
      </c>
      <c r="Q25" s="142">
        <f>SUM(Q22:Q24)</f>
        <v>0</v>
      </c>
      <c r="R25" s="142">
        <f>SUM(O25:Q25)</f>
        <v>1515000</v>
      </c>
    </row>
    <row r="26" spans="1:18" x14ac:dyDescent="0.25">
      <c r="A26" s="279" t="s">
        <v>469</v>
      </c>
      <c r="B26" s="270" t="s">
        <v>115</v>
      </c>
      <c r="C26" s="138">
        <f>C21+C25</f>
        <v>28838683</v>
      </c>
      <c r="D26" s="138">
        <f>D21+D25</f>
        <v>0</v>
      </c>
      <c r="E26" s="138">
        <f>E21+E25</f>
        <v>0</v>
      </c>
      <c r="F26" s="179">
        <f>SUM(C26:E26)</f>
        <v>28838683</v>
      </c>
      <c r="G26" s="187">
        <f>G21+G25</f>
        <v>36572400</v>
      </c>
      <c r="H26" s="142">
        <f>H21+H25</f>
        <v>0</v>
      </c>
      <c r="I26" s="142">
        <f>I21+I25</f>
        <v>0</v>
      </c>
      <c r="J26" s="142">
        <f>SUM(G26:I26)</f>
        <v>36572400</v>
      </c>
      <c r="K26" s="187">
        <f>K21+K25</f>
        <v>36572400</v>
      </c>
      <c r="L26" s="142">
        <f>L21+L25</f>
        <v>0</v>
      </c>
      <c r="M26" s="142">
        <f>M21+M25</f>
        <v>0</v>
      </c>
      <c r="N26" s="142">
        <f>SUM(K26:M26)</f>
        <v>36572400</v>
      </c>
      <c r="O26" s="187">
        <f>O21+O25</f>
        <v>35681645</v>
      </c>
      <c r="P26" s="142">
        <f>P21+P25</f>
        <v>0</v>
      </c>
      <c r="Q26" s="142">
        <f>Q21+Q25</f>
        <v>0</v>
      </c>
      <c r="R26" s="142">
        <f>SUM(O26:Q26)</f>
        <v>35681645</v>
      </c>
    </row>
    <row r="27" spans="1:18" x14ac:dyDescent="0.25">
      <c r="A27" s="265" t="s">
        <v>443</v>
      </c>
      <c r="B27" s="270" t="s">
        <v>116</v>
      </c>
      <c r="C27" s="138">
        <v>5160000</v>
      </c>
      <c r="D27" s="139">
        <v>0</v>
      </c>
      <c r="E27" s="139">
        <v>0</v>
      </c>
      <c r="F27" s="179">
        <f>SUM(C27:E27)</f>
        <v>5160000</v>
      </c>
      <c r="G27" s="187">
        <v>6477517</v>
      </c>
      <c r="H27" s="142">
        <v>0</v>
      </c>
      <c r="I27" s="142">
        <v>0</v>
      </c>
      <c r="J27" s="142">
        <f>SUM(G27:I27)</f>
        <v>6477517</v>
      </c>
      <c r="K27" s="187">
        <v>6477517</v>
      </c>
      <c r="L27" s="142">
        <v>0</v>
      </c>
      <c r="M27" s="142">
        <v>0</v>
      </c>
      <c r="N27" s="142">
        <f>SUM(K27:M27)</f>
        <v>6477517</v>
      </c>
      <c r="O27" s="187">
        <v>6477517</v>
      </c>
      <c r="P27" s="142">
        <v>0</v>
      </c>
      <c r="Q27" s="142">
        <v>0</v>
      </c>
      <c r="R27" s="142">
        <f>SUM(O27:Q27)</f>
        <v>6477517</v>
      </c>
    </row>
    <row r="28" spans="1:18" x14ac:dyDescent="0.25">
      <c r="A28" s="177" t="s">
        <v>117</v>
      </c>
      <c r="B28" s="272" t="s">
        <v>118</v>
      </c>
      <c r="C28" s="140">
        <v>20000</v>
      </c>
      <c r="D28" s="141">
        <v>0</v>
      </c>
      <c r="E28" s="141">
        <v>0</v>
      </c>
      <c r="F28" s="178">
        <f>SUM(C28:E28)</f>
        <v>20000</v>
      </c>
      <c r="G28" s="211">
        <v>20000</v>
      </c>
      <c r="H28" s="144">
        <v>0</v>
      </c>
      <c r="I28" s="144">
        <v>0</v>
      </c>
      <c r="J28" s="144">
        <f>SUM(G28:I28)</f>
        <v>20000</v>
      </c>
      <c r="K28" s="211">
        <v>20000</v>
      </c>
      <c r="L28" s="144">
        <v>0</v>
      </c>
      <c r="M28" s="144">
        <v>0</v>
      </c>
      <c r="N28" s="144">
        <f>SUM(K28:M28)</f>
        <v>20000</v>
      </c>
      <c r="O28" s="211">
        <v>6500</v>
      </c>
      <c r="P28" s="144">
        <v>0</v>
      </c>
      <c r="Q28" s="144">
        <v>0</v>
      </c>
      <c r="R28" s="144">
        <f>SUM(O28:Q28)</f>
        <v>6500</v>
      </c>
    </row>
    <row r="29" spans="1:18" x14ac:dyDescent="0.25">
      <c r="A29" s="177" t="s">
        <v>119</v>
      </c>
      <c r="B29" s="272" t="s">
        <v>120</v>
      </c>
      <c r="C29" s="140">
        <v>700000</v>
      </c>
      <c r="D29" s="141">
        <v>0</v>
      </c>
      <c r="E29" s="141">
        <v>0</v>
      </c>
      <c r="F29" s="178">
        <f>SUM(C29:E29)</f>
        <v>700000</v>
      </c>
      <c r="G29" s="211">
        <v>700000</v>
      </c>
      <c r="H29" s="144">
        <v>0</v>
      </c>
      <c r="I29" s="144">
        <v>0</v>
      </c>
      <c r="J29" s="144">
        <f>SUM(G29:I29)</f>
        <v>700000</v>
      </c>
      <c r="K29" s="211">
        <v>700000</v>
      </c>
      <c r="L29" s="144">
        <v>0</v>
      </c>
      <c r="M29" s="144">
        <v>0</v>
      </c>
      <c r="N29" s="144">
        <f>SUM(K29:M29)</f>
        <v>700000</v>
      </c>
      <c r="O29" s="211">
        <v>700000</v>
      </c>
      <c r="P29" s="144">
        <v>0</v>
      </c>
      <c r="Q29" s="144">
        <v>0</v>
      </c>
      <c r="R29" s="144">
        <f>SUM(O29:Q29)</f>
        <v>700000</v>
      </c>
    </row>
    <row r="30" spans="1:18" x14ac:dyDescent="0.25">
      <c r="A30" s="177" t="s">
        <v>121</v>
      </c>
      <c r="B30" s="272" t="s">
        <v>122</v>
      </c>
      <c r="C30" s="140">
        <v>0</v>
      </c>
      <c r="D30" s="141">
        <v>0</v>
      </c>
      <c r="E30" s="141">
        <v>0</v>
      </c>
      <c r="F30" s="178">
        <f>SUM(C30:E30)</f>
        <v>0</v>
      </c>
      <c r="G30" s="211">
        <v>0</v>
      </c>
      <c r="H30" s="144">
        <v>0</v>
      </c>
      <c r="I30" s="144">
        <v>0</v>
      </c>
      <c r="J30" s="144">
        <f>SUM(G30:I30)</f>
        <v>0</v>
      </c>
      <c r="K30" s="211">
        <v>0</v>
      </c>
      <c r="L30" s="144">
        <v>0</v>
      </c>
      <c r="M30" s="144">
        <v>0</v>
      </c>
      <c r="N30" s="144">
        <f>SUM(K30:M30)</f>
        <v>0</v>
      </c>
      <c r="O30" s="211">
        <v>0</v>
      </c>
      <c r="P30" s="144">
        <v>0</v>
      </c>
      <c r="Q30" s="144">
        <v>0</v>
      </c>
      <c r="R30" s="144">
        <f>SUM(O30:Q30)</f>
        <v>0</v>
      </c>
    </row>
    <row r="31" spans="1:18" x14ac:dyDescent="0.25">
      <c r="A31" s="263" t="s">
        <v>383</v>
      </c>
      <c r="B31" s="278" t="s">
        <v>123</v>
      </c>
      <c r="C31" s="138">
        <f>SUM(C28:C30)</f>
        <v>720000</v>
      </c>
      <c r="D31" s="138">
        <f>SUM(D28:D30)</f>
        <v>0</v>
      </c>
      <c r="E31" s="138">
        <f>SUM(E28:E30)</f>
        <v>0</v>
      </c>
      <c r="F31" s="179">
        <f>SUM(C31:E31)</f>
        <v>720000</v>
      </c>
      <c r="G31" s="187">
        <f>SUM(G28:G30)</f>
        <v>720000</v>
      </c>
      <c r="H31" s="142">
        <f>SUM(H28:H30)</f>
        <v>0</v>
      </c>
      <c r="I31" s="142">
        <f>SUM(I28:I30)</f>
        <v>0</v>
      </c>
      <c r="J31" s="142">
        <f>SUM(G31:I31)</f>
        <v>720000</v>
      </c>
      <c r="K31" s="187">
        <f>SUM(K28:K30)</f>
        <v>720000</v>
      </c>
      <c r="L31" s="142">
        <f>SUM(L28:L30)</f>
        <v>0</v>
      </c>
      <c r="M31" s="142">
        <f>SUM(M28:M30)</f>
        <v>0</v>
      </c>
      <c r="N31" s="142">
        <f>SUM(K31:M31)</f>
        <v>720000</v>
      </c>
      <c r="O31" s="187">
        <f>SUM(O28:O30)</f>
        <v>706500</v>
      </c>
      <c r="P31" s="142">
        <f>SUM(P28:P30)</f>
        <v>0</v>
      </c>
      <c r="Q31" s="142">
        <f>SUM(Q28:Q30)</f>
        <v>0</v>
      </c>
      <c r="R31" s="142">
        <f>SUM(O31:Q31)</f>
        <v>706500</v>
      </c>
    </row>
    <row r="32" spans="1:18" x14ac:dyDescent="0.25">
      <c r="A32" s="177" t="s">
        <v>124</v>
      </c>
      <c r="B32" s="272" t="s">
        <v>125</v>
      </c>
      <c r="C32" s="140">
        <v>580000</v>
      </c>
      <c r="D32" s="141">
        <v>0</v>
      </c>
      <c r="E32" s="141">
        <v>0</v>
      </c>
      <c r="F32" s="178">
        <f>SUM(C32:E32)</f>
        <v>580000</v>
      </c>
      <c r="G32" s="211">
        <v>682000</v>
      </c>
      <c r="H32" s="144">
        <v>0</v>
      </c>
      <c r="I32" s="144">
        <v>0</v>
      </c>
      <c r="J32" s="144">
        <f>SUM(G32:I32)</f>
        <v>682000</v>
      </c>
      <c r="K32" s="211">
        <v>682000</v>
      </c>
      <c r="L32" s="144">
        <v>0</v>
      </c>
      <c r="M32" s="144">
        <v>0</v>
      </c>
      <c r="N32" s="144">
        <f>SUM(K32:M32)</f>
        <v>682000</v>
      </c>
      <c r="O32" s="211">
        <v>682000</v>
      </c>
      <c r="P32" s="144">
        <v>0</v>
      </c>
      <c r="Q32" s="144">
        <v>0</v>
      </c>
      <c r="R32" s="144">
        <f>SUM(O32:Q32)</f>
        <v>682000</v>
      </c>
    </row>
    <row r="33" spans="1:18" x14ac:dyDescent="0.25">
      <c r="A33" s="177" t="s">
        <v>126</v>
      </c>
      <c r="B33" s="272" t="s">
        <v>127</v>
      </c>
      <c r="C33" s="140">
        <v>270000</v>
      </c>
      <c r="D33" s="141">
        <v>0</v>
      </c>
      <c r="E33" s="141">
        <v>0</v>
      </c>
      <c r="F33" s="178">
        <f>SUM(C33:E33)</f>
        <v>270000</v>
      </c>
      <c r="G33" s="211">
        <v>270000</v>
      </c>
      <c r="H33" s="144">
        <v>0</v>
      </c>
      <c r="I33" s="144">
        <v>0</v>
      </c>
      <c r="J33" s="144">
        <f>SUM(G33:I33)</f>
        <v>270000</v>
      </c>
      <c r="K33" s="211">
        <v>270000</v>
      </c>
      <c r="L33" s="144">
        <v>0</v>
      </c>
      <c r="M33" s="144">
        <v>0</v>
      </c>
      <c r="N33" s="144">
        <f>SUM(K33:M33)</f>
        <v>270000</v>
      </c>
      <c r="O33" s="211">
        <v>350000</v>
      </c>
      <c r="P33" s="144">
        <v>0</v>
      </c>
      <c r="Q33" s="144">
        <v>0</v>
      </c>
      <c r="R33" s="144">
        <f>SUM(O33:Q33)</f>
        <v>350000</v>
      </c>
    </row>
    <row r="34" spans="1:18" x14ac:dyDescent="0.25">
      <c r="A34" s="263" t="s">
        <v>470</v>
      </c>
      <c r="B34" s="278" t="s">
        <v>128</v>
      </c>
      <c r="C34" s="138">
        <f>SUM(C32:C33)</f>
        <v>850000</v>
      </c>
      <c r="D34" s="138">
        <f>SUM(D32:D33)</f>
        <v>0</v>
      </c>
      <c r="E34" s="138">
        <f>SUM(E32:E33)</f>
        <v>0</v>
      </c>
      <c r="F34" s="179">
        <f>SUM(C34:E34)</f>
        <v>850000</v>
      </c>
      <c r="G34" s="187">
        <f>SUM(G32:G33)</f>
        <v>952000</v>
      </c>
      <c r="H34" s="142">
        <f>SUM(H32:H33)</f>
        <v>0</v>
      </c>
      <c r="I34" s="142">
        <f>SUM(I32:I33)</f>
        <v>0</v>
      </c>
      <c r="J34" s="142">
        <f>SUM(G34:I34)</f>
        <v>952000</v>
      </c>
      <c r="K34" s="187">
        <f>SUM(K32:K33)</f>
        <v>952000</v>
      </c>
      <c r="L34" s="142">
        <f>SUM(L32:L33)</f>
        <v>0</v>
      </c>
      <c r="M34" s="142">
        <f>SUM(M32:M33)</f>
        <v>0</v>
      </c>
      <c r="N34" s="142">
        <f>SUM(K34:M34)</f>
        <v>952000</v>
      </c>
      <c r="O34" s="187">
        <f>SUM(O32:O33)</f>
        <v>1032000</v>
      </c>
      <c r="P34" s="142">
        <f>SUM(P32:P33)</f>
        <v>0</v>
      </c>
      <c r="Q34" s="142">
        <f>SUM(Q32:Q33)</f>
        <v>0</v>
      </c>
      <c r="R34" s="142">
        <f>SUM(O34:Q34)</f>
        <v>1032000</v>
      </c>
    </row>
    <row r="35" spans="1:18" x14ac:dyDescent="0.25">
      <c r="A35" s="177" t="s">
        <v>129</v>
      </c>
      <c r="B35" s="272" t="s">
        <v>130</v>
      </c>
      <c r="C35" s="140">
        <v>0</v>
      </c>
      <c r="D35" s="141">
        <v>0</v>
      </c>
      <c r="E35" s="141">
        <v>0</v>
      </c>
      <c r="F35" s="178">
        <f>SUM(C35:E35)</f>
        <v>0</v>
      </c>
      <c r="G35" s="211">
        <v>1970000</v>
      </c>
      <c r="H35" s="144">
        <v>0</v>
      </c>
      <c r="I35" s="144">
        <v>0</v>
      </c>
      <c r="J35" s="144">
        <f>SUM(G35:I35)</f>
        <v>1970000</v>
      </c>
      <c r="K35" s="211">
        <v>1970000</v>
      </c>
      <c r="L35" s="144">
        <v>0</v>
      </c>
      <c r="M35" s="144">
        <v>0</v>
      </c>
      <c r="N35" s="144">
        <f>SUM(K35:M35)</f>
        <v>1970000</v>
      </c>
      <c r="O35" s="211">
        <v>3500000</v>
      </c>
      <c r="P35" s="144">
        <v>0</v>
      </c>
      <c r="Q35" s="144">
        <v>0</v>
      </c>
      <c r="R35" s="144">
        <f>SUM(O35:Q35)</f>
        <v>3500000</v>
      </c>
    </row>
    <row r="36" spans="1:18" x14ac:dyDescent="0.25">
      <c r="A36" s="177" t="s">
        <v>131</v>
      </c>
      <c r="B36" s="272" t="s">
        <v>132</v>
      </c>
      <c r="C36" s="140">
        <v>0</v>
      </c>
      <c r="D36" s="141">
        <v>0</v>
      </c>
      <c r="E36" s="141">
        <v>0</v>
      </c>
      <c r="F36" s="178">
        <f>SUM(C36:E36)</f>
        <v>0</v>
      </c>
      <c r="G36" s="211">
        <v>0</v>
      </c>
      <c r="H36" s="144">
        <v>0</v>
      </c>
      <c r="I36" s="144">
        <v>0</v>
      </c>
      <c r="J36" s="144">
        <f>SUM(G36:I36)</f>
        <v>0</v>
      </c>
      <c r="K36" s="211">
        <v>0</v>
      </c>
      <c r="L36" s="144">
        <v>0</v>
      </c>
      <c r="M36" s="144">
        <v>0</v>
      </c>
      <c r="N36" s="144">
        <f>SUM(K36:M36)</f>
        <v>0</v>
      </c>
      <c r="O36" s="211">
        <v>0</v>
      </c>
      <c r="P36" s="144">
        <v>0</v>
      </c>
      <c r="Q36" s="144">
        <v>0</v>
      </c>
      <c r="R36" s="144">
        <f>SUM(O36:Q36)</f>
        <v>0</v>
      </c>
    </row>
    <row r="37" spans="1:18" x14ac:dyDescent="0.25">
      <c r="A37" s="177" t="s">
        <v>444</v>
      </c>
      <c r="B37" s="272" t="s">
        <v>133</v>
      </c>
      <c r="C37" s="140">
        <v>0</v>
      </c>
      <c r="D37" s="141">
        <v>0</v>
      </c>
      <c r="E37" s="141">
        <v>0</v>
      </c>
      <c r="F37" s="178">
        <f>SUM(C37:E37)</f>
        <v>0</v>
      </c>
      <c r="G37" s="211">
        <v>0</v>
      </c>
      <c r="H37" s="144">
        <v>0</v>
      </c>
      <c r="I37" s="144">
        <v>0</v>
      </c>
      <c r="J37" s="144">
        <f>SUM(G37:I37)</f>
        <v>0</v>
      </c>
      <c r="K37" s="211">
        <v>0</v>
      </c>
      <c r="L37" s="144">
        <v>0</v>
      </c>
      <c r="M37" s="144">
        <v>0</v>
      </c>
      <c r="N37" s="144">
        <f>SUM(K37:M37)</f>
        <v>0</v>
      </c>
      <c r="O37" s="211">
        <v>0</v>
      </c>
      <c r="P37" s="144">
        <v>0</v>
      </c>
      <c r="Q37" s="144">
        <v>0</v>
      </c>
      <c r="R37" s="144">
        <f>SUM(O37:Q37)</f>
        <v>0</v>
      </c>
    </row>
    <row r="38" spans="1:18" x14ac:dyDescent="0.25">
      <c r="A38" s="177" t="s">
        <v>134</v>
      </c>
      <c r="B38" s="272" t="s">
        <v>135</v>
      </c>
      <c r="C38" s="140">
        <v>500000</v>
      </c>
      <c r="D38" s="141">
        <v>0</v>
      </c>
      <c r="E38" s="141">
        <v>0</v>
      </c>
      <c r="F38" s="178">
        <f>SUM(C38:E38)</f>
        <v>500000</v>
      </c>
      <c r="G38" s="211">
        <v>500000</v>
      </c>
      <c r="H38" s="144">
        <v>0</v>
      </c>
      <c r="I38" s="144">
        <v>0</v>
      </c>
      <c r="J38" s="144">
        <f>SUM(G38:I38)</f>
        <v>500000</v>
      </c>
      <c r="K38" s="211">
        <v>500000</v>
      </c>
      <c r="L38" s="144">
        <v>0</v>
      </c>
      <c r="M38" s="144">
        <v>0</v>
      </c>
      <c r="N38" s="144">
        <f>SUM(K38:M38)</f>
        <v>500000</v>
      </c>
      <c r="O38" s="211">
        <v>350000</v>
      </c>
      <c r="P38" s="144">
        <v>0</v>
      </c>
      <c r="Q38" s="144">
        <v>0</v>
      </c>
      <c r="R38" s="144">
        <f>SUM(O38:Q38)</f>
        <v>350000</v>
      </c>
    </row>
    <row r="39" spans="1:18" x14ac:dyDescent="0.25">
      <c r="A39" s="10" t="s">
        <v>445</v>
      </c>
      <c r="B39" s="272" t="s">
        <v>136</v>
      </c>
      <c r="C39" s="140">
        <v>0</v>
      </c>
      <c r="D39" s="141">
        <v>0</v>
      </c>
      <c r="E39" s="141">
        <v>0</v>
      </c>
      <c r="F39" s="178">
        <f>SUM(C39:E39)</f>
        <v>0</v>
      </c>
      <c r="G39" s="211">
        <v>0</v>
      </c>
      <c r="H39" s="144">
        <v>0</v>
      </c>
      <c r="I39" s="144">
        <v>0</v>
      </c>
      <c r="J39" s="144">
        <f>SUM(G39:I39)</f>
        <v>0</v>
      </c>
      <c r="K39" s="211">
        <v>0</v>
      </c>
      <c r="L39" s="144">
        <v>0</v>
      </c>
      <c r="M39" s="144">
        <v>0</v>
      </c>
      <c r="N39" s="144">
        <f>SUM(K39:M39)</f>
        <v>0</v>
      </c>
      <c r="O39" s="211">
        <v>0</v>
      </c>
      <c r="P39" s="144">
        <v>0</v>
      </c>
      <c r="Q39" s="144">
        <v>0</v>
      </c>
      <c r="R39" s="144">
        <f>SUM(O39:Q39)</f>
        <v>0</v>
      </c>
    </row>
    <row r="40" spans="1:18" x14ac:dyDescent="0.25">
      <c r="A40" s="274" t="s">
        <v>137</v>
      </c>
      <c r="B40" s="272" t="s">
        <v>138</v>
      </c>
      <c r="C40" s="140">
        <v>1505000</v>
      </c>
      <c r="D40" s="141">
        <v>0</v>
      </c>
      <c r="E40" s="141">
        <v>0</v>
      </c>
      <c r="F40" s="178">
        <f>SUM(C40:E40)</f>
        <v>1505000</v>
      </c>
      <c r="G40" s="211">
        <v>1588000</v>
      </c>
      <c r="H40" s="144">
        <v>0</v>
      </c>
      <c r="I40" s="144">
        <v>0</v>
      </c>
      <c r="J40" s="144">
        <f>SUM(G40:I40)</f>
        <v>1588000</v>
      </c>
      <c r="K40" s="211">
        <v>1588000</v>
      </c>
      <c r="L40" s="144">
        <v>0</v>
      </c>
      <c r="M40" s="144">
        <v>0</v>
      </c>
      <c r="N40" s="144">
        <f>SUM(K40:M40)</f>
        <v>1588000</v>
      </c>
      <c r="O40" s="211">
        <v>1200000</v>
      </c>
      <c r="P40" s="144">
        <v>0</v>
      </c>
      <c r="Q40" s="144">
        <v>0</v>
      </c>
      <c r="R40" s="144">
        <f>SUM(O40:Q40)</f>
        <v>1200000</v>
      </c>
    </row>
    <row r="41" spans="1:18" x14ac:dyDescent="0.25">
      <c r="A41" s="177" t="s">
        <v>446</v>
      </c>
      <c r="B41" s="272" t="s">
        <v>139</v>
      </c>
      <c r="C41" s="140">
        <v>645000</v>
      </c>
      <c r="D41" s="141">
        <v>0</v>
      </c>
      <c r="E41" s="141">
        <v>0</v>
      </c>
      <c r="F41" s="178">
        <f>SUM(C41:E41)</f>
        <v>645000</v>
      </c>
      <c r="G41" s="211">
        <v>798000</v>
      </c>
      <c r="H41" s="144">
        <v>0</v>
      </c>
      <c r="I41" s="144">
        <v>0</v>
      </c>
      <c r="J41" s="144">
        <f>SUM(G41:I41)</f>
        <v>798000</v>
      </c>
      <c r="K41" s="211">
        <v>798000</v>
      </c>
      <c r="L41" s="144">
        <v>0</v>
      </c>
      <c r="M41" s="144">
        <v>0</v>
      </c>
      <c r="N41" s="144">
        <f>SUM(K41:M41)</f>
        <v>798000</v>
      </c>
      <c r="O41" s="211">
        <v>798000</v>
      </c>
      <c r="P41" s="144">
        <v>0</v>
      </c>
      <c r="Q41" s="144">
        <v>0</v>
      </c>
      <c r="R41" s="144">
        <f>SUM(O41:Q41)</f>
        <v>798000</v>
      </c>
    </row>
    <row r="42" spans="1:18" x14ac:dyDescent="0.25">
      <c r="A42" s="263" t="s">
        <v>384</v>
      </c>
      <c r="B42" s="278" t="s">
        <v>140</v>
      </c>
      <c r="C42" s="138">
        <f>SUM(C35:C41)</f>
        <v>2650000</v>
      </c>
      <c r="D42" s="138">
        <f>SUM(D35:D41)</f>
        <v>0</v>
      </c>
      <c r="E42" s="138">
        <f>SUM(E35:E41)</f>
        <v>0</v>
      </c>
      <c r="F42" s="179">
        <f>SUM(C42:E42)</f>
        <v>2650000</v>
      </c>
      <c r="G42" s="187">
        <f>SUM(G35:G41)</f>
        <v>4856000</v>
      </c>
      <c r="H42" s="142">
        <f>SUM(H35:H41)</f>
        <v>0</v>
      </c>
      <c r="I42" s="142">
        <f>SUM(I35:I41)</f>
        <v>0</v>
      </c>
      <c r="J42" s="142">
        <f>SUM(G42:I42)</f>
        <v>4856000</v>
      </c>
      <c r="K42" s="187">
        <f>SUM(K35:K41)</f>
        <v>4856000</v>
      </c>
      <c r="L42" s="142">
        <f>SUM(L35:L41)</f>
        <v>0</v>
      </c>
      <c r="M42" s="142">
        <f>SUM(M35:M41)</f>
        <v>0</v>
      </c>
      <c r="N42" s="142">
        <f>SUM(K42:M42)</f>
        <v>4856000</v>
      </c>
      <c r="O42" s="187">
        <f>SUM(O35:O41)</f>
        <v>5848000</v>
      </c>
      <c r="P42" s="142">
        <f>SUM(P35:P41)</f>
        <v>0</v>
      </c>
      <c r="Q42" s="142">
        <f>SUM(Q35:Q41)</f>
        <v>0</v>
      </c>
      <c r="R42" s="142">
        <f>SUM(O42:Q42)</f>
        <v>5848000</v>
      </c>
    </row>
    <row r="43" spans="1:18" x14ac:dyDescent="0.25">
      <c r="A43" s="177" t="s">
        <v>141</v>
      </c>
      <c r="B43" s="272" t="s">
        <v>142</v>
      </c>
      <c r="C43" s="140">
        <v>500000</v>
      </c>
      <c r="D43" s="141">
        <v>0</v>
      </c>
      <c r="E43" s="141">
        <v>0</v>
      </c>
      <c r="F43" s="178">
        <f>SUM(C43:E43)</f>
        <v>500000</v>
      </c>
      <c r="G43" s="211">
        <v>500000</v>
      </c>
      <c r="H43" s="144">
        <v>0</v>
      </c>
      <c r="I43" s="144">
        <v>0</v>
      </c>
      <c r="J43" s="144">
        <f>SUM(G43:I43)</f>
        <v>500000</v>
      </c>
      <c r="K43" s="211">
        <v>500000</v>
      </c>
      <c r="L43" s="144">
        <v>0</v>
      </c>
      <c r="M43" s="144">
        <v>0</v>
      </c>
      <c r="N43" s="144">
        <f>SUM(K43:M43)</f>
        <v>500000</v>
      </c>
      <c r="O43" s="211">
        <v>200000</v>
      </c>
      <c r="P43" s="144">
        <v>0</v>
      </c>
      <c r="Q43" s="144">
        <v>0</v>
      </c>
      <c r="R43" s="144">
        <f>SUM(O43:Q43)</f>
        <v>200000</v>
      </c>
    </row>
    <row r="44" spans="1:18" x14ac:dyDescent="0.25">
      <c r="A44" s="177" t="s">
        <v>143</v>
      </c>
      <c r="B44" s="272" t="s">
        <v>144</v>
      </c>
      <c r="C44" s="140">
        <v>0</v>
      </c>
      <c r="D44" s="141">
        <v>0</v>
      </c>
      <c r="E44" s="141">
        <v>0</v>
      </c>
      <c r="F44" s="178">
        <f>SUM(C44:E44)</f>
        <v>0</v>
      </c>
      <c r="G44" s="211">
        <v>0</v>
      </c>
      <c r="H44" s="144">
        <v>0</v>
      </c>
      <c r="I44" s="144">
        <v>0</v>
      </c>
      <c r="J44" s="144">
        <f>SUM(G44:I44)</f>
        <v>0</v>
      </c>
      <c r="K44" s="211">
        <v>0</v>
      </c>
      <c r="L44" s="144">
        <v>0</v>
      </c>
      <c r="M44" s="144">
        <v>0</v>
      </c>
      <c r="N44" s="144">
        <f>SUM(K44:M44)</f>
        <v>0</v>
      </c>
      <c r="O44" s="211">
        <v>0</v>
      </c>
      <c r="P44" s="144">
        <v>0</v>
      </c>
      <c r="Q44" s="144">
        <v>0</v>
      </c>
      <c r="R44" s="144">
        <f>SUM(O44:Q44)</f>
        <v>0</v>
      </c>
    </row>
    <row r="45" spans="1:18" x14ac:dyDescent="0.25">
      <c r="A45" s="263" t="s">
        <v>385</v>
      </c>
      <c r="B45" s="278" t="s">
        <v>145</v>
      </c>
      <c r="C45" s="138">
        <f>SUM(C43:C44)</f>
        <v>500000</v>
      </c>
      <c r="D45" s="138">
        <f>SUM(D43:D44)</f>
        <v>0</v>
      </c>
      <c r="E45" s="138">
        <f>SUM(E43:E44)</f>
        <v>0</v>
      </c>
      <c r="F45" s="179">
        <f>SUM(C45:E45)</f>
        <v>500000</v>
      </c>
      <c r="G45" s="187">
        <f>SUM(G43:G44)</f>
        <v>500000</v>
      </c>
      <c r="H45" s="142">
        <f>SUM(H43:H44)</f>
        <v>0</v>
      </c>
      <c r="I45" s="142">
        <f>SUM(I43:I44)</f>
        <v>0</v>
      </c>
      <c r="J45" s="142">
        <f>SUM(G45:I45)</f>
        <v>500000</v>
      </c>
      <c r="K45" s="187">
        <f>SUM(K43:K44)</f>
        <v>500000</v>
      </c>
      <c r="L45" s="142">
        <f>SUM(L43:L44)</f>
        <v>0</v>
      </c>
      <c r="M45" s="142">
        <f>SUM(M43:M44)</f>
        <v>0</v>
      </c>
      <c r="N45" s="142">
        <f>SUM(K45:M45)</f>
        <v>500000</v>
      </c>
      <c r="O45" s="187">
        <f>SUM(O43:O44)</f>
        <v>200000</v>
      </c>
      <c r="P45" s="142">
        <f>SUM(P43:P44)</f>
        <v>0</v>
      </c>
      <c r="Q45" s="142">
        <f>SUM(Q43:Q44)</f>
        <v>0</v>
      </c>
      <c r="R45" s="142">
        <f>SUM(O45:Q45)</f>
        <v>200000</v>
      </c>
    </row>
    <row r="46" spans="1:18" x14ac:dyDescent="0.25">
      <c r="A46" s="177" t="s">
        <v>146</v>
      </c>
      <c r="B46" s="272" t="s">
        <v>147</v>
      </c>
      <c r="C46" s="140">
        <v>1000000</v>
      </c>
      <c r="D46" s="141">
        <v>0</v>
      </c>
      <c r="E46" s="141">
        <v>0</v>
      </c>
      <c r="F46" s="178">
        <f>SUM(C46:E46)</f>
        <v>1000000</v>
      </c>
      <c r="G46" s="211">
        <v>1410000</v>
      </c>
      <c r="H46" s="144">
        <v>0</v>
      </c>
      <c r="I46" s="144">
        <v>0</v>
      </c>
      <c r="J46" s="144">
        <f>SUM(G46:I46)</f>
        <v>1410000</v>
      </c>
      <c r="K46" s="211">
        <v>1410000</v>
      </c>
      <c r="L46" s="144">
        <v>0</v>
      </c>
      <c r="M46" s="144">
        <v>0</v>
      </c>
      <c r="N46" s="144">
        <f>SUM(K46:M46)</f>
        <v>1410000</v>
      </c>
      <c r="O46" s="211">
        <v>500000</v>
      </c>
      <c r="P46" s="144">
        <v>0</v>
      </c>
      <c r="Q46" s="144">
        <v>0</v>
      </c>
      <c r="R46" s="144">
        <f>SUM(O46:Q46)</f>
        <v>500000</v>
      </c>
    </row>
    <row r="47" spans="1:18" x14ac:dyDescent="0.25">
      <c r="A47" s="177" t="s">
        <v>148</v>
      </c>
      <c r="B47" s="272" t="s">
        <v>149</v>
      </c>
      <c r="C47" s="140">
        <v>0</v>
      </c>
      <c r="D47" s="141">
        <v>0</v>
      </c>
      <c r="E47" s="141">
        <v>0</v>
      </c>
      <c r="F47" s="178">
        <f>SUM(C47:E47)</f>
        <v>0</v>
      </c>
      <c r="G47" s="211">
        <v>0</v>
      </c>
      <c r="H47" s="144">
        <v>0</v>
      </c>
      <c r="I47" s="144">
        <v>0</v>
      </c>
      <c r="J47" s="144">
        <f>SUM(G47:I47)</f>
        <v>0</v>
      </c>
      <c r="K47" s="211">
        <v>0</v>
      </c>
      <c r="L47" s="144">
        <v>0</v>
      </c>
      <c r="M47" s="144">
        <v>0</v>
      </c>
      <c r="N47" s="144">
        <f>SUM(K47:M47)</f>
        <v>0</v>
      </c>
      <c r="O47" s="211">
        <v>0</v>
      </c>
      <c r="P47" s="144">
        <v>0</v>
      </c>
      <c r="Q47" s="144">
        <v>0</v>
      </c>
      <c r="R47" s="144">
        <f>SUM(O47:Q47)</f>
        <v>0</v>
      </c>
    </row>
    <row r="48" spans="1:18" x14ac:dyDescent="0.25">
      <c r="A48" s="177" t="s">
        <v>447</v>
      </c>
      <c r="B48" s="272" t="s">
        <v>150</v>
      </c>
      <c r="C48" s="140">
        <v>0</v>
      </c>
      <c r="D48" s="141">
        <v>0</v>
      </c>
      <c r="E48" s="141">
        <v>0</v>
      </c>
      <c r="F48" s="178">
        <f>SUM(C48:E48)</f>
        <v>0</v>
      </c>
      <c r="G48" s="211">
        <v>0</v>
      </c>
      <c r="H48" s="144">
        <v>0</v>
      </c>
      <c r="I48" s="144">
        <v>0</v>
      </c>
      <c r="J48" s="144">
        <f>SUM(G48:I48)</f>
        <v>0</v>
      </c>
      <c r="K48" s="211">
        <v>0</v>
      </c>
      <c r="L48" s="144">
        <v>0</v>
      </c>
      <c r="M48" s="144">
        <v>0</v>
      </c>
      <c r="N48" s="144">
        <f>SUM(K48:M48)</f>
        <v>0</v>
      </c>
      <c r="O48" s="211">
        <v>0</v>
      </c>
      <c r="P48" s="144">
        <v>0</v>
      </c>
      <c r="Q48" s="144">
        <v>0</v>
      </c>
      <c r="R48" s="144">
        <f>SUM(O48:Q48)</f>
        <v>0</v>
      </c>
    </row>
    <row r="49" spans="1:18" x14ac:dyDescent="0.25">
      <c r="A49" s="177" t="s">
        <v>448</v>
      </c>
      <c r="B49" s="272" t="s">
        <v>151</v>
      </c>
      <c r="C49" s="140">
        <v>0</v>
      </c>
      <c r="D49" s="141">
        <v>0</v>
      </c>
      <c r="E49" s="141">
        <v>0</v>
      </c>
      <c r="F49" s="178">
        <f>SUM(C49:E49)</f>
        <v>0</v>
      </c>
      <c r="G49" s="211">
        <v>0</v>
      </c>
      <c r="H49" s="144">
        <v>0</v>
      </c>
      <c r="I49" s="144">
        <v>0</v>
      </c>
      <c r="J49" s="144">
        <f>SUM(G49:I49)</f>
        <v>0</v>
      </c>
      <c r="K49" s="211">
        <v>0</v>
      </c>
      <c r="L49" s="144">
        <v>0</v>
      </c>
      <c r="M49" s="144">
        <v>0</v>
      </c>
      <c r="N49" s="144">
        <f>SUM(K49:M49)</f>
        <v>0</v>
      </c>
      <c r="O49" s="211">
        <v>0</v>
      </c>
      <c r="P49" s="144">
        <v>0</v>
      </c>
      <c r="Q49" s="144">
        <v>0</v>
      </c>
      <c r="R49" s="144">
        <f>SUM(O49:Q49)</f>
        <v>0</v>
      </c>
    </row>
    <row r="50" spans="1:18" x14ac:dyDescent="0.25">
      <c r="A50" s="177" t="s">
        <v>152</v>
      </c>
      <c r="B50" s="272" t="s">
        <v>153</v>
      </c>
      <c r="C50" s="140">
        <v>5000</v>
      </c>
      <c r="D50" s="144">
        <v>0</v>
      </c>
      <c r="E50" s="144">
        <v>0</v>
      </c>
      <c r="F50" s="178">
        <f>SUM(C50:E50)</f>
        <v>5000</v>
      </c>
      <c r="G50" s="211">
        <v>5000</v>
      </c>
      <c r="H50" s="144">
        <v>0</v>
      </c>
      <c r="I50" s="144">
        <v>0</v>
      </c>
      <c r="J50" s="144">
        <f>SUM(G50:I50)</f>
        <v>5000</v>
      </c>
      <c r="K50" s="211">
        <v>5000</v>
      </c>
      <c r="L50" s="144">
        <v>0</v>
      </c>
      <c r="M50" s="144">
        <v>0</v>
      </c>
      <c r="N50" s="144">
        <f>SUM(K50:M50)</f>
        <v>5000</v>
      </c>
      <c r="O50" s="211">
        <v>500</v>
      </c>
      <c r="P50" s="144">
        <v>0</v>
      </c>
      <c r="Q50" s="144">
        <v>0</v>
      </c>
      <c r="R50" s="144">
        <f>SUM(O50:Q50)</f>
        <v>500</v>
      </c>
    </row>
    <row r="51" spans="1:18" x14ac:dyDescent="0.25">
      <c r="A51" s="263" t="s">
        <v>386</v>
      </c>
      <c r="B51" s="278" t="s">
        <v>154</v>
      </c>
      <c r="C51" s="138">
        <f>SUM(C46:C50)</f>
        <v>1005000</v>
      </c>
      <c r="D51" s="138">
        <f>SUM(D46:D50)</f>
        <v>0</v>
      </c>
      <c r="E51" s="138">
        <f>SUM(E46:E50)</f>
        <v>0</v>
      </c>
      <c r="F51" s="179">
        <f>SUM(C51:E51)</f>
        <v>1005000</v>
      </c>
      <c r="G51" s="187">
        <f>SUM(G46:G50)</f>
        <v>1415000</v>
      </c>
      <c r="H51" s="142">
        <f>SUM(H46:H50)</f>
        <v>0</v>
      </c>
      <c r="I51" s="142">
        <f>SUM(I46:I50)</f>
        <v>0</v>
      </c>
      <c r="J51" s="142">
        <f>SUM(G51:I51)</f>
        <v>1415000</v>
      </c>
      <c r="K51" s="187">
        <f>SUM(K46:K50)</f>
        <v>1415000</v>
      </c>
      <c r="L51" s="142">
        <f>SUM(L46:L50)</f>
        <v>0</v>
      </c>
      <c r="M51" s="142">
        <f>SUM(M46:M50)</f>
        <v>0</v>
      </c>
      <c r="N51" s="142">
        <f>SUM(K51:M51)</f>
        <v>1415000</v>
      </c>
      <c r="O51" s="187">
        <f>SUM(O46:O50)</f>
        <v>500500</v>
      </c>
      <c r="P51" s="142">
        <f>SUM(P46:P50)</f>
        <v>0</v>
      </c>
      <c r="Q51" s="142">
        <f>SUM(Q46:Q50)</f>
        <v>0</v>
      </c>
      <c r="R51" s="142">
        <f>SUM(O51:Q51)</f>
        <v>500500</v>
      </c>
    </row>
    <row r="52" spans="1:18" x14ac:dyDescent="0.25">
      <c r="A52" s="265" t="s">
        <v>387</v>
      </c>
      <c r="B52" s="270" t="s">
        <v>155</v>
      </c>
      <c r="C52" s="138">
        <f>C31+C34+C42+C45+C51</f>
        <v>5725000</v>
      </c>
      <c r="D52" s="139">
        <f>D31+D34+D42+D45+D51</f>
        <v>0</v>
      </c>
      <c r="E52" s="139">
        <f>E31+E34+E42+E45+E51</f>
        <v>0</v>
      </c>
      <c r="F52" s="179">
        <f>SUM(C52:E52)</f>
        <v>5725000</v>
      </c>
      <c r="G52" s="187">
        <f>G31+G34+G42+G45+G51</f>
        <v>8443000</v>
      </c>
      <c r="H52" s="142">
        <f>H31+H34+H42+H45+H51</f>
        <v>0</v>
      </c>
      <c r="I52" s="142">
        <f>I31+I34+I42+I45+I51</f>
        <v>0</v>
      </c>
      <c r="J52" s="142">
        <f>SUM(G52:I52)</f>
        <v>8443000</v>
      </c>
      <c r="K52" s="187">
        <f>K31+K34+K42+K45+K51</f>
        <v>8443000</v>
      </c>
      <c r="L52" s="142">
        <f>L31+L34+L42+L45+L51</f>
        <v>0</v>
      </c>
      <c r="M52" s="142">
        <f>M31+M34+M42+M45+M51</f>
        <v>0</v>
      </c>
      <c r="N52" s="142">
        <f>SUM(K52:M52)</f>
        <v>8443000</v>
      </c>
      <c r="O52" s="190">
        <f>O31+O34+O42+O45+O51</f>
        <v>8287000</v>
      </c>
      <c r="P52" s="142">
        <f>P31+P34+P42+P45+P51</f>
        <v>0</v>
      </c>
      <c r="Q52" s="142">
        <f>Q31+Q34+Q42+Q45+Q51</f>
        <v>0</v>
      </c>
      <c r="R52" s="142">
        <f>SUM(O52:Q52)</f>
        <v>8287000</v>
      </c>
    </row>
    <row r="53" spans="1:18" x14ac:dyDescent="0.25">
      <c r="A53" s="268" t="s">
        <v>156</v>
      </c>
      <c r="B53" s="272" t="s">
        <v>157</v>
      </c>
      <c r="C53" s="140">
        <v>0</v>
      </c>
      <c r="D53" s="141">
        <v>0</v>
      </c>
      <c r="E53" s="141">
        <v>0</v>
      </c>
      <c r="F53" s="178">
        <f>SUM(C53:E53)</f>
        <v>0</v>
      </c>
      <c r="G53" s="211">
        <v>0</v>
      </c>
      <c r="H53" s="144">
        <v>0</v>
      </c>
      <c r="I53" s="144">
        <v>0</v>
      </c>
      <c r="J53" s="144">
        <f>SUM(G53:I53)</f>
        <v>0</v>
      </c>
      <c r="K53" s="211">
        <v>0</v>
      </c>
      <c r="L53" s="144">
        <v>0</v>
      </c>
      <c r="M53" s="144">
        <v>0</v>
      </c>
      <c r="N53" s="144">
        <f>SUM(K53:M53)</f>
        <v>0</v>
      </c>
      <c r="O53" s="211">
        <v>0</v>
      </c>
      <c r="P53" s="144">
        <v>0</v>
      </c>
      <c r="Q53" s="144">
        <v>0</v>
      </c>
      <c r="R53" s="144">
        <f>SUM(O53:Q53)</f>
        <v>0</v>
      </c>
    </row>
    <row r="54" spans="1:18" x14ac:dyDescent="0.25">
      <c r="A54" s="268" t="s">
        <v>388</v>
      </c>
      <c r="B54" s="272" t="s">
        <v>158</v>
      </c>
      <c r="C54" s="140">
        <v>0</v>
      </c>
      <c r="D54" s="141">
        <v>0</v>
      </c>
      <c r="E54" s="141">
        <v>0</v>
      </c>
      <c r="F54" s="178">
        <f>SUM(C54:E54)</f>
        <v>0</v>
      </c>
      <c r="G54" s="211">
        <v>0</v>
      </c>
      <c r="H54" s="144">
        <v>0</v>
      </c>
      <c r="I54" s="144">
        <v>0</v>
      </c>
      <c r="J54" s="144">
        <f>SUM(G54:I54)</f>
        <v>0</v>
      </c>
      <c r="K54" s="211">
        <v>0</v>
      </c>
      <c r="L54" s="144">
        <v>0</v>
      </c>
      <c r="M54" s="144">
        <v>0</v>
      </c>
      <c r="N54" s="144">
        <f>SUM(K54:M54)</f>
        <v>0</v>
      </c>
      <c r="O54" s="211">
        <v>0</v>
      </c>
      <c r="P54" s="144">
        <v>0</v>
      </c>
      <c r="Q54" s="144">
        <v>0</v>
      </c>
      <c r="R54" s="144">
        <f>SUM(O54:Q54)</f>
        <v>0</v>
      </c>
    </row>
    <row r="55" spans="1:18" x14ac:dyDescent="0.25">
      <c r="A55" s="17" t="s">
        <v>449</v>
      </c>
      <c r="B55" s="272" t="s">
        <v>159</v>
      </c>
      <c r="C55" s="140">
        <v>0</v>
      </c>
      <c r="D55" s="141">
        <v>0</v>
      </c>
      <c r="E55" s="141">
        <v>0</v>
      </c>
      <c r="F55" s="178">
        <f>SUM(C55:E55)</f>
        <v>0</v>
      </c>
      <c r="G55" s="211">
        <v>0</v>
      </c>
      <c r="H55" s="144">
        <v>0</v>
      </c>
      <c r="I55" s="144">
        <v>0</v>
      </c>
      <c r="J55" s="144">
        <f>SUM(G55:I55)</f>
        <v>0</v>
      </c>
      <c r="K55" s="211">
        <v>0</v>
      </c>
      <c r="L55" s="144">
        <v>0</v>
      </c>
      <c r="M55" s="144">
        <v>0</v>
      </c>
      <c r="N55" s="144">
        <f>SUM(K55:M55)</f>
        <v>0</v>
      </c>
      <c r="O55" s="211">
        <v>0</v>
      </c>
      <c r="P55" s="144">
        <v>0</v>
      </c>
      <c r="Q55" s="144">
        <v>0</v>
      </c>
      <c r="R55" s="144">
        <f>SUM(O55:Q55)</f>
        <v>0</v>
      </c>
    </row>
    <row r="56" spans="1:18" x14ac:dyDescent="0.25">
      <c r="A56" s="17" t="s">
        <v>450</v>
      </c>
      <c r="B56" s="272" t="s">
        <v>160</v>
      </c>
      <c r="C56" s="140">
        <v>0</v>
      </c>
      <c r="D56" s="141">
        <v>0</v>
      </c>
      <c r="E56" s="141">
        <v>0</v>
      </c>
      <c r="F56" s="178">
        <f>SUM(C56:E56)</f>
        <v>0</v>
      </c>
      <c r="G56" s="211">
        <v>0</v>
      </c>
      <c r="H56" s="144">
        <v>0</v>
      </c>
      <c r="I56" s="144">
        <v>0</v>
      </c>
      <c r="J56" s="144">
        <f>SUM(G56:I56)</f>
        <v>0</v>
      </c>
      <c r="K56" s="211">
        <v>0</v>
      </c>
      <c r="L56" s="144">
        <v>0</v>
      </c>
      <c r="M56" s="144">
        <v>0</v>
      </c>
      <c r="N56" s="144">
        <f>SUM(K56:M56)</f>
        <v>0</v>
      </c>
      <c r="O56" s="211">
        <v>0</v>
      </c>
      <c r="P56" s="144">
        <v>0</v>
      </c>
      <c r="Q56" s="144">
        <v>0</v>
      </c>
      <c r="R56" s="144">
        <f>SUM(O56:Q56)</f>
        <v>0</v>
      </c>
    </row>
    <row r="57" spans="1:18" x14ac:dyDescent="0.25">
      <c r="A57" s="17" t="s">
        <v>451</v>
      </c>
      <c r="B57" s="272" t="s">
        <v>161</v>
      </c>
      <c r="C57" s="140">
        <v>0</v>
      </c>
      <c r="D57" s="141">
        <v>0</v>
      </c>
      <c r="E57" s="141">
        <v>0</v>
      </c>
      <c r="F57" s="178">
        <f>SUM(C57:E57)</f>
        <v>0</v>
      </c>
      <c r="G57" s="211">
        <v>0</v>
      </c>
      <c r="H57" s="144">
        <v>0</v>
      </c>
      <c r="I57" s="144">
        <v>0</v>
      </c>
      <c r="J57" s="144">
        <f>SUM(G57:I57)</f>
        <v>0</v>
      </c>
      <c r="K57" s="211">
        <v>0</v>
      </c>
      <c r="L57" s="144">
        <v>0</v>
      </c>
      <c r="M57" s="144">
        <v>0</v>
      </c>
      <c r="N57" s="144">
        <f>SUM(K57:M57)</f>
        <v>0</v>
      </c>
      <c r="O57" s="211">
        <v>0</v>
      </c>
      <c r="P57" s="144">
        <v>0</v>
      </c>
      <c r="Q57" s="144">
        <v>0</v>
      </c>
      <c r="R57" s="144">
        <f>SUM(O57:Q57)</f>
        <v>0</v>
      </c>
    </row>
    <row r="58" spans="1:18" x14ac:dyDescent="0.25">
      <c r="A58" s="268" t="s">
        <v>452</v>
      </c>
      <c r="B58" s="272" t="s">
        <v>162</v>
      </c>
      <c r="C58" s="140">
        <v>0</v>
      </c>
      <c r="D58" s="141">
        <v>0</v>
      </c>
      <c r="E58" s="141">
        <v>0</v>
      </c>
      <c r="F58" s="178">
        <f>SUM(C58:E58)</f>
        <v>0</v>
      </c>
      <c r="G58" s="211">
        <v>0</v>
      </c>
      <c r="H58" s="144">
        <v>0</v>
      </c>
      <c r="I58" s="144">
        <v>0</v>
      </c>
      <c r="J58" s="144">
        <f>SUM(G58:I58)</f>
        <v>0</v>
      </c>
      <c r="K58" s="211">
        <v>0</v>
      </c>
      <c r="L58" s="144">
        <v>0</v>
      </c>
      <c r="M58" s="144">
        <v>0</v>
      </c>
      <c r="N58" s="144">
        <f>SUM(K58:M58)</f>
        <v>0</v>
      </c>
      <c r="O58" s="211">
        <v>0</v>
      </c>
      <c r="P58" s="144">
        <v>0</v>
      </c>
      <c r="Q58" s="144">
        <v>0</v>
      </c>
      <c r="R58" s="144">
        <f>SUM(O58:Q58)</f>
        <v>0</v>
      </c>
    </row>
    <row r="59" spans="1:18" x14ac:dyDescent="0.25">
      <c r="A59" s="268" t="s">
        <v>453</v>
      </c>
      <c r="B59" s="272" t="s">
        <v>163</v>
      </c>
      <c r="C59" s="140">
        <v>0</v>
      </c>
      <c r="D59" s="141">
        <v>0</v>
      </c>
      <c r="E59" s="141">
        <v>0</v>
      </c>
      <c r="F59" s="178">
        <f>SUM(C59:E59)</f>
        <v>0</v>
      </c>
      <c r="G59" s="211">
        <v>0</v>
      </c>
      <c r="H59" s="144">
        <v>0</v>
      </c>
      <c r="I59" s="144">
        <v>0</v>
      </c>
      <c r="J59" s="144">
        <f>SUM(G59:I59)</f>
        <v>0</v>
      </c>
      <c r="K59" s="211">
        <v>0</v>
      </c>
      <c r="L59" s="144">
        <v>0</v>
      </c>
      <c r="M59" s="144">
        <v>0</v>
      </c>
      <c r="N59" s="144">
        <f>SUM(K59:M59)</f>
        <v>0</v>
      </c>
      <c r="O59" s="211">
        <v>0</v>
      </c>
      <c r="P59" s="144">
        <v>0</v>
      </c>
      <c r="Q59" s="144">
        <v>0</v>
      </c>
      <c r="R59" s="144">
        <f>SUM(O59:Q59)</f>
        <v>0</v>
      </c>
    </row>
    <row r="60" spans="1:18" x14ac:dyDescent="0.25">
      <c r="A60" s="268" t="s">
        <v>454</v>
      </c>
      <c r="B60" s="272" t="s">
        <v>164</v>
      </c>
      <c r="C60" s="140">
        <v>0</v>
      </c>
      <c r="D60" s="141">
        <v>0</v>
      </c>
      <c r="E60" s="141">
        <v>0</v>
      </c>
      <c r="F60" s="178">
        <f>SUM(C60:E60)</f>
        <v>0</v>
      </c>
      <c r="G60" s="211">
        <v>0</v>
      </c>
      <c r="H60" s="144">
        <v>0</v>
      </c>
      <c r="I60" s="144">
        <v>0</v>
      </c>
      <c r="J60" s="144">
        <f>SUM(G60:I60)</f>
        <v>0</v>
      </c>
      <c r="K60" s="211">
        <v>0</v>
      </c>
      <c r="L60" s="144">
        <v>0</v>
      </c>
      <c r="M60" s="144">
        <v>0</v>
      </c>
      <c r="N60" s="144">
        <f>SUM(K60:M60)</f>
        <v>0</v>
      </c>
      <c r="O60" s="211">
        <v>0</v>
      </c>
      <c r="P60" s="144">
        <v>0</v>
      </c>
      <c r="Q60" s="144">
        <v>0</v>
      </c>
      <c r="R60" s="144">
        <f>SUM(O60:Q60)</f>
        <v>0</v>
      </c>
    </row>
    <row r="61" spans="1:18" x14ac:dyDescent="0.25">
      <c r="A61" s="271" t="s">
        <v>416</v>
      </c>
      <c r="B61" s="270" t="s">
        <v>165</v>
      </c>
      <c r="C61" s="138">
        <f>SUM(C53:C60)</f>
        <v>0</v>
      </c>
      <c r="D61" s="139">
        <f>SUM(D53:D60)</f>
        <v>0</v>
      </c>
      <c r="E61" s="139">
        <f>SUM(E53:E60)</f>
        <v>0</v>
      </c>
      <c r="F61" s="179">
        <f>SUM(C61:E61)</f>
        <v>0</v>
      </c>
      <c r="G61" s="187">
        <f>SUM(G53:G60)</f>
        <v>0</v>
      </c>
      <c r="H61" s="142">
        <f>SUM(H53:H60)</f>
        <v>0</v>
      </c>
      <c r="I61" s="142">
        <f>SUM(I53:I60)</f>
        <v>0</v>
      </c>
      <c r="J61" s="142">
        <f>SUM(G61:I61)</f>
        <v>0</v>
      </c>
      <c r="K61" s="187">
        <f>SUM(K53:K60)</f>
        <v>0</v>
      </c>
      <c r="L61" s="142">
        <f>SUM(L53:L60)</f>
        <v>0</v>
      </c>
      <c r="M61" s="142">
        <f>SUM(M53:M60)</f>
        <v>0</v>
      </c>
      <c r="N61" s="142">
        <f>SUM(K61:M61)</f>
        <v>0</v>
      </c>
      <c r="O61" s="187">
        <f>SUM(O53:O60)</f>
        <v>0</v>
      </c>
      <c r="P61" s="142">
        <f>SUM(P53:P60)</f>
        <v>0</v>
      </c>
      <c r="Q61" s="142">
        <f>SUM(Q53:Q60)</f>
        <v>0</v>
      </c>
      <c r="R61" s="142">
        <f>SUM(O61:Q61)</f>
        <v>0</v>
      </c>
    </row>
    <row r="62" spans="1:18" x14ac:dyDescent="0.25">
      <c r="A62" s="277" t="s">
        <v>455</v>
      </c>
      <c r="B62" s="272" t="s">
        <v>166</v>
      </c>
      <c r="C62" s="140">
        <v>0</v>
      </c>
      <c r="D62" s="141">
        <v>0</v>
      </c>
      <c r="E62" s="141">
        <v>0</v>
      </c>
      <c r="F62" s="178">
        <f>SUM(C62:E62)</f>
        <v>0</v>
      </c>
      <c r="G62" s="211">
        <v>0</v>
      </c>
      <c r="H62" s="144">
        <v>0</v>
      </c>
      <c r="I62" s="144">
        <v>0</v>
      </c>
      <c r="J62" s="144">
        <f>SUM(G62:I62)</f>
        <v>0</v>
      </c>
      <c r="K62" s="211">
        <v>0</v>
      </c>
      <c r="L62" s="144">
        <v>0</v>
      </c>
      <c r="M62" s="144">
        <v>0</v>
      </c>
      <c r="N62" s="144">
        <f>SUM(K62:M62)</f>
        <v>0</v>
      </c>
      <c r="O62" s="211">
        <v>0</v>
      </c>
      <c r="P62" s="144">
        <v>0</v>
      </c>
      <c r="Q62" s="144">
        <v>0</v>
      </c>
      <c r="R62" s="144">
        <f>SUM(O62:Q62)</f>
        <v>0</v>
      </c>
    </row>
    <row r="63" spans="1:18" x14ac:dyDescent="0.25">
      <c r="A63" s="277" t="s">
        <v>167</v>
      </c>
      <c r="B63" s="272" t="s">
        <v>168</v>
      </c>
      <c r="C63" s="140">
        <v>0</v>
      </c>
      <c r="D63" s="141">
        <v>0</v>
      </c>
      <c r="E63" s="141">
        <v>0</v>
      </c>
      <c r="F63" s="178">
        <f>SUM(C63:E63)</f>
        <v>0</v>
      </c>
      <c r="G63" s="211">
        <v>0</v>
      </c>
      <c r="H63" s="144">
        <v>0</v>
      </c>
      <c r="I63" s="144">
        <v>0</v>
      </c>
      <c r="J63" s="144">
        <f>SUM(G63:I63)</f>
        <v>0</v>
      </c>
      <c r="K63" s="211">
        <v>0</v>
      </c>
      <c r="L63" s="144">
        <v>0</v>
      </c>
      <c r="M63" s="144">
        <v>0</v>
      </c>
      <c r="N63" s="144">
        <f>SUM(K63:M63)</f>
        <v>0</v>
      </c>
      <c r="O63" s="211">
        <v>0</v>
      </c>
      <c r="P63" s="144">
        <v>0</v>
      </c>
      <c r="Q63" s="144">
        <v>0</v>
      </c>
      <c r="R63" s="144">
        <f>SUM(O63:Q63)</f>
        <v>0</v>
      </c>
    </row>
    <row r="64" spans="1:18" ht="30" x14ac:dyDescent="0.25">
      <c r="A64" s="277" t="s">
        <v>169</v>
      </c>
      <c r="B64" s="272" t="s">
        <v>170</v>
      </c>
      <c r="C64" s="140">
        <v>0</v>
      </c>
      <c r="D64" s="141">
        <v>0</v>
      </c>
      <c r="E64" s="141">
        <v>0</v>
      </c>
      <c r="F64" s="178">
        <f>SUM(C64:E64)</f>
        <v>0</v>
      </c>
      <c r="G64" s="211">
        <v>0</v>
      </c>
      <c r="H64" s="144">
        <v>0</v>
      </c>
      <c r="I64" s="144">
        <v>0</v>
      </c>
      <c r="J64" s="144">
        <f>SUM(G64:I64)</f>
        <v>0</v>
      </c>
      <c r="K64" s="211">
        <v>0</v>
      </c>
      <c r="L64" s="144">
        <v>0</v>
      </c>
      <c r="M64" s="144">
        <v>0</v>
      </c>
      <c r="N64" s="144">
        <f>SUM(K64:M64)</f>
        <v>0</v>
      </c>
      <c r="O64" s="211">
        <v>0</v>
      </c>
      <c r="P64" s="144">
        <v>0</v>
      </c>
      <c r="Q64" s="144">
        <v>0</v>
      </c>
      <c r="R64" s="144">
        <f>SUM(O64:Q64)</f>
        <v>0</v>
      </c>
    </row>
    <row r="65" spans="1:18" ht="30" x14ac:dyDescent="0.25">
      <c r="A65" s="277" t="s">
        <v>417</v>
      </c>
      <c r="B65" s="272" t="s">
        <v>171</v>
      </c>
      <c r="C65" s="140">
        <v>0</v>
      </c>
      <c r="D65" s="141">
        <v>0</v>
      </c>
      <c r="E65" s="141">
        <v>0</v>
      </c>
      <c r="F65" s="178">
        <f>SUM(C65:E65)</f>
        <v>0</v>
      </c>
      <c r="G65" s="211">
        <v>0</v>
      </c>
      <c r="H65" s="144">
        <v>0</v>
      </c>
      <c r="I65" s="144">
        <v>0</v>
      </c>
      <c r="J65" s="144">
        <f>SUM(G65:I65)</f>
        <v>0</v>
      </c>
      <c r="K65" s="211">
        <v>0</v>
      </c>
      <c r="L65" s="144">
        <v>0</v>
      </c>
      <c r="M65" s="144">
        <v>0</v>
      </c>
      <c r="N65" s="144">
        <f>SUM(K65:M65)</f>
        <v>0</v>
      </c>
      <c r="O65" s="211">
        <v>0</v>
      </c>
      <c r="P65" s="144">
        <v>0</v>
      </c>
      <c r="Q65" s="144">
        <v>0</v>
      </c>
      <c r="R65" s="144">
        <f>SUM(O65:Q65)</f>
        <v>0</v>
      </c>
    </row>
    <row r="66" spans="1:18" ht="30" x14ac:dyDescent="0.25">
      <c r="A66" s="277" t="s">
        <v>456</v>
      </c>
      <c r="B66" s="272" t="s">
        <v>172</v>
      </c>
      <c r="C66" s="140">
        <v>0</v>
      </c>
      <c r="D66" s="141">
        <v>0</v>
      </c>
      <c r="E66" s="141">
        <v>0</v>
      </c>
      <c r="F66" s="178">
        <f>SUM(C66:E66)</f>
        <v>0</v>
      </c>
      <c r="G66" s="211">
        <v>0</v>
      </c>
      <c r="H66" s="144">
        <v>0</v>
      </c>
      <c r="I66" s="144">
        <v>0</v>
      </c>
      <c r="J66" s="144">
        <f>SUM(G66:I66)</f>
        <v>0</v>
      </c>
      <c r="K66" s="211">
        <v>0</v>
      </c>
      <c r="L66" s="144">
        <v>0</v>
      </c>
      <c r="M66" s="144">
        <v>0</v>
      </c>
      <c r="N66" s="144">
        <f>SUM(K66:M66)</f>
        <v>0</v>
      </c>
      <c r="O66" s="211">
        <v>0</v>
      </c>
      <c r="P66" s="144">
        <v>0</v>
      </c>
      <c r="Q66" s="144">
        <v>0</v>
      </c>
      <c r="R66" s="144">
        <f>SUM(O66:Q66)</f>
        <v>0</v>
      </c>
    </row>
    <row r="67" spans="1:18" x14ac:dyDescent="0.25">
      <c r="A67" s="277" t="s">
        <v>419</v>
      </c>
      <c r="B67" s="272" t="s">
        <v>173</v>
      </c>
      <c r="C67" s="140">
        <v>0</v>
      </c>
      <c r="D67" s="141">
        <v>0</v>
      </c>
      <c r="E67" s="141">
        <v>0</v>
      </c>
      <c r="F67" s="178">
        <f>SUM(C67:E67)</f>
        <v>0</v>
      </c>
      <c r="G67" s="211">
        <v>3500000</v>
      </c>
      <c r="H67" s="144">
        <v>0</v>
      </c>
      <c r="I67" s="144">
        <v>0</v>
      </c>
      <c r="J67" s="144">
        <f>SUM(G67:I67)</f>
        <v>3500000</v>
      </c>
      <c r="K67" s="211">
        <v>3500000</v>
      </c>
      <c r="L67" s="144">
        <v>0</v>
      </c>
      <c r="M67" s="144">
        <v>0</v>
      </c>
      <c r="N67" s="144">
        <f>SUM(K67:M67)</f>
        <v>3500000</v>
      </c>
      <c r="O67" s="207">
        <v>4879125</v>
      </c>
      <c r="P67" s="144">
        <v>0</v>
      </c>
      <c r="Q67" s="144">
        <v>0</v>
      </c>
      <c r="R67" s="144">
        <f>SUM(O67:Q67)</f>
        <v>4879125</v>
      </c>
    </row>
    <row r="68" spans="1:18" ht="30" x14ac:dyDescent="0.25">
      <c r="A68" s="277" t="s">
        <v>457</v>
      </c>
      <c r="B68" s="272" t="s">
        <v>174</v>
      </c>
      <c r="C68" s="140">
        <v>0</v>
      </c>
      <c r="D68" s="141">
        <v>0</v>
      </c>
      <c r="E68" s="141">
        <v>0</v>
      </c>
      <c r="F68" s="178">
        <f>SUM(C68:E68)</f>
        <v>0</v>
      </c>
      <c r="G68" s="211">
        <v>0</v>
      </c>
      <c r="H68" s="144">
        <v>0</v>
      </c>
      <c r="I68" s="144">
        <v>0</v>
      </c>
      <c r="J68" s="144">
        <f>SUM(G68:I68)</f>
        <v>0</v>
      </c>
      <c r="K68" s="211">
        <v>0</v>
      </c>
      <c r="L68" s="144">
        <v>0</v>
      </c>
      <c r="M68" s="144">
        <v>0</v>
      </c>
      <c r="N68" s="144">
        <f>SUM(K68:M68)</f>
        <v>0</v>
      </c>
      <c r="O68" s="211">
        <v>0</v>
      </c>
      <c r="P68" s="144">
        <v>0</v>
      </c>
      <c r="Q68" s="144">
        <v>0</v>
      </c>
      <c r="R68" s="144">
        <f>SUM(O68:Q68)</f>
        <v>0</v>
      </c>
    </row>
    <row r="69" spans="1:18" ht="30" x14ac:dyDescent="0.25">
      <c r="A69" s="277" t="s">
        <v>458</v>
      </c>
      <c r="B69" s="272" t="s">
        <v>175</v>
      </c>
      <c r="C69" s="140">
        <v>0</v>
      </c>
      <c r="D69" s="141">
        <v>0</v>
      </c>
      <c r="E69" s="141">
        <v>0</v>
      </c>
      <c r="F69" s="178">
        <f>SUM(C69:E69)</f>
        <v>0</v>
      </c>
      <c r="G69" s="211">
        <v>0</v>
      </c>
      <c r="H69" s="144">
        <v>0</v>
      </c>
      <c r="I69" s="144">
        <v>0</v>
      </c>
      <c r="J69" s="144">
        <f>SUM(G69:I69)</f>
        <v>0</v>
      </c>
      <c r="K69" s="211">
        <v>0</v>
      </c>
      <c r="L69" s="144">
        <v>0</v>
      </c>
      <c r="M69" s="144">
        <v>0</v>
      </c>
      <c r="N69" s="144">
        <f>SUM(K69:M69)</f>
        <v>0</v>
      </c>
      <c r="O69" s="211">
        <v>0</v>
      </c>
      <c r="P69" s="144">
        <v>0</v>
      </c>
      <c r="Q69" s="144">
        <v>0</v>
      </c>
      <c r="R69" s="144">
        <f>SUM(O69:Q69)</f>
        <v>0</v>
      </c>
    </row>
    <row r="70" spans="1:18" x14ac:dyDescent="0.25">
      <c r="A70" s="277" t="s">
        <v>176</v>
      </c>
      <c r="B70" s="272" t="s">
        <v>177</v>
      </c>
      <c r="C70" s="140">
        <v>0</v>
      </c>
      <c r="D70" s="141">
        <v>0</v>
      </c>
      <c r="E70" s="141">
        <v>0</v>
      </c>
      <c r="F70" s="178">
        <f>SUM(C70:E70)</f>
        <v>0</v>
      </c>
      <c r="G70" s="211">
        <v>0</v>
      </c>
      <c r="H70" s="144">
        <v>0</v>
      </c>
      <c r="I70" s="144">
        <v>0</v>
      </c>
      <c r="J70" s="144">
        <f>SUM(G70:I70)</f>
        <v>0</v>
      </c>
      <c r="K70" s="211">
        <v>0</v>
      </c>
      <c r="L70" s="144">
        <v>0</v>
      </c>
      <c r="M70" s="144">
        <v>0</v>
      </c>
      <c r="N70" s="144">
        <f>SUM(K70:M70)</f>
        <v>0</v>
      </c>
      <c r="O70" s="211">
        <v>0</v>
      </c>
      <c r="P70" s="144">
        <v>0</v>
      </c>
      <c r="Q70" s="144">
        <v>0</v>
      </c>
      <c r="R70" s="144">
        <f>SUM(O70:Q70)</f>
        <v>0</v>
      </c>
    </row>
    <row r="71" spans="1:18" x14ac:dyDescent="0.25">
      <c r="A71" s="276" t="s">
        <v>178</v>
      </c>
      <c r="B71" s="272" t="s">
        <v>179</v>
      </c>
      <c r="C71" s="140">
        <v>0</v>
      </c>
      <c r="D71" s="141">
        <v>0</v>
      </c>
      <c r="E71" s="141">
        <v>0</v>
      </c>
      <c r="F71" s="178">
        <f>SUM(C71:E71)</f>
        <v>0</v>
      </c>
      <c r="G71" s="211">
        <v>0</v>
      </c>
      <c r="H71" s="144">
        <v>0</v>
      </c>
      <c r="I71" s="144">
        <v>0</v>
      </c>
      <c r="J71" s="144">
        <f>SUM(G71:I71)</f>
        <v>0</v>
      </c>
      <c r="K71" s="211">
        <v>0</v>
      </c>
      <c r="L71" s="144">
        <v>0</v>
      </c>
      <c r="M71" s="144">
        <v>0</v>
      </c>
      <c r="N71" s="144">
        <f>SUM(K71:M71)</f>
        <v>0</v>
      </c>
      <c r="O71" s="211">
        <v>0</v>
      </c>
      <c r="P71" s="144">
        <v>0</v>
      </c>
      <c r="Q71" s="144">
        <v>0</v>
      </c>
      <c r="R71" s="144">
        <f>SUM(O71:Q71)</f>
        <v>0</v>
      </c>
    </row>
    <row r="72" spans="1:18" x14ac:dyDescent="0.25">
      <c r="A72" s="277" t="s">
        <v>653</v>
      </c>
      <c r="B72" s="272" t="s">
        <v>180</v>
      </c>
      <c r="C72" s="140">
        <v>0</v>
      </c>
      <c r="D72" s="141">
        <v>0</v>
      </c>
      <c r="E72" s="141">
        <v>0</v>
      </c>
      <c r="F72" s="178">
        <f>SUM(C72:E72)</f>
        <v>0</v>
      </c>
      <c r="G72" s="211">
        <v>0</v>
      </c>
      <c r="H72" s="144">
        <v>0</v>
      </c>
      <c r="I72" s="144">
        <v>0</v>
      </c>
      <c r="J72" s="144">
        <f>SUM(G72:I72)</f>
        <v>0</v>
      </c>
      <c r="K72" s="211">
        <v>0</v>
      </c>
      <c r="L72" s="144">
        <v>0</v>
      </c>
      <c r="M72" s="144">
        <v>0</v>
      </c>
      <c r="N72" s="144">
        <f>SUM(K72:M72)</f>
        <v>0</v>
      </c>
      <c r="O72" s="211">
        <v>0</v>
      </c>
      <c r="P72" s="144">
        <v>0</v>
      </c>
      <c r="Q72" s="144">
        <v>0</v>
      </c>
      <c r="R72" s="144">
        <f>SUM(O72:Q72)</f>
        <v>0</v>
      </c>
    </row>
    <row r="73" spans="1:18" x14ac:dyDescent="0.25">
      <c r="A73" s="276" t="s">
        <v>459</v>
      </c>
      <c r="B73" s="272" t="s">
        <v>181</v>
      </c>
      <c r="C73" s="140">
        <v>0</v>
      </c>
      <c r="D73" s="144">
        <v>0</v>
      </c>
      <c r="E73" s="144">
        <v>0</v>
      </c>
      <c r="F73" s="178">
        <f>SUM(C73:E73)</f>
        <v>0</v>
      </c>
      <c r="G73" s="211">
        <v>0</v>
      </c>
      <c r="H73" s="144">
        <v>0</v>
      </c>
      <c r="I73" s="144">
        <v>0</v>
      </c>
      <c r="J73" s="144">
        <f>SUM(G73:I73)</f>
        <v>0</v>
      </c>
      <c r="K73" s="211">
        <v>0</v>
      </c>
      <c r="L73" s="144">
        <v>0</v>
      </c>
      <c r="M73" s="144">
        <v>0</v>
      </c>
      <c r="N73" s="144">
        <f>SUM(K73:M73)</f>
        <v>0</v>
      </c>
      <c r="O73" s="211">
        <v>0</v>
      </c>
      <c r="P73" s="144">
        <v>0</v>
      </c>
      <c r="Q73" s="144">
        <v>0</v>
      </c>
      <c r="R73" s="144">
        <f>SUM(O73:Q73)</f>
        <v>0</v>
      </c>
    </row>
    <row r="74" spans="1:18" x14ac:dyDescent="0.25">
      <c r="A74" s="276" t="s">
        <v>655</v>
      </c>
      <c r="B74" s="272" t="s">
        <v>654</v>
      </c>
      <c r="C74" s="140">
        <v>0</v>
      </c>
      <c r="D74" s="141">
        <v>0</v>
      </c>
      <c r="E74" s="141">
        <v>0</v>
      </c>
      <c r="F74" s="178">
        <f>SUM(C74:E74)</f>
        <v>0</v>
      </c>
      <c r="G74" s="211">
        <v>0</v>
      </c>
      <c r="H74" s="144">
        <v>0</v>
      </c>
      <c r="I74" s="144">
        <v>0</v>
      </c>
      <c r="J74" s="144">
        <f>SUM(G74:I74)</f>
        <v>0</v>
      </c>
      <c r="K74" s="211">
        <v>0</v>
      </c>
      <c r="L74" s="144">
        <v>0</v>
      </c>
      <c r="M74" s="144">
        <v>0</v>
      </c>
      <c r="N74" s="144">
        <f>SUM(K74:M74)</f>
        <v>0</v>
      </c>
      <c r="O74" s="211">
        <v>0</v>
      </c>
      <c r="P74" s="144">
        <v>0</v>
      </c>
      <c r="Q74" s="144">
        <v>0</v>
      </c>
      <c r="R74" s="144">
        <f>SUM(O74:Q74)</f>
        <v>0</v>
      </c>
    </row>
    <row r="75" spans="1:18" x14ac:dyDescent="0.25">
      <c r="A75" s="271" t="s">
        <v>422</v>
      </c>
      <c r="B75" s="270" t="s">
        <v>182</v>
      </c>
      <c r="C75" s="138">
        <f>SUM(C62:C74)</f>
        <v>0</v>
      </c>
      <c r="D75" s="139">
        <f>SUM(D62:D74)</f>
        <v>0</v>
      </c>
      <c r="E75" s="139">
        <f>SUM(E62:E74)</f>
        <v>0</v>
      </c>
      <c r="F75" s="179">
        <f>SUM(C75:E75)</f>
        <v>0</v>
      </c>
      <c r="G75" s="187">
        <f>SUM(G62:G74)</f>
        <v>3500000</v>
      </c>
      <c r="H75" s="142">
        <f>SUM(H62:H74)</f>
        <v>0</v>
      </c>
      <c r="I75" s="142">
        <f>SUM(I62:I74)</f>
        <v>0</v>
      </c>
      <c r="J75" s="142">
        <f>SUM(G75:I75)</f>
        <v>3500000</v>
      </c>
      <c r="K75" s="187">
        <f>SUM(K62:K74)</f>
        <v>3500000</v>
      </c>
      <c r="L75" s="142">
        <f>SUM(L62:L74)</f>
        <v>0</v>
      </c>
      <c r="M75" s="142">
        <f>SUM(M62:M74)</f>
        <v>0</v>
      </c>
      <c r="N75" s="142">
        <f>SUM(K75:M75)</f>
        <v>3500000</v>
      </c>
      <c r="O75" s="187">
        <f>SUM(O62:O74)</f>
        <v>4879125</v>
      </c>
      <c r="P75" s="142">
        <f>SUM(P62:P74)</f>
        <v>0</v>
      </c>
      <c r="Q75" s="142">
        <f>SUM(Q62:Q74)</f>
        <v>0</v>
      </c>
      <c r="R75" s="142">
        <f>SUM(O75:Q75)</f>
        <v>4879125</v>
      </c>
    </row>
    <row r="76" spans="1:18" ht="15.75" x14ac:dyDescent="0.25">
      <c r="A76" s="150" t="s">
        <v>37</v>
      </c>
      <c r="B76" s="151"/>
      <c r="C76" s="153">
        <f>C26+C27+C52+C61+C75</f>
        <v>39723683</v>
      </c>
      <c r="D76" s="153">
        <f>D26+D27+D52+D61+D75</f>
        <v>0</v>
      </c>
      <c r="E76" s="153">
        <f>E26+E27+E52+E61+E75</f>
        <v>0</v>
      </c>
      <c r="F76" s="180">
        <f>SUM(C76:E76)</f>
        <v>39723683</v>
      </c>
      <c r="G76" s="216">
        <f>G26+G27+G52+G61+G75</f>
        <v>54992917</v>
      </c>
      <c r="H76" s="217">
        <f>H26+H27+H52+H61+H75</f>
        <v>0</v>
      </c>
      <c r="I76" s="217">
        <f>I26+I27+I52+I61+I75</f>
        <v>0</v>
      </c>
      <c r="J76" s="218">
        <f>SUM(G76:I76)</f>
        <v>54992917</v>
      </c>
      <c r="K76" s="216">
        <f>K26+K27+K52+K61+K75</f>
        <v>54992917</v>
      </c>
      <c r="L76" s="217">
        <f>L26+L27+L52+L61+L75</f>
        <v>0</v>
      </c>
      <c r="M76" s="217">
        <f>M26+M27+M52+M61+M75</f>
        <v>0</v>
      </c>
      <c r="N76" s="218">
        <f>SUM(K76:M76)</f>
        <v>54992917</v>
      </c>
      <c r="O76" s="216">
        <f>O26+O27+O52+O61+O75</f>
        <v>55325287</v>
      </c>
      <c r="P76" s="217">
        <f>P26+P27+P52+P61+P75</f>
        <v>0</v>
      </c>
      <c r="Q76" s="217">
        <f>Q26+Q27+Q52+Q61+Q75</f>
        <v>0</v>
      </c>
      <c r="R76" s="218">
        <f>SUM(O76:Q76)</f>
        <v>55325287</v>
      </c>
    </row>
    <row r="77" spans="1:18" x14ac:dyDescent="0.25">
      <c r="A77" s="275" t="s">
        <v>183</v>
      </c>
      <c r="B77" s="272" t="s">
        <v>184</v>
      </c>
      <c r="C77" s="140">
        <v>0</v>
      </c>
      <c r="D77" s="141">
        <v>0</v>
      </c>
      <c r="E77" s="141">
        <v>0</v>
      </c>
      <c r="F77" s="178">
        <f>SUM(C77:E77)</f>
        <v>0</v>
      </c>
      <c r="G77" s="211">
        <v>0</v>
      </c>
      <c r="H77" s="144">
        <v>0</v>
      </c>
      <c r="I77" s="144">
        <v>0</v>
      </c>
      <c r="J77" s="144">
        <f>SUM(G77:I77)</f>
        <v>0</v>
      </c>
      <c r="K77" s="211">
        <v>0</v>
      </c>
      <c r="L77" s="144">
        <v>0</v>
      </c>
      <c r="M77" s="144">
        <v>0</v>
      </c>
      <c r="N77" s="144">
        <f>SUM(K77:M77)</f>
        <v>0</v>
      </c>
      <c r="O77" s="211">
        <v>0</v>
      </c>
      <c r="P77" s="144">
        <v>0</v>
      </c>
      <c r="Q77" s="144">
        <v>0</v>
      </c>
      <c r="R77" s="144">
        <f>SUM(O77:Q77)</f>
        <v>0</v>
      </c>
    </row>
    <row r="78" spans="1:18" x14ac:dyDescent="0.25">
      <c r="A78" s="275" t="s">
        <v>460</v>
      </c>
      <c r="B78" s="272" t="s">
        <v>185</v>
      </c>
      <c r="C78" s="140">
        <v>0</v>
      </c>
      <c r="D78" s="141">
        <v>0</v>
      </c>
      <c r="E78" s="141">
        <v>0</v>
      </c>
      <c r="F78" s="178">
        <f>SUM(C78:E78)</f>
        <v>0</v>
      </c>
      <c r="G78" s="211">
        <v>0</v>
      </c>
      <c r="H78" s="144">
        <v>0</v>
      </c>
      <c r="I78" s="144">
        <v>0</v>
      </c>
      <c r="J78" s="144">
        <f>SUM(G78:I78)</f>
        <v>0</v>
      </c>
      <c r="K78" s="211">
        <v>0</v>
      </c>
      <c r="L78" s="144">
        <v>0</v>
      </c>
      <c r="M78" s="144">
        <v>0</v>
      </c>
      <c r="N78" s="144">
        <f>SUM(K78:M78)</f>
        <v>0</v>
      </c>
      <c r="O78" s="211">
        <v>0</v>
      </c>
      <c r="P78" s="144">
        <v>0</v>
      </c>
      <c r="Q78" s="144">
        <v>0</v>
      </c>
      <c r="R78" s="144">
        <f>SUM(O78:Q78)</f>
        <v>0</v>
      </c>
    </row>
    <row r="79" spans="1:18" x14ac:dyDescent="0.25">
      <c r="A79" s="275" t="s">
        <v>186</v>
      </c>
      <c r="B79" s="272" t="s">
        <v>187</v>
      </c>
      <c r="C79" s="140">
        <v>0</v>
      </c>
      <c r="D79" s="141">
        <v>0</v>
      </c>
      <c r="E79" s="141">
        <v>0</v>
      </c>
      <c r="F79" s="178">
        <f>SUM(C79:E79)</f>
        <v>0</v>
      </c>
      <c r="G79" s="211">
        <v>0</v>
      </c>
      <c r="H79" s="144">
        <v>0</v>
      </c>
      <c r="I79" s="144">
        <v>0</v>
      </c>
      <c r="J79" s="144">
        <f>SUM(G79:I79)</f>
        <v>0</v>
      </c>
      <c r="K79" s="211">
        <v>0</v>
      </c>
      <c r="L79" s="144">
        <v>0</v>
      </c>
      <c r="M79" s="144">
        <v>0</v>
      </c>
      <c r="N79" s="144">
        <f>SUM(K79:M79)</f>
        <v>0</v>
      </c>
      <c r="O79" s="211">
        <v>0</v>
      </c>
      <c r="P79" s="144">
        <v>0</v>
      </c>
      <c r="Q79" s="144">
        <v>0</v>
      </c>
      <c r="R79" s="144">
        <f>SUM(O79:Q79)</f>
        <v>0</v>
      </c>
    </row>
    <row r="80" spans="1:18" x14ac:dyDescent="0.25">
      <c r="A80" s="275" t="s">
        <v>188</v>
      </c>
      <c r="B80" s="272" t="s">
        <v>189</v>
      </c>
      <c r="C80" s="140">
        <v>0</v>
      </c>
      <c r="D80" s="141">
        <v>0</v>
      </c>
      <c r="E80" s="141">
        <v>0</v>
      </c>
      <c r="F80" s="178">
        <f>SUM(C80:E80)</f>
        <v>0</v>
      </c>
      <c r="G80" s="211">
        <v>0</v>
      </c>
      <c r="H80" s="144">
        <v>0</v>
      </c>
      <c r="I80" s="144">
        <v>0</v>
      </c>
      <c r="J80" s="144">
        <f>SUM(G80:I80)</f>
        <v>0</v>
      </c>
      <c r="K80" s="211">
        <v>0</v>
      </c>
      <c r="L80" s="144">
        <v>0</v>
      </c>
      <c r="M80" s="144">
        <v>0</v>
      </c>
      <c r="N80" s="144">
        <f>SUM(K80:M80)</f>
        <v>0</v>
      </c>
      <c r="O80" s="211">
        <v>142913</v>
      </c>
      <c r="P80" s="144">
        <v>0</v>
      </c>
      <c r="Q80" s="144">
        <v>0</v>
      </c>
      <c r="R80" s="144">
        <f>SUM(O80:Q80)</f>
        <v>142913</v>
      </c>
    </row>
    <row r="81" spans="1:18" x14ac:dyDescent="0.25">
      <c r="A81" s="274" t="s">
        <v>190</v>
      </c>
      <c r="B81" s="272" t="s">
        <v>191</v>
      </c>
      <c r="C81" s="140">
        <v>0</v>
      </c>
      <c r="D81" s="141">
        <v>0</v>
      </c>
      <c r="E81" s="141">
        <v>0</v>
      </c>
      <c r="F81" s="178">
        <f>SUM(C81:E81)</f>
        <v>0</v>
      </c>
      <c r="G81" s="211">
        <v>0</v>
      </c>
      <c r="H81" s="144">
        <v>0</v>
      </c>
      <c r="I81" s="144">
        <v>0</v>
      </c>
      <c r="J81" s="144">
        <f>SUM(G81:I81)</f>
        <v>0</v>
      </c>
      <c r="K81" s="211">
        <v>0</v>
      </c>
      <c r="L81" s="144">
        <v>0</v>
      </c>
      <c r="M81" s="144">
        <v>0</v>
      </c>
      <c r="N81" s="144">
        <f>SUM(K81:M81)</f>
        <v>0</v>
      </c>
      <c r="O81" s="211">
        <v>0</v>
      </c>
      <c r="P81" s="144">
        <v>0</v>
      </c>
      <c r="Q81" s="144">
        <v>0</v>
      </c>
      <c r="R81" s="144">
        <f>SUM(O81:Q81)</f>
        <v>0</v>
      </c>
    </row>
    <row r="82" spans="1:18" x14ac:dyDescent="0.25">
      <c r="A82" s="274" t="s">
        <v>192</v>
      </c>
      <c r="B82" s="272" t="s">
        <v>193</v>
      </c>
      <c r="C82" s="140">
        <v>0</v>
      </c>
      <c r="D82" s="141">
        <v>0</v>
      </c>
      <c r="E82" s="141">
        <v>0</v>
      </c>
      <c r="F82" s="178">
        <f>SUM(C82:E82)</f>
        <v>0</v>
      </c>
      <c r="G82" s="211">
        <v>0</v>
      </c>
      <c r="H82" s="144">
        <v>0</v>
      </c>
      <c r="I82" s="144">
        <v>0</v>
      </c>
      <c r="J82" s="144">
        <f>SUM(G82:I82)</f>
        <v>0</v>
      </c>
      <c r="K82" s="211">
        <v>0</v>
      </c>
      <c r="L82" s="144">
        <v>0</v>
      </c>
      <c r="M82" s="144">
        <v>0</v>
      </c>
      <c r="N82" s="144">
        <f>SUM(K82:M82)</f>
        <v>0</v>
      </c>
      <c r="O82" s="211">
        <v>0</v>
      </c>
      <c r="P82" s="144">
        <v>0</v>
      </c>
      <c r="Q82" s="144">
        <v>0</v>
      </c>
      <c r="R82" s="144">
        <f>SUM(O82:Q82)</f>
        <v>0</v>
      </c>
    </row>
    <row r="83" spans="1:18" x14ac:dyDescent="0.25">
      <c r="A83" s="274" t="s">
        <v>194</v>
      </c>
      <c r="B83" s="272" t="s">
        <v>195</v>
      </c>
      <c r="C83" s="140">
        <v>0</v>
      </c>
      <c r="D83" s="141">
        <v>0</v>
      </c>
      <c r="E83" s="141">
        <v>0</v>
      </c>
      <c r="F83" s="178">
        <f>SUM(C83:E83)</f>
        <v>0</v>
      </c>
      <c r="G83" s="211">
        <v>0</v>
      </c>
      <c r="H83" s="144">
        <v>0</v>
      </c>
      <c r="I83" s="144">
        <v>0</v>
      </c>
      <c r="J83" s="144">
        <f>SUM(G83:I83)</f>
        <v>0</v>
      </c>
      <c r="K83" s="211">
        <v>0</v>
      </c>
      <c r="L83" s="144">
        <v>0</v>
      </c>
      <c r="M83" s="144">
        <v>0</v>
      </c>
      <c r="N83" s="144">
        <f>SUM(K83:M83)</f>
        <v>0</v>
      </c>
      <c r="O83" s="211">
        <v>38587</v>
      </c>
      <c r="P83" s="144">
        <v>0</v>
      </c>
      <c r="Q83" s="144">
        <v>0</v>
      </c>
      <c r="R83" s="144">
        <f>SUM(O83:Q83)</f>
        <v>38587</v>
      </c>
    </row>
    <row r="84" spans="1:18" x14ac:dyDescent="0.25">
      <c r="A84" s="273" t="s">
        <v>424</v>
      </c>
      <c r="B84" s="270" t="s">
        <v>196</v>
      </c>
      <c r="C84" s="138">
        <f>SUM(C77:C83)</f>
        <v>0</v>
      </c>
      <c r="D84" s="139">
        <f>SUM(D77:D83)</f>
        <v>0</v>
      </c>
      <c r="E84" s="139">
        <f>SUM(E77:E83)</f>
        <v>0</v>
      </c>
      <c r="F84" s="179">
        <f>SUM(C84:E84)</f>
        <v>0</v>
      </c>
      <c r="G84" s="187">
        <f>SUM(G77:G83)</f>
        <v>0</v>
      </c>
      <c r="H84" s="142">
        <f>SUM(H77:H83)</f>
        <v>0</v>
      </c>
      <c r="I84" s="142">
        <f>SUM(I77:I83)</f>
        <v>0</v>
      </c>
      <c r="J84" s="142">
        <f>SUM(G84:I84)</f>
        <v>0</v>
      </c>
      <c r="K84" s="187">
        <f>SUM(K77:K83)</f>
        <v>0</v>
      </c>
      <c r="L84" s="142">
        <f>SUM(L77:L83)</f>
        <v>0</v>
      </c>
      <c r="M84" s="142">
        <f>SUM(M77:M83)</f>
        <v>0</v>
      </c>
      <c r="N84" s="142">
        <f>SUM(K84:M84)</f>
        <v>0</v>
      </c>
      <c r="O84" s="190">
        <f>SUM(O77:O83)</f>
        <v>181500</v>
      </c>
      <c r="P84" s="142">
        <f>SUM(P77:P83)</f>
        <v>0</v>
      </c>
      <c r="Q84" s="142">
        <f>SUM(Q77:Q83)</f>
        <v>0</v>
      </c>
      <c r="R84" s="142">
        <f>SUM(O84:Q84)</f>
        <v>181500</v>
      </c>
    </row>
    <row r="85" spans="1:18" x14ac:dyDescent="0.25">
      <c r="A85" s="268" t="s">
        <v>197</v>
      </c>
      <c r="B85" s="272" t="s">
        <v>198</v>
      </c>
      <c r="C85" s="140">
        <v>0</v>
      </c>
      <c r="D85" s="141">
        <v>0</v>
      </c>
      <c r="E85" s="141">
        <v>0</v>
      </c>
      <c r="F85" s="178">
        <f>SUM(C85:E85)</f>
        <v>0</v>
      </c>
      <c r="G85" s="211">
        <v>0</v>
      </c>
      <c r="H85" s="144">
        <v>0</v>
      </c>
      <c r="I85" s="144">
        <v>0</v>
      </c>
      <c r="J85" s="144">
        <f>SUM(G85:I85)</f>
        <v>0</v>
      </c>
      <c r="K85" s="211">
        <v>0</v>
      </c>
      <c r="L85" s="144">
        <v>0</v>
      </c>
      <c r="M85" s="144">
        <v>0</v>
      </c>
      <c r="N85" s="144">
        <f>SUM(K85:M85)</f>
        <v>0</v>
      </c>
      <c r="O85" s="211">
        <v>0</v>
      </c>
      <c r="P85" s="144">
        <v>0</v>
      </c>
      <c r="Q85" s="144">
        <v>0</v>
      </c>
      <c r="R85" s="144">
        <f>SUM(O85:Q85)</f>
        <v>0</v>
      </c>
    </row>
    <row r="86" spans="1:18" x14ac:dyDescent="0.25">
      <c r="A86" s="268" t="s">
        <v>199</v>
      </c>
      <c r="B86" s="272" t="s">
        <v>200</v>
      </c>
      <c r="C86" s="140">
        <v>0</v>
      </c>
      <c r="D86" s="141">
        <v>0</v>
      </c>
      <c r="E86" s="141">
        <v>0</v>
      </c>
      <c r="F86" s="178">
        <f>SUM(C86:E86)</f>
        <v>0</v>
      </c>
      <c r="G86" s="211">
        <v>0</v>
      </c>
      <c r="H86" s="144">
        <v>0</v>
      </c>
      <c r="I86" s="144">
        <v>0</v>
      </c>
      <c r="J86" s="144">
        <f>SUM(G86:I86)</f>
        <v>0</v>
      </c>
      <c r="K86" s="211">
        <v>0</v>
      </c>
      <c r="L86" s="144">
        <v>0</v>
      </c>
      <c r="M86" s="144">
        <v>0</v>
      </c>
      <c r="N86" s="144">
        <f>SUM(K86:M86)</f>
        <v>0</v>
      </c>
      <c r="O86" s="211">
        <v>0</v>
      </c>
      <c r="P86" s="144">
        <v>0</v>
      </c>
      <c r="Q86" s="144">
        <v>0</v>
      </c>
      <c r="R86" s="144">
        <f>SUM(O86:Q86)</f>
        <v>0</v>
      </c>
    </row>
    <row r="87" spans="1:18" x14ac:dyDescent="0.25">
      <c r="A87" s="268" t="s">
        <v>201</v>
      </c>
      <c r="B87" s="272" t="s">
        <v>202</v>
      </c>
      <c r="C87" s="140">
        <v>0</v>
      </c>
      <c r="D87" s="141">
        <v>0</v>
      </c>
      <c r="E87" s="141">
        <v>0</v>
      </c>
      <c r="F87" s="178">
        <f>SUM(C87:E87)</f>
        <v>0</v>
      </c>
      <c r="G87" s="211">
        <v>0</v>
      </c>
      <c r="H87" s="144">
        <v>0</v>
      </c>
      <c r="I87" s="144">
        <v>0</v>
      </c>
      <c r="J87" s="144">
        <f>SUM(G87:I87)</f>
        <v>0</v>
      </c>
      <c r="K87" s="211">
        <v>0</v>
      </c>
      <c r="L87" s="144">
        <v>0</v>
      </c>
      <c r="M87" s="144">
        <v>0</v>
      </c>
      <c r="N87" s="144">
        <f>SUM(K87:M87)</f>
        <v>0</v>
      </c>
      <c r="O87" s="211">
        <v>0</v>
      </c>
      <c r="P87" s="144">
        <v>0</v>
      </c>
      <c r="Q87" s="144">
        <v>0</v>
      </c>
      <c r="R87" s="144">
        <f>SUM(O87:Q87)</f>
        <v>0</v>
      </c>
    </row>
    <row r="88" spans="1:18" x14ac:dyDescent="0.25">
      <c r="A88" s="268" t="s">
        <v>203</v>
      </c>
      <c r="B88" s="272" t="s">
        <v>204</v>
      </c>
      <c r="C88" s="140">
        <v>0</v>
      </c>
      <c r="D88" s="141">
        <v>0</v>
      </c>
      <c r="E88" s="141">
        <v>0</v>
      </c>
      <c r="F88" s="178">
        <f>SUM(C88:E88)</f>
        <v>0</v>
      </c>
      <c r="G88" s="211">
        <v>0</v>
      </c>
      <c r="H88" s="144">
        <v>0</v>
      </c>
      <c r="I88" s="144">
        <v>0</v>
      </c>
      <c r="J88" s="144">
        <f>SUM(G88:I88)</f>
        <v>0</v>
      </c>
      <c r="K88" s="211">
        <v>0</v>
      </c>
      <c r="L88" s="144">
        <v>0</v>
      </c>
      <c r="M88" s="144">
        <v>0</v>
      </c>
      <c r="N88" s="144">
        <f>SUM(K88:M88)</f>
        <v>0</v>
      </c>
      <c r="O88" s="211">
        <v>0</v>
      </c>
      <c r="P88" s="144">
        <v>0</v>
      </c>
      <c r="Q88" s="144">
        <v>0</v>
      </c>
      <c r="R88" s="144">
        <f>SUM(O88:Q88)</f>
        <v>0</v>
      </c>
    </row>
    <row r="89" spans="1:18" x14ac:dyDescent="0.25">
      <c r="A89" s="271" t="s">
        <v>425</v>
      </c>
      <c r="B89" s="270" t="s">
        <v>205</v>
      </c>
      <c r="C89" s="138">
        <f>SUM(C85:C88)</f>
        <v>0</v>
      </c>
      <c r="D89" s="139">
        <f>SUM(D85:D88)</f>
        <v>0</v>
      </c>
      <c r="E89" s="139">
        <f>SUM(E85:E88)</f>
        <v>0</v>
      </c>
      <c r="F89" s="179">
        <f>SUM(C89:E89)</f>
        <v>0</v>
      </c>
      <c r="G89" s="187">
        <f>SUM(G85:G88)</f>
        <v>0</v>
      </c>
      <c r="H89" s="142">
        <f>SUM(H85:H88)</f>
        <v>0</v>
      </c>
      <c r="I89" s="142">
        <f>SUM(I85:I88)</f>
        <v>0</v>
      </c>
      <c r="J89" s="142">
        <f>SUM(G89:I89)</f>
        <v>0</v>
      </c>
      <c r="K89" s="187">
        <f>SUM(K85:K88)</f>
        <v>0</v>
      </c>
      <c r="L89" s="142">
        <f>SUM(L85:L88)</f>
        <v>0</v>
      </c>
      <c r="M89" s="142">
        <f>SUM(M85:M88)</f>
        <v>0</v>
      </c>
      <c r="N89" s="142">
        <f>SUM(K89:M89)</f>
        <v>0</v>
      </c>
      <c r="O89" s="187">
        <f>SUM(O85:O88)</f>
        <v>0</v>
      </c>
      <c r="P89" s="142">
        <f>SUM(P85:P88)</f>
        <v>0</v>
      </c>
      <c r="Q89" s="142">
        <f>SUM(Q85:Q88)</f>
        <v>0</v>
      </c>
      <c r="R89" s="142">
        <f>SUM(O89:Q89)</f>
        <v>0</v>
      </c>
    </row>
    <row r="90" spans="1:18" ht="30" x14ac:dyDescent="0.25">
      <c r="A90" s="268" t="s">
        <v>206</v>
      </c>
      <c r="B90" s="272" t="s">
        <v>207</v>
      </c>
      <c r="C90" s="140">
        <v>0</v>
      </c>
      <c r="D90" s="141">
        <v>0</v>
      </c>
      <c r="E90" s="141">
        <v>0</v>
      </c>
      <c r="F90" s="178">
        <f>SUM(C90:E90)</f>
        <v>0</v>
      </c>
      <c r="G90" s="211">
        <v>0</v>
      </c>
      <c r="H90" s="144">
        <v>0</v>
      </c>
      <c r="I90" s="144">
        <v>0</v>
      </c>
      <c r="J90" s="144">
        <f>SUM(G90:I90)</f>
        <v>0</v>
      </c>
      <c r="K90" s="211">
        <v>0</v>
      </c>
      <c r="L90" s="144">
        <v>0</v>
      </c>
      <c r="M90" s="144">
        <v>0</v>
      </c>
      <c r="N90" s="144">
        <f>SUM(K90:M90)</f>
        <v>0</v>
      </c>
      <c r="O90" s="211">
        <v>0</v>
      </c>
      <c r="P90" s="144">
        <v>0</v>
      </c>
      <c r="Q90" s="144">
        <v>0</v>
      </c>
      <c r="R90" s="144">
        <f>SUM(O90:Q90)</f>
        <v>0</v>
      </c>
    </row>
    <row r="91" spans="1:18" ht="30" x14ac:dyDescent="0.25">
      <c r="A91" s="268" t="s">
        <v>461</v>
      </c>
      <c r="B91" s="272" t="s">
        <v>208</v>
      </c>
      <c r="C91" s="140">
        <v>0</v>
      </c>
      <c r="D91" s="141">
        <v>0</v>
      </c>
      <c r="E91" s="141">
        <v>0</v>
      </c>
      <c r="F91" s="178">
        <f>SUM(C91:E91)</f>
        <v>0</v>
      </c>
      <c r="G91" s="211">
        <v>0</v>
      </c>
      <c r="H91" s="144">
        <v>0</v>
      </c>
      <c r="I91" s="144">
        <v>0</v>
      </c>
      <c r="J91" s="144">
        <f>SUM(G91:I91)</f>
        <v>0</v>
      </c>
      <c r="K91" s="211">
        <v>0</v>
      </c>
      <c r="L91" s="144">
        <v>0</v>
      </c>
      <c r="M91" s="144">
        <v>0</v>
      </c>
      <c r="N91" s="144">
        <f>SUM(K91:M91)</f>
        <v>0</v>
      </c>
      <c r="O91" s="211">
        <v>0</v>
      </c>
      <c r="P91" s="144">
        <v>0</v>
      </c>
      <c r="Q91" s="144">
        <v>0</v>
      </c>
      <c r="R91" s="144">
        <f>SUM(O91:Q91)</f>
        <v>0</v>
      </c>
    </row>
    <row r="92" spans="1:18" ht="30" x14ac:dyDescent="0.25">
      <c r="A92" s="268" t="s">
        <v>462</v>
      </c>
      <c r="B92" s="272" t="s">
        <v>209</v>
      </c>
      <c r="C92" s="140">
        <v>0</v>
      </c>
      <c r="D92" s="141">
        <v>0</v>
      </c>
      <c r="E92" s="141">
        <v>0</v>
      </c>
      <c r="F92" s="178">
        <f>SUM(C92:E92)</f>
        <v>0</v>
      </c>
      <c r="G92" s="211">
        <v>0</v>
      </c>
      <c r="H92" s="144">
        <v>0</v>
      </c>
      <c r="I92" s="144">
        <v>0</v>
      </c>
      <c r="J92" s="144">
        <f>SUM(G92:I92)</f>
        <v>0</v>
      </c>
      <c r="K92" s="211">
        <v>0</v>
      </c>
      <c r="L92" s="144">
        <v>0</v>
      </c>
      <c r="M92" s="144">
        <v>0</v>
      </c>
      <c r="N92" s="144">
        <f>SUM(K92:M92)</f>
        <v>0</v>
      </c>
      <c r="O92" s="211">
        <v>0</v>
      </c>
      <c r="P92" s="144">
        <v>0</v>
      </c>
      <c r="Q92" s="144">
        <v>0</v>
      </c>
      <c r="R92" s="144">
        <f>SUM(O92:Q92)</f>
        <v>0</v>
      </c>
    </row>
    <row r="93" spans="1:18" x14ac:dyDescent="0.25">
      <c r="A93" s="268" t="s">
        <v>463</v>
      </c>
      <c r="B93" s="272" t="s">
        <v>210</v>
      </c>
      <c r="C93" s="140">
        <v>0</v>
      </c>
      <c r="D93" s="141">
        <v>0</v>
      </c>
      <c r="E93" s="141">
        <v>0</v>
      </c>
      <c r="F93" s="178">
        <f>SUM(C93:E93)</f>
        <v>0</v>
      </c>
      <c r="G93" s="211">
        <v>0</v>
      </c>
      <c r="H93" s="144">
        <v>0</v>
      </c>
      <c r="I93" s="144">
        <v>0</v>
      </c>
      <c r="J93" s="144">
        <f>SUM(G93:I93)</f>
        <v>0</v>
      </c>
      <c r="K93" s="211">
        <v>0</v>
      </c>
      <c r="L93" s="144">
        <v>0</v>
      </c>
      <c r="M93" s="144">
        <v>0</v>
      </c>
      <c r="N93" s="144">
        <f>SUM(K93:M93)</f>
        <v>0</v>
      </c>
      <c r="O93" s="211">
        <v>0</v>
      </c>
      <c r="P93" s="144">
        <v>0</v>
      </c>
      <c r="Q93" s="144">
        <v>0</v>
      </c>
      <c r="R93" s="144">
        <f>SUM(O93:Q93)</f>
        <v>0</v>
      </c>
    </row>
    <row r="94" spans="1:18" ht="30" x14ac:dyDescent="0.25">
      <c r="A94" s="268" t="s">
        <v>464</v>
      </c>
      <c r="B94" s="272" t="s">
        <v>211</v>
      </c>
      <c r="C94" s="140">
        <v>0</v>
      </c>
      <c r="D94" s="141">
        <v>0</v>
      </c>
      <c r="E94" s="141">
        <v>0</v>
      </c>
      <c r="F94" s="178">
        <f>SUM(C94:E94)</f>
        <v>0</v>
      </c>
      <c r="G94" s="211">
        <v>0</v>
      </c>
      <c r="H94" s="144">
        <v>0</v>
      </c>
      <c r="I94" s="144">
        <v>0</v>
      </c>
      <c r="J94" s="144">
        <f>SUM(G94:I94)</f>
        <v>0</v>
      </c>
      <c r="K94" s="211">
        <v>0</v>
      </c>
      <c r="L94" s="144">
        <v>0</v>
      </c>
      <c r="M94" s="144">
        <v>0</v>
      </c>
      <c r="N94" s="144">
        <f>SUM(K94:M94)</f>
        <v>0</v>
      </c>
      <c r="O94" s="211">
        <v>0</v>
      </c>
      <c r="P94" s="144">
        <v>0</v>
      </c>
      <c r="Q94" s="144">
        <v>0</v>
      </c>
      <c r="R94" s="144">
        <f>SUM(O94:Q94)</f>
        <v>0</v>
      </c>
    </row>
    <row r="95" spans="1:18" ht="30" x14ac:dyDescent="0.25">
      <c r="A95" s="268" t="s">
        <v>465</v>
      </c>
      <c r="B95" s="272" t="s">
        <v>212</v>
      </c>
      <c r="C95" s="140">
        <v>0</v>
      </c>
      <c r="D95" s="141">
        <v>0</v>
      </c>
      <c r="E95" s="141">
        <v>0</v>
      </c>
      <c r="F95" s="178">
        <f>SUM(C95:E95)</f>
        <v>0</v>
      </c>
      <c r="G95" s="211">
        <v>0</v>
      </c>
      <c r="H95" s="144">
        <v>0</v>
      </c>
      <c r="I95" s="144">
        <v>0</v>
      </c>
      <c r="J95" s="144">
        <f>SUM(G95:I95)</f>
        <v>0</v>
      </c>
      <c r="K95" s="211">
        <v>0</v>
      </c>
      <c r="L95" s="144">
        <v>0</v>
      </c>
      <c r="M95" s="144">
        <v>0</v>
      </c>
      <c r="N95" s="144">
        <f>SUM(K95:M95)</f>
        <v>0</v>
      </c>
      <c r="O95" s="211">
        <v>0</v>
      </c>
      <c r="P95" s="144">
        <v>0</v>
      </c>
      <c r="Q95" s="144">
        <v>0</v>
      </c>
      <c r="R95" s="144">
        <f>SUM(O95:Q95)</f>
        <v>0</v>
      </c>
    </row>
    <row r="96" spans="1:18" x14ac:dyDescent="0.25">
      <c r="A96" s="268" t="s">
        <v>213</v>
      </c>
      <c r="B96" s="272" t="s">
        <v>214</v>
      </c>
      <c r="C96" s="140">
        <v>0</v>
      </c>
      <c r="D96" s="141">
        <v>0</v>
      </c>
      <c r="E96" s="141">
        <v>0</v>
      </c>
      <c r="F96" s="178">
        <f>SUM(C96:E96)</f>
        <v>0</v>
      </c>
      <c r="G96" s="211">
        <v>0</v>
      </c>
      <c r="H96" s="144">
        <v>0</v>
      </c>
      <c r="I96" s="144">
        <v>0</v>
      </c>
      <c r="J96" s="144">
        <f>SUM(G96:I96)</f>
        <v>0</v>
      </c>
      <c r="K96" s="211">
        <v>0</v>
      </c>
      <c r="L96" s="144">
        <v>0</v>
      </c>
      <c r="M96" s="144">
        <v>0</v>
      </c>
      <c r="N96" s="144">
        <f>SUM(K96:M96)</f>
        <v>0</v>
      </c>
      <c r="O96" s="211">
        <v>0</v>
      </c>
      <c r="P96" s="144">
        <v>0</v>
      </c>
      <c r="Q96" s="144">
        <v>0</v>
      </c>
      <c r="R96" s="144">
        <f>SUM(O96:Q96)</f>
        <v>0</v>
      </c>
    </row>
    <row r="97" spans="1:18" x14ac:dyDescent="0.25">
      <c r="A97" s="268" t="s">
        <v>656</v>
      </c>
      <c r="B97" s="272" t="s">
        <v>215</v>
      </c>
      <c r="C97" s="140">
        <v>0</v>
      </c>
      <c r="D97" s="141">
        <v>0</v>
      </c>
      <c r="E97" s="141">
        <v>0</v>
      </c>
      <c r="F97" s="178">
        <f>SUM(C97:E97)</f>
        <v>0</v>
      </c>
      <c r="G97" s="211">
        <v>0</v>
      </c>
      <c r="H97" s="144">
        <v>0</v>
      </c>
      <c r="I97" s="144">
        <v>0</v>
      </c>
      <c r="J97" s="144">
        <f>SUM(G97:I97)</f>
        <v>0</v>
      </c>
      <c r="K97" s="211">
        <v>0</v>
      </c>
      <c r="L97" s="144">
        <v>0</v>
      </c>
      <c r="M97" s="144">
        <v>0</v>
      </c>
      <c r="N97" s="144">
        <f>SUM(K97:M97)</f>
        <v>0</v>
      </c>
      <c r="O97" s="211">
        <v>0</v>
      </c>
      <c r="P97" s="144">
        <v>0</v>
      </c>
      <c r="Q97" s="144">
        <v>0</v>
      </c>
      <c r="R97" s="144">
        <f>SUM(O97:Q97)</f>
        <v>0</v>
      </c>
    </row>
    <row r="98" spans="1:18" x14ac:dyDescent="0.25">
      <c r="A98" s="268" t="s">
        <v>657</v>
      </c>
      <c r="B98" s="272" t="s">
        <v>658</v>
      </c>
      <c r="C98" s="140">
        <v>0</v>
      </c>
      <c r="D98" s="141">
        <v>0</v>
      </c>
      <c r="E98" s="141">
        <v>0</v>
      </c>
      <c r="F98" s="178">
        <f>SUM(C98:E98)</f>
        <v>0</v>
      </c>
      <c r="G98" s="211">
        <v>0</v>
      </c>
      <c r="H98" s="144">
        <v>0</v>
      </c>
      <c r="I98" s="144">
        <v>0</v>
      </c>
      <c r="J98" s="144">
        <f>SUM(G98:I98)</f>
        <v>0</v>
      </c>
      <c r="K98" s="211">
        <v>0</v>
      </c>
      <c r="L98" s="144">
        <v>0</v>
      </c>
      <c r="M98" s="144">
        <v>0</v>
      </c>
      <c r="N98" s="144">
        <f>SUM(K98:M98)</f>
        <v>0</v>
      </c>
      <c r="O98" s="211">
        <v>0</v>
      </c>
      <c r="P98" s="144">
        <v>0</v>
      </c>
      <c r="Q98" s="144">
        <v>0</v>
      </c>
      <c r="R98" s="144">
        <f>SUM(O98:Q98)</f>
        <v>0</v>
      </c>
    </row>
    <row r="99" spans="1:18" x14ac:dyDescent="0.25">
      <c r="A99" s="271" t="s">
        <v>426</v>
      </c>
      <c r="B99" s="270" t="s">
        <v>216</v>
      </c>
      <c r="C99" s="138">
        <f>SUM(C90:C98)</f>
        <v>0</v>
      </c>
      <c r="D99" s="139">
        <f>SUM(D90:D98)</f>
        <v>0</v>
      </c>
      <c r="E99" s="139">
        <f>SUM(E90:E98)</f>
        <v>0</v>
      </c>
      <c r="F99" s="179">
        <f>SUM(C99:E99)</f>
        <v>0</v>
      </c>
      <c r="G99" s="187">
        <f>SUM(G90:G98)</f>
        <v>0</v>
      </c>
      <c r="H99" s="142">
        <f>SUM(H90:H98)</f>
        <v>0</v>
      </c>
      <c r="I99" s="142">
        <f>SUM(I90:I98)</f>
        <v>0</v>
      </c>
      <c r="J99" s="142">
        <f>SUM(G99:I99)</f>
        <v>0</v>
      </c>
      <c r="K99" s="187">
        <f>SUM(K90:K98)</f>
        <v>0</v>
      </c>
      <c r="L99" s="142">
        <f>SUM(L90:L98)</f>
        <v>0</v>
      </c>
      <c r="M99" s="142">
        <f>SUM(M90:M98)</f>
        <v>0</v>
      </c>
      <c r="N99" s="142">
        <f>SUM(K99:M99)</f>
        <v>0</v>
      </c>
      <c r="O99" s="187">
        <f>SUM(O90:O98)</f>
        <v>0</v>
      </c>
      <c r="P99" s="142">
        <f>SUM(P90:P98)</f>
        <v>0</v>
      </c>
      <c r="Q99" s="142">
        <f>SUM(Q90:Q98)</f>
        <v>0</v>
      </c>
      <c r="R99" s="142">
        <f>SUM(O99:Q99)</f>
        <v>0</v>
      </c>
    </row>
    <row r="100" spans="1:18" ht="15.75" x14ac:dyDescent="0.25">
      <c r="A100" s="150" t="s">
        <v>38</v>
      </c>
      <c r="B100" s="151"/>
      <c r="C100" s="153">
        <f>C84+C89+C99</f>
        <v>0</v>
      </c>
      <c r="D100" s="153">
        <f>D84+D89+D99</f>
        <v>0</v>
      </c>
      <c r="E100" s="153">
        <f>E84+E89+E99</f>
        <v>0</v>
      </c>
      <c r="F100" s="180">
        <f>SUM(C100:E100)</f>
        <v>0</v>
      </c>
      <c r="G100" s="216">
        <f>G84+G89+G99</f>
        <v>0</v>
      </c>
      <c r="H100" s="217">
        <f>H84+H89+H99</f>
        <v>0</v>
      </c>
      <c r="I100" s="217">
        <f>I84+I89+I99</f>
        <v>0</v>
      </c>
      <c r="J100" s="218">
        <f>SUM(G100:I100)</f>
        <v>0</v>
      </c>
      <c r="K100" s="216">
        <f>K84+K89+K99</f>
        <v>0</v>
      </c>
      <c r="L100" s="217">
        <f>L84+L89+L99</f>
        <v>0</v>
      </c>
      <c r="M100" s="217">
        <f>M84+M89+M99</f>
        <v>0</v>
      </c>
      <c r="N100" s="218">
        <f>SUM(K100:M100)</f>
        <v>0</v>
      </c>
      <c r="O100" s="216">
        <f>O84+O89+O99</f>
        <v>181500</v>
      </c>
      <c r="P100" s="217">
        <f>P84+P89+P99</f>
        <v>0</v>
      </c>
      <c r="Q100" s="217">
        <f>Q84+Q89+Q99</f>
        <v>0</v>
      </c>
      <c r="R100" s="218">
        <f>SUM(O100:Q100)</f>
        <v>181500</v>
      </c>
    </row>
    <row r="101" spans="1:18" ht="15.75" x14ac:dyDescent="0.25">
      <c r="A101" s="105" t="s">
        <v>471</v>
      </c>
      <c r="B101" s="106" t="s">
        <v>217</v>
      </c>
      <c r="C101" s="145">
        <f>C26+C27+C52+C61+C75+C84+C89+C99</f>
        <v>39723683</v>
      </c>
      <c r="D101" s="146">
        <f>D26+D27+D52+D61+D75+D84+D89+D99</f>
        <v>0</v>
      </c>
      <c r="E101" s="146">
        <f>E26+E27+E52+E61+E75+E84+E89+E99</f>
        <v>0</v>
      </c>
      <c r="F101" s="181">
        <f>SUM(C101:E101)</f>
        <v>39723683</v>
      </c>
      <c r="G101" s="188">
        <f>G26+G27+G52+G61+G75+G84+G89+G99</f>
        <v>54992917</v>
      </c>
      <c r="H101" s="147">
        <f>H26+H27+H52+H61+H75+H84+H89+H99</f>
        <v>0</v>
      </c>
      <c r="I101" s="147">
        <f>I26+I27+I52+I61+I75+I84+I89+I99</f>
        <v>0</v>
      </c>
      <c r="J101" s="147">
        <f>SUM(G101:I101)</f>
        <v>54992917</v>
      </c>
      <c r="K101" s="188">
        <f>K26+K27+K52+K61+K75+K84+K89+K99</f>
        <v>54992917</v>
      </c>
      <c r="L101" s="147">
        <f>L26+L27+L52+L61+L75+L84+L89+L99</f>
        <v>0</v>
      </c>
      <c r="M101" s="147">
        <f>M26+M27+M52+M61+M75+M84+M89+M99</f>
        <v>0</v>
      </c>
      <c r="N101" s="147">
        <f>SUM(K101:M101)</f>
        <v>54992917</v>
      </c>
      <c r="O101" s="188">
        <f>O26+O27+O52+O61+O75+O84+O89+O99</f>
        <v>55506787</v>
      </c>
      <c r="P101" s="147">
        <f>P26+P27+P52+P61+P75+P84+P89+P99</f>
        <v>0</v>
      </c>
      <c r="Q101" s="147">
        <f>Q26+Q27+Q52+Q61+Q75+Q84+Q89+Q99</f>
        <v>0</v>
      </c>
      <c r="R101" s="147">
        <f>SUM(O101:Q101)</f>
        <v>55506787</v>
      </c>
    </row>
    <row r="102" spans="1:18" x14ac:dyDescent="0.25">
      <c r="A102" s="268" t="s">
        <v>659</v>
      </c>
      <c r="B102" s="177" t="s">
        <v>218</v>
      </c>
      <c r="C102" s="140">
        <v>0</v>
      </c>
      <c r="D102" s="141">
        <v>0</v>
      </c>
      <c r="E102" s="141">
        <v>0</v>
      </c>
      <c r="F102" s="178">
        <f>SUM(C102:E102)</f>
        <v>0</v>
      </c>
      <c r="G102" s="211">
        <v>0</v>
      </c>
      <c r="H102" s="144">
        <v>0</v>
      </c>
      <c r="I102" s="144">
        <v>0</v>
      </c>
      <c r="J102" s="144">
        <f>SUM(G102:I102)</f>
        <v>0</v>
      </c>
      <c r="K102" s="211">
        <v>0</v>
      </c>
      <c r="L102" s="144">
        <v>0</v>
      </c>
      <c r="M102" s="144">
        <v>0</v>
      </c>
      <c r="N102" s="144">
        <f>SUM(K102:M102)</f>
        <v>0</v>
      </c>
      <c r="O102" s="211">
        <v>0</v>
      </c>
      <c r="P102" s="144">
        <v>0</v>
      </c>
      <c r="Q102" s="144">
        <v>0</v>
      </c>
      <c r="R102" s="144">
        <f>SUM(O102:Q102)</f>
        <v>0</v>
      </c>
    </row>
    <row r="103" spans="1:18" x14ac:dyDescent="0.25">
      <c r="A103" s="268" t="s">
        <v>221</v>
      </c>
      <c r="B103" s="177" t="s">
        <v>222</v>
      </c>
      <c r="C103" s="140">
        <v>0</v>
      </c>
      <c r="D103" s="141">
        <v>0</v>
      </c>
      <c r="E103" s="141">
        <v>0</v>
      </c>
      <c r="F103" s="178">
        <f>SUM(C103:E103)</f>
        <v>0</v>
      </c>
      <c r="G103" s="211">
        <v>0</v>
      </c>
      <c r="H103" s="144">
        <v>0</v>
      </c>
      <c r="I103" s="144">
        <v>0</v>
      </c>
      <c r="J103" s="144">
        <f>SUM(G103:I103)</f>
        <v>0</v>
      </c>
      <c r="K103" s="211">
        <v>0</v>
      </c>
      <c r="L103" s="144">
        <v>0</v>
      </c>
      <c r="M103" s="144">
        <v>0</v>
      </c>
      <c r="N103" s="144">
        <f>SUM(K103:M103)</f>
        <v>0</v>
      </c>
      <c r="O103" s="211">
        <v>0</v>
      </c>
      <c r="P103" s="144">
        <v>0</v>
      </c>
      <c r="Q103" s="144">
        <v>0</v>
      </c>
      <c r="R103" s="144">
        <f>SUM(O103:Q103)</f>
        <v>0</v>
      </c>
    </row>
    <row r="104" spans="1:18" x14ac:dyDescent="0.25">
      <c r="A104" s="268" t="s">
        <v>674</v>
      </c>
      <c r="B104" s="177" t="s">
        <v>223</v>
      </c>
      <c r="C104" s="140">
        <v>0</v>
      </c>
      <c r="D104" s="141">
        <v>0</v>
      </c>
      <c r="E104" s="141">
        <v>0</v>
      </c>
      <c r="F104" s="178">
        <f>SUM(C104:E104)</f>
        <v>0</v>
      </c>
      <c r="G104" s="211">
        <v>0</v>
      </c>
      <c r="H104" s="144">
        <v>0</v>
      </c>
      <c r="I104" s="144">
        <v>0</v>
      </c>
      <c r="J104" s="144">
        <f>SUM(G104:I104)</f>
        <v>0</v>
      </c>
      <c r="K104" s="211">
        <v>0</v>
      </c>
      <c r="L104" s="144">
        <v>0</v>
      </c>
      <c r="M104" s="144">
        <v>0</v>
      </c>
      <c r="N104" s="144">
        <f>SUM(K104:M104)</f>
        <v>0</v>
      </c>
      <c r="O104" s="211">
        <v>0</v>
      </c>
      <c r="P104" s="144">
        <v>0</v>
      </c>
      <c r="Q104" s="144">
        <v>0</v>
      </c>
      <c r="R104" s="144">
        <f>SUM(O104:Q104)</f>
        <v>0</v>
      </c>
    </row>
    <row r="105" spans="1:18" x14ac:dyDescent="0.25">
      <c r="A105" s="264" t="s">
        <v>431</v>
      </c>
      <c r="B105" s="263" t="s">
        <v>225</v>
      </c>
      <c r="C105" s="138">
        <v>0</v>
      </c>
      <c r="D105" s="139">
        <f>SUM(D102:D104)</f>
        <v>0</v>
      </c>
      <c r="E105" s="139">
        <f>SUM(E102:E104)</f>
        <v>0</v>
      </c>
      <c r="F105" s="179">
        <f>SUM(C105:E105)</f>
        <v>0</v>
      </c>
      <c r="G105" s="187">
        <v>0</v>
      </c>
      <c r="H105" s="142">
        <f>SUM(H102:H104)</f>
        <v>0</v>
      </c>
      <c r="I105" s="142">
        <f>SUM(I102:I104)</f>
        <v>0</v>
      </c>
      <c r="J105" s="142">
        <f>SUM(G105:I105)</f>
        <v>0</v>
      </c>
      <c r="K105" s="187">
        <v>0</v>
      </c>
      <c r="L105" s="142">
        <f>SUM(L102:L104)</f>
        <v>0</v>
      </c>
      <c r="M105" s="142">
        <f>SUM(M102:M104)</f>
        <v>0</v>
      </c>
      <c r="N105" s="142">
        <f>SUM(K105:M105)</f>
        <v>0</v>
      </c>
      <c r="O105" s="187">
        <v>0</v>
      </c>
      <c r="P105" s="142">
        <f>SUM(P102:P104)</f>
        <v>0</v>
      </c>
      <c r="Q105" s="142">
        <f>SUM(Q102:Q104)</f>
        <v>0</v>
      </c>
      <c r="R105" s="142">
        <f>SUM(O105:Q105)</f>
        <v>0</v>
      </c>
    </row>
    <row r="106" spans="1:18" x14ac:dyDescent="0.25">
      <c r="A106" s="267" t="s">
        <v>467</v>
      </c>
      <c r="B106" s="177" t="s">
        <v>226</v>
      </c>
      <c r="C106" s="140">
        <v>0</v>
      </c>
      <c r="D106" s="141">
        <v>0</v>
      </c>
      <c r="E106" s="141">
        <v>0</v>
      </c>
      <c r="F106" s="178">
        <f>SUM(C106:E106)</f>
        <v>0</v>
      </c>
      <c r="G106" s="211">
        <v>0</v>
      </c>
      <c r="H106" s="144">
        <v>0</v>
      </c>
      <c r="I106" s="144">
        <v>0</v>
      </c>
      <c r="J106" s="144">
        <f>SUM(G106:I106)</f>
        <v>0</v>
      </c>
      <c r="K106" s="211">
        <v>0</v>
      </c>
      <c r="L106" s="144">
        <v>0</v>
      </c>
      <c r="M106" s="144">
        <v>0</v>
      </c>
      <c r="N106" s="144">
        <f>SUM(K106:M106)</f>
        <v>0</v>
      </c>
      <c r="O106" s="211">
        <v>0</v>
      </c>
      <c r="P106" s="144">
        <v>0</v>
      </c>
      <c r="Q106" s="144">
        <v>0</v>
      </c>
      <c r="R106" s="144">
        <f>SUM(O106:Q106)</f>
        <v>0</v>
      </c>
    </row>
    <row r="107" spans="1:18" x14ac:dyDescent="0.25">
      <c r="A107" s="267" t="s">
        <v>675</v>
      </c>
      <c r="B107" s="177" t="s">
        <v>229</v>
      </c>
      <c r="C107" s="140">
        <v>0</v>
      </c>
      <c r="D107" s="141">
        <v>0</v>
      </c>
      <c r="E107" s="141">
        <v>0</v>
      </c>
      <c r="F107" s="178">
        <f>SUM(C107:E107)</f>
        <v>0</v>
      </c>
      <c r="G107" s="211">
        <v>0</v>
      </c>
      <c r="H107" s="144">
        <v>0</v>
      </c>
      <c r="I107" s="144">
        <v>0</v>
      </c>
      <c r="J107" s="144">
        <f>SUM(G107:I107)</f>
        <v>0</v>
      </c>
      <c r="K107" s="211">
        <v>0</v>
      </c>
      <c r="L107" s="144">
        <v>0</v>
      </c>
      <c r="M107" s="144">
        <v>0</v>
      </c>
      <c r="N107" s="144">
        <f>SUM(K107:M107)</f>
        <v>0</v>
      </c>
      <c r="O107" s="211">
        <v>0</v>
      </c>
      <c r="P107" s="144">
        <v>0</v>
      </c>
      <c r="Q107" s="144">
        <v>0</v>
      </c>
      <c r="R107" s="144">
        <f>SUM(O107:Q107)</f>
        <v>0</v>
      </c>
    </row>
    <row r="108" spans="1:18" x14ac:dyDescent="0.25">
      <c r="A108" s="268" t="s">
        <v>676</v>
      </c>
      <c r="B108" s="177" t="s">
        <v>231</v>
      </c>
      <c r="C108" s="140">
        <v>0</v>
      </c>
      <c r="D108" s="141">
        <v>0</v>
      </c>
      <c r="E108" s="141">
        <v>0</v>
      </c>
      <c r="F108" s="178">
        <f>SUM(C108:E108)</f>
        <v>0</v>
      </c>
      <c r="G108" s="211">
        <v>0</v>
      </c>
      <c r="H108" s="144">
        <v>0</v>
      </c>
      <c r="I108" s="144">
        <v>0</v>
      </c>
      <c r="J108" s="144">
        <f>SUM(G108:I108)</f>
        <v>0</v>
      </c>
      <c r="K108" s="211">
        <v>0</v>
      </c>
      <c r="L108" s="144">
        <v>0</v>
      </c>
      <c r="M108" s="144">
        <v>0</v>
      </c>
      <c r="N108" s="144">
        <f>SUM(K108:M108)</f>
        <v>0</v>
      </c>
      <c r="O108" s="211">
        <v>0</v>
      </c>
      <c r="P108" s="144">
        <v>0</v>
      </c>
      <c r="Q108" s="144">
        <v>0</v>
      </c>
      <c r="R108" s="144">
        <f>SUM(O108:Q108)</f>
        <v>0</v>
      </c>
    </row>
    <row r="109" spans="1:18" x14ac:dyDescent="0.25">
      <c r="A109" s="268" t="s">
        <v>677</v>
      </c>
      <c r="B109" s="177" t="s">
        <v>232</v>
      </c>
      <c r="C109" s="140">
        <v>0</v>
      </c>
      <c r="D109" s="141">
        <v>0</v>
      </c>
      <c r="E109" s="141">
        <v>0</v>
      </c>
      <c r="F109" s="178">
        <f>SUM(C109:E109)</f>
        <v>0</v>
      </c>
      <c r="G109" s="211">
        <v>0</v>
      </c>
      <c r="H109" s="144">
        <v>0</v>
      </c>
      <c r="I109" s="144">
        <v>0</v>
      </c>
      <c r="J109" s="144">
        <f>SUM(G109:I109)</f>
        <v>0</v>
      </c>
      <c r="K109" s="211">
        <v>0</v>
      </c>
      <c r="L109" s="144">
        <v>0</v>
      </c>
      <c r="M109" s="144">
        <v>0</v>
      </c>
      <c r="N109" s="144">
        <f>SUM(K109:M109)</f>
        <v>0</v>
      </c>
      <c r="O109" s="211">
        <v>0</v>
      </c>
      <c r="P109" s="144">
        <v>0</v>
      </c>
      <c r="Q109" s="144">
        <v>0</v>
      </c>
      <c r="R109" s="144">
        <f>SUM(O109:Q109)</f>
        <v>0</v>
      </c>
    </row>
    <row r="110" spans="1:18" x14ac:dyDescent="0.25">
      <c r="A110" s="268" t="s">
        <v>680</v>
      </c>
      <c r="B110" s="177" t="s">
        <v>678</v>
      </c>
      <c r="C110" s="140">
        <v>0</v>
      </c>
      <c r="D110" s="141">
        <v>0</v>
      </c>
      <c r="E110" s="141">
        <v>0</v>
      </c>
      <c r="F110" s="178">
        <f>SUM(C110:E110)</f>
        <v>0</v>
      </c>
      <c r="G110" s="211">
        <v>0</v>
      </c>
      <c r="H110" s="144">
        <v>0</v>
      </c>
      <c r="I110" s="144">
        <v>0</v>
      </c>
      <c r="J110" s="144">
        <f>SUM(G110:I110)</f>
        <v>0</v>
      </c>
      <c r="K110" s="211">
        <v>0</v>
      </c>
      <c r="L110" s="144">
        <v>0</v>
      </c>
      <c r="M110" s="144">
        <v>0</v>
      </c>
      <c r="N110" s="144">
        <f>SUM(K110:M110)</f>
        <v>0</v>
      </c>
      <c r="O110" s="211">
        <v>0</v>
      </c>
      <c r="P110" s="144">
        <v>0</v>
      </c>
      <c r="Q110" s="144">
        <v>0</v>
      </c>
      <c r="R110" s="144">
        <f>SUM(O110:Q110)</f>
        <v>0</v>
      </c>
    </row>
    <row r="111" spans="1:18" x14ac:dyDescent="0.25">
      <c r="A111" s="268" t="s">
        <v>681</v>
      </c>
      <c r="B111" s="177" t="s">
        <v>679</v>
      </c>
      <c r="C111" s="140">
        <v>0</v>
      </c>
      <c r="D111" s="141">
        <v>0</v>
      </c>
      <c r="E111" s="141">
        <v>0</v>
      </c>
      <c r="F111" s="178">
        <f>SUM(C111:E111)</f>
        <v>0</v>
      </c>
      <c r="G111" s="211">
        <v>0</v>
      </c>
      <c r="H111" s="144">
        <v>0</v>
      </c>
      <c r="I111" s="144">
        <v>0</v>
      </c>
      <c r="J111" s="144">
        <f>SUM(G111:I111)</f>
        <v>0</v>
      </c>
      <c r="K111" s="211">
        <v>0</v>
      </c>
      <c r="L111" s="144">
        <v>0</v>
      </c>
      <c r="M111" s="144">
        <v>0</v>
      </c>
      <c r="N111" s="144">
        <f>SUM(K111:M111)</f>
        <v>0</v>
      </c>
      <c r="O111" s="211">
        <v>0</v>
      </c>
      <c r="P111" s="144">
        <v>0</v>
      </c>
      <c r="Q111" s="144">
        <v>0</v>
      </c>
      <c r="R111" s="144">
        <f>SUM(O111:Q111)</f>
        <v>0</v>
      </c>
    </row>
    <row r="112" spans="1:18" x14ac:dyDescent="0.25">
      <c r="A112" s="269" t="s">
        <v>434</v>
      </c>
      <c r="B112" s="263" t="s">
        <v>233</v>
      </c>
      <c r="C112" s="138">
        <v>0</v>
      </c>
      <c r="D112" s="139">
        <f>SUM(D106:D111)</f>
        <v>0</v>
      </c>
      <c r="E112" s="139">
        <f>SUM(E106:E111)</f>
        <v>0</v>
      </c>
      <c r="F112" s="179">
        <f>SUM(C112:E112)</f>
        <v>0</v>
      </c>
      <c r="G112" s="187">
        <v>0</v>
      </c>
      <c r="H112" s="142">
        <f>SUM(H106:H111)</f>
        <v>0</v>
      </c>
      <c r="I112" s="142">
        <f>SUM(I106:I111)</f>
        <v>0</v>
      </c>
      <c r="J112" s="142">
        <f>SUM(G112:I112)</f>
        <v>0</v>
      </c>
      <c r="K112" s="187">
        <v>0</v>
      </c>
      <c r="L112" s="142">
        <f>SUM(L106:L111)</f>
        <v>0</v>
      </c>
      <c r="M112" s="142">
        <f>SUM(M106:M111)</f>
        <v>0</v>
      </c>
      <c r="N112" s="142">
        <f>SUM(K112:M112)</f>
        <v>0</v>
      </c>
      <c r="O112" s="187">
        <v>0</v>
      </c>
      <c r="P112" s="142">
        <f>SUM(P106:P111)</f>
        <v>0</v>
      </c>
      <c r="Q112" s="142">
        <f>SUM(Q106:Q111)</f>
        <v>0</v>
      </c>
      <c r="R112" s="142">
        <f>SUM(O112:Q112)</f>
        <v>0</v>
      </c>
    </row>
    <row r="113" spans="1:18" x14ac:dyDescent="0.25">
      <c r="A113" s="269" t="s">
        <v>234</v>
      </c>
      <c r="B113" s="263" t="s">
        <v>235</v>
      </c>
      <c r="C113" s="138">
        <v>0</v>
      </c>
      <c r="D113" s="139">
        <v>0</v>
      </c>
      <c r="E113" s="139">
        <v>0</v>
      </c>
      <c r="F113" s="179">
        <f>SUM(C113:E113)</f>
        <v>0</v>
      </c>
      <c r="G113" s="187">
        <v>0</v>
      </c>
      <c r="H113" s="142">
        <v>0</v>
      </c>
      <c r="I113" s="142">
        <v>0</v>
      </c>
      <c r="J113" s="142">
        <f>SUM(G113:I113)</f>
        <v>0</v>
      </c>
      <c r="K113" s="187">
        <v>0</v>
      </c>
      <c r="L113" s="142">
        <v>0</v>
      </c>
      <c r="M113" s="142">
        <v>0</v>
      </c>
      <c r="N113" s="142">
        <f>SUM(K113:M113)</f>
        <v>0</v>
      </c>
      <c r="O113" s="187">
        <v>0</v>
      </c>
      <c r="P113" s="142">
        <v>0</v>
      </c>
      <c r="Q113" s="142">
        <v>0</v>
      </c>
      <c r="R113" s="142">
        <f>SUM(O113:Q113)</f>
        <v>0</v>
      </c>
    </row>
    <row r="114" spans="1:18" x14ac:dyDescent="0.25">
      <c r="A114" s="269" t="s">
        <v>236</v>
      </c>
      <c r="B114" s="263" t="s">
        <v>237</v>
      </c>
      <c r="C114" s="138">
        <v>0</v>
      </c>
      <c r="D114" s="139">
        <v>0</v>
      </c>
      <c r="E114" s="139">
        <v>0</v>
      </c>
      <c r="F114" s="179">
        <f>SUM(C114:E114)</f>
        <v>0</v>
      </c>
      <c r="G114" s="187">
        <v>0</v>
      </c>
      <c r="H114" s="142">
        <v>0</v>
      </c>
      <c r="I114" s="142">
        <v>0</v>
      </c>
      <c r="J114" s="142">
        <f>SUM(G114:I114)</f>
        <v>0</v>
      </c>
      <c r="K114" s="187">
        <v>0</v>
      </c>
      <c r="L114" s="142">
        <v>0</v>
      </c>
      <c r="M114" s="142">
        <v>0</v>
      </c>
      <c r="N114" s="142">
        <f>SUM(K114:M114)</f>
        <v>0</v>
      </c>
      <c r="O114" s="187">
        <v>0</v>
      </c>
      <c r="P114" s="142">
        <v>0</v>
      </c>
      <c r="Q114" s="142">
        <v>0</v>
      </c>
      <c r="R114" s="142">
        <f>SUM(O114:Q114)</f>
        <v>0</v>
      </c>
    </row>
    <row r="115" spans="1:18" x14ac:dyDescent="0.25">
      <c r="A115" s="269" t="s">
        <v>238</v>
      </c>
      <c r="B115" s="263" t="s">
        <v>239</v>
      </c>
      <c r="C115" s="138">
        <v>0</v>
      </c>
      <c r="D115" s="139">
        <f>SUM(D113:D114)</f>
        <v>0</v>
      </c>
      <c r="E115" s="139">
        <f>SUM(E113:E114)</f>
        <v>0</v>
      </c>
      <c r="F115" s="179">
        <f>SUM(C115:E115)</f>
        <v>0</v>
      </c>
      <c r="G115" s="187">
        <v>0</v>
      </c>
      <c r="H115" s="142">
        <f>SUM(H113:H114)</f>
        <v>0</v>
      </c>
      <c r="I115" s="142">
        <f>SUM(I113:I114)</f>
        <v>0</v>
      </c>
      <c r="J115" s="142">
        <f>SUM(G115:I115)</f>
        <v>0</v>
      </c>
      <c r="K115" s="187">
        <v>0</v>
      </c>
      <c r="L115" s="142">
        <f>SUM(L113:L114)</f>
        <v>0</v>
      </c>
      <c r="M115" s="142">
        <f>SUM(M113:M114)</f>
        <v>0</v>
      </c>
      <c r="N115" s="142">
        <f>SUM(K115:M115)</f>
        <v>0</v>
      </c>
      <c r="O115" s="187">
        <v>0</v>
      </c>
      <c r="P115" s="142">
        <f>SUM(P113:P114)</f>
        <v>0</v>
      </c>
      <c r="Q115" s="142">
        <f>SUM(Q113:Q114)</f>
        <v>0</v>
      </c>
      <c r="R115" s="142">
        <f>SUM(O115:Q115)</f>
        <v>0</v>
      </c>
    </row>
    <row r="116" spans="1:18" x14ac:dyDescent="0.25">
      <c r="A116" s="269" t="s">
        <v>682</v>
      </c>
      <c r="B116" s="263" t="s">
        <v>241</v>
      </c>
      <c r="C116" s="138">
        <v>0</v>
      </c>
      <c r="D116" s="142">
        <v>0</v>
      </c>
      <c r="E116" s="142">
        <v>0</v>
      </c>
      <c r="F116" s="179">
        <f>SUM(C116:E116)</f>
        <v>0</v>
      </c>
      <c r="G116" s="187">
        <v>0</v>
      </c>
      <c r="H116" s="142">
        <v>0</v>
      </c>
      <c r="I116" s="142">
        <v>0</v>
      </c>
      <c r="J116" s="142">
        <f>SUM(G116:I116)</f>
        <v>0</v>
      </c>
      <c r="K116" s="187">
        <v>0</v>
      </c>
      <c r="L116" s="142">
        <v>0</v>
      </c>
      <c r="M116" s="142">
        <v>0</v>
      </c>
      <c r="N116" s="142">
        <f>SUM(K116:M116)</f>
        <v>0</v>
      </c>
      <c r="O116" s="187">
        <v>0</v>
      </c>
      <c r="P116" s="142">
        <v>0</v>
      </c>
      <c r="Q116" s="142">
        <v>0</v>
      </c>
      <c r="R116" s="142">
        <f>SUM(O116:Q116)</f>
        <v>0</v>
      </c>
    </row>
    <row r="117" spans="1:18" x14ac:dyDescent="0.25">
      <c r="A117" s="269" t="s">
        <v>242</v>
      </c>
      <c r="B117" s="263" t="s">
        <v>243</v>
      </c>
      <c r="C117" s="138">
        <v>0</v>
      </c>
      <c r="D117" s="142">
        <v>0</v>
      </c>
      <c r="E117" s="142">
        <v>0</v>
      </c>
      <c r="F117" s="179">
        <f>SUM(C117:E117)</f>
        <v>0</v>
      </c>
      <c r="G117" s="187">
        <v>0</v>
      </c>
      <c r="H117" s="142">
        <v>0</v>
      </c>
      <c r="I117" s="142">
        <v>0</v>
      </c>
      <c r="J117" s="142">
        <f>SUM(G117:I117)</f>
        <v>0</v>
      </c>
      <c r="K117" s="187">
        <v>0</v>
      </c>
      <c r="L117" s="142">
        <v>0</v>
      </c>
      <c r="M117" s="142">
        <v>0</v>
      </c>
      <c r="N117" s="142">
        <f>SUM(K117:M117)</f>
        <v>0</v>
      </c>
      <c r="O117" s="187">
        <v>0</v>
      </c>
      <c r="P117" s="142">
        <v>0</v>
      </c>
      <c r="Q117" s="142">
        <v>0</v>
      </c>
      <c r="R117" s="142">
        <f>SUM(O117:Q117)</f>
        <v>0</v>
      </c>
    </row>
    <row r="118" spans="1:18" x14ac:dyDescent="0.25">
      <c r="A118" s="269" t="s">
        <v>244</v>
      </c>
      <c r="B118" s="263" t="s">
        <v>245</v>
      </c>
      <c r="C118" s="138">
        <v>0</v>
      </c>
      <c r="D118" s="142">
        <v>0</v>
      </c>
      <c r="E118" s="142">
        <v>0</v>
      </c>
      <c r="F118" s="179">
        <f>SUM(C118:E118)</f>
        <v>0</v>
      </c>
      <c r="G118" s="187">
        <v>0</v>
      </c>
      <c r="H118" s="142">
        <v>0</v>
      </c>
      <c r="I118" s="142">
        <v>0</v>
      </c>
      <c r="J118" s="142">
        <f>SUM(G118:I118)</f>
        <v>0</v>
      </c>
      <c r="K118" s="187">
        <v>0</v>
      </c>
      <c r="L118" s="142">
        <v>0</v>
      </c>
      <c r="M118" s="142">
        <v>0</v>
      </c>
      <c r="N118" s="142">
        <f>SUM(K118:M118)</f>
        <v>0</v>
      </c>
      <c r="O118" s="187">
        <v>0</v>
      </c>
      <c r="P118" s="142">
        <v>0</v>
      </c>
      <c r="Q118" s="142">
        <v>0</v>
      </c>
      <c r="R118" s="142">
        <f>SUM(O118:Q118)</f>
        <v>0</v>
      </c>
    </row>
    <row r="119" spans="1:18" x14ac:dyDescent="0.25">
      <c r="A119" s="267" t="s">
        <v>686</v>
      </c>
      <c r="B119" s="177" t="s">
        <v>683</v>
      </c>
      <c r="C119" s="138">
        <v>0</v>
      </c>
      <c r="D119" s="142">
        <v>0</v>
      </c>
      <c r="E119" s="142">
        <v>0</v>
      </c>
      <c r="F119" s="179">
        <f>SUM(C119:E119)</f>
        <v>0</v>
      </c>
      <c r="G119" s="187">
        <v>0</v>
      </c>
      <c r="H119" s="142">
        <v>0</v>
      </c>
      <c r="I119" s="142">
        <v>0</v>
      </c>
      <c r="J119" s="142">
        <f>SUM(G119:I119)</f>
        <v>0</v>
      </c>
      <c r="K119" s="187">
        <v>0</v>
      </c>
      <c r="L119" s="142">
        <v>0</v>
      </c>
      <c r="M119" s="142">
        <v>0</v>
      </c>
      <c r="N119" s="142">
        <f>SUM(K119:M119)</f>
        <v>0</v>
      </c>
      <c r="O119" s="187">
        <v>0</v>
      </c>
      <c r="P119" s="142">
        <v>0</v>
      </c>
      <c r="Q119" s="142">
        <v>0</v>
      </c>
      <c r="R119" s="142">
        <f>SUM(O119:Q119)</f>
        <v>0</v>
      </c>
    </row>
    <row r="120" spans="1:18" x14ac:dyDescent="0.25">
      <c r="A120" s="267" t="s">
        <v>687</v>
      </c>
      <c r="B120" s="177" t="s">
        <v>684</v>
      </c>
      <c r="C120" s="138">
        <v>0</v>
      </c>
      <c r="D120" s="142">
        <v>0</v>
      </c>
      <c r="E120" s="142">
        <v>0</v>
      </c>
      <c r="F120" s="179">
        <f>SUM(C120:E120)</f>
        <v>0</v>
      </c>
      <c r="G120" s="187">
        <v>0</v>
      </c>
      <c r="H120" s="142">
        <v>0</v>
      </c>
      <c r="I120" s="142">
        <v>0</v>
      </c>
      <c r="J120" s="142">
        <f>SUM(G120:I120)</f>
        <v>0</v>
      </c>
      <c r="K120" s="187">
        <v>0</v>
      </c>
      <c r="L120" s="142">
        <v>0</v>
      </c>
      <c r="M120" s="142">
        <v>0</v>
      </c>
      <c r="N120" s="142">
        <f>SUM(K120:M120)</f>
        <v>0</v>
      </c>
      <c r="O120" s="187">
        <v>0</v>
      </c>
      <c r="P120" s="142">
        <v>0</v>
      </c>
      <c r="Q120" s="142">
        <v>0</v>
      </c>
      <c r="R120" s="142">
        <f>SUM(O120:Q120)</f>
        <v>0</v>
      </c>
    </row>
    <row r="121" spans="1:18" x14ac:dyDescent="0.25">
      <c r="A121" s="269" t="s">
        <v>688</v>
      </c>
      <c r="B121" s="263" t="s">
        <v>685</v>
      </c>
      <c r="C121" s="138">
        <v>0</v>
      </c>
      <c r="D121" s="142">
        <v>0</v>
      </c>
      <c r="E121" s="142">
        <v>0</v>
      </c>
      <c r="F121" s="179">
        <f>SUM(C121:E121)</f>
        <v>0</v>
      </c>
      <c r="G121" s="187">
        <v>0</v>
      </c>
      <c r="H121" s="142">
        <v>0</v>
      </c>
      <c r="I121" s="142">
        <v>0</v>
      </c>
      <c r="J121" s="142">
        <f>SUM(G121:I121)</f>
        <v>0</v>
      </c>
      <c r="K121" s="187">
        <v>0</v>
      </c>
      <c r="L121" s="142">
        <v>0</v>
      </c>
      <c r="M121" s="142">
        <v>0</v>
      </c>
      <c r="N121" s="142">
        <f>SUM(K121:M121)</f>
        <v>0</v>
      </c>
      <c r="O121" s="187">
        <v>0</v>
      </c>
      <c r="P121" s="142">
        <v>0</v>
      </c>
      <c r="Q121" s="142">
        <v>0</v>
      </c>
      <c r="R121" s="142">
        <f>SUM(O121:Q121)</f>
        <v>0</v>
      </c>
    </row>
    <row r="122" spans="1:18" x14ac:dyDescent="0.25">
      <c r="A122" s="266" t="s">
        <v>435</v>
      </c>
      <c r="B122" s="265" t="s">
        <v>246</v>
      </c>
      <c r="C122" s="142">
        <f>C105+C112+C113+C114+C115+C116+C117+C118+C121</f>
        <v>0</v>
      </c>
      <c r="D122" s="142">
        <f>D105+D112+D113+D114+D115+D116+D117+D121</f>
        <v>0</v>
      </c>
      <c r="E122" s="142">
        <f>E105+E112+E113+E114+E115+E116+E117+E121</f>
        <v>0</v>
      </c>
      <c r="F122" s="179">
        <f>SUM(C122:E122)</f>
        <v>0</v>
      </c>
      <c r="G122" s="187">
        <f>G105+G112+G113+G114+G115+G116+G117+G118+G121</f>
        <v>0</v>
      </c>
      <c r="H122" s="142">
        <f>H105+H112+H113+H114+H115+H116+H117+H121</f>
        <v>0</v>
      </c>
      <c r="I122" s="142">
        <f>I105+I112+I113+I114+I115+I116+I117+I121</f>
        <v>0</v>
      </c>
      <c r="J122" s="142">
        <f>SUM(G122:I122)</f>
        <v>0</v>
      </c>
      <c r="K122" s="187">
        <f>K105+K112+K113+K114+K115+K116+K117+K118+K121</f>
        <v>0</v>
      </c>
      <c r="L122" s="142">
        <f>L105+L112+L113+L114+L115+L116+L117+L121</f>
        <v>0</v>
      </c>
      <c r="M122" s="142">
        <f>M105+M112+M113+M114+M115+M116+M117+M121</f>
        <v>0</v>
      </c>
      <c r="N122" s="142">
        <f>SUM(K122:M122)</f>
        <v>0</v>
      </c>
      <c r="O122" s="187">
        <f>O105+O112+O113+O114+O115+O116+O117+O118+O121</f>
        <v>0</v>
      </c>
      <c r="P122" s="142">
        <f>P105+P112+P113+P114+P115+P116+P117+P121</f>
        <v>0</v>
      </c>
      <c r="Q122" s="142">
        <f>Q105+Q112+Q113+Q114+Q115+Q116+Q117+Q121</f>
        <v>0</v>
      </c>
      <c r="R122" s="142">
        <f>SUM(O122:Q122)</f>
        <v>0</v>
      </c>
    </row>
    <row r="123" spans="1:18" x14ac:dyDescent="0.25">
      <c r="A123" s="267" t="s">
        <v>247</v>
      </c>
      <c r="B123" s="177" t="s">
        <v>248</v>
      </c>
      <c r="C123" s="140">
        <v>0</v>
      </c>
      <c r="D123" s="141">
        <v>0</v>
      </c>
      <c r="E123" s="141">
        <v>0</v>
      </c>
      <c r="F123" s="178">
        <f>SUM(C123:E123)</f>
        <v>0</v>
      </c>
      <c r="G123" s="211">
        <v>0</v>
      </c>
      <c r="H123" s="144">
        <v>0</v>
      </c>
      <c r="I123" s="144">
        <v>0</v>
      </c>
      <c r="J123" s="144">
        <f>SUM(G123:I123)</f>
        <v>0</v>
      </c>
      <c r="K123" s="211">
        <v>0</v>
      </c>
      <c r="L123" s="144">
        <v>0</v>
      </c>
      <c r="M123" s="144">
        <v>0</v>
      </c>
      <c r="N123" s="144">
        <f>SUM(K123:M123)</f>
        <v>0</v>
      </c>
      <c r="O123" s="211">
        <v>0</v>
      </c>
      <c r="P123" s="144">
        <v>0</v>
      </c>
      <c r="Q123" s="144">
        <v>0</v>
      </c>
      <c r="R123" s="144">
        <f>SUM(O123:Q123)</f>
        <v>0</v>
      </c>
    </row>
    <row r="124" spans="1:18" x14ac:dyDescent="0.25">
      <c r="A124" s="268" t="s">
        <v>249</v>
      </c>
      <c r="B124" s="177" t="s">
        <v>250</v>
      </c>
      <c r="C124" s="140">
        <v>0</v>
      </c>
      <c r="D124" s="141">
        <v>0</v>
      </c>
      <c r="E124" s="141">
        <v>0</v>
      </c>
      <c r="F124" s="178">
        <f>SUM(C124:E124)</f>
        <v>0</v>
      </c>
      <c r="G124" s="211">
        <v>0</v>
      </c>
      <c r="H124" s="144">
        <v>0</v>
      </c>
      <c r="I124" s="144">
        <v>0</v>
      </c>
      <c r="J124" s="144">
        <f>SUM(G124:I124)</f>
        <v>0</v>
      </c>
      <c r="K124" s="211">
        <v>0</v>
      </c>
      <c r="L124" s="144">
        <v>0</v>
      </c>
      <c r="M124" s="144">
        <v>0</v>
      </c>
      <c r="N124" s="144">
        <f>SUM(K124:M124)</f>
        <v>0</v>
      </c>
      <c r="O124" s="211">
        <v>0</v>
      </c>
      <c r="P124" s="144">
        <v>0</v>
      </c>
      <c r="Q124" s="144">
        <v>0</v>
      </c>
      <c r="R124" s="144">
        <f>SUM(O124:Q124)</f>
        <v>0</v>
      </c>
    </row>
    <row r="125" spans="1:18" x14ac:dyDescent="0.25">
      <c r="A125" s="267" t="s">
        <v>468</v>
      </c>
      <c r="B125" s="177" t="s">
        <v>251</v>
      </c>
      <c r="C125" s="140">
        <v>0</v>
      </c>
      <c r="D125" s="141">
        <v>0</v>
      </c>
      <c r="E125" s="141">
        <v>0</v>
      </c>
      <c r="F125" s="178">
        <f>SUM(C125:E125)</f>
        <v>0</v>
      </c>
      <c r="G125" s="211">
        <v>0</v>
      </c>
      <c r="H125" s="144">
        <v>0</v>
      </c>
      <c r="I125" s="144">
        <v>0</v>
      </c>
      <c r="J125" s="144">
        <f>SUM(G125:I125)</f>
        <v>0</v>
      </c>
      <c r="K125" s="211">
        <v>0</v>
      </c>
      <c r="L125" s="144">
        <v>0</v>
      </c>
      <c r="M125" s="144">
        <v>0</v>
      </c>
      <c r="N125" s="144">
        <f>SUM(K125:M125)</f>
        <v>0</v>
      </c>
      <c r="O125" s="211">
        <v>0</v>
      </c>
      <c r="P125" s="144">
        <v>0</v>
      </c>
      <c r="Q125" s="144">
        <v>0</v>
      </c>
      <c r="R125" s="144">
        <f>SUM(O125:Q125)</f>
        <v>0</v>
      </c>
    </row>
    <row r="126" spans="1:18" x14ac:dyDescent="0.25">
      <c r="A126" s="267" t="s">
        <v>689</v>
      </c>
      <c r="B126" s="177" t="s">
        <v>252</v>
      </c>
      <c r="C126" s="140">
        <v>0</v>
      </c>
      <c r="D126" s="141"/>
      <c r="E126" s="141"/>
      <c r="F126" s="178"/>
      <c r="G126" s="211">
        <v>0</v>
      </c>
      <c r="H126" s="144"/>
      <c r="I126" s="144"/>
      <c r="J126" s="144"/>
      <c r="K126" s="211">
        <v>0</v>
      </c>
      <c r="L126" s="144"/>
      <c r="M126" s="144"/>
      <c r="N126" s="144"/>
      <c r="O126" s="211">
        <v>0</v>
      </c>
      <c r="P126" s="144"/>
      <c r="Q126" s="144"/>
      <c r="R126" s="144"/>
    </row>
    <row r="127" spans="1:18" x14ac:dyDescent="0.25">
      <c r="A127" s="267" t="s">
        <v>691</v>
      </c>
      <c r="B127" s="177" t="s">
        <v>690</v>
      </c>
      <c r="C127" s="140">
        <v>0</v>
      </c>
      <c r="D127" s="141">
        <v>0</v>
      </c>
      <c r="E127" s="141">
        <v>0</v>
      </c>
      <c r="F127" s="178">
        <f>SUM(C127:E127)</f>
        <v>0</v>
      </c>
      <c r="G127" s="211">
        <v>0</v>
      </c>
      <c r="H127" s="144">
        <v>0</v>
      </c>
      <c r="I127" s="144">
        <v>0</v>
      </c>
      <c r="J127" s="144">
        <f>SUM(G127:I127)</f>
        <v>0</v>
      </c>
      <c r="K127" s="211">
        <v>0</v>
      </c>
      <c r="L127" s="144">
        <v>0</v>
      </c>
      <c r="M127" s="144">
        <v>0</v>
      </c>
      <c r="N127" s="144">
        <f>SUM(K127:M127)</f>
        <v>0</v>
      </c>
      <c r="O127" s="211">
        <v>0</v>
      </c>
      <c r="P127" s="144">
        <v>0</v>
      </c>
      <c r="Q127" s="144">
        <v>0</v>
      </c>
      <c r="R127" s="144">
        <f>SUM(O127:Q127)</f>
        <v>0</v>
      </c>
    </row>
    <row r="128" spans="1:18" x14ac:dyDescent="0.25">
      <c r="A128" s="266" t="s">
        <v>441</v>
      </c>
      <c r="B128" s="265" t="s">
        <v>256</v>
      </c>
      <c r="C128" s="138">
        <f>SUM(C123:C127)</f>
        <v>0</v>
      </c>
      <c r="D128" s="139">
        <f>SUM(D123:D127)</f>
        <v>0</v>
      </c>
      <c r="E128" s="139">
        <f>SUM(E123:E127)</f>
        <v>0</v>
      </c>
      <c r="F128" s="178">
        <f>SUM(C128:E128)</f>
        <v>0</v>
      </c>
      <c r="G128" s="187">
        <f>SUM(G123:G127)</f>
        <v>0</v>
      </c>
      <c r="H128" s="142">
        <f>SUM(H123:H127)</f>
        <v>0</v>
      </c>
      <c r="I128" s="142">
        <f>SUM(I123:I127)</f>
        <v>0</v>
      </c>
      <c r="J128" s="144">
        <f>SUM(G128:I128)</f>
        <v>0</v>
      </c>
      <c r="K128" s="187">
        <f>SUM(K123:K127)</f>
        <v>0</v>
      </c>
      <c r="L128" s="142">
        <f>SUM(L123:L127)</f>
        <v>0</v>
      </c>
      <c r="M128" s="142">
        <f>SUM(M123:M127)</f>
        <v>0</v>
      </c>
      <c r="N128" s="144">
        <f>SUM(K128:M128)</f>
        <v>0</v>
      </c>
      <c r="O128" s="187">
        <f>SUM(O123:O127)</f>
        <v>0</v>
      </c>
      <c r="P128" s="142">
        <f>SUM(P123:P127)</f>
        <v>0</v>
      </c>
      <c r="Q128" s="142">
        <f>SUM(Q123:Q127)</f>
        <v>0</v>
      </c>
      <c r="R128" s="144">
        <f>SUM(O128:Q128)</f>
        <v>0</v>
      </c>
    </row>
    <row r="129" spans="1:18" x14ac:dyDescent="0.25">
      <c r="A129" s="266" t="s">
        <v>257</v>
      </c>
      <c r="B129" s="265" t="s">
        <v>258</v>
      </c>
      <c r="C129" s="138">
        <v>0</v>
      </c>
      <c r="D129" s="139">
        <v>0</v>
      </c>
      <c r="E129" s="139">
        <v>0</v>
      </c>
      <c r="F129" s="178">
        <v>0</v>
      </c>
      <c r="G129" s="187">
        <v>0</v>
      </c>
      <c r="H129" s="142">
        <v>0</v>
      </c>
      <c r="I129" s="142">
        <v>0</v>
      </c>
      <c r="J129" s="144">
        <v>0</v>
      </c>
      <c r="K129" s="187">
        <v>0</v>
      </c>
      <c r="L129" s="142">
        <v>0</v>
      </c>
      <c r="M129" s="142">
        <v>0</v>
      </c>
      <c r="N129" s="144">
        <v>0</v>
      </c>
      <c r="O129" s="187">
        <v>0</v>
      </c>
      <c r="P129" s="142">
        <v>0</v>
      </c>
      <c r="Q129" s="142">
        <v>0</v>
      </c>
      <c r="R129" s="144">
        <v>0</v>
      </c>
    </row>
    <row r="130" spans="1:18" x14ac:dyDescent="0.25">
      <c r="A130" s="264" t="s">
        <v>693</v>
      </c>
      <c r="B130" s="263" t="s">
        <v>692</v>
      </c>
      <c r="C130" s="138">
        <v>0</v>
      </c>
      <c r="D130" s="139">
        <v>0</v>
      </c>
      <c r="E130" s="139">
        <v>0</v>
      </c>
      <c r="F130" s="179">
        <f>SUM(C130:E130)</f>
        <v>0</v>
      </c>
      <c r="G130" s="187">
        <v>0</v>
      </c>
      <c r="H130" s="142">
        <v>0</v>
      </c>
      <c r="I130" s="142">
        <v>0</v>
      </c>
      <c r="J130" s="142">
        <f>SUM(G130:I130)</f>
        <v>0</v>
      </c>
      <c r="K130" s="187">
        <v>0</v>
      </c>
      <c r="L130" s="142">
        <v>0</v>
      </c>
      <c r="M130" s="142">
        <v>0</v>
      </c>
      <c r="N130" s="142">
        <f>SUM(K130:M130)</f>
        <v>0</v>
      </c>
      <c r="O130" s="187">
        <v>0</v>
      </c>
      <c r="P130" s="142">
        <v>0</v>
      </c>
      <c r="Q130" s="142">
        <v>0</v>
      </c>
      <c r="R130" s="142">
        <f>SUM(O130:Q130)</f>
        <v>0</v>
      </c>
    </row>
    <row r="131" spans="1:18" ht="15.75" x14ac:dyDescent="0.25">
      <c r="A131" s="108" t="s">
        <v>472</v>
      </c>
      <c r="B131" s="109" t="s">
        <v>259</v>
      </c>
      <c r="C131" s="147">
        <f>C122+C128+C129+C130</f>
        <v>0</v>
      </c>
      <c r="D131" s="147">
        <f>D122+D128+D130</f>
        <v>0</v>
      </c>
      <c r="E131" s="147">
        <f>E122+E128+E130</f>
        <v>0</v>
      </c>
      <c r="F131" s="181">
        <f>SUM(C131:E131)</f>
        <v>0</v>
      </c>
      <c r="G131" s="188">
        <f>G122+G128+G129+G130</f>
        <v>0</v>
      </c>
      <c r="H131" s="147">
        <f>H122+H128+H130</f>
        <v>0</v>
      </c>
      <c r="I131" s="147">
        <f>I122+I128+I130</f>
        <v>0</v>
      </c>
      <c r="J131" s="147">
        <f>SUM(G131:I131)</f>
        <v>0</v>
      </c>
      <c r="K131" s="188">
        <f>K122+K128+K129+K130</f>
        <v>0</v>
      </c>
      <c r="L131" s="147">
        <f>L122+L128+L130</f>
        <v>0</v>
      </c>
      <c r="M131" s="147">
        <f>M122+M128+M130</f>
        <v>0</v>
      </c>
      <c r="N131" s="147">
        <f>SUM(K131:M131)</f>
        <v>0</v>
      </c>
      <c r="O131" s="188">
        <f>O122+O128+O129+O130</f>
        <v>0</v>
      </c>
      <c r="P131" s="147">
        <f>P122+P128+P130</f>
        <v>0</v>
      </c>
      <c r="Q131" s="147">
        <f>Q122+Q128+Q130</f>
        <v>0</v>
      </c>
      <c r="R131" s="147">
        <f>SUM(O131:Q131)</f>
        <v>0</v>
      </c>
    </row>
    <row r="132" spans="1:18" ht="15.75" x14ac:dyDescent="0.25">
      <c r="A132" s="110" t="s">
        <v>508</v>
      </c>
      <c r="B132" s="110"/>
      <c r="C132" s="148">
        <f>C101+C131</f>
        <v>39723683</v>
      </c>
      <c r="D132" s="149">
        <f>D101+D131</f>
        <v>0</v>
      </c>
      <c r="E132" s="149">
        <f>E101+E131</f>
        <v>0</v>
      </c>
      <c r="F132" s="182">
        <f>SUM(C132:E132)</f>
        <v>39723683</v>
      </c>
      <c r="G132" s="219">
        <f>G101+G131</f>
        <v>54992917</v>
      </c>
      <c r="H132" s="220">
        <f>H101+H131</f>
        <v>0</v>
      </c>
      <c r="I132" s="220">
        <f>I101+I131</f>
        <v>0</v>
      </c>
      <c r="J132" s="220">
        <f>SUM(G132:I132)</f>
        <v>54992917</v>
      </c>
      <c r="K132" s="219">
        <f>K101+K131</f>
        <v>54992917</v>
      </c>
      <c r="L132" s="220">
        <f>L101+L131</f>
        <v>0</v>
      </c>
      <c r="M132" s="220">
        <f>M101+M131</f>
        <v>0</v>
      </c>
      <c r="N132" s="220">
        <f>SUM(K132:M132)</f>
        <v>54992917</v>
      </c>
      <c r="O132" s="219">
        <f>O101+O131</f>
        <v>55506787</v>
      </c>
      <c r="P132" s="220">
        <f>P101+P131</f>
        <v>0</v>
      </c>
      <c r="Q132" s="220">
        <f>Q101+Q131</f>
        <v>0</v>
      </c>
      <c r="R132" s="220">
        <f>SUM(O132:Q132)</f>
        <v>55506787</v>
      </c>
    </row>
  </sheetData>
  <mergeCells count="7">
    <mergeCell ref="O6:R6"/>
    <mergeCell ref="C1:K1"/>
    <mergeCell ref="A3:F3"/>
    <mergeCell ref="A4:F4"/>
    <mergeCell ref="C6:F6"/>
    <mergeCell ref="G6:J6"/>
    <mergeCell ref="K6:N6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EE3993-F62D-4D00-9CCD-63C7A479FAB3}">
  <sheetPr>
    <tabColor theme="7" tint="-0.499984740745262"/>
  </sheetPr>
  <dimension ref="A1:R132"/>
  <sheetViews>
    <sheetView topLeftCell="C1" zoomScale="90" zoomScaleNormal="90" workbookViewId="0">
      <selection activeCell="C1" sqref="C1:K1"/>
    </sheetView>
  </sheetViews>
  <sheetFormatPr defaultRowHeight="15" x14ac:dyDescent="0.25"/>
  <cols>
    <col min="1" max="1" width="94.28515625" bestFit="1" customWidth="1"/>
    <col min="2" max="2" width="8.85546875" bestFit="1" customWidth="1"/>
    <col min="3" max="3" width="15.7109375" bestFit="1" customWidth="1"/>
    <col min="4" max="4" width="10.5703125" bestFit="1" customWidth="1"/>
    <col min="6" max="7" width="15.7109375" bestFit="1" customWidth="1"/>
    <col min="8" max="8" width="10.5703125" bestFit="1" customWidth="1"/>
    <col min="10" max="11" width="15.7109375" bestFit="1" customWidth="1"/>
    <col min="12" max="12" width="10.5703125" bestFit="1" customWidth="1"/>
    <col min="14" max="15" width="15.7109375" bestFit="1" customWidth="1"/>
    <col min="16" max="16" width="10.5703125" bestFit="1" customWidth="1"/>
    <col min="18" max="18" width="15.7109375" bestFit="1" customWidth="1"/>
  </cols>
  <sheetData>
    <row r="1" spans="1:18" x14ac:dyDescent="0.25">
      <c r="C1" s="247" t="s">
        <v>724</v>
      </c>
      <c r="D1" s="247"/>
      <c r="E1" s="247"/>
      <c r="F1" s="247"/>
      <c r="G1" s="247"/>
      <c r="H1" s="247"/>
      <c r="I1" s="247"/>
      <c r="J1" s="247"/>
      <c r="K1" s="247"/>
    </row>
    <row r="3" spans="1:18" x14ac:dyDescent="0.25">
      <c r="A3" s="243" t="s">
        <v>706</v>
      </c>
      <c r="B3" s="244"/>
      <c r="C3" s="244"/>
      <c r="D3" s="244"/>
      <c r="E3" s="244"/>
      <c r="F3" s="245"/>
    </row>
    <row r="4" spans="1:18" x14ac:dyDescent="0.25">
      <c r="A4" s="246" t="s">
        <v>662</v>
      </c>
      <c r="B4" s="244"/>
      <c r="C4" s="244"/>
      <c r="D4" s="244"/>
      <c r="E4" s="244"/>
      <c r="F4" s="245"/>
    </row>
    <row r="5" spans="1:18" ht="18" x14ac:dyDescent="0.25">
      <c r="A5" s="84"/>
    </row>
    <row r="6" spans="1:18" x14ac:dyDescent="0.25">
      <c r="A6" s="73" t="s">
        <v>709</v>
      </c>
      <c r="C6" s="241" t="s">
        <v>647</v>
      </c>
      <c r="D6" s="241"/>
      <c r="E6" s="241"/>
      <c r="F6" s="242"/>
      <c r="G6" s="248" t="s">
        <v>741</v>
      </c>
      <c r="H6" s="241"/>
      <c r="I6" s="241"/>
      <c r="J6" s="241"/>
      <c r="K6" s="248" t="s">
        <v>742</v>
      </c>
      <c r="L6" s="241"/>
      <c r="M6" s="241"/>
      <c r="N6" s="241"/>
      <c r="O6" s="248" t="s">
        <v>747</v>
      </c>
      <c r="P6" s="241"/>
      <c r="Q6" s="241"/>
      <c r="R6" s="241"/>
    </row>
    <row r="7" spans="1:18" ht="60" x14ac:dyDescent="0.3">
      <c r="A7" s="284" t="s">
        <v>80</v>
      </c>
      <c r="B7" s="86" t="s">
        <v>81</v>
      </c>
      <c r="C7" s="85" t="s">
        <v>582</v>
      </c>
      <c r="D7" s="85" t="s">
        <v>583</v>
      </c>
      <c r="E7" s="85" t="s">
        <v>39</v>
      </c>
      <c r="F7" s="283" t="s">
        <v>23</v>
      </c>
      <c r="G7" s="183" t="s">
        <v>582</v>
      </c>
      <c r="H7" s="85" t="s">
        <v>583</v>
      </c>
      <c r="I7" s="85" t="s">
        <v>39</v>
      </c>
      <c r="J7" s="85" t="s">
        <v>23</v>
      </c>
      <c r="K7" s="183" t="s">
        <v>582</v>
      </c>
      <c r="L7" s="85" t="s">
        <v>583</v>
      </c>
      <c r="M7" s="85" t="s">
        <v>39</v>
      </c>
      <c r="N7" s="85" t="s">
        <v>23</v>
      </c>
      <c r="O7" s="183" t="s">
        <v>582</v>
      </c>
      <c r="P7" s="85" t="s">
        <v>583</v>
      </c>
      <c r="Q7" s="85" t="s">
        <v>39</v>
      </c>
      <c r="R7" s="85" t="s">
        <v>23</v>
      </c>
    </row>
    <row r="8" spans="1:18" ht="15" customHeight="1" x14ac:dyDescent="0.25">
      <c r="A8" s="282" t="s">
        <v>82</v>
      </c>
      <c r="B8" s="282" t="s">
        <v>83</v>
      </c>
      <c r="C8" s="140">
        <f>'2A melléklet'!C8+'2B melléklet'!C8</f>
        <v>34750760</v>
      </c>
      <c r="D8" s="141">
        <v>0</v>
      </c>
      <c r="E8" s="141">
        <v>0</v>
      </c>
      <c r="F8" s="178">
        <f>SUM(C8:E8)</f>
        <v>34750760</v>
      </c>
      <c r="G8" s="184">
        <f>'2A melléklet'!G8+'2B melléklet'!G8</f>
        <v>36949400</v>
      </c>
      <c r="H8" s="141">
        <v>0</v>
      </c>
      <c r="I8" s="141">
        <v>0</v>
      </c>
      <c r="J8" s="140">
        <f>SUM(G8:I8)</f>
        <v>36949400</v>
      </c>
      <c r="K8" s="184">
        <f>'2A melléklet'!K8+'2B melléklet'!K8</f>
        <v>36949400</v>
      </c>
      <c r="L8" s="141">
        <v>0</v>
      </c>
      <c r="M8" s="141">
        <v>0</v>
      </c>
      <c r="N8" s="140">
        <f>SUM(K8:M8)</f>
        <v>36949400</v>
      </c>
      <c r="O8" s="184">
        <f>'2A melléklet'!O8+'2B melléklet'!O8</f>
        <v>31990000</v>
      </c>
      <c r="P8" s="141">
        <v>0</v>
      </c>
      <c r="Q8" s="141">
        <v>0</v>
      </c>
      <c r="R8" s="140">
        <f>SUM(O8:Q8)</f>
        <v>31990000</v>
      </c>
    </row>
    <row r="9" spans="1:18" ht="15" customHeight="1" x14ac:dyDescent="0.25">
      <c r="A9" s="282" t="s">
        <v>84</v>
      </c>
      <c r="B9" s="272" t="s">
        <v>85</v>
      </c>
      <c r="C9" s="140">
        <f>'2A melléklet'!C9+'2B melléklet'!C9</f>
        <v>150000</v>
      </c>
      <c r="D9" s="141">
        <v>0</v>
      </c>
      <c r="E9" s="141">
        <v>0</v>
      </c>
      <c r="F9" s="178">
        <f>SUM(C9:E9)</f>
        <v>150000</v>
      </c>
      <c r="G9" s="184">
        <f>'2A melléklet'!G9+'2B melléklet'!G9</f>
        <v>150000</v>
      </c>
      <c r="H9" s="141">
        <v>0</v>
      </c>
      <c r="I9" s="141">
        <v>0</v>
      </c>
      <c r="J9" s="140">
        <f>SUM(G9:I9)</f>
        <v>150000</v>
      </c>
      <c r="K9" s="184">
        <f>'2A melléklet'!K9+'2B melléklet'!K9</f>
        <v>150000</v>
      </c>
      <c r="L9" s="141">
        <v>0</v>
      </c>
      <c r="M9" s="141">
        <v>0</v>
      </c>
      <c r="N9" s="140">
        <f>SUM(K9:M9)</f>
        <v>150000</v>
      </c>
      <c r="O9" s="184">
        <f>'2A melléklet'!O9+'2B melléklet'!O9</f>
        <v>150000</v>
      </c>
      <c r="P9" s="141">
        <v>0</v>
      </c>
      <c r="Q9" s="141">
        <v>0</v>
      </c>
      <c r="R9" s="140">
        <f>SUM(O9:Q9)</f>
        <v>150000</v>
      </c>
    </row>
    <row r="10" spans="1:18" ht="15" customHeight="1" x14ac:dyDescent="0.25">
      <c r="A10" s="282" t="s">
        <v>86</v>
      </c>
      <c r="B10" s="272" t="s">
        <v>87</v>
      </c>
      <c r="C10" s="140">
        <f>'2A melléklet'!C10+'2B melléklet'!C10</f>
        <v>1245000</v>
      </c>
      <c r="D10" s="141">
        <v>0</v>
      </c>
      <c r="E10" s="141">
        <v>0</v>
      </c>
      <c r="F10" s="178">
        <f>SUM(C10:E10)</f>
        <v>1245000</v>
      </c>
      <c r="G10" s="184">
        <f>'2A melléklet'!G10+'2B melléklet'!G10</f>
        <v>4098000</v>
      </c>
      <c r="H10" s="141">
        <v>0</v>
      </c>
      <c r="I10" s="141">
        <v>0</v>
      </c>
      <c r="J10" s="140">
        <f>SUM(G10:I10)</f>
        <v>4098000</v>
      </c>
      <c r="K10" s="184">
        <f>'2A melléklet'!K10+'2B melléklet'!K10</f>
        <v>2853000</v>
      </c>
      <c r="L10" s="141">
        <v>0</v>
      </c>
      <c r="M10" s="141">
        <v>0</v>
      </c>
      <c r="N10" s="140">
        <f>SUM(K10:M10)</f>
        <v>2853000</v>
      </c>
      <c r="O10" s="184">
        <f>'2A melléklet'!O10+'2B melléklet'!O10</f>
        <v>6655000</v>
      </c>
      <c r="P10" s="141">
        <v>0</v>
      </c>
      <c r="Q10" s="141">
        <v>0</v>
      </c>
      <c r="R10" s="140">
        <f>SUM(O10:Q10)</f>
        <v>6655000</v>
      </c>
    </row>
    <row r="11" spans="1:18" ht="15" customHeight="1" x14ac:dyDescent="0.25">
      <c r="A11" s="281" t="s">
        <v>88</v>
      </c>
      <c r="B11" s="272" t="s">
        <v>89</v>
      </c>
      <c r="C11" s="140">
        <f>'2A melléklet'!C11+'2B melléklet'!C11</f>
        <v>0</v>
      </c>
      <c r="D11" s="141">
        <v>0</v>
      </c>
      <c r="E11" s="141">
        <v>0</v>
      </c>
      <c r="F11" s="178">
        <f>SUM(C11:E11)</f>
        <v>0</v>
      </c>
      <c r="G11" s="184">
        <f>'2A melléklet'!G11+'2B melléklet'!G11</f>
        <v>405000</v>
      </c>
      <c r="H11" s="141">
        <v>0</v>
      </c>
      <c r="I11" s="141">
        <v>0</v>
      </c>
      <c r="J11" s="140">
        <f>SUM(G11:I11)</f>
        <v>405000</v>
      </c>
      <c r="K11" s="184">
        <f>'2A melléklet'!K11+'2B melléklet'!K11</f>
        <v>405000</v>
      </c>
      <c r="L11" s="141">
        <v>0</v>
      </c>
      <c r="M11" s="141">
        <v>0</v>
      </c>
      <c r="N11" s="140">
        <f>SUM(K11:M11)</f>
        <v>405000</v>
      </c>
      <c r="O11" s="184">
        <f>'2A melléklet'!O11+'2B melléklet'!O11</f>
        <v>736040</v>
      </c>
      <c r="P11" s="141">
        <v>0</v>
      </c>
      <c r="Q11" s="141">
        <v>0</v>
      </c>
      <c r="R11" s="140">
        <f>SUM(O11:Q11)</f>
        <v>736040</v>
      </c>
    </row>
    <row r="12" spans="1:18" ht="15" customHeight="1" x14ac:dyDescent="0.25">
      <c r="A12" s="281" t="s">
        <v>90</v>
      </c>
      <c r="B12" s="272" t="s">
        <v>91</v>
      </c>
      <c r="C12" s="140">
        <f>'2A melléklet'!C12+'2B melléklet'!C12</f>
        <v>0</v>
      </c>
      <c r="D12" s="141">
        <v>0</v>
      </c>
      <c r="E12" s="141">
        <v>0</v>
      </c>
      <c r="F12" s="178">
        <f>SUM(C12:E12)</f>
        <v>0</v>
      </c>
      <c r="G12" s="184">
        <f>'2A melléklet'!G12+'2B melléklet'!G12</f>
        <v>0</v>
      </c>
      <c r="H12" s="141">
        <v>0</v>
      </c>
      <c r="I12" s="141">
        <v>0</v>
      </c>
      <c r="J12" s="140">
        <f>SUM(G12:I12)</f>
        <v>0</v>
      </c>
      <c r="K12" s="184">
        <f>'2A melléklet'!K12+'2B melléklet'!K12</f>
        <v>0</v>
      </c>
      <c r="L12" s="141">
        <v>0</v>
      </c>
      <c r="M12" s="141">
        <v>0</v>
      </c>
      <c r="N12" s="140">
        <f>SUM(K12:M12)</f>
        <v>0</v>
      </c>
      <c r="O12" s="184">
        <f>'2A melléklet'!O12+'2B melléklet'!O12</f>
        <v>0</v>
      </c>
      <c r="P12" s="141">
        <v>0</v>
      </c>
      <c r="Q12" s="141">
        <v>0</v>
      </c>
      <c r="R12" s="140">
        <f>SUM(O12:Q12)</f>
        <v>0</v>
      </c>
    </row>
    <row r="13" spans="1:18" ht="15" customHeight="1" x14ac:dyDescent="0.25">
      <c r="A13" s="281" t="s">
        <v>92</v>
      </c>
      <c r="B13" s="272" t="s">
        <v>93</v>
      </c>
      <c r="C13" s="140">
        <f>'2A melléklet'!C13+'2B melléklet'!C13</f>
        <v>0</v>
      </c>
      <c r="D13" s="141">
        <v>0</v>
      </c>
      <c r="E13" s="141">
        <v>0</v>
      </c>
      <c r="F13" s="178">
        <f>SUM(C13:E13)</f>
        <v>0</v>
      </c>
      <c r="G13" s="184">
        <f>'2A melléklet'!G13+'2B melléklet'!G13</f>
        <v>0</v>
      </c>
      <c r="H13" s="141">
        <v>0</v>
      </c>
      <c r="I13" s="141">
        <v>0</v>
      </c>
      <c r="J13" s="140">
        <f>SUM(G13:I13)</f>
        <v>0</v>
      </c>
      <c r="K13" s="184">
        <f>'2A melléklet'!K13+'2B melléklet'!K13</f>
        <v>0</v>
      </c>
      <c r="L13" s="141">
        <v>0</v>
      </c>
      <c r="M13" s="141">
        <v>0</v>
      </c>
      <c r="N13" s="140">
        <f>SUM(K13:M13)</f>
        <v>0</v>
      </c>
      <c r="O13" s="184">
        <f>'2A melléklet'!O13+'2B melléklet'!O13</f>
        <v>0</v>
      </c>
      <c r="P13" s="141">
        <v>0</v>
      </c>
      <c r="Q13" s="141">
        <v>0</v>
      </c>
      <c r="R13" s="140">
        <f>SUM(O13:Q13)</f>
        <v>0</v>
      </c>
    </row>
    <row r="14" spans="1:18" ht="15" customHeight="1" x14ac:dyDescent="0.25">
      <c r="A14" s="281" t="s">
        <v>94</v>
      </c>
      <c r="B14" s="272" t="s">
        <v>95</v>
      </c>
      <c r="C14" s="140">
        <f>'2A melléklet'!C14+'2B melléklet'!C14</f>
        <v>1056601</v>
      </c>
      <c r="D14" s="141">
        <v>0</v>
      </c>
      <c r="E14" s="141">
        <v>0</v>
      </c>
      <c r="F14" s="178">
        <f>SUM(C14:E14)</f>
        <v>1056601</v>
      </c>
      <c r="G14" s="184">
        <f>'2A melléklet'!G14+'2B melléklet'!G14</f>
        <v>1170000</v>
      </c>
      <c r="H14" s="141">
        <v>0</v>
      </c>
      <c r="I14" s="141">
        <v>0</v>
      </c>
      <c r="J14" s="140">
        <f>SUM(G14:I14)</f>
        <v>1170000</v>
      </c>
      <c r="K14" s="184">
        <f>'2A melléklet'!K14+'2B melléklet'!K14</f>
        <v>1170000</v>
      </c>
      <c r="L14" s="141">
        <v>0</v>
      </c>
      <c r="M14" s="141">
        <v>0</v>
      </c>
      <c r="N14" s="140">
        <f>SUM(K14:M14)</f>
        <v>1170000</v>
      </c>
      <c r="O14" s="184">
        <f>'2A melléklet'!O14+'2B melléklet'!O14</f>
        <v>1133312</v>
      </c>
      <c r="P14" s="141">
        <v>0</v>
      </c>
      <c r="Q14" s="141">
        <v>0</v>
      </c>
      <c r="R14" s="140">
        <f>SUM(O14:Q14)</f>
        <v>1133312</v>
      </c>
    </row>
    <row r="15" spans="1:18" ht="15" customHeight="1" x14ac:dyDescent="0.25">
      <c r="A15" s="281" t="s">
        <v>96</v>
      </c>
      <c r="B15" s="272" t="s">
        <v>97</v>
      </c>
      <c r="C15" s="140">
        <f>'2A melléklet'!C15+'2B melléklet'!C15</f>
        <v>0</v>
      </c>
      <c r="D15" s="141">
        <v>0</v>
      </c>
      <c r="E15" s="141">
        <v>0</v>
      </c>
      <c r="F15" s="178">
        <f>SUM(C15:E15)</f>
        <v>0</v>
      </c>
      <c r="G15" s="184">
        <f>'2A melléklet'!G15+'2B melléklet'!G15</f>
        <v>0</v>
      </c>
      <c r="H15" s="141">
        <v>0</v>
      </c>
      <c r="I15" s="141">
        <v>0</v>
      </c>
      <c r="J15" s="140">
        <f>SUM(G15:I15)</f>
        <v>0</v>
      </c>
      <c r="K15" s="184">
        <f>'2A melléklet'!K15+'2B melléklet'!K15</f>
        <v>0</v>
      </c>
      <c r="L15" s="141">
        <v>0</v>
      </c>
      <c r="M15" s="141">
        <v>0</v>
      </c>
      <c r="N15" s="140">
        <f>SUM(K15:M15)</f>
        <v>0</v>
      </c>
      <c r="O15" s="184">
        <f>'2A melléklet'!O15+'2B melléklet'!O15</f>
        <v>0</v>
      </c>
      <c r="P15" s="141">
        <v>0</v>
      </c>
      <c r="Q15" s="141">
        <v>0</v>
      </c>
      <c r="R15" s="140">
        <f>SUM(O15:Q15)</f>
        <v>0</v>
      </c>
    </row>
    <row r="16" spans="1:18" ht="15" customHeight="1" x14ac:dyDescent="0.25">
      <c r="A16" s="177" t="s">
        <v>98</v>
      </c>
      <c r="B16" s="272" t="s">
        <v>99</v>
      </c>
      <c r="C16" s="140">
        <f>'2A melléklet'!C16+'2B melléklet'!C16</f>
        <v>645000</v>
      </c>
      <c r="D16" s="141">
        <v>0</v>
      </c>
      <c r="E16" s="141">
        <v>0</v>
      </c>
      <c r="F16" s="178">
        <f>SUM(C16:E16)</f>
        <v>645000</v>
      </c>
      <c r="G16" s="184">
        <f>'2A melléklet'!G16+'2B melléklet'!G16</f>
        <v>900000</v>
      </c>
      <c r="H16" s="141">
        <v>0</v>
      </c>
      <c r="I16" s="141">
        <v>0</v>
      </c>
      <c r="J16" s="140">
        <f>SUM(G16:I16)</f>
        <v>900000</v>
      </c>
      <c r="K16" s="184">
        <f>'2A melléklet'!K16+'2B melléklet'!K16</f>
        <v>900000</v>
      </c>
      <c r="L16" s="141">
        <v>0</v>
      </c>
      <c r="M16" s="141">
        <v>0</v>
      </c>
      <c r="N16" s="140">
        <f>SUM(K16:M16)</f>
        <v>900000</v>
      </c>
      <c r="O16" s="184">
        <f>'2A melléklet'!O16+'2B melléklet'!O16</f>
        <v>605000</v>
      </c>
      <c r="P16" s="141">
        <v>0</v>
      </c>
      <c r="Q16" s="141">
        <v>0</v>
      </c>
      <c r="R16" s="140">
        <f>SUM(O16:Q16)</f>
        <v>605000</v>
      </c>
    </row>
    <row r="17" spans="1:18" ht="15" customHeight="1" x14ac:dyDescent="0.25">
      <c r="A17" s="177" t="s">
        <v>100</v>
      </c>
      <c r="B17" s="272" t="s">
        <v>101</v>
      </c>
      <c r="C17" s="140">
        <f>'2A melléklet'!C17+'2B melléklet'!C17</f>
        <v>126322</v>
      </c>
      <c r="D17" s="141">
        <v>0</v>
      </c>
      <c r="E17" s="141">
        <v>0</v>
      </c>
      <c r="F17" s="178">
        <f>SUM(C17:E17)</f>
        <v>126322</v>
      </c>
      <c r="G17" s="184">
        <f>'2A melléklet'!G17+'2B melléklet'!G17</f>
        <v>140000</v>
      </c>
      <c r="H17" s="141">
        <v>0</v>
      </c>
      <c r="I17" s="141">
        <v>0</v>
      </c>
      <c r="J17" s="140">
        <f>SUM(G17:I17)</f>
        <v>140000</v>
      </c>
      <c r="K17" s="184">
        <f>'2A melléklet'!K17+'2B melléklet'!K17</f>
        <v>140000</v>
      </c>
      <c r="L17" s="141">
        <v>0</v>
      </c>
      <c r="M17" s="141">
        <v>0</v>
      </c>
      <c r="N17" s="140">
        <f>SUM(K17:M17)</f>
        <v>140000</v>
      </c>
      <c r="O17" s="184">
        <f>'2A melléklet'!O17+'2B melléklet'!O17</f>
        <v>117293</v>
      </c>
      <c r="P17" s="141">
        <v>0</v>
      </c>
      <c r="Q17" s="141">
        <v>0</v>
      </c>
      <c r="R17" s="140">
        <f>SUM(O17:Q17)</f>
        <v>117293</v>
      </c>
    </row>
    <row r="18" spans="1:18" ht="15" customHeight="1" x14ac:dyDescent="0.25">
      <c r="A18" s="177" t="s">
        <v>102</v>
      </c>
      <c r="B18" s="272" t="s">
        <v>103</v>
      </c>
      <c r="C18" s="140">
        <f>'2A melléklet'!C18+'2B melléklet'!C18</f>
        <v>0</v>
      </c>
      <c r="D18" s="141">
        <v>0</v>
      </c>
      <c r="E18" s="141">
        <v>0</v>
      </c>
      <c r="F18" s="178">
        <f>SUM(C18:E18)</f>
        <v>0</v>
      </c>
      <c r="G18" s="184">
        <f>'2A melléklet'!G18+'2B melléklet'!G18</f>
        <v>0</v>
      </c>
      <c r="H18" s="141">
        <v>0</v>
      </c>
      <c r="I18" s="141">
        <v>0</v>
      </c>
      <c r="J18" s="140">
        <f>SUM(G18:I18)</f>
        <v>0</v>
      </c>
      <c r="K18" s="184">
        <f>'2A melléklet'!K18+'2B melléklet'!K18</f>
        <v>0</v>
      </c>
      <c r="L18" s="141">
        <v>0</v>
      </c>
      <c r="M18" s="141">
        <v>0</v>
      </c>
      <c r="N18" s="140">
        <f>SUM(K18:M18)</f>
        <v>0</v>
      </c>
      <c r="O18" s="184">
        <f>'2A melléklet'!O18+'2B melléklet'!O18</f>
        <v>0</v>
      </c>
      <c r="P18" s="141">
        <v>0</v>
      </c>
      <c r="Q18" s="141">
        <v>0</v>
      </c>
      <c r="R18" s="140">
        <f>SUM(O18:Q18)</f>
        <v>0</v>
      </c>
    </row>
    <row r="19" spans="1:18" ht="15" customHeight="1" x14ac:dyDescent="0.25">
      <c r="A19" s="177" t="s">
        <v>104</v>
      </c>
      <c r="B19" s="272" t="s">
        <v>105</v>
      </c>
      <c r="C19" s="140">
        <f>'2A melléklet'!C19+'2B melléklet'!C19</f>
        <v>0</v>
      </c>
      <c r="D19" s="141">
        <v>0</v>
      </c>
      <c r="E19" s="141">
        <v>0</v>
      </c>
      <c r="F19" s="178">
        <f>SUM(C19:E19)</f>
        <v>0</v>
      </c>
      <c r="G19" s="184">
        <f>'2A melléklet'!G19+'2B melléklet'!G19</f>
        <v>0</v>
      </c>
      <c r="H19" s="141">
        <v>0</v>
      </c>
      <c r="I19" s="141">
        <v>0</v>
      </c>
      <c r="J19" s="140">
        <f>SUM(G19:I19)</f>
        <v>0</v>
      </c>
      <c r="K19" s="184">
        <f>'2A melléklet'!K19+'2B melléklet'!K19</f>
        <v>0</v>
      </c>
      <c r="L19" s="141">
        <v>0</v>
      </c>
      <c r="M19" s="141">
        <v>0</v>
      </c>
      <c r="N19" s="140">
        <f>SUM(K19:M19)</f>
        <v>0</v>
      </c>
      <c r="O19" s="184">
        <f>'2A melléklet'!O19+'2B melléklet'!O19</f>
        <v>0</v>
      </c>
      <c r="P19" s="141">
        <v>0</v>
      </c>
      <c r="Q19" s="141">
        <v>0</v>
      </c>
      <c r="R19" s="140">
        <f>SUM(O19:Q19)</f>
        <v>0</v>
      </c>
    </row>
    <row r="20" spans="1:18" ht="15" customHeight="1" x14ac:dyDescent="0.25">
      <c r="A20" s="177" t="s">
        <v>442</v>
      </c>
      <c r="B20" s="272" t="s">
        <v>106</v>
      </c>
      <c r="C20" s="140">
        <f>'2A melléklet'!C20+'2B melléklet'!C20</f>
        <v>240000</v>
      </c>
      <c r="D20" s="141">
        <v>0</v>
      </c>
      <c r="E20" s="141">
        <v>0</v>
      </c>
      <c r="F20" s="178">
        <f>SUM(C20:E20)</f>
        <v>240000</v>
      </c>
      <c r="G20" s="184">
        <f>'2A melléklet'!G20+'2B melléklet'!G20</f>
        <v>405000</v>
      </c>
      <c r="H20" s="141">
        <v>0</v>
      </c>
      <c r="I20" s="141">
        <v>0</v>
      </c>
      <c r="J20" s="140">
        <f>SUM(G20:I20)</f>
        <v>405000</v>
      </c>
      <c r="K20" s="184">
        <f>'2A melléklet'!K20+'2B melléklet'!K20</f>
        <v>405000</v>
      </c>
      <c r="L20" s="141">
        <v>0</v>
      </c>
      <c r="M20" s="141">
        <v>0</v>
      </c>
      <c r="N20" s="140">
        <f>SUM(K20:M20)</f>
        <v>405000</v>
      </c>
      <c r="O20" s="184">
        <f>'2A melléklet'!O20+'2B melléklet'!O20</f>
        <v>1560000</v>
      </c>
      <c r="P20" s="141">
        <v>0</v>
      </c>
      <c r="Q20" s="141">
        <v>0</v>
      </c>
      <c r="R20" s="140">
        <f>SUM(O20:Q20)</f>
        <v>1560000</v>
      </c>
    </row>
    <row r="21" spans="1:18" ht="15" customHeight="1" x14ac:dyDescent="0.25">
      <c r="A21" s="280" t="s">
        <v>381</v>
      </c>
      <c r="B21" s="278" t="s">
        <v>107</v>
      </c>
      <c r="C21" s="138">
        <f>'2A melléklet'!C21+'2B melléklet'!C21</f>
        <v>38213683</v>
      </c>
      <c r="D21" s="138">
        <f>SUM(D8:D20)</f>
        <v>0</v>
      </c>
      <c r="E21" s="138">
        <f>SUM(E8:E20)</f>
        <v>0</v>
      </c>
      <c r="F21" s="178">
        <f>SUM(C21:E21)</f>
        <v>38213683</v>
      </c>
      <c r="G21" s="185">
        <f>'2A melléklet'!G21+'2B melléklet'!G21</f>
        <v>44217400</v>
      </c>
      <c r="H21" s="138">
        <f>SUM(H8:H20)</f>
        <v>0</v>
      </c>
      <c r="I21" s="138">
        <f>SUM(I8:I20)</f>
        <v>0</v>
      </c>
      <c r="J21" s="140">
        <f>SUM(G21:I21)</f>
        <v>44217400</v>
      </c>
      <c r="K21" s="185">
        <f>'2A melléklet'!K21+'2B melléklet'!K21</f>
        <v>42972400</v>
      </c>
      <c r="L21" s="138">
        <f>SUM(L8:L20)</f>
        <v>0</v>
      </c>
      <c r="M21" s="138">
        <f>SUM(M8:M20)</f>
        <v>0</v>
      </c>
      <c r="N21" s="140">
        <f>SUM(K21:M21)</f>
        <v>42972400</v>
      </c>
      <c r="O21" s="185">
        <f>'2A melléklet'!O21+'2B melléklet'!O21</f>
        <v>42946645</v>
      </c>
      <c r="P21" s="138">
        <f>SUM(P8:P20)</f>
        <v>0</v>
      </c>
      <c r="Q21" s="138">
        <f>SUM(Q8:Q20)</f>
        <v>0</v>
      </c>
      <c r="R21" s="140">
        <f>SUM(O21:Q21)</f>
        <v>42946645</v>
      </c>
    </row>
    <row r="22" spans="1:18" ht="15" customHeight="1" x14ac:dyDescent="0.25">
      <c r="A22" s="177" t="s">
        <v>108</v>
      </c>
      <c r="B22" s="272" t="s">
        <v>109</v>
      </c>
      <c r="C22" s="140">
        <f>'2A melléklet'!C22+'2B melléklet'!C22</f>
        <v>3328000</v>
      </c>
      <c r="D22" s="141">
        <v>0</v>
      </c>
      <c r="E22" s="141">
        <v>0</v>
      </c>
      <c r="F22" s="178">
        <f>SUM(C22:E22)</f>
        <v>3328000</v>
      </c>
      <c r="G22" s="184">
        <f>'2A melléklet'!G22+'2B melléklet'!G22</f>
        <v>3328000</v>
      </c>
      <c r="H22" s="141">
        <v>0</v>
      </c>
      <c r="I22" s="141">
        <v>0</v>
      </c>
      <c r="J22" s="140">
        <f>SUM(G22:I22)</f>
        <v>3328000</v>
      </c>
      <c r="K22" s="184">
        <f>'2A melléklet'!K22+'2B melléklet'!K22</f>
        <v>3328000</v>
      </c>
      <c r="L22" s="141">
        <v>0</v>
      </c>
      <c r="M22" s="141">
        <v>0</v>
      </c>
      <c r="N22" s="140">
        <f>SUM(K22:M22)</f>
        <v>3328000</v>
      </c>
      <c r="O22" s="184">
        <f>'2A melléklet'!O22+'2B melléklet'!O22</f>
        <v>3328000</v>
      </c>
      <c r="P22" s="141">
        <v>0</v>
      </c>
      <c r="Q22" s="141">
        <v>0</v>
      </c>
      <c r="R22" s="140">
        <f>SUM(O22:Q22)</f>
        <v>3328000</v>
      </c>
    </row>
    <row r="23" spans="1:18" ht="15" customHeight="1" x14ac:dyDescent="0.25">
      <c r="A23" s="177" t="s">
        <v>110</v>
      </c>
      <c r="B23" s="272" t="s">
        <v>111</v>
      </c>
      <c r="C23" s="140">
        <f>'2A melléklet'!C23+'2B melléklet'!C23</f>
        <v>84500</v>
      </c>
      <c r="D23" s="141">
        <v>0</v>
      </c>
      <c r="E23" s="141">
        <v>0</v>
      </c>
      <c r="F23" s="178">
        <f>SUM(C23:E23)</f>
        <v>84500</v>
      </c>
      <c r="G23" s="184">
        <f>'2A melléklet'!G23+'2B melléklet'!G23</f>
        <v>84500</v>
      </c>
      <c r="H23" s="141">
        <v>0</v>
      </c>
      <c r="I23" s="141">
        <v>0</v>
      </c>
      <c r="J23" s="140">
        <f>SUM(G23:I23)</f>
        <v>84500</v>
      </c>
      <c r="K23" s="184">
        <f>'2A melléklet'!K23+'2B melléklet'!K23</f>
        <v>2629500</v>
      </c>
      <c r="L23" s="141">
        <v>0</v>
      </c>
      <c r="M23" s="141">
        <v>0</v>
      </c>
      <c r="N23" s="140">
        <f>SUM(K23:M23)</f>
        <v>2629500</v>
      </c>
      <c r="O23" s="184">
        <f>'2A melléklet'!O23+'2B melléklet'!O23</f>
        <v>2344500</v>
      </c>
      <c r="P23" s="141">
        <v>0</v>
      </c>
      <c r="Q23" s="141">
        <v>0</v>
      </c>
      <c r="R23" s="140">
        <f>SUM(O23:Q23)</f>
        <v>2344500</v>
      </c>
    </row>
    <row r="24" spans="1:18" ht="15" customHeight="1" x14ac:dyDescent="0.25">
      <c r="A24" s="274" t="s">
        <v>112</v>
      </c>
      <c r="B24" s="272" t="s">
        <v>113</v>
      </c>
      <c r="C24" s="140">
        <f>'2A melléklet'!C24+'2B melléklet'!C24</f>
        <v>500000</v>
      </c>
      <c r="D24" s="141">
        <v>0</v>
      </c>
      <c r="E24" s="141">
        <v>0</v>
      </c>
      <c r="F24" s="178">
        <f>SUM(C24:E24)</f>
        <v>500000</v>
      </c>
      <c r="G24" s="184">
        <f>'2A melléklet'!G24+'2B melléklet'!G24</f>
        <v>2230000</v>
      </c>
      <c r="H24" s="141">
        <v>0</v>
      </c>
      <c r="I24" s="141">
        <v>0</v>
      </c>
      <c r="J24" s="140">
        <f>SUM(G24:I24)</f>
        <v>2230000</v>
      </c>
      <c r="K24" s="184">
        <f>'2A melléklet'!K24+'2B melléklet'!K24</f>
        <v>730000</v>
      </c>
      <c r="L24" s="141">
        <v>0</v>
      </c>
      <c r="M24" s="141">
        <v>0</v>
      </c>
      <c r="N24" s="140">
        <f>SUM(K24:M24)</f>
        <v>730000</v>
      </c>
      <c r="O24" s="184">
        <f>'2A melléklet'!O24+'2B melléklet'!O24</f>
        <v>850000</v>
      </c>
      <c r="P24" s="141">
        <v>0</v>
      </c>
      <c r="Q24" s="141">
        <v>0</v>
      </c>
      <c r="R24" s="140">
        <f>SUM(O24:Q24)</f>
        <v>850000</v>
      </c>
    </row>
    <row r="25" spans="1:18" ht="15" customHeight="1" x14ac:dyDescent="0.25">
      <c r="A25" s="263" t="s">
        <v>382</v>
      </c>
      <c r="B25" s="278" t="s">
        <v>114</v>
      </c>
      <c r="C25" s="138">
        <f>'2A melléklet'!C25+'2B melléklet'!C25</f>
        <v>3912500</v>
      </c>
      <c r="D25" s="138">
        <f>SUM(D22:D24)</f>
        <v>0</v>
      </c>
      <c r="E25" s="138">
        <f>SUM(E22:E24)</f>
        <v>0</v>
      </c>
      <c r="F25" s="179">
        <f>SUM(C25:E25)</f>
        <v>3912500</v>
      </c>
      <c r="G25" s="185">
        <f>'2A melléklet'!G25+'2B melléklet'!G25</f>
        <v>5642500</v>
      </c>
      <c r="H25" s="138">
        <f>SUM(H22:H24)</f>
        <v>0</v>
      </c>
      <c r="I25" s="138">
        <f>SUM(I22:I24)</f>
        <v>0</v>
      </c>
      <c r="J25" s="138">
        <f>SUM(G25:I25)</f>
        <v>5642500</v>
      </c>
      <c r="K25" s="185">
        <f>'2A melléklet'!K25+'2B melléklet'!K25</f>
        <v>6687500</v>
      </c>
      <c r="L25" s="138">
        <f>SUM(L22:L24)</f>
        <v>0</v>
      </c>
      <c r="M25" s="138">
        <f>SUM(M22:M24)</f>
        <v>0</v>
      </c>
      <c r="N25" s="138">
        <f>SUM(K25:M25)</f>
        <v>6687500</v>
      </c>
      <c r="O25" s="185">
        <f>'2A melléklet'!O25+'2B melléklet'!O25</f>
        <v>6522500</v>
      </c>
      <c r="P25" s="138">
        <f>SUM(P22:P24)</f>
        <v>0</v>
      </c>
      <c r="Q25" s="138">
        <f>SUM(Q22:Q24)</f>
        <v>0</v>
      </c>
      <c r="R25" s="138">
        <f>SUM(O25:Q25)</f>
        <v>6522500</v>
      </c>
    </row>
    <row r="26" spans="1:18" ht="15" customHeight="1" x14ac:dyDescent="0.25">
      <c r="A26" s="279" t="s">
        <v>469</v>
      </c>
      <c r="B26" s="270" t="s">
        <v>115</v>
      </c>
      <c r="C26" s="138">
        <f>'2A melléklet'!C26+'2B melléklet'!C26</f>
        <v>42126183</v>
      </c>
      <c r="D26" s="138">
        <f>D21+D25</f>
        <v>0</v>
      </c>
      <c r="E26" s="138">
        <f>E21+E25</f>
        <v>0</v>
      </c>
      <c r="F26" s="179">
        <f>SUM(C26:E26)</f>
        <v>42126183</v>
      </c>
      <c r="G26" s="185">
        <f>'2A melléklet'!G26+'2B melléklet'!G26</f>
        <v>49859900</v>
      </c>
      <c r="H26" s="138">
        <f>H21+H25</f>
        <v>0</v>
      </c>
      <c r="I26" s="138">
        <f>I21+I25</f>
        <v>0</v>
      </c>
      <c r="J26" s="138">
        <f>SUM(G26:I26)</f>
        <v>49859900</v>
      </c>
      <c r="K26" s="185">
        <f>'2A melléklet'!K26+'2B melléklet'!K26</f>
        <v>49659900</v>
      </c>
      <c r="L26" s="138">
        <f>L21+L25</f>
        <v>0</v>
      </c>
      <c r="M26" s="138">
        <f>M21+M25</f>
        <v>0</v>
      </c>
      <c r="N26" s="138">
        <f>SUM(K26:M26)</f>
        <v>49659900</v>
      </c>
      <c r="O26" s="185">
        <f>'2A melléklet'!O26+'2B melléklet'!O26</f>
        <v>49469145</v>
      </c>
      <c r="P26" s="138">
        <f>P21+P25</f>
        <v>0</v>
      </c>
      <c r="Q26" s="138">
        <f>Q21+Q25</f>
        <v>0</v>
      </c>
      <c r="R26" s="138">
        <f>SUM(O26:Q26)</f>
        <v>49469145</v>
      </c>
    </row>
    <row r="27" spans="1:18" ht="15" customHeight="1" x14ac:dyDescent="0.25">
      <c r="A27" s="265" t="s">
        <v>443</v>
      </c>
      <c r="B27" s="270" t="s">
        <v>116</v>
      </c>
      <c r="C27" s="138">
        <f>'2A melléklet'!C27+'2B melléklet'!C27</f>
        <v>7553000</v>
      </c>
      <c r="D27" s="139">
        <v>0</v>
      </c>
      <c r="E27" s="139">
        <v>0</v>
      </c>
      <c r="F27" s="179">
        <f>SUM(C27:E27)</f>
        <v>7553000</v>
      </c>
      <c r="G27" s="185">
        <f>'2A melléklet'!G27+'2B melléklet'!G27</f>
        <v>8870517</v>
      </c>
      <c r="H27" s="139">
        <v>0</v>
      </c>
      <c r="I27" s="139">
        <v>0</v>
      </c>
      <c r="J27" s="138">
        <f>SUM(G27:I27)</f>
        <v>8870517</v>
      </c>
      <c r="K27" s="185">
        <f>'2A melléklet'!K27+'2B melléklet'!K27</f>
        <v>8839517</v>
      </c>
      <c r="L27" s="139">
        <v>0</v>
      </c>
      <c r="M27" s="139">
        <v>0</v>
      </c>
      <c r="N27" s="138">
        <f>SUM(K27:M27)</f>
        <v>8839517</v>
      </c>
      <c r="O27" s="185">
        <f>'2A melléklet'!O27+'2B melléklet'!O27</f>
        <v>8870517</v>
      </c>
      <c r="P27" s="139">
        <v>0</v>
      </c>
      <c r="Q27" s="139">
        <v>0</v>
      </c>
      <c r="R27" s="138">
        <f>SUM(O27:Q27)</f>
        <v>8870517</v>
      </c>
    </row>
    <row r="28" spans="1:18" ht="15" customHeight="1" x14ac:dyDescent="0.25">
      <c r="A28" s="177" t="s">
        <v>117</v>
      </c>
      <c r="B28" s="272" t="s">
        <v>118</v>
      </c>
      <c r="C28" s="140">
        <f>'2A melléklet'!C28+'2B melléklet'!C28</f>
        <v>50000</v>
      </c>
      <c r="D28" s="141">
        <v>0</v>
      </c>
      <c r="E28" s="141">
        <v>0</v>
      </c>
      <c r="F28" s="178">
        <f>SUM(C28:E28)</f>
        <v>50000</v>
      </c>
      <c r="G28" s="184">
        <f>'2A melléklet'!G28+'2B melléklet'!G28</f>
        <v>50000</v>
      </c>
      <c r="H28" s="141">
        <v>0</v>
      </c>
      <c r="I28" s="141">
        <v>0</v>
      </c>
      <c r="J28" s="140">
        <f>SUM(G28:I28)</f>
        <v>50000</v>
      </c>
      <c r="K28" s="184">
        <f>'2A melléklet'!K28+'2B melléklet'!K28</f>
        <v>50000</v>
      </c>
      <c r="L28" s="141">
        <v>0</v>
      </c>
      <c r="M28" s="141">
        <v>0</v>
      </c>
      <c r="N28" s="140">
        <f>SUM(K28:M28)</f>
        <v>50000</v>
      </c>
      <c r="O28" s="184">
        <f>'2A melléklet'!O28+'2B melléklet'!O28</f>
        <v>62709</v>
      </c>
      <c r="P28" s="141">
        <v>0</v>
      </c>
      <c r="Q28" s="141">
        <v>0</v>
      </c>
      <c r="R28" s="140">
        <f>SUM(O28:Q28)</f>
        <v>62709</v>
      </c>
    </row>
    <row r="29" spans="1:18" ht="15" customHeight="1" x14ac:dyDescent="0.25">
      <c r="A29" s="177" t="s">
        <v>119</v>
      </c>
      <c r="B29" s="272" t="s">
        <v>120</v>
      </c>
      <c r="C29" s="140">
        <f>'2A melléklet'!C29+'2B melléklet'!C29</f>
        <v>2085000</v>
      </c>
      <c r="D29" s="141">
        <v>0</v>
      </c>
      <c r="E29" s="141">
        <v>8000</v>
      </c>
      <c r="F29" s="178">
        <f>SUM(C29:E29)</f>
        <v>2093000</v>
      </c>
      <c r="G29" s="184">
        <f>'2A melléklet'!G29+'2B melléklet'!G29</f>
        <v>2085000</v>
      </c>
      <c r="H29" s="141">
        <v>0</v>
      </c>
      <c r="I29" s="141">
        <v>8000</v>
      </c>
      <c r="J29" s="140">
        <f>SUM(G29:I29)</f>
        <v>2093000</v>
      </c>
      <c r="K29" s="184">
        <f>'2A melléklet'!K29+'2B melléklet'!K29</f>
        <v>2085000</v>
      </c>
      <c r="L29" s="141">
        <v>0</v>
      </c>
      <c r="M29" s="141">
        <v>8000</v>
      </c>
      <c r="N29" s="140">
        <f>SUM(K29:M29)</f>
        <v>2093000</v>
      </c>
      <c r="O29" s="184">
        <f>'2A melléklet'!O29+'2B melléklet'!O29</f>
        <v>2185000</v>
      </c>
      <c r="P29" s="141">
        <v>0</v>
      </c>
      <c r="Q29" s="141">
        <v>8000</v>
      </c>
      <c r="R29" s="140">
        <f>SUM(O29:Q29)</f>
        <v>2193000</v>
      </c>
    </row>
    <row r="30" spans="1:18" ht="15" customHeight="1" x14ac:dyDescent="0.25">
      <c r="A30" s="177" t="s">
        <v>121</v>
      </c>
      <c r="B30" s="272" t="s">
        <v>122</v>
      </c>
      <c r="C30" s="140">
        <f>'2A melléklet'!C30+'2B melléklet'!C30</f>
        <v>0</v>
      </c>
      <c r="D30" s="141">
        <v>0</v>
      </c>
      <c r="E30" s="141">
        <v>0</v>
      </c>
      <c r="F30" s="178">
        <f>SUM(C30:E30)</f>
        <v>0</v>
      </c>
      <c r="G30" s="184">
        <f>'2A melléklet'!G30+'2B melléklet'!G30</f>
        <v>0</v>
      </c>
      <c r="H30" s="141">
        <v>0</v>
      </c>
      <c r="I30" s="141">
        <v>0</v>
      </c>
      <c r="J30" s="140">
        <f>SUM(G30:I30)</f>
        <v>0</v>
      </c>
      <c r="K30" s="184">
        <f>'2A melléklet'!K30+'2B melléklet'!K30</f>
        <v>0</v>
      </c>
      <c r="L30" s="141">
        <v>0</v>
      </c>
      <c r="M30" s="141">
        <v>0</v>
      </c>
      <c r="N30" s="140">
        <f>SUM(K30:M30)</f>
        <v>0</v>
      </c>
      <c r="O30" s="184">
        <f>'2A melléklet'!O30+'2B melléklet'!O30</f>
        <v>0</v>
      </c>
      <c r="P30" s="141">
        <v>0</v>
      </c>
      <c r="Q30" s="141">
        <v>0</v>
      </c>
      <c r="R30" s="140">
        <f>SUM(O30:Q30)</f>
        <v>0</v>
      </c>
    </row>
    <row r="31" spans="1:18" ht="15" customHeight="1" x14ac:dyDescent="0.25">
      <c r="A31" s="263" t="s">
        <v>383</v>
      </c>
      <c r="B31" s="278" t="s">
        <v>123</v>
      </c>
      <c r="C31" s="138">
        <f>'2A melléklet'!C31+'2B melléklet'!C31</f>
        <v>2135000</v>
      </c>
      <c r="D31" s="138">
        <f>SUM(D28:D30)</f>
        <v>0</v>
      </c>
      <c r="E31" s="138">
        <f>SUM(E28:E30)</f>
        <v>8000</v>
      </c>
      <c r="F31" s="179">
        <f>SUM(C31:E31)</f>
        <v>2143000</v>
      </c>
      <c r="G31" s="185">
        <f>'2A melléklet'!G31+'2B melléklet'!G31</f>
        <v>2135000</v>
      </c>
      <c r="H31" s="138">
        <f>SUM(H28:H30)</f>
        <v>0</v>
      </c>
      <c r="I31" s="138">
        <f>SUM(I28:I30)</f>
        <v>8000</v>
      </c>
      <c r="J31" s="138">
        <f>SUM(G31:I31)</f>
        <v>2143000</v>
      </c>
      <c r="K31" s="185">
        <f>'2A melléklet'!K31+'2B melléklet'!K31</f>
        <v>2135000</v>
      </c>
      <c r="L31" s="138">
        <f>SUM(L28:L30)</f>
        <v>0</v>
      </c>
      <c r="M31" s="138">
        <f>SUM(M28:M30)</f>
        <v>8000</v>
      </c>
      <c r="N31" s="138">
        <f>SUM(K31:M31)</f>
        <v>2143000</v>
      </c>
      <c r="O31" s="185">
        <f>'2A melléklet'!O31+'2B melléklet'!O31</f>
        <v>2247709</v>
      </c>
      <c r="P31" s="138">
        <f>SUM(P28:P30)</f>
        <v>0</v>
      </c>
      <c r="Q31" s="138">
        <f>SUM(Q28:Q30)</f>
        <v>8000</v>
      </c>
      <c r="R31" s="138">
        <f>SUM(O31:Q31)</f>
        <v>2255709</v>
      </c>
    </row>
    <row r="32" spans="1:18" ht="15" customHeight="1" x14ac:dyDescent="0.25">
      <c r="A32" s="177" t="s">
        <v>124</v>
      </c>
      <c r="B32" s="272" t="s">
        <v>125</v>
      </c>
      <c r="C32" s="140">
        <f>'2A melléklet'!C32+'2B melléklet'!C32</f>
        <v>825000</v>
      </c>
      <c r="D32" s="141">
        <v>0</v>
      </c>
      <c r="E32" s="141">
        <v>0</v>
      </c>
      <c r="F32" s="178">
        <f>SUM(C32:E32)</f>
        <v>825000</v>
      </c>
      <c r="G32" s="184">
        <f>'2A melléklet'!G32+'2B melléklet'!G32</f>
        <v>927000</v>
      </c>
      <c r="H32" s="141">
        <v>0</v>
      </c>
      <c r="I32" s="141">
        <v>0</v>
      </c>
      <c r="J32" s="140">
        <f>SUM(G32:I32)</f>
        <v>927000</v>
      </c>
      <c r="K32" s="184">
        <f>'2A melléklet'!K32+'2B melléklet'!K32</f>
        <v>1027000</v>
      </c>
      <c r="L32" s="141">
        <v>0</v>
      </c>
      <c r="M32" s="141">
        <v>0</v>
      </c>
      <c r="N32" s="140">
        <f>SUM(K32:M32)</f>
        <v>1027000</v>
      </c>
      <c r="O32" s="184">
        <f>'2A melléklet'!O32+'2B melléklet'!O32</f>
        <v>1287000</v>
      </c>
      <c r="P32" s="141">
        <v>0</v>
      </c>
      <c r="Q32" s="141">
        <v>0</v>
      </c>
      <c r="R32" s="140">
        <f>SUM(O32:Q32)</f>
        <v>1287000</v>
      </c>
    </row>
    <row r="33" spans="1:18" ht="15" customHeight="1" x14ac:dyDescent="0.25">
      <c r="A33" s="177" t="s">
        <v>126</v>
      </c>
      <c r="B33" s="272" t="s">
        <v>127</v>
      </c>
      <c r="C33" s="140">
        <f>'2A melléklet'!C33+'2B melléklet'!C33</f>
        <v>510000</v>
      </c>
      <c r="D33" s="141">
        <v>0</v>
      </c>
      <c r="E33" s="141">
        <v>0</v>
      </c>
      <c r="F33" s="178">
        <f>SUM(C33:E33)</f>
        <v>510000</v>
      </c>
      <c r="G33" s="184">
        <f>'2A melléklet'!G33+'2B melléklet'!G33</f>
        <v>510000</v>
      </c>
      <c r="H33" s="141">
        <v>0</v>
      </c>
      <c r="I33" s="141">
        <v>0</v>
      </c>
      <c r="J33" s="140">
        <f>SUM(G33:I33)</f>
        <v>510000</v>
      </c>
      <c r="K33" s="184">
        <f>'2A melléklet'!K33+'2B melléklet'!K33</f>
        <v>510000</v>
      </c>
      <c r="L33" s="141">
        <v>0</v>
      </c>
      <c r="M33" s="141">
        <v>0</v>
      </c>
      <c r="N33" s="140">
        <f>SUM(K33:M33)</f>
        <v>510000</v>
      </c>
      <c r="O33" s="184">
        <f>'2A melléklet'!O33+'2B melléklet'!O33</f>
        <v>590000</v>
      </c>
      <c r="P33" s="141">
        <v>0</v>
      </c>
      <c r="Q33" s="141">
        <v>0</v>
      </c>
      <c r="R33" s="140">
        <f>SUM(O33:Q33)</f>
        <v>590000</v>
      </c>
    </row>
    <row r="34" spans="1:18" ht="15" customHeight="1" x14ac:dyDescent="0.25">
      <c r="A34" s="263" t="s">
        <v>470</v>
      </c>
      <c r="B34" s="278" t="s">
        <v>128</v>
      </c>
      <c r="C34" s="138">
        <f>'2A melléklet'!C34+'2B melléklet'!C34</f>
        <v>1335000</v>
      </c>
      <c r="D34" s="138">
        <f>SUM(D32:D33)</f>
        <v>0</v>
      </c>
      <c r="E34" s="138">
        <f>SUM(E32:E33)</f>
        <v>0</v>
      </c>
      <c r="F34" s="179">
        <f>SUM(C34:E34)</f>
        <v>1335000</v>
      </c>
      <c r="G34" s="185">
        <f>'2A melléklet'!G34+'2B melléklet'!G34</f>
        <v>1437000</v>
      </c>
      <c r="H34" s="138">
        <f>SUM(H32:H33)</f>
        <v>0</v>
      </c>
      <c r="I34" s="138">
        <f>SUM(I32:I33)</f>
        <v>0</v>
      </c>
      <c r="J34" s="138">
        <f>SUM(G34:I34)</f>
        <v>1437000</v>
      </c>
      <c r="K34" s="185">
        <f>'2A melléklet'!K34+'2B melléklet'!K34</f>
        <v>1537000</v>
      </c>
      <c r="L34" s="138">
        <f>SUM(L32:L33)</f>
        <v>0</v>
      </c>
      <c r="M34" s="138">
        <f>SUM(M32:M33)</f>
        <v>0</v>
      </c>
      <c r="N34" s="138">
        <f>SUM(K34:M34)</f>
        <v>1537000</v>
      </c>
      <c r="O34" s="185">
        <f>'2A melléklet'!O34+'2B melléklet'!O34</f>
        <v>1877000</v>
      </c>
      <c r="P34" s="138">
        <f>SUM(P32:P33)</f>
        <v>0</v>
      </c>
      <c r="Q34" s="138">
        <f>SUM(Q32:Q33)</f>
        <v>0</v>
      </c>
      <c r="R34" s="138">
        <f>SUM(O34:Q34)</f>
        <v>1877000</v>
      </c>
    </row>
    <row r="35" spans="1:18" ht="15" customHeight="1" x14ac:dyDescent="0.25">
      <c r="A35" s="177" t="s">
        <v>129</v>
      </c>
      <c r="B35" s="272" t="s">
        <v>130</v>
      </c>
      <c r="C35" s="140">
        <f>'2A melléklet'!C35+'2B melléklet'!C35</f>
        <v>3325000</v>
      </c>
      <c r="D35" s="141">
        <v>0</v>
      </c>
      <c r="E35" s="141">
        <v>0</v>
      </c>
      <c r="F35" s="178">
        <f>SUM(C35:E35)</f>
        <v>3325000</v>
      </c>
      <c r="G35" s="184">
        <f>'2A melléklet'!G35+'2B melléklet'!G35</f>
        <v>4295000</v>
      </c>
      <c r="H35" s="141">
        <v>0</v>
      </c>
      <c r="I35" s="141">
        <v>0</v>
      </c>
      <c r="J35" s="140">
        <f>SUM(G35:I35)</f>
        <v>4295000</v>
      </c>
      <c r="K35" s="184">
        <f>'2A melléklet'!K35+'2B melléklet'!K35</f>
        <v>4995000</v>
      </c>
      <c r="L35" s="141">
        <v>0</v>
      </c>
      <c r="M35" s="141">
        <v>0</v>
      </c>
      <c r="N35" s="140">
        <f>SUM(K35:M35)</f>
        <v>4995000</v>
      </c>
      <c r="O35" s="184">
        <f>'2A melléklet'!O35+'2B melléklet'!O35</f>
        <v>6625000</v>
      </c>
      <c r="P35" s="141">
        <v>0</v>
      </c>
      <c r="Q35" s="141">
        <v>0</v>
      </c>
      <c r="R35" s="140">
        <f>SUM(O35:Q35)</f>
        <v>6625000</v>
      </c>
    </row>
    <row r="36" spans="1:18" ht="15" customHeight="1" x14ac:dyDescent="0.25">
      <c r="A36" s="177" t="s">
        <v>131</v>
      </c>
      <c r="B36" s="272" t="s">
        <v>132</v>
      </c>
      <c r="C36" s="140">
        <f>'2A melléklet'!C36+'2B melléklet'!C36</f>
        <v>17755000</v>
      </c>
      <c r="D36" s="141">
        <v>0</v>
      </c>
      <c r="E36" s="141">
        <v>0</v>
      </c>
      <c r="F36" s="178">
        <f>SUM(C36:E36)</f>
        <v>17755000</v>
      </c>
      <c r="G36" s="184">
        <f>'2A melléklet'!G36+'2B melléklet'!G36</f>
        <v>17755000</v>
      </c>
      <c r="H36" s="141">
        <v>0</v>
      </c>
      <c r="I36" s="141">
        <v>0</v>
      </c>
      <c r="J36" s="140">
        <f>SUM(G36:I36)</f>
        <v>17755000</v>
      </c>
      <c r="K36" s="184">
        <f>'2A melléklet'!K36+'2B melléklet'!K36</f>
        <v>17155000</v>
      </c>
      <c r="L36" s="141">
        <v>0</v>
      </c>
      <c r="M36" s="141">
        <v>0</v>
      </c>
      <c r="N36" s="140">
        <f>SUM(K36:M36)</f>
        <v>17155000</v>
      </c>
      <c r="O36" s="184">
        <f>'2A melléklet'!O36+'2B melléklet'!O36</f>
        <v>12755000</v>
      </c>
      <c r="P36" s="141">
        <v>0</v>
      </c>
      <c r="Q36" s="141">
        <v>0</v>
      </c>
      <c r="R36" s="140">
        <f>SUM(O36:Q36)</f>
        <v>12755000</v>
      </c>
    </row>
    <row r="37" spans="1:18" ht="15" customHeight="1" x14ac:dyDescent="0.25">
      <c r="A37" s="177" t="s">
        <v>444</v>
      </c>
      <c r="B37" s="272" t="s">
        <v>133</v>
      </c>
      <c r="C37" s="140">
        <f>'2A melléklet'!C37+'2B melléklet'!C37</f>
        <v>0</v>
      </c>
      <c r="D37" s="141">
        <v>0</v>
      </c>
      <c r="E37" s="141">
        <v>0</v>
      </c>
      <c r="F37" s="178">
        <f>SUM(C37:E37)</f>
        <v>0</v>
      </c>
      <c r="G37" s="184">
        <f>'2A melléklet'!G37+'2B melléklet'!G37</f>
        <v>0</v>
      </c>
      <c r="H37" s="141">
        <v>0</v>
      </c>
      <c r="I37" s="141">
        <v>0</v>
      </c>
      <c r="J37" s="140">
        <f>SUM(G37:I37)</f>
        <v>0</v>
      </c>
      <c r="K37" s="184">
        <f>'2A melléklet'!K37+'2B melléklet'!K37</f>
        <v>0</v>
      </c>
      <c r="L37" s="141">
        <v>0</v>
      </c>
      <c r="M37" s="141">
        <v>0</v>
      </c>
      <c r="N37" s="140">
        <f>SUM(K37:M37)</f>
        <v>0</v>
      </c>
      <c r="O37" s="184">
        <f>'2A melléklet'!O37+'2B melléklet'!O37</f>
        <v>0</v>
      </c>
      <c r="P37" s="141">
        <v>0</v>
      </c>
      <c r="Q37" s="141">
        <v>0</v>
      </c>
      <c r="R37" s="140">
        <f>SUM(O37:Q37)</f>
        <v>0</v>
      </c>
    </row>
    <row r="38" spans="1:18" ht="15" customHeight="1" x14ac:dyDescent="0.25">
      <c r="A38" s="177" t="s">
        <v>134</v>
      </c>
      <c r="B38" s="272" t="s">
        <v>135</v>
      </c>
      <c r="C38" s="140">
        <f>'2A melléklet'!C38+'2B melléklet'!C38</f>
        <v>880000</v>
      </c>
      <c r="D38" s="141">
        <v>0</v>
      </c>
      <c r="E38" s="141">
        <v>0</v>
      </c>
      <c r="F38" s="178">
        <f>SUM(C38:E38)</f>
        <v>880000</v>
      </c>
      <c r="G38" s="184">
        <f>'2A melléklet'!G38+'2B melléklet'!G38</f>
        <v>880000</v>
      </c>
      <c r="H38" s="141">
        <v>0</v>
      </c>
      <c r="I38" s="141">
        <v>0</v>
      </c>
      <c r="J38" s="140">
        <f>SUM(G38:I38)</f>
        <v>880000</v>
      </c>
      <c r="K38" s="184">
        <f>'2A melléklet'!K38+'2B melléklet'!K38</f>
        <v>880000</v>
      </c>
      <c r="L38" s="141">
        <v>0</v>
      </c>
      <c r="M38" s="141">
        <v>0</v>
      </c>
      <c r="N38" s="140">
        <f>SUM(K38:M38)</f>
        <v>880000</v>
      </c>
      <c r="O38" s="184">
        <f>'2A melléklet'!O38+'2B melléklet'!O38</f>
        <v>774971</v>
      </c>
      <c r="P38" s="141">
        <v>0</v>
      </c>
      <c r="Q38" s="141">
        <v>0</v>
      </c>
      <c r="R38" s="140">
        <f>SUM(O38:Q38)</f>
        <v>774971</v>
      </c>
    </row>
    <row r="39" spans="1:18" ht="15" customHeight="1" x14ac:dyDescent="0.25">
      <c r="A39" s="10" t="s">
        <v>445</v>
      </c>
      <c r="B39" s="272" t="s">
        <v>136</v>
      </c>
      <c r="C39" s="140">
        <f>'2A melléklet'!C39+'2B melléklet'!C39</f>
        <v>1160000</v>
      </c>
      <c r="D39" s="141">
        <v>0</v>
      </c>
      <c r="E39" s="141">
        <v>0</v>
      </c>
      <c r="F39" s="178">
        <f>SUM(C39:E39)</f>
        <v>1160000</v>
      </c>
      <c r="G39" s="184">
        <f>'2A melléklet'!G39+'2B melléklet'!G39</f>
        <v>2160000</v>
      </c>
      <c r="H39" s="141">
        <v>0</v>
      </c>
      <c r="I39" s="141">
        <v>0</v>
      </c>
      <c r="J39" s="140">
        <f>SUM(G39:I39)</f>
        <v>2160000</v>
      </c>
      <c r="K39" s="184">
        <f>'2A melléklet'!K39+'2B melléklet'!K39</f>
        <v>2160000</v>
      </c>
      <c r="L39" s="141">
        <v>0</v>
      </c>
      <c r="M39" s="141">
        <v>0</v>
      </c>
      <c r="N39" s="140">
        <f>SUM(K39:M39)</f>
        <v>2160000</v>
      </c>
      <c r="O39" s="184">
        <f>'2A melléklet'!O39+'2B melléklet'!O39</f>
        <v>2160000</v>
      </c>
      <c r="P39" s="141">
        <v>0</v>
      </c>
      <c r="Q39" s="141">
        <v>0</v>
      </c>
      <c r="R39" s="140">
        <f>SUM(O39:Q39)</f>
        <v>2160000</v>
      </c>
    </row>
    <row r="40" spans="1:18" ht="15" customHeight="1" x14ac:dyDescent="0.25">
      <c r="A40" s="274" t="s">
        <v>137</v>
      </c>
      <c r="B40" s="272" t="s">
        <v>138</v>
      </c>
      <c r="C40" s="140">
        <f>'2A melléklet'!C40+'2B melléklet'!C40</f>
        <v>2065000</v>
      </c>
      <c r="D40" s="141">
        <v>0</v>
      </c>
      <c r="E40" s="141">
        <v>0</v>
      </c>
      <c r="F40" s="178">
        <f>SUM(C40:E40)</f>
        <v>2065000</v>
      </c>
      <c r="G40" s="184">
        <f>'2A melléklet'!G40+'2B melléklet'!G40</f>
        <v>2148000</v>
      </c>
      <c r="H40" s="141">
        <v>0</v>
      </c>
      <c r="I40" s="141">
        <v>0</v>
      </c>
      <c r="J40" s="140">
        <f>SUM(G40:I40)</f>
        <v>2148000</v>
      </c>
      <c r="K40" s="184">
        <f>'2A melléklet'!K40+'2B melléklet'!K40</f>
        <v>2673000</v>
      </c>
      <c r="L40" s="141">
        <v>0</v>
      </c>
      <c r="M40" s="141">
        <v>0</v>
      </c>
      <c r="N40" s="140">
        <f>SUM(K40:M40)</f>
        <v>2673000</v>
      </c>
      <c r="O40" s="184">
        <f>'2A melléklet'!O40+'2B melléklet'!O40</f>
        <v>2850000</v>
      </c>
      <c r="P40" s="141">
        <v>0</v>
      </c>
      <c r="Q40" s="141">
        <v>0</v>
      </c>
      <c r="R40" s="140">
        <f>SUM(O40:Q40)</f>
        <v>2850000</v>
      </c>
    </row>
    <row r="41" spans="1:18" ht="15" customHeight="1" x14ac:dyDescent="0.25">
      <c r="A41" s="177" t="s">
        <v>446</v>
      </c>
      <c r="B41" s="272" t="s">
        <v>139</v>
      </c>
      <c r="C41" s="140">
        <f>'2A melléklet'!C41+'2B melléklet'!C41</f>
        <v>5215000</v>
      </c>
      <c r="D41" s="141">
        <v>0</v>
      </c>
      <c r="E41" s="141">
        <v>0</v>
      </c>
      <c r="F41" s="178">
        <f>SUM(C41:E41)</f>
        <v>5215000</v>
      </c>
      <c r="G41" s="184">
        <f>'2A melléklet'!G41+'2B melléklet'!G41</f>
        <v>5368000</v>
      </c>
      <c r="H41" s="141">
        <v>0</v>
      </c>
      <c r="I41" s="141">
        <v>0</v>
      </c>
      <c r="J41" s="140">
        <f>SUM(G41:I41)</f>
        <v>5368000</v>
      </c>
      <c r="K41" s="184">
        <f>'2A melléklet'!K41+'2B melléklet'!K41</f>
        <v>5368000</v>
      </c>
      <c r="L41" s="141">
        <v>0</v>
      </c>
      <c r="M41" s="141">
        <v>0</v>
      </c>
      <c r="N41" s="140">
        <f>SUM(K41:M41)</f>
        <v>5368000</v>
      </c>
      <c r="O41" s="184">
        <f>'2A melléklet'!O41+'2B melléklet'!O41</f>
        <v>5468000</v>
      </c>
      <c r="P41" s="141">
        <v>0</v>
      </c>
      <c r="Q41" s="141">
        <v>0</v>
      </c>
      <c r="R41" s="140">
        <f>SUM(O41:Q41)</f>
        <v>5468000</v>
      </c>
    </row>
    <row r="42" spans="1:18" ht="15" customHeight="1" x14ac:dyDescent="0.25">
      <c r="A42" s="263" t="s">
        <v>384</v>
      </c>
      <c r="B42" s="278" t="s">
        <v>140</v>
      </c>
      <c r="C42" s="138">
        <f>'2A melléklet'!C42+'2B melléklet'!C42</f>
        <v>30400000</v>
      </c>
      <c r="D42" s="138">
        <f>SUM(D35:D41)</f>
        <v>0</v>
      </c>
      <c r="E42" s="138">
        <f>SUM(E35:E41)</f>
        <v>0</v>
      </c>
      <c r="F42" s="179">
        <f>SUM(C42:E42)</f>
        <v>30400000</v>
      </c>
      <c r="G42" s="185">
        <f>'2A melléklet'!G42+'2B melléklet'!G42</f>
        <v>32606000</v>
      </c>
      <c r="H42" s="138">
        <f>SUM(H35:H41)</f>
        <v>0</v>
      </c>
      <c r="I42" s="138">
        <f>SUM(I35:I41)</f>
        <v>0</v>
      </c>
      <c r="J42" s="138">
        <f>SUM(G42:I42)</f>
        <v>32606000</v>
      </c>
      <c r="K42" s="185">
        <f>'2A melléklet'!K42+'2B melléklet'!K42</f>
        <v>33231000</v>
      </c>
      <c r="L42" s="138">
        <f>SUM(L35:L41)</f>
        <v>0</v>
      </c>
      <c r="M42" s="138">
        <f>SUM(M35:M41)</f>
        <v>0</v>
      </c>
      <c r="N42" s="138">
        <f>SUM(K42:M42)</f>
        <v>33231000</v>
      </c>
      <c r="O42" s="185">
        <f>'2A melléklet'!O42+'2B melléklet'!O42</f>
        <v>30632971</v>
      </c>
      <c r="P42" s="138">
        <f>SUM(P35:P41)</f>
        <v>0</v>
      </c>
      <c r="Q42" s="138">
        <f>SUM(Q35:Q41)</f>
        <v>0</v>
      </c>
      <c r="R42" s="138">
        <f>SUM(O42:Q42)</f>
        <v>30632971</v>
      </c>
    </row>
    <row r="43" spans="1:18" ht="15" customHeight="1" x14ac:dyDescent="0.25">
      <c r="A43" s="177" t="s">
        <v>141</v>
      </c>
      <c r="B43" s="272" t="s">
        <v>142</v>
      </c>
      <c r="C43" s="140">
        <f>'2A melléklet'!C43+'2B melléklet'!C43</f>
        <v>500000</v>
      </c>
      <c r="D43" s="141">
        <v>0</v>
      </c>
      <c r="E43" s="141">
        <v>0</v>
      </c>
      <c r="F43" s="178">
        <f>SUM(C43:E43)</f>
        <v>500000</v>
      </c>
      <c r="G43" s="184">
        <f>'2A melléklet'!G43+'2B melléklet'!G43</f>
        <v>500000</v>
      </c>
      <c r="H43" s="141">
        <v>0</v>
      </c>
      <c r="I43" s="141">
        <v>0</v>
      </c>
      <c r="J43" s="140">
        <f>SUM(G43:I43)</f>
        <v>500000</v>
      </c>
      <c r="K43" s="184">
        <f>'2A melléklet'!K43+'2B melléklet'!K43</f>
        <v>500000</v>
      </c>
      <c r="L43" s="141">
        <v>0</v>
      </c>
      <c r="M43" s="141">
        <v>0</v>
      </c>
      <c r="N43" s="140">
        <f>SUM(K43:M43)</f>
        <v>500000</v>
      </c>
      <c r="O43" s="184">
        <f>'2A melléklet'!O43+'2B melléklet'!O43</f>
        <v>200000</v>
      </c>
      <c r="P43" s="141">
        <v>0</v>
      </c>
      <c r="Q43" s="141">
        <v>0</v>
      </c>
      <c r="R43" s="140">
        <f>SUM(O43:Q43)</f>
        <v>200000</v>
      </c>
    </row>
    <row r="44" spans="1:18" ht="15" customHeight="1" x14ac:dyDescent="0.25">
      <c r="A44" s="177" t="s">
        <v>143</v>
      </c>
      <c r="B44" s="272" t="s">
        <v>144</v>
      </c>
      <c r="C44" s="140">
        <f>'2A melléklet'!C44+'2B melléklet'!C44</f>
        <v>0</v>
      </c>
      <c r="D44" s="141">
        <v>0</v>
      </c>
      <c r="E44" s="141">
        <v>0</v>
      </c>
      <c r="F44" s="178">
        <f>SUM(C44:E44)</f>
        <v>0</v>
      </c>
      <c r="G44" s="184">
        <f>'2A melléklet'!G44+'2B melléklet'!G44</f>
        <v>0</v>
      </c>
      <c r="H44" s="141">
        <v>0</v>
      </c>
      <c r="I44" s="141">
        <v>0</v>
      </c>
      <c r="J44" s="140">
        <f>SUM(G44:I44)</f>
        <v>0</v>
      </c>
      <c r="K44" s="184">
        <f>'2A melléklet'!K44+'2B melléklet'!K44</f>
        <v>0</v>
      </c>
      <c r="L44" s="141">
        <v>0</v>
      </c>
      <c r="M44" s="141">
        <v>0</v>
      </c>
      <c r="N44" s="140">
        <f>SUM(K44:M44)</f>
        <v>0</v>
      </c>
      <c r="O44" s="184">
        <f>'2A melléklet'!O44+'2B melléklet'!O44</f>
        <v>0</v>
      </c>
      <c r="P44" s="141">
        <v>0</v>
      </c>
      <c r="Q44" s="141">
        <v>0</v>
      </c>
      <c r="R44" s="140">
        <f>SUM(O44:Q44)</f>
        <v>0</v>
      </c>
    </row>
    <row r="45" spans="1:18" ht="15" customHeight="1" x14ac:dyDescent="0.25">
      <c r="A45" s="263" t="s">
        <v>385</v>
      </c>
      <c r="B45" s="278" t="s">
        <v>145</v>
      </c>
      <c r="C45" s="138">
        <f>'2A melléklet'!C45+'2B melléklet'!C45</f>
        <v>500000</v>
      </c>
      <c r="D45" s="138">
        <f>SUM(D43:D44)</f>
        <v>0</v>
      </c>
      <c r="E45" s="138">
        <f>SUM(E43:E44)</f>
        <v>0</v>
      </c>
      <c r="F45" s="179">
        <f>SUM(C45:E45)</f>
        <v>500000</v>
      </c>
      <c r="G45" s="185">
        <f>'2A melléklet'!G45+'2B melléklet'!G45</f>
        <v>500000</v>
      </c>
      <c r="H45" s="138">
        <f>SUM(H43:H44)</f>
        <v>0</v>
      </c>
      <c r="I45" s="138">
        <f>SUM(I43:I44)</f>
        <v>0</v>
      </c>
      <c r="J45" s="138">
        <f>SUM(G45:I45)</f>
        <v>500000</v>
      </c>
      <c r="K45" s="185">
        <f>'2A melléklet'!K45+'2B melléklet'!K45</f>
        <v>500000</v>
      </c>
      <c r="L45" s="138">
        <f>SUM(L43:L44)</f>
        <v>0</v>
      </c>
      <c r="M45" s="138">
        <f>SUM(M43:M44)</f>
        <v>0</v>
      </c>
      <c r="N45" s="138">
        <f>SUM(K45:M45)</f>
        <v>500000</v>
      </c>
      <c r="O45" s="185">
        <f>'2A melléklet'!O45+'2B melléklet'!O45</f>
        <v>200000</v>
      </c>
      <c r="P45" s="138">
        <f>SUM(P43:P44)</f>
        <v>0</v>
      </c>
      <c r="Q45" s="138">
        <f>SUM(Q43:Q44)</f>
        <v>0</v>
      </c>
      <c r="R45" s="138">
        <f>SUM(O45:Q45)</f>
        <v>200000</v>
      </c>
    </row>
    <row r="46" spans="1:18" ht="15" customHeight="1" x14ac:dyDescent="0.25">
      <c r="A46" s="177" t="s">
        <v>146</v>
      </c>
      <c r="B46" s="272" t="s">
        <v>147</v>
      </c>
      <c r="C46" s="140">
        <f>'2A melléklet'!C46+'2B melléklet'!C46</f>
        <v>8612000</v>
      </c>
      <c r="D46" s="141">
        <v>0</v>
      </c>
      <c r="E46" s="141">
        <v>1000</v>
      </c>
      <c r="F46" s="178">
        <f>SUM(C46:E46)</f>
        <v>8613000</v>
      </c>
      <c r="G46" s="184">
        <f>'2A melléklet'!G46+'2B melléklet'!G46</f>
        <v>9022000</v>
      </c>
      <c r="H46" s="141">
        <v>0</v>
      </c>
      <c r="I46" s="141">
        <v>1000</v>
      </c>
      <c r="J46" s="140">
        <f>SUM(G46:I46)</f>
        <v>9023000</v>
      </c>
      <c r="K46" s="184">
        <f>'2A melléklet'!K46+'2B melléklet'!K46</f>
        <v>9063750</v>
      </c>
      <c r="L46" s="141">
        <v>0</v>
      </c>
      <c r="M46" s="141">
        <v>1000</v>
      </c>
      <c r="N46" s="140">
        <f>SUM(K46:M46)</f>
        <v>9064750</v>
      </c>
      <c r="O46" s="184">
        <f>'2A melléklet'!O46+'2B melléklet'!O46</f>
        <v>7253750</v>
      </c>
      <c r="P46" s="141">
        <v>0</v>
      </c>
      <c r="Q46" s="141">
        <v>1000</v>
      </c>
      <c r="R46" s="140">
        <f>SUM(O46:Q46)</f>
        <v>7254750</v>
      </c>
    </row>
    <row r="47" spans="1:18" ht="15" customHeight="1" x14ac:dyDescent="0.25">
      <c r="A47" s="177" t="s">
        <v>148</v>
      </c>
      <c r="B47" s="272" t="s">
        <v>149</v>
      </c>
      <c r="C47" s="140">
        <f>'2A melléklet'!C47+'2B melléklet'!C47</f>
        <v>80000</v>
      </c>
      <c r="D47" s="141">
        <v>0</v>
      </c>
      <c r="E47" s="141">
        <v>0</v>
      </c>
      <c r="F47" s="178">
        <f>SUM(C47:E47)</f>
        <v>80000</v>
      </c>
      <c r="G47" s="184">
        <f>'2A melléklet'!G47+'2B melléklet'!G47</f>
        <v>80000</v>
      </c>
      <c r="H47" s="141">
        <v>0</v>
      </c>
      <c r="I47" s="141">
        <v>0</v>
      </c>
      <c r="J47" s="140">
        <f>SUM(G47:I47)</f>
        <v>80000</v>
      </c>
      <c r="K47" s="184">
        <f>'2A melléklet'!K47+'2B melléklet'!K47</f>
        <v>51078</v>
      </c>
      <c r="L47" s="141">
        <v>0</v>
      </c>
      <c r="M47" s="141">
        <v>0</v>
      </c>
      <c r="N47" s="140">
        <f>SUM(K47:M47)</f>
        <v>51078</v>
      </c>
      <c r="O47" s="184">
        <f>'2A melléklet'!O47+'2B melléklet'!O47</f>
        <v>51078</v>
      </c>
      <c r="P47" s="141">
        <v>0</v>
      </c>
      <c r="Q47" s="141">
        <v>0</v>
      </c>
      <c r="R47" s="140">
        <f>SUM(O47:Q47)</f>
        <v>51078</v>
      </c>
    </row>
    <row r="48" spans="1:18" ht="15" customHeight="1" x14ac:dyDescent="0.25">
      <c r="A48" s="177" t="s">
        <v>447</v>
      </c>
      <c r="B48" s="272" t="s">
        <v>150</v>
      </c>
      <c r="C48" s="140">
        <f>'2A melléklet'!C48+'2B melléklet'!C48</f>
        <v>0</v>
      </c>
      <c r="D48" s="141">
        <v>0</v>
      </c>
      <c r="E48" s="141">
        <v>0</v>
      </c>
      <c r="F48" s="178">
        <f>SUM(C48:E48)</f>
        <v>0</v>
      </c>
      <c r="G48" s="184">
        <f>'2A melléklet'!G48+'2B melléklet'!G48</f>
        <v>0</v>
      </c>
      <c r="H48" s="141">
        <v>0</v>
      </c>
      <c r="I48" s="141">
        <v>0</v>
      </c>
      <c r="J48" s="140">
        <f>SUM(G48:I48)</f>
        <v>0</v>
      </c>
      <c r="K48" s="184">
        <f>'2A melléklet'!K48+'2B melléklet'!K48</f>
        <v>0</v>
      </c>
      <c r="L48" s="141">
        <v>0</v>
      </c>
      <c r="M48" s="141">
        <v>0</v>
      </c>
      <c r="N48" s="140">
        <f>SUM(K48:M48)</f>
        <v>0</v>
      </c>
      <c r="O48" s="184">
        <f>'2A melléklet'!O48+'2B melléklet'!O48</f>
        <v>0</v>
      </c>
      <c r="P48" s="141">
        <v>0</v>
      </c>
      <c r="Q48" s="141">
        <v>0</v>
      </c>
      <c r="R48" s="140">
        <f>SUM(O48:Q48)</f>
        <v>0</v>
      </c>
    </row>
    <row r="49" spans="1:18" ht="15" customHeight="1" x14ac:dyDescent="0.25">
      <c r="A49" s="177" t="s">
        <v>448</v>
      </c>
      <c r="B49" s="272" t="s">
        <v>151</v>
      </c>
      <c r="C49" s="140">
        <f>'2A melléklet'!C49+'2B melléklet'!C49</f>
        <v>0</v>
      </c>
      <c r="D49" s="141">
        <v>0</v>
      </c>
      <c r="E49" s="141">
        <v>0</v>
      </c>
      <c r="F49" s="178">
        <f>SUM(C49:E49)</f>
        <v>0</v>
      </c>
      <c r="G49" s="184">
        <f>'2A melléklet'!G49+'2B melléklet'!G49</f>
        <v>0</v>
      </c>
      <c r="H49" s="141">
        <v>0</v>
      </c>
      <c r="I49" s="141">
        <v>0</v>
      </c>
      <c r="J49" s="140">
        <f>SUM(G49:I49)</f>
        <v>0</v>
      </c>
      <c r="K49" s="184">
        <f>'2A melléklet'!K49+'2B melléklet'!K49</f>
        <v>0</v>
      </c>
      <c r="L49" s="141">
        <v>0</v>
      </c>
      <c r="M49" s="141">
        <v>0</v>
      </c>
      <c r="N49" s="140">
        <f>SUM(K49:M49)</f>
        <v>0</v>
      </c>
      <c r="O49" s="184">
        <f>'2A melléklet'!O49+'2B melléklet'!O49</f>
        <v>0</v>
      </c>
      <c r="P49" s="141">
        <v>0</v>
      </c>
      <c r="Q49" s="141">
        <v>0</v>
      </c>
      <c r="R49" s="140">
        <f>SUM(O49:Q49)</f>
        <v>0</v>
      </c>
    </row>
    <row r="50" spans="1:18" ht="15" customHeight="1" x14ac:dyDescent="0.25">
      <c r="A50" s="177" t="s">
        <v>152</v>
      </c>
      <c r="B50" s="272" t="s">
        <v>153</v>
      </c>
      <c r="C50" s="140">
        <f>'2A melléklet'!C50+'2B melléklet'!C50</f>
        <v>25000</v>
      </c>
      <c r="D50" s="144">
        <v>0</v>
      </c>
      <c r="E50" s="144">
        <v>0</v>
      </c>
      <c r="F50" s="178">
        <f>SUM(C50:E50)</f>
        <v>25000</v>
      </c>
      <c r="G50" s="184">
        <f>'2A melléklet'!G50+'2B melléklet'!G50</f>
        <v>25000</v>
      </c>
      <c r="H50" s="144">
        <v>0</v>
      </c>
      <c r="I50" s="144">
        <v>0</v>
      </c>
      <c r="J50" s="140">
        <f>SUM(G50:I50)</f>
        <v>25000</v>
      </c>
      <c r="K50" s="184">
        <f>'2A melléklet'!K50+'2B melléklet'!K50</f>
        <v>25000</v>
      </c>
      <c r="L50" s="144">
        <v>0</v>
      </c>
      <c r="M50" s="144">
        <v>0</v>
      </c>
      <c r="N50" s="140">
        <f>SUM(K50:M50)</f>
        <v>25000</v>
      </c>
      <c r="O50" s="184">
        <f>'2A melléklet'!O50+'2B melléklet'!O50</f>
        <v>20500</v>
      </c>
      <c r="P50" s="144">
        <v>0</v>
      </c>
      <c r="Q50" s="144">
        <v>0</v>
      </c>
      <c r="R50" s="140">
        <f>SUM(O50:Q50)</f>
        <v>20500</v>
      </c>
    </row>
    <row r="51" spans="1:18" ht="15" customHeight="1" x14ac:dyDescent="0.25">
      <c r="A51" s="263" t="s">
        <v>386</v>
      </c>
      <c r="B51" s="278" t="s">
        <v>154</v>
      </c>
      <c r="C51" s="138">
        <f>'2A melléklet'!C51+'2B melléklet'!C51</f>
        <v>8717000</v>
      </c>
      <c r="D51" s="138">
        <f>SUM(D46:D50)</f>
        <v>0</v>
      </c>
      <c r="E51" s="138">
        <f>SUM(E46:E50)</f>
        <v>1000</v>
      </c>
      <c r="F51" s="179">
        <f>SUM(C51:E51)</f>
        <v>8718000</v>
      </c>
      <c r="G51" s="185">
        <f>'2A melléklet'!G51+'2B melléklet'!G51</f>
        <v>9127000</v>
      </c>
      <c r="H51" s="138">
        <f>SUM(H46:H50)</f>
        <v>0</v>
      </c>
      <c r="I51" s="138">
        <f>SUM(I46:I50)</f>
        <v>1000</v>
      </c>
      <c r="J51" s="138">
        <f>SUM(G51:I51)</f>
        <v>9128000</v>
      </c>
      <c r="K51" s="185">
        <f>'2A melléklet'!K51+'2B melléklet'!K51</f>
        <v>9139828</v>
      </c>
      <c r="L51" s="138">
        <f>SUM(L46:L50)</f>
        <v>0</v>
      </c>
      <c r="M51" s="138">
        <f>SUM(M46:M50)</f>
        <v>1000</v>
      </c>
      <c r="N51" s="138">
        <f>SUM(K51:M51)</f>
        <v>9140828</v>
      </c>
      <c r="O51" s="185">
        <f>'2A melléklet'!O51+'2B melléklet'!O51</f>
        <v>7325328</v>
      </c>
      <c r="P51" s="138">
        <f>SUM(P46:P50)</f>
        <v>0</v>
      </c>
      <c r="Q51" s="138">
        <f>SUM(Q46:Q50)</f>
        <v>1000</v>
      </c>
      <c r="R51" s="138">
        <f>SUM(O51:Q51)</f>
        <v>7326328</v>
      </c>
    </row>
    <row r="52" spans="1:18" ht="15" customHeight="1" x14ac:dyDescent="0.25">
      <c r="A52" s="265" t="s">
        <v>387</v>
      </c>
      <c r="B52" s="270" t="s">
        <v>155</v>
      </c>
      <c r="C52" s="138">
        <f>'2A melléklet'!C52+'2B melléklet'!C52</f>
        <v>43087000</v>
      </c>
      <c r="D52" s="139">
        <f>D31+D34+D42+D45+D51</f>
        <v>0</v>
      </c>
      <c r="E52" s="139">
        <f>E31+E34+E42+E45+E51</f>
        <v>9000</v>
      </c>
      <c r="F52" s="179">
        <f>SUM(C52:E52)</f>
        <v>43096000</v>
      </c>
      <c r="G52" s="185">
        <f>'2A melléklet'!G52+'2B melléklet'!G52</f>
        <v>45805000</v>
      </c>
      <c r="H52" s="139">
        <f>H31+H34+H42+H45+H51</f>
        <v>0</v>
      </c>
      <c r="I52" s="139">
        <f>I31+I34+I42+I45+I51</f>
        <v>9000</v>
      </c>
      <c r="J52" s="138">
        <f>SUM(G52:I52)</f>
        <v>45814000</v>
      </c>
      <c r="K52" s="185">
        <f>'2A melléklet'!K52+'2B melléklet'!K52</f>
        <v>46542828</v>
      </c>
      <c r="L52" s="139">
        <f>L31+L34+L42+L45+L51</f>
        <v>0</v>
      </c>
      <c r="M52" s="139">
        <f>M31+M34+M42+M45+M51</f>
        <v>9000</v>
      </c>
      <c r="N52" s="138">
        <f>SUM(K52:M52)</f>
        <v>46551828</v>
      </c>
      <c r="O52" s="185">
        <f>'2A melléklet'!O52+'2B melléklet'!O52</f>
        <v>42283008</v>
      </c>
      <c r="P52" s="139">
        <f>P31+P34+P42+P45+P51</f>
        <v>0</v>
      </c>
      <c r="Q52" s="139">
        <f>Q31+Q34+Q42+Q45+Q51</f>
        <v>9000</v>
      </c>
      <c r="R52" s="138">
        <f>SUM(O52:Q52)</f>
        <v>42292008</v>
      </c>
    </row>
    <row r="53" spans="1:18" ht="15" customHeight="1" x14ac:dyDescent="0.25">
      <c r="A53" s="268" t="s">
        <v>156</v>
      </c>
      <c r="B53" s="272" t="s">
        <v>157</v>
      </c>
      <c r="C53" s="140">
        <f>'2A melléklet'!C53+'2B melléklet'!C53</f>
        <v>0</v>
      </c>
      <c r="D53" s="141">
        <v>0</v>
      </c>
      <c r="E53" s="141">
        <v>0</v>
      </c>
      <c r="F53" s="178">
        <f>SUM(C53:E53)</f>
        <v>0</v>
      </c>
      <c r="G53" s="184">
        <f>'2A melléklet'!G53+'2B melléklet'!G53</f>
        <v>0</v>
      </c>
      <c r="H53" s="141">
        <v>0</v>
      </c>
      <c r="I53" s="141">
        <v>0</v>
      </c>
      <c r="J53" s="140">
        <f>SUM(G53:I53)</f>
        <v>0</v>
      </c>
      <c r="K53" s="184">
        <f>'2A melléklet'!K53+'2B melléklet'!K53</f>
        <v>0</v>
      </c>
      <c r="L53" s="141">
        <v>0</v>
      </c>
      <c r="M53" s="141">
        <v>0</v>
      </c>
      <c r="N53" s="140">
        <f>SUM(K53:M53)</f>
        <v>0</v>
      </c>
      <c r="O53" s="184">
        <f>'2A melléklet'!O53+'2B melléklet'!O53</f>
        <v>0</v>
      </c>
      <c r="P53" s="141">
        <v>0</v>
      </c>
      <c r="Q53" s="141">
        <v>0</v>
      </c>
      <c r="R53" s="140">
        <f>SUM(O53:Q53)</f>
        <v>0</v>
      </c>
    </row>
    <row r="54" spans="1:18" ht="15" customHeight="1" x14ac:dyDescent="0.25">
      <c r="A54" s="268" t="s">
        <v>388</v>
      </c>
      <c r="B54" s="272" t="s">
        <v>158</v>
      </c>
      <c r="C54" s="140">
        <f>'2A melléklet'!C54+'2B melléklet'!C54</f>
        <v>0</v>
      </c>
      <c r="D54" s="141">
        <v>0</v>
      </c>
      <c r="E54" s="141">
        <v>0</v>
      </c>
      <c r="F54" s="178">
        <f>SUM(C54:E54)</f>
        <v>0</v>
      </c>
      <c r="G54" s="184">
        <f>'2A melléklet'!G54+'2B melléklet'!G54</f>
        <v>0</v>
      </c>
      <c r="H54" s="141">
        <v>0</v>
      </c>
      <c r="I54" s="141">
        <v>0</v>
      </c>
      <c r="J54" s="140">
        <f>SUM(G54:I54)</f>
        <v>0</v>
      </c>
      <c r="K54" s="184">
        <f>'2A melléklet'!K54+'2B melléklet'!K54</f>
        <v>0</v>
      </c>
      <c r="L54" s="141">
        <v>0</v>
      </c>
      <c r="M54" s="141">
        <v>0</v>
      </c>
      <c r="N54" s="140">
        <f>SUM(K54:M54)</f>
        <v>0</v>
      </c>
      <c r="O54" s="184">
        <f>'2A melléklet'!O54+'2B melléklet'!O54</f>
        <v>0</v>
      </c>
      <c r="P54" s="141">
        <v>0</v>
      </c>
      <c r="Q54" s="141">
        <v>0</v>
      </c>
      <c r="R54" s="140">
        <f>SUM(O54:Q54)</f>
        <v>0</v>
      </c>
    </row>
    <row r="55" spans="1:18" ht="15" customHeight="1" x14ac:dyDescent="0.25">
      <c r="A55" s="17" t="s">
        <v>449</v>
      </c>
      <c r="B55" s="272" t="s">
        <v>159</v>
      </c>
      <c r="C55" s="140">
        <f>'2A melléklet'!C55+'2B melléklet'!C55</f>
        <v>0</v>
      </c>
      <c r="D55" s="141">
        <v>0</v>
      </c>
      <c r="E55" s="141">
        <v>0</v>
      </c>
      <c r="F55" s="178">
        <f>SUM(C55:E55)</f>
        <v>0</v>
      </c>
      <c r="G55" s="184">
        <f>'2A melléklet'!G55+'2B melléklet'!G55</f>
        <v>0</v>
      </c>
      <c r="H55" s="141">
        <v>0</v>
      </c>
      <c r="I55" s="141">
        <v>0</v>
      </c>
      <c r="J55" s="140">
        <f>SUM(G55:I55)</f>
        <v>0</v>
      </c>
      <c r="K55" s="184">
        <f>'2A melléklet'!K55+'2B melléklet'!K55</f>
        <v>0</v>
      </c>
      <c r="L55" s="141">
        <v>0</v>
      </c>
      <c r="M55" s="141">
        <v>0</v>
      </c>
      <c r="N55" s="140">
        <f>SUM(K55:M55)</f>
        <v>0</v>
      </c>
      <c r="O55" s="184">
        <f>'2A melléklet'!O55+'2B melléklet'!O55</f>
        <v>0</v>
      </c>
      <c r="P55" s="141">
        <v>0</v>
      </c>
      <c r="Q55" s="141">
        <v>0</v>
      </c>
      <c r="R55" s="140">
        <f>SUM(O55:Q55)</f>
        <v>0</v>
      </c>
    </row>
    <row r="56" spans="1:18" ht="15" customHeight="1" x14ac:dyDescent="0.25">
      <c r="A56" s="17" t="s">
        <v>450</v>
      </c>
      <c r="B56" s="272" t="s">
        <v>160</v>
      </c>
      <c r="C56" s="140">
        <f>'2A melléklet'!C56+'2B melléklet'!C56</f>
        <v>0</v>
      </c>
      <c r="D56" s="141">
        <v>0</v>
      </c>
      <c r="E56" s="141">
        <v>0</v>
      </c>
      <c r="F56" s="178">
        <f>SUM(C56:E56)</f>
        <v>0</v>
      </c>
      <c r="G56" s="184">
        <f>'2A melléklet'!G56+'2B melléklet'!G56</f>
        <v>0</v>
      </c>
      <c r="H56" s="141">
        <v>0</v>
      </c>
      <c r="I56" s="141">
        <v>0</v>
      </c>
      <c r="J56" s="140">
        <f>SUM(G56:I56)</f>
        <v>0</v>
      </c>
      <c r="K56" s="184">
        <f>'2A melléklet'!K56+'2B melléklet'!K56</f>
        <v>0</v>
      </c>
      <c r="L56" s="141">
        <v>0</v>
      </c>
      <c r="M56" s="141">
        <v>0</v>
      </c>
      <c r="N56" s="140">
        <f>SUM(K56:M56)</f>
        <v>0</v>
      </c>
      <c r="O56" s="184">
        <f>'2A melléklet'!O56+'2B melléklet'!O56</f>
        <v>0</v>
      </c>
      <c r="P56" s="141">
        <v>0</v>
      </c>
      <c r="Q56" s="141">
        <v>0</v>
      </c>
      <c r="R56" s="140">
        <f>SUM(O56:Q56)</f>
        <v>0</v>
      </c>
    </row>
    <row r="57" spans="1:18" ht="15" customHeight="1" x14ac:dyDescent="0.25">
      <c r="A57" s="17" t="s">
        <v>451</v>
      </c>
      <c r="B57" s="272" t="s">
        <v>161</v>
      </c>
      <c r="C57" s="140">
        <f>'2A melléklet'!C57+'2B melléklet'!C57</f>
        <v>0</v>
      </c>
      <c r="D57" s="141">
        <v>0</v>
      </c>
      <c r="E57" s="141">
        <v>0</v>
      </c>
      <c r="F57" s="178">
        <f>SUM(C57:E57)</f>
        <v>0</v>
      </c>
      <c r="G57" s="184">
        <f>'2A melléklet'!G57+'2B melléklet'!G57</f>
        <v>0</v>
      </c>
      <c r="H57" s="141">
        <v>0</v>
      </c>
      <c r="I57" s="141">
        <v>0</v>
      </c>
      <c r="J57" s="140">
        <f>SUM(G57:I57)</f>
        <v>0</v>
      </c>
      <c r="K57" s="184">
        <f>'2A melléklet'!K57+'2B melléklet'!K57</f>
        <v>0</v>
      </c>
      <c r="L57" s="141">
        <v>0</v>
      </c>
      <c r="M57" s="141">
        <v>0</v>
      </c>
      <c r="N57" s="140">
        <f>SUM(K57:M57)</f>
        <v>0</v>
      </c>
      <c r="O57" s="184">
        <f>'2A melléklet'!O57+'2B melléklet'!O57</f>
        <v>0</v>
      </c>
      <c r="P57" s="141">
        <v>0</v>
      </c>
      <c r="Q57" s="141">
        <v>0</v>
      </c>
      <c r="R57" s="140">
        <f>SUM(O57:Q57)</f>
        <v>0</v>
      </c>
    </row>
    <row r="58" spans="1:18" ht="15" customHeight="1" x14ac:dyDescent="0.25">
      <c r="A58" s="268" t="s">
        <v>452</v>
      </c>
      <c r="B58" s="272" t="s">
        <v>162</v>
      </c>
      <c r="C58" s="140">
        <f>'2A melléklet'!C58+'2B melléklet'!C58</f>
        <v>0</v>
      </c>
      <c r="D58" s="141">
        <v>0</v>
      </c>
      <c r="E58" s="141">
        <v>0</v>
      </c>
      <c r="F58" s="178">
        <f>SUM(C58:E58)</f>
        <v>0</v>
      </c>
      <c r="G58" s="184">
        <f>'2A melléklet'!G58+'2B melléklet'!G58</f>
        <v>0</v>
      </c>
      <c r="H58" s="141">
        <v>0</v>
      </c>
      <c r="I58" s="141">
        <v>0</v>
      </c>
      <c r="J58" s="140">
        <f>SUM(G58:I58)</f>
        <v>0</v>
      </c>
      <c r="K58" s="184">
        <f>'2A melléklet'!K58+'2B melléklet'!K58</f>
        <v>0</v>
      </c>
      <c r="L58" s="141">
        <v>0</v>
      </c>
      <c r="M58" s="141">
        <v>0</v>
      </c>
      <c r="N58" s="140">
        <f>SUM(K58:M58)</f>
        <v>0</v>
      </c>
      <c r="O58" s="184">
        <f>'2A melléklet'!O58+'2B melléklet'!O58</f>
        <v>0</v>
      </c>
      <c r="P58" s="141">
        <v>0</v>
      </c>
      <c r="Q58" s="141">
        <v>0</v>
      </c>
      <c r="R58" s="140">
        <f>SUM(O58:Q58)</f>
        <v>0</v>
      </c>
    </row>
    <row r="59" spans="1:18" ht="15" customHeight="1" x14ac:dyDescent="0.25">
      <c r="A59" s="268" t="s">
        <v>453</v>
      </c>
      <c r="B59" s="272" t="s">
        <v>163</v>
      </c>
      <c r="C59" s="140">
        <f>'2A melléklet'!C59+'2B melléklet'!C59</f>
        <v>0</v>
      </c>
      <c r="D59" s="141">
        <v>0</v>
      </c>
      <c r="E59" s="141">
        <v>0</v>
      </c>
      <c r="F59" s="178">
        <f>SUM(C59:E59)</f>
        <v>0</v>
      </c>
      <c r="G59" s="184">
        <f>'2A melléklet'!G59+'2B melléklet'!G59</f>
        <v>0</v>
      </c>
      <c r="H59" s="141">
        <v>0</v>
      </c>
      <c r="I59" s="141">
        <v>0</v>
      </c>
      <c r="J59" s="140">
        <f>SUM(G59:I59)</f>
        <v>0</v>
      </c>
      <c r="K59" s="184">
        <f>'2A melléklet'!K59+'2B melléklet'!K59</f>
        <v>0</v>
      </c>
      <c r="L59" s="141">
        <v>0</v>
      </c>
      <c r="M59" s="141">
        <v>0</v>
      </c>
      <c r="N59" s="140">
        <f>SUM(K59:M59)</f>
        <v>0</v>
      </c>
      <c r="O59" s="184">
        <f>'2A melléklet'!O59+'2B melléklet'!O59</f>
        <v>0</v>
      </c>
      <c r="P59" s="141">
        <v>0</v>
      </c>
      <c r="Q59" s="141">
        <v>0</v>
      </c>
      <c r="R59" s="140">
        <f>SUM(O59:Q59)</f>
        <v>0</v>
      </c>
    </row>
    <row r="60" spans="1:18" ht="15" customHeight="1" x14ac:dyDescent="0.25">
      <c r="A60" s="268" t="s">
        <v>454</v>
      </c>
      <c r="B60" s="272" t="s">
        <v>164</v>
      </c>
      <c r="C60" s="140">
        <f>'2A melléklet'!C60+'2B melléklet'!C60</f>
        <v>4563000</v>
      </c>
      <c r="D60" s="141">
        <v>0</v>
      </c>
      <c r="E60" s="141">
        <v>0</v>
      </c>
      <c r="F60" s="178">
        <f>SUM(C60:E60)</f>
        <v>4563000</v>
      </c>
      <c r="G60" s="184">
        <f>'2A melléklet'!G60+'2B melléklet'!G60</f>
        <v>4563000</v>
      </c>
      <c r="H60" s="141">
        <v>0</v>
      </c>
      <c r="I60" s="141">
        <v>0</v>
      </c>
      <c r="J60" s="140">
        <f>SUM(G60:I60)</f>
        <v>4563000</v>
      </c>
      <c r="K60" s="184">
        <f>'2A melléklet'!K60+'2B melléklet'!K60</f>
        <v>4563000</v>
      </c>
      <c r="L60" s="141">
        <v>0</v>
      </c>
      <c r="M60" s="141">
        <v>0</v>
      </c>
      <c r="N60" s="140">
        <f>SUM(K60:M60)</f>
        <v>4563000</v>
      </c>
      <c r="O60" s="184">
        <f>'2A melléklet'!O60+'2B melléklet'!O60</f>
        <v>4563000</v>
      </c>
      <c r="P60" s="141">
        <v>0</v>
      </c>
      <c r="Q60" s="141">
        <v>0</v>
      </c>
      <c r="R60" s="140">
        <f>SUM(O60:Q60)</f>
        <v>4563000</v>
      </c>
    </row>
    <row r="61" spans="1:18" ht="15" customHeight="1" x14ac:dyDescent="0.25">
      <c r="A61" s="271" t="s">
        <v>416</v>
      </c>
      <c r="B61" s="270" t="s">
        <v>165</v>
      </c>
      <c r="C61" s="138">
        <f>'2A melléklet'!C61+'2B melléklet'!C61</f>
        <v>4563000</v>
      </c>
      <c r="D61" s="139">
        <f>SUM(D53:D60)</f>
        <v>0</v>
      </c>
      <c r="E61" s="139">
        <f>SUM(E53:E60)</f>
        <v>0</v>
      </c>
      <c r="F61" s="179">
        <f>SUM(C61:E61)</f>
        <v>4563000</v>
      </c>
      <c r="G61" s="185">
        <f>'2A melléklet'!G61+'2B melléklet'!G61</f>
        <v>4563000</v>
      </c>
      <c r="H61" s="139">
        <f>SUM(H53:H60)</f>
        <v>0</v>
      </c>
      <c r="I61" s="139">
        <f>SUM(I53:I60)</f>
        <v>0</v>
      </c>
      <c r="J61" s="138">
        <f>SUM(G61:I61)</f>
        <v>4563000</v>
      </c>
      <c r="K61" s="185">
        <f>'2A melléklet'!K61+'2B melléklet'!K61</f>
        <v>4563000</v>
      </c>
      <c r="L61" s="139">
        <f>SUM(L53:L60)</f>
        <v>0</v>
      </c>
      <c r="M61" s="139">
        <f>SUM(M53:M60)</f>
        <v>0</v>
      </c>
      <c r="N61" s="138">
        <f>SUM(K61:M61)</f>
        <v>4563000</v>
      </c>
      <c r="O61" s="185">
        <f>'2A melléklet'!O61+'2B melléklet'!O61</f>
        <v>4563000</v>
      </c>
      <c r="P61" s="139">
        <f>SUM(P53:P60)</f>
        <v>0</v>
      </c>
      <c r="Q61" s="139">
        <f>SUM(Q53:Q60)</f>
        <v>0</v>
      </c>
      <c r="R61" s="138">
        <f>SUM(O61:Q61)</f>
        <v>4563000</v>
      </c>
    </row>
    <row r="62" spans="1:18" ht="15" customHeight="1" x14ac:dyDescent="0.25">
      <c r="A62" s="277" t="s">
        <v>455</v>
      </c>
      <c r="B62" s="272" t="s">
        <v>166</v>
      </c>
      <c r="C62" s="140">
        <f>'2A melléklet'!C62+'2B melléklet'!C62</f>
        <v>0</v>
      </c>
      <c r="D62" s="141">
        <v>0</v>
      </c>
      <c r="E62" s="141">
        <v>0</v>
      </c>
      <c r="F62" s="178">
        <f>SUM(C62:E62)</f>
        <v>0</v>
      </c>
      <c r="G62" s="184">
        <f>'2A melléklet'!G62+'2B melléklet'!G62</f>
        <v>0</v>
      </c>
      <c r="H62" s="141">
        <v>0</v>
      </c>
      <c r="I62" s="141">
        <v>0</v>
      </c>
      <c r="J62" s="140">
        <f>SUM(G62:I62)</f>
        <v>0</v>
      </c>
      <c r="K62" s="184">
        <f>'2A melléklet'!K62+'2B melléklet'!K62</f>
        <v>0</v>
      </c>
      <c r="L62" s="141">
        <v>0</v>
      </c>
      <c r="M62" s="141">
        <v>0</v>
      </c>
      <c r="N62" s="140">
        <f>SUM(K62:M62)</f>
        <v>0</v>
      </c>
      <c r="O62" s="184">
        <f>'2A melléklet'!O62+'2B melléklet'!O62</f>
        <v>0</v>
      </c>
      <c r="P62" s="141">
        <v>0</v>
      </c>
      <c r="Q62" s="141">
        <v>0</v>
      </c>
      <c r="R62" s="140">
        <f>SUM(O62:Q62)</f>
        <v>0</v>
      </c>
    </row>
    <row r="63" spans="1:18" ht="15" customHeight="1" x14ac:dyDescent="0.25">
      <c r="A63" s="277" t="s">
        <v>167</v>
      </c>
      <c r="B63" s="272" t="s">
        <v>168</v>
      </c>
      <c r="C63" s="140">
        <f>'2A melléklet'!C63+'2B melléklet'!C63</f>
        <v>0</v>
      </c>
      <c r="D63" s="141">
        <v>0</v>
      </c>
      <c r="E63" s="141">
        <v>0</v>
      </c>
      <c r="F63" s="178">
        <f>SUM(C63:E63)</f>
        <v>0</v>
      </c>
      <c r="G63" s="184">
        <f>'2A melléklet'!G63+'2B melléklet'!G63</f>
        <v>0</v>
      </c>
      <c r="H63" s="141">
        <v>0</v>
      </c>
      <c r="I63" s="141">
        <v>0</v>
      </c>
      <c r="J63" s="140">
        <f>SUM(G63:I63)</f>
        <v>0</v>
      </c>
      <c r="K63" s="184">
        <f>'2A melléklet'!K63+'2B melléklet'!K63</f>
        <v>57187</v>
      </c>
      <c r="L63" s="141">
        <v>0</v>
      </c>
      <c r="M63" s="141">
        <v>0</v>
      </c>
      <c r="N63" s="140">
        <f>SUM(K63:M63)</f>
        <v>57187</v>
      </c>
      <c r="O63" s="184">
        <f>'2A melléklet'!O63+'2B melléklet'!O63</f>
        <v>57187</v>
      </c>
      <c r="P63" s="141">
        <v>0</v>
      </c>
      <c r="Q63" s="141">
        <v>0</v>
      </c>
      <c r="R63" s="140">
        <f>SUM(O63:Q63)</f>
        <v>57187</v>
      </c>
    </row>
    <row r="64" spans="1:18" ht="15" customHeight="1" x14ac:dyDescent="0.25">
      <c r="A64" s="277" t="s">
        <v>169</v>
      </c>
      <c r="B64" s="272" t="s">
        <v>170</v>
      </c>
      <c r="C64" s="140">
        <f>'2A melléklet'!C64+'2B melléklet'!C64</f>
        <v>0</v>
      </c>
      <c r="D64" s="141">
        <v>0</v>
      </c>
      <c r="E64" s="141">
        <v>0</v>
      </c>
      <c r="F64" s="178">
        <f>SUM(C64:E64)</f>
        <v>0</v>
      </c>
      <c r="G64" s="184">
        <f>'2A melléklet'!G64+'2B melléklet'!G64</f>
        <v>0</v>
      </c>
      <c r="H64" s="141">
        <v>0</v>
      </c>
      <c r="I64" s="141">
        <v>0</v>
      </c>
      <c r="J64" s="140">
        <f>SUM(G64:I64)</f>
        <v>0</v>
      </c>
      <c r="K64" s="184">
        <f>'2A melléklet'!K64+'2B melléklet'!K64</f>
        <v>0</v>
      </c>
      <c r="L64" s="141">
        <v>0</v>
      </c>
      <c r="M64" s="141">
        <v>0</v>
      </c>
      <c r="N64" s="140">
        <f>SUM(K64:M64)</f>
        <v>0</v>
      </c>
      <c r="O64" s="184">
        <f>'2A melléklet'!O64+'2B melléklet'!O64</f>
        <v>0</v>
      </c>
      <c r="P64" s="141">
        <v>0</v>
      </c>
      <c r="Q64" s="141">
        <v>0</v>
      </c>
      <c r="R64" s="140">
        <f>SUM(O64:Q64)</f>
        <v>0</v>
      </c>
    </row>
    <row r="65" spans="1:18" ht="15" customHeight="1" x14ac:dyDescent="0.25">
      <c r="A65" s="277" t="s">
        <v>417</v>
      </c>
      <c r="B65" s="272" t="s">
        <v>171</v>
      </c>
      <c r="C65" s="140">
        <f>'2A melléklet'!C65+'2B melléklet'!C65</f>
        <v>0</v>
      </c>
      <c r="D65" s="141">
        <v>0</v>
      </c>
      <c r="E65" s="141">
        <v>0</v>
      </c>
      <c r="F65" s="178">
        <f>SUM(C65:E65)</f>
        <v>0</v>
      </c>
      <c r="G65" s="184">
        <f>'2A melléklet'!G65+'2B melléklet'!G65</f>
        <v>0</v>
      </c>
      <c r="H65" s="141">
        <v>0</v>
      </c>
      <c r="I65" s="141">
        <v>0</v>
      </c>
      <c r="J65" s="140">
        <f>SUM(G65:I65)</f>
        <v>0</v>
      </c>
      <c r="K65" s="184">
        <f>'2A melléklet'!K65+'2B melléklet'!K65</f>
        <v>0</v>
      </c>
      <c r="L65" s="141">
        <v>0</v>
      </c>
      <c r="M65" s="141">
        <v>0</v>
      </c>
      <c r="N65" s="140">
        <f>SUM(K65:M65)</f>
        <v>0</v>
      </c>
      <c r="O65" s="184">
        <f>'2A melléklet'!O65+'2B melléklet'!O65</f>
        <v>0</v>
      </c>
      <c r="P65" s="141">
        <v>0</v>
      </c>
      <c r="Q65" s="141">
        <v>0</v>
      </c>
      <c r="R65" s="140">
        <f>SUM(O65:Q65)</f>
        <v>0</v>
      </c>
    </row>
    <row r="66" spans="1:18" ht="15" customHeight="1" x14ac:dyDescent="0.25">
      <c r="A66" s="277" t="s">
        <v>456</v>
      </c>
      <c r="B66" s="272" t="s">
        <v>172</v>
      </c>
      <c r="C66" s="140">
        <f>'2A melléklet'!C66+'2B melléklet'!C66</f>
        <v>0</v>
      </c>
      <c r="D66" s="141">
        <v>0</v>
      </c>
      <c r="E66" s="141">
        <v>0</v>
      </c>
      <c r="F66" s="178">
        <f>SUM(C66:E66)</f>
        <v>0</v>
      </c>
      <c r="G66" s="184">
        <f>'2A melléklet'!G66+'2B melléklet'!G66</f>
        <v>0</v>
      </c>
      <c r="H66" s="141">
        <v>0</v>
      </c>
      <c r="I66" s="141">
        <v>0</v>
      </c>
      <c r="J66" s="140">
        <f>SUM(G66:I66)</f>
        <v>0</v>
      </c>
      <c r="K66" s="184">
        <f>'2A melléklet'!K66+'2B melléklet'!K66</f>
        <v>0</v>
      </c>
      <c r="L66" s="141">
        <v>0</v>
      </c>
      <c r="M66" s="141">
        <v>0</v>
      </c>
      <c r="N66" s="140">
        <f>SUM(K66:M66)</f>
        <v>0</v>
      </c>
      <c r="O66" s="184">
        <f>'2A melléklet'!O66+'2B melléklet'!O66</f>
        <v>0</v>
      </c>
      <c r="P66" s="141">
        <v>0</v>
      </c>
      <c r="Q66" s="141">
        <v>0</v>
      </c>
      <c r="R66" s="140">
        <f>SUM(O66:Q66)</f>
        <v>0</v>
      </c>
    </row>
    <row r="67" spans="1:18" ht="15" customHeight="1" x14ac:dyDescent="0.25">
      <c r="A67" s="277" t="s">
        <v>419</v>
      </c>
      <c r="B67" s="272" t="s">
        <v>173</v>
      </c>
      <c r="C67" s="140">
        <f>'2A melléklet'!C67+'2B melléklet'!C67</f>
        <v>23059670</v>
      </c>
      <c r="D67" s="141">
        <v>0</v>
      </c>
      <c r="E67" s="141">
        <v>0</v>
      </c>
      <c r="F67" s="178">
        <f>SUM(C67:E67)</f>
        <v>23059670</v>
      </c>
      <c r="G67" s="184">
        <f>'2A melléklet'!G67+'2B melléklet'!G67</f>
        <v>26559670</v>
      </c>
      <c r="H67" s="141">
        <v>0</v>
      </c>
      <c r="I67" s="141">
        <v>0</v>
      </c>
      <c r="J67" s="140">
        <f>SUM(G67:I67)</f>
        <v>26559670</v>
      </c>
      <c r="K67" s="184">
        <f>'2A melléklet'!K67+'2B melléklet'!K67</f>
        <v>26559670</v>
      </c>
      <c r="L67" s="141">
        <v>0</v>
      </c>
      <c r="M67" s="141">
        <v>0</v>
      </c>
      <c r="N67" s="140">
        <f>SUM(K67:M67)</f>
        <v>26559670</v>
      </c>
      <c r="O67" s="184">
        <f>'2A melléklet'!O67+'2B melléklet'!O67</f>
        <v>29938795</v>
      </c>
      <c r="P67" s="141">
        <v>0</v>
      </c>
      <c r="Q67" s="141">
        <v>0</v>
      </c>
      <c r="R67" s="140">
        <f>SUM(O67:Q67)</f>
        <v>29938795</v>
      </c>
    </row>
    <row r="68" spans="1:18" ht="15" customHeight="1" x14ac:dyDescent="0.25">
      <c r="A68" s="277" t="s">
        <v>457</v>
      </c>
      <c r="B68" s="272" t="s">
        <v>174</v>
      </c>
      <c r="C68" s="140">
        <f>'2A melléklet'!C68+'2B melléklet'!C68</f>
        <v>0</v>
      </c>
      <c r="D68" s="141">
        <v>0</v>
      </c>
      <c r="E68" s="141">
        <v>0</v>
      </c>
      <c r="F68" s="178">
        <f>SUM(C68:E68)</f>
        <v>0</v>
      </c>
      <c r="G68" s="184">
        <f>'2A melléklet'!G68+'2B melléklet'!G68</f>
        <v>0</v>
      </c>
      <c r="H68" s="141">
        <v>0</v>
      </c>
      <c r="I68" s="141">
        <v>0</v>
      </c>
      <c r="J68" s="140">
        <f>SUM(G68:I68)</f>
        <v>0</v>
      </c>
      <c r="K68" s="184">
        <f>'2A melléklet'!K68+'2B melléklet'!K68</f>
        <v>0</v>
      </c>
      <c r="L68" s="141">
        <v>0</v>
      </c>
      <c r="M68" s="141">
        <v>0</v>
      </c>
      <c r="N68" s="140">
        <f>SUM(K68:M68)</f>
        <v>0</v>
      </c>
      <c r="O68" s="184">
        <f>'2A melléklet'!O68+'2B melléklet'!O68</f>
        <v>0</v>
      </c>
      <c r="P68" s="141">
        <v>0</v>
      </c>
      <c r="Q68" s="141">
        <v>0</v>
      </c>
      <c r="R68" s="140">
        <f>SUM(O68:Q68)</f>
        <v>0</v>
      </c>
    </row>
    <row r="69" spans="1:18" ht="15" customHeight="1" x14ac:dyDescent="0.25">
      <c r="A69" s="277" t="s">
        <v>458</v>
      </c>
      <c r="B69" s="272" t="s">
        <v>175</v>
      </c>
      <c r="C69" s="140">
        <f>'2A melléklet'!C69+'2B melléklet'!C69</f>
        <v>0</v>
      </c>
      <c r="D69" s="141">
        <v>0</v>
      </c>
      <c r="E69" s="141">
        <v>0</v>
      </c>
      <c r="F69" s="178">
        <f>SUM(C69:E69)</f>
        <v>0</v>
      </c>
      <c r="G69" s="184">
        <f>'2A melléklet'!G69+'2B melléklet'!G69</f>
        <v>0</v>
      </c>
      <c r="H69" s="141">
        <v>0</v>
      </c>
      <c r="I69" s="141">
        <v>0</v>
      </c>
      <c r="J69" s="140">
        <f>SUM(G69:I69)</f>
        <v>0</v>
      </c>
      <c r="K69" s="184">
        <f>'2A melléklet'!K69+'2B melléklet'!K69</f>
        <v>0</v>
      </c>
      <c r="L69" s="141">
        <v>0</v>
      </c>
      <c r="M69" s="141">
        <v>0</v>
      </c>
      <c r="N69" s="140">
        <f>SUM(K69:M69)</f>
        <v>0</v>
      </c>
      <c r="O69" s="184">
        <f>'2A melléklet'!O69+'2B melléklet'!O69</f>
        <v>0</v>
      </c>
      <c r="P69" s="141">
        <v>0</v>
      </c>
      <c r="Q69" s="141">
        <v>0</v>
      </c>
      <c r="R69" s="140">
        <f>SUM(O69:Q69)</f>
        <v>0</v>
      </c>
    </row>
    <row r="70" spans="1:18" ht="15" customHeight="1" x14ac:dyDescent="0.25">
      <c r="A70" s="277" t="s">
        <v>176</v>
      </c>
      <c r="B70" s="272" t="s">
        <v>177</v>
      </c>
      <c r="C70" s="140">
        <f>'2A melléklet'!C70+'2B melléklet'!C70</f>
        <v>0</v>
      </c>
      <c r="D70" s="141">
        <v>0</v>
      </c>
      <c r="E70" s="141">
        <v>0</v>
      </c>
      <c r="F70" s="178">
        <f>SUM(C70:E70)</f>
        <v>0</v>
      </c>
      <c r="G70" s="184">
        <f>'2A melléklet'!G70+'2B melléklet'!G70</f>
        <v>0</v>
      </c>
      <c r="H70" s="141">
        <v>0</v>
      </c>
      <c r="I70" s="141">
        <v>0</v>
      </c>
      <c r="J70" s="140">
        <f>SUM(G70:I70)</f>
        <v>0</v>
      </c>
      <c r="K70" s="184">
        <f>'2A melléklet'!K70+'2B melléklet'!K70</f>
        <v>0</v>
      </c>
      <c r="L70" s="141">
        <v>0</v>
      </c>
      <c r="M70" s="141">
        <v>0</v>
      </c>
      <c r="N70" s="140">
        <f>SUM(K70:M70)</f>
        <v>0</v>
      </c>
      <c r="O70" s="184">
        <f>'2A melléklet'!O70+'2B melléklet'!O70</f>
        <v>0</v>
      </c>
      <c r="P70" s="141">
        <v>0</v>
      </c>
      <c r="Q70" s="141">
        <v>0</v>
      </c>
      <c r="R70" s="140">
        <f>SUM(O70:Q70)</f>
        <v>0</v>
      </c>
    </row>
    <row r="71" spans="1:18" ht="15" customHeight="1" x14ac:dyDescent="0.25">
      <c r="A71" s="276" t="s">
        <v>178</v>
      </c>
      <c r="B71" s="272" t="s">
        <v>179</v>
      </c>
      <c r="C71" s="140">
        <f>'2A melléklet'!C71+'2B melléklet'!C71</f>
        <v>0</v>
      </c>
      <c r="D71" s="141">
        <v>0</v>
      </c>
      <c r="E71" s="141">
        <v>0</v>
      </c>
      <c r="F71" s="178">
        <f>SUM(C71:E71)</f>
        <v>0</v>
      </c>
      <c r="G71" s="184">
        <f>'2A melléklet'!G71+'2B melléklet'!G71</f>
        <v>0</v>
      </c>
      <c r="H71" s="141">
        <v>0</v>
      </c>
      <c r="I71" s="141">
        <v>0</v>
      </c>
      <c r="J71" s="140">
        <f>SUM(G71:I71)</f>
        <v>0</v>
      </c>
      <c r="K71" s="184">
        <f>'2A melléklet'!K71+'2B melléklet'!K71</f>
        <v>0</v>
      </c>
      <c r="L71" s="141">
        <v>0</v>
      </c>
      <c r="M71" s="141">
        <v>0</v>
      </c>
      <c r="N71" s="140">
        <f>SUM(K71:M71)</f>
        <v>0</v>
      </c>
      <c r="O71" s="184">
        <f>'2A melléklet'!O71+'2B melléklet'!O71</f>
        <v>0</v>
      </c>
      <c r="P71" s="141">
        <v>0</v>
      </c>
      <c r="Q71" s="141">
        <v>0</v>
      </c>
      <c r="R71" s="140">
        <f>SUM(O71:Q71)</f>
        <v>0</v>
      </c>
    </row>
    <row r="72" spans="1:18" ht="15" customHeight="1" x14ac:dyDescent="0.25">
      <c r="A72" s="277" t="s">
        <v>653</v>
      </c>
      <c r="B72" s="272" t="s">
        <v>180</v>
      </c>
      <c r="C72" s="140">
        <f>'2A melléklet'!C72+'2B melléklet'!C72</f>
        <v>0</v>
      </c>
      <c r="D72" s="141">
        <v>0</v>
      </c>
      <c r="E72" s="141">
        <v>0</v>
      </c>
      <c r="F72" s="178">
        <f>SUM(C72:E72)</f>
        <v>0</v>
      </c>
      <c r="G72" s="184">
        <f>'2A melléklet'!G72+'2B melléklet'!G72</f>
        <v>0</v>
      </c>
      <c r="H72" s="141">
        <v>0</v>
      </c>
      <c r="I72" s="141">
        <v>0</v>
      </c>
      <c r="J72" s="140">
        <f>SUM(G72:I72)</f>
        <v>0</v>
      </c>
      <c r="K72" s="184">
        <f>'2A melléklet'!K72+'2B melléklet'!K72</f>
        <v>0</v>
      </c>
      <c r="L72" s="141">
        <v>0</v>
      </c>
      <c r="M72" s="141">
        <v>0</v>
      </c>
      <c r="N72" s="140">
        <f>SUM(K72:M72)</f>
        <v>0</v>
      </c>
      <c r="O72" s="184">
        <f>'2A melléklet'!O72+'2B melléklet'!O72</f>
        <v>0</v>
      </c>
      <c r="P72" s="141">
        <v>0</v>
      </c>
      <c r="Q72" s="141">
        <v>0</v>
      </c>
      <c r="R72" s="140">
        <f>SUM(O72:Q72)</f>
        <v>0</v>
      </c>
    </row>
    <row r="73" spans="1:18" ht="15" customHeight="1" x14ac:dyDescent="0.25">
      <c r="A73" s="276" t="s">
        <v>459</v>
      </c>
      <c r="B73" s="272" t="s">
        <v>181</v>
      </c>
      <c r="C73" s="140">
        <f>'2A melléklet'!C73+'2B melléklet'!C73</f>
        <v>150000</v>
      </c>
      <c r="D73" s="144">
        <v>300000</v>
      </c>
      <c r="E73" s="144">
        <v>0</v>
      </c>
      <c r="F73" s="178">
        <f>SUM(C73:E73)</f>
        <v>450000</v>
      </c>
      <c r="G73" s="184">
        <f>'2A melléklet'!G73+'2B melléklet'!G73</f>
        <v>150000</v>
      </c>
      <c r="H73" s="144">
        <v>300000</v>
      </c>
      <c r="I73" s="144">
        <v>0</v>
      </c>
      <c r="J73" s="140">
        <f>SUM(G73:I73)</f>
        <v>450000</v>
      </c>
      <c r="K73" s="184">
        <f>'2A melléklet'!K73+'2B melléklet'!K73</f>
        <v>150000</v>
      </c>
      <c r="L73" s="144">
        <v>300000</v>
      </c>
      <c r="M73" s="144">
        <v>0</v>
      </c>
      <c r="N73" s="140">
        <f>SUM(K73:M73)</f>
        <v>450000</v>
      </c>
      <c r="O73" s="184">
        <f>'2A melléklet'!O73+'2B melléklet'!O73</f>
        <v>815000</v>
      </c>
      <c r="P73" s="144">
        <v>300000</v>
      </c>
      <c r="Q73" s="144">
        <v>0</v>
      </c>
      <c r="R73" s="140">
        <f>SUM(O73:Q73)</f>
        <v>1115000</v>
      </c>
    </row>
    <row r="74" spans="1:18" ht="15" customHeight="1" x14ac:dyDescent="0.25">
      <c r="A74" s="276" t="s">
        <v>655</v>
      </c>
      <c r="B74" s="272" t="s">
        <v>654</v>
      </c>
      <c r="C74" s="140">
        <f>'2A melléklet'!C74+'2B melléklet'!C74</f>
        <v>5401345</v>
      </c>
      <c r="D74" s="141">
        <v>0</v>
      </c>
      <c r="E74" s="141">
        <v>0</v>
      </c>
      <c r="F74" s="178">
        <f>SUM(C74:E74)</f>
        <v>5401345</v>
      </c>
      <c r="G74" s="184">
        <f>'2A melléklet'!G74+'2B melléklet'!G74</f>
        <v>5401345</v>
      </c>
      <c r="H74" s="141">
        <v>0</v>
      </c>
      <c r="I74" s="141">
        <v>0</v>
      </c>
      <c r="J74" s="140">
        <f>SUM(G74:I74)</f>
        <v>5401345</v>
      </c>
      <c r="K74" s="184">
        <f>'2A melléklet'!K74+'2B melléklet'!K74</f>
        <v>1680878</v>
      </c>
      <c r="L74" s="141">
        <v>0</v>
      </c>
      <c r="M74" s="141">
        <v>0</v>
      </c>
      <c r="N74" s="140">
        <f>SUM(K74:M74)</f>
        <v>1680878</v>
      </c>
      <c r="O74" s="184">
        <f>'2A melléklet'!O74+'2B melléklet'!O74</f>
        <v>21869612</v>
      </c>
      <c r="P74" s="141">
        <v>0</v>
      </c>
      <c r="Q74" s="141">
        <v>0</v>
      </c>
      <c r="R74" s="140">
        <f>SUM(O74:Q74)</f>
        <v>21869612</v>
      </c>
    </row>
    <row r="75" spans="1:18" ht="15" customHeight="1" x14ac:dyDescent="0.25">
      <c r="A75" s="271" t="s">
        <v>422</v>
      </c>
      <c r="B75" s="270" t="s">
        <v>182</v>
      </c>
      <c r="C75" s="138">
        <f>'2A melléklet'!C75+'2B melléklet'!C75</f>
        <v>28611015</v>
      </c>
      <c r="D75" s="139">
        <f>SUM(D62:D74)</f>
        <v>300000</v>
      </c>
      <c r="E75" s="139">
        <f>SUM(E62:E74)</f>
        <v>0</v>
      </c>
      <c r="F75" s="179">
        <f>SUM(C75:E75)</f>
        <v>28911015</v>
      </c>
      <c r="G75" s="185">
        <f>'2A melléklet'!G75+'2B melléklet'!G75</f>
        <v>32111015</v>
      </c>
      <c r="H75" s="139">
        <f>SUM(H62:H74)</f>
        <v>300000</v>
      </c>
      <c r="I75" s="139">
        <f>SUM(I62:I74)</f>
        <v>0</v>
      </c>
      <c r="J75" s="138">
        <f>SUM(G75:I75)</f>
        <v>32411015</v>
      </c>
      <c r="K75" s="185">
        <f>'2A melléklet'!K75+'2B melléklet'!K75</f>
        <v>28447735</v>
      </c>
      <c r="L75" s="139">
        <f>SUM(L62:L74)</f>
        <v>300000</v>
      </c>
      <c r="M75" s="139">
        <f>SUM(M62:M74)</f>
        <v>0</v>
      </c>
      <c r="N75" s="138">
        <f>SUM(K75:M75)</f>
        <v>28747735</v>
      </c>
      <c r="O75" s="185">
        <f>'2A melléklet'!O75+'2B melléklet'!O75</f>
        <v>52680594</v>
      </c>
      <c r="P75" s="139">
        <f>SUM(P62:P74)</f>
        <v>300000</v>
      </c>
      <c r="Q75" s="139">
        <f>SUM(Q62:Q74)</f>
        <v>0</v>
      </c>
      <c r="R75" s="138">
        <f>SUM(O75:Q75)</f>
        <v>52980594</v>
      </c>
    </row>
    <row r="76" spans="1:18" ht="15" customHeight="1" x14ac:dyDescent="0.25">
      <c r="A76" s="150" t="s">
        <v>37</v>
      </c>
      <c r="B76" s="151"/>
      <c r="C76" s="152">
        <f>'2A melléklet'!C76+'2B melléklet'!C76</f>
        <v>125940198</v>
      </c>
      <c r="D76" s="153">
        <f>D26+D27+D52+D61+D75</f>
        <v>300000</v>
      </c>
      <c r="E76" s="153">
        <f>E26+E27+E52+E61+E75</f>
        <v>9000</v>
      </c>
      <c r="F76" s="180">
        <f>SUM(C76:E76)</f>
        <v>126249198</v>
      </c>
      <c r="G76" s="208">
        <f>'2A melléklet'!G76+'2B melléklet'!G76</f>
        <v>141209432</v>
      </c>
      <c r="H76" s="153">
        <f>H26+H27+H52+H61+H75</f>
        <v>300000</v>
      </c>
      <c r="I76" s="153">
        <f>I26+I27+I52+I61+I75</f>
        <v>9000</v>
      </c>
      <c r="J76" s="152">
        <f>SUM(G76:I76)</f>
        <v>141518432</v>
      </c>
      <c r="K76" s="208">
        <f>'2A melléklet'!K76+'2B melléklet'!K76</f>
        <v>138052980</v>
      </c>
      <c r="L76" s="153">
        <f>L26+L27+L52+L61+L75</f>
        <v>300000</v>
      </c>
      <c r="M76" s="153">
        <f>M26+M27+M52+M61+M75</f>
        <v>9000</v>
      </c>
      <c r="N76" s="152">
        <f>SUM(K76:M76)</f>
        <v>138361980</v>
      </c>
      <c r="O76" s="208">
        <f>'2A melléklet'!O76+'2B melléklet'!O76</f>
        <v>157866264</v>
      </c>
      <c r="P76" s="153">
        <f>P26+P27+P52+P61+P75</f>
        <v>300000</v>
      </c>
      <c r="Q76" s="153">
        <f>Q26+Q27+Q52+Q61+Q75</f>
        <v>9000</v>
      </c>
      <c r="R76" s="152">
        <f>SUM(O76:Q76)</f>
        <v>158175264</v>
      </c>
    </row>
    <row r="77" spans="1:18" ht="15" customHeight="1" x14ac:dyDescent="0.25">
      <c r="A77" s="275" t="s">
        <v>183</v>
      </c>
      <c r="B77" s="272" t="s">
        <v>184</v>
      </c>
      <c r="C77" s="140">
        <f>'2A melléklet'!C77+'2B melléklet'!C77</f>
        <v>0</v>
      </c>
      <c r="D77" s="141">
        <v>0</v>
      </c>
      <c r="E77" s="141">
        <v>0</v>
      </c>
      <c r="F77" s="178">
        <f>SUM(C77:E77)</f>
        <v>0</v>
      </c>
      <c r="G77" s="184">
        <f>'2A melléklet'!G77+'2B melléklet'!G77</f>
        <v>0</v>
      </c>
      <c r="H77" s="141">
        <v>0</v>
      </c>
      <c r="I77" s="141">
        <v>0</v>
      </c>
      <c r="J77" s="140">
        <f>SUM(G77:I77)</f>
        <v>0</v>
      </c>
      <c r="K77" s="184">
        <f>'2A melléklet'!K77+'2B melléklet'!K77</f>
        <v>0</v>
      </c>
      <c r="L77" s="141">
        <v>0</v>
      </c>
      <c r="M77" s="141">
        <v>0</v>
      </c>
      <c r="N77" s="140">
        <f>SUM(K77:M77)</f>
        <v>0</v>
      </c>
      <c r="O77" s="184">
        <f>'2A melléklet'!O77+'2B melléklet'!O77</f>
        <v>0</v>
      </c>
      <c r="P77" s="141">
        <v>0</v>
      </c>
      <c r="Q77" s="141">
        <v>0</v>
      </c>
      <c r="R77" s="140">
        <f>SUM(O77:Q77)</f>
        <v>0</v>
      </c>
    </row>
    <row r="78" spans="1:18" ht="15" customHeight="1" x14ac:dyDescent="0.25">
      <c r="A78" s="275" t="s">
        <v>460</v>
      </c>
      <c r="B78" s="272" t="s">
        <v>185</v>
      </c>
      <c r="C78" s="140">
        <f>'2A melléklet'!C78+'2B melléklet'!C78</f>
        <v>0</v>
      </c>
      <c r="D78" s="141">
        <v>0</v>
      </c>
      <c r="E78" s="141">
        <v>0</v>
      </c>
      <c r="F78" s="178">
        <f>SUM(C78:E78)</f>
        <v>0</v>
      </c>
      <c r="G78" s="184">
        <f>'2A melléklet'!G78+'2B melléklet'!G78</f>
        <v>0</v>
      </c>
      <c r="H78" s="141">
        <v>0</v>
      </c>
      <c r="I78" s="141">
        <v>0</v>
      </c>
      <c r="J78" s="140">
        <f>SUM(G78:I78)</f>
        <v>0</v>
      </c>
      <c r="K78" s="184">
        <f>'2A melléklet'!K78+'2B melléklet'!K78</f>
        <v>0</v>
      </c>
      <c r="L78" s="141">
        <v>0</v>
      </c>
      <c r="M78" s="141">
        <v>0</v>
      </c>
      <c r="N78" s="140">
        <f>SUM(K78:M78)</f>
        <v>0</v>
      </c>
      <c r="O78" s="184">
        <f>'2A melléklet'!O78+'2B melléklet'!O78</f>
        <v>0</v>
      </c>
      <c r="P78" s="141">
        <v>0</v>
      </c>
      <c r="Q78" s="141">
        <v>0</v>
      </c>
      <c r="R78" s="140">
        <f>SUM(O78:Q78)</f>
        <v>0</v>
      </c>
    </row>
    <row r="79" spans="1:18" ht="15" customHeight="1" x14ac:dyDescent="0.25">
      <c r="A79" s="275" t="s">
        <v>186</v>
      </c>
      <c r="B79" s="272" t="s">
        <v>187</v>
      </c>
      <c r="C79" s="140">
        <f>'2A melléklet'!C79+'2B melléklet'!C79</f>
        <v>0</v>
      </c>
      <c r="D79" s="141">
        <v>0</v>
      </c>
      <c r="E79" s="141">
        <v>0</v>
      </c>
      <c r="F79" s="178">
        <f>SUM(C79:E79)</f>
        <v>0</v>
      </c>
      <c r="G79" s="184">
        <f>'2A melléklet'!G79+'2B melléklet'!G79</f>
        <v>0</v>
      </c>
      <c r="H79" s="141">
        <v>0</v>
      </c>
      <c r="I79" s="141">
        <v>0</v>
      </c>
      <c r="J79" s="140">
        <f>SUM(G79:I79)</f>
        <v>0</v>
      </c>
      <c r="K79" s="184">
        <f>'2A melléklet'!K79+'2B melléklet'!K79</f>
        <v>0</v>
      </c>
      <c r="L79" s="141">
        <v>0</v>
      </c>
      <c r="M79" s="141">
        <v>0</v>
      </c>
      <c r="N79" s="140">
        <f>SUM(K79:M79)</f>
        <v>0</v>
      </c>
      <c r="O79" s="184">
        <f>'2A melléklet'!O79+'2B melléklet'!O79</f>
        <v>0</v>
      </c>
      <c r="P79" s="141">
        <v>0</v>
      </c>
      <c r="Q79" s="141">
        <v>0</v>
      </c>
      <c r="R79" s="140">
        <f>SUM(O79:Q79)</f>
        <v>0</v>
      </c>
    </row>
    <row r="80" spans="1:18" ht="15" customHeight="1" x14ac:dyDescent="0.25">
      <c r="A80" s="275" t="s">
        <v>188</v>
      </c>
      <c r="B80" s="272" t="s">
        <v>189</v>
      </c>
      <c r="C80" s="140">
        <f>'2A melléklet'!C80+'2B melléklet'!C80</f>
        <v>390000</v>
      </c>
      <c r="D80" s="141">
        <v>0</v>
      </c>
      <c r="E80" s="141">
        <v>0</v>
      </c>
      <c r="F80" s="178">
        <f>SUM(C80:E80)</f>
        <v>390000</v>
      </c>
      <c r="G80" s="184">
        <f>'2A melléklet'!G80+'2B melléklet'!G80</f>
        <v>390000</v>
      </c>
      <c r="H80" s="141">
        <v>0</v>
      </c>
      <c r="I80" s="141">
        <v>0</v>
      </c>
      <c r="J80" s="140">
        <f>SUM(G80:I80)</f>
        <v>390000</v>
      </c>
      <c r="K80" s="184">
        <f>'2A melléklet'!K80+'2B melléklet'!K80</f>
        <v>390000</v>
      </c>
      <c r="L80" s="141">
        <v>0</v>
      </c>
      <c r="M80" s="141">
        <v>0</v>
      </c>
      <c r="N80" s="140">
        <f>SUM(K80:M80)</f>
        <v>390000</v>
      </c>
      <c r="O80" s="184">
        <f>'2A melléklet'!O80+'2B melléklet'!O80</f>
        <v>4594946</v>
      </c>
      <c r="P80" s="141">
        <v>0</v>
      </c>
      <c r="Q80" s="141">
        <v>0</v>
      </c>
      <c r="R80" s="140">
        <f>SUM(O80:Q80)</f>
        <v>4594946</v>
      </c>
    </row>
    <row r="81" spans="1:18" ht="15" customHeight="1" x14ac:dyDescent="0.25">
      <c r="A81" s="274" t="s">
        <v>190</v>
      </c>
      <c r="B81" s="272" t="s">
        <v>191</v>
      </c>
      <c r="C81" s="140">
        <f>'2A melléklet'!C81+'2B melléklet'!C81</f>
        <v>0</v>
      </c>
      <c r="D81" s="141">
        <v>0</v>
      </c>
      <c r="E81" s="141">
        <v>0</v>
      </c>
      <c r="F81" s="178">
        <f>SUM(C81:E81)</f>
        <v>0</v>
      </c>
      <c r="G81" s="184">
        <f>'2A melléklet'!G81+'2B melléklet'!G81</f>
        <v>0</v>
      </c>
      <c r="H81" s="141">
        <v>0</v>
      </c>
      <c r="I81" s="141">
        <v>0</v>
      </c>
      <c r="J81" s="140">
        <f>SUM(G81:I81)</f>
        <v>0</v>
      </c>
      <c r="K81" s="184">
        <f>'2A melléklet'!K81+'2B melléklet'!K81</f>
        <v>0</v>
      </c>
      <c r="L81" s="141">
        <v>0</v>
      </c>
      <c r="M81" s="141">
        <v>0</v>
      </c>
      <c r="N81" s="140">
        <f>SUM(K81:M81)</f>
        <v>0</v>
      </c>
      <c r="O81" s="184">
        <f>'2A melléklet'!O81+'2B melléklet'!O81</f>
        <v>0</v>
      </c>
      <c r="P81" s="141">
        <v>0</v>
      </c>
      <c r="Q81" s="141">
        <v>0</v>
      </c>
      <c r="R81" s="140">
        <f>SUM(O81:Q81)</f>
        <v>0</v>
      </c>
    </row>
    <row r="82" spans="1:18" ht="15" customHeight="1" x14ac:dyDescent="0.25">
      <c r="A82" s="274" t="s">
        <v>192</v>
      </c>
      <c r="B82" s="272" t="s">
        <v>193</v>
      </c>
      <c r="C82" s="140">
        <f>'2A melléklet'!C82+'2B melléklet'!C82</f>
        <v>0</v>
      </c>
      <c r="D82" s="141">
        <v>0</v>
      </c>
      <c r="E82" s="141">
        <v>0</v>
      </c>
      <c r="F82" s="178">
        <f>SUM(C82:E82)</f>
        <v>0</v>
      </c>
      <c r="G82" s="184">
        <f>'2A melléklet'!G82+'2B melléklet'!G82</f>
        <v>0</v>
      </c>
      <c r="H82" s="141">
        <v>0</v>
      </c>
      <c r="I82" s="141">
        <v>0</v>
      </c>
      <c r="J82" s="140">
        <f>SUM(G82:I82)</f>
        <v>0</v>
      </c>
      <c r="K82" s="184">
        <f>'2A melléklet'!K82+'2B melléklet'!K82</f>
        <v>0</v>
      </c>
      <c r="L82" s="141">
        <v>0</v>
      </c>
      <c r="M82" s="141">
        <v>0</v>
      </c>
      <c r="N82" s="140">
        <f>SUM(K82:M82)</f>
        <v>0</v>
      </c>
      <c r="O82" s="184">
        <f>'2A melléklet'!O82+'2B melléklet'!O82</f>
        <v>0</v>
      </c>
      <c r="P82" s="141">
        <v>0</v>
      </c>
      <c r="Q82" s="141">
        <v>0</v>
      </c>
      <c r="R82" s="140">
        <f>SUM(O82:Q82)</f>
        <v>0</v>
      </c>
    </row>
    <row r="83" spans="1:18" ht="15" customHeight="1" x14ac:dyDescent="0.25">
      <c r="A83" s="274" t="s">
        <v>194</v>
      </c>
      <c r="B83" s="272" t="s">
        <v>195</v>
      </c>
      <c r="C83" s="140">
        <f>'2A melléklet'!C83+'2B melléklet'!C83</f>
        <v>140000</v>
      </c>
      <c r="D83" s="141">
        <v>0</v>
      </c>
      <c r="E83" s="141">
        <v>0</v>
      </c>
      <c r="F83" s="178">
        <f>SUM(C83:E83)</f>
        <v>140000</v>
      </c>
      <c r="G83" s="184">
        <f>'2A melléklet'!G83+'2B melléklet'!G83</f>
        <v>140000</v>
      </c>
      <c r="H83" s="141">
        <v>0</v>
      </c>
      <c r="I83" s="141">
        <v>0</v>
      </c>
      <c r="J83" s="140">
        <f>SUM(G83:I83)</f>
        <v>140000</v>
      </c>
      <c r="K83" s="184">
        <f>'2A melléklet'!K83+'2B melléklet'!K83</f>
        <v>140000</v>
      </c>
      <c r="L83" s="141">
        <v>0</v>
      </c>
      <c r="M83" s="141">
        <v>0</v>
      </c>
      <c r="N83" s="140">
        <f>SUM(K83:M83)</f>
        <v>140000</v>
      </c>
      <c r="O83" s="184">
        <f>'2A melléklet'!O83+'2B melléklet'!O83</f>
        <v>1240636</v>
      </c>
      <c r="P83" s="141">
        <v>0</v>
      </c>
      <c r="Q83" s="141">
        <v>0</v>
      </c>
      <c r="R83" s="140">
        <f>SUM(O83:Q83)</f>
        <v>1240636</v>
      </c>
    </row>
    <row r="84" spans="1:18" ht="15" customHeight="1" x14ac:dyDescent="0.25">
      <c r="A84" s="273" t="s">
        <v>424</v>
      </c>
      <c r="B84" s="270" t="s">
        <v>196</v>
      </c>
      <c r="C84" s="138">
        <f>'2A melléklet'!C84+'2B melléklet'!C84</f>
        <v>530000</v>
      </c>
      <c r="D84" s="139">
        <f>SUM(D77:D83)</f>
        <v>0</v>
      </c>
      <c r="E84" s="139">
        <f>SUM(E77:E83)</f>
        <v>0</v>
      </c>
      <c r="F84" s="179">
        <f>SUM(C84:E84)</f>
        <v>530000</v>
      </c>
      <c r="G84" s="185">
        <f>'2A melléklet'!G84+'2B melléklet'!G84</f>
        <v>530000</v>
      </c>
      <c r="H84" s="139">
        <f>SUM(H77:H83)</f>
        <v>0</v>
      </c>
      <c r="I84" s="139">
        <f>SUM(I77:I83)</f>
        <v>0</v>
      </c>
      <c r="J84" s="138">
        <f>SUM(G84:I84)</f>
        <v>530000</v>
      </c>
      <c r="K84" s="185">
        <f>'2A melléklet'!K84+'2B melléklet'!K84</f>
        <v>530000</v>
      </c>
      <c r="L84" s="139">
        <f>SUM(L77:L83)</f>
        <v>0</v>
      </c>
      <c r="M84" s="139">
        <f>SUM(M77:M83)</f>
        <v>0</v>
      </c>
      <c r="N84" s="138">
        <f>SUM(K84:M84)</f>
        <v>530000</v>
      </c>
      <c r="O84" s="185">
        <f>'2A melléklet'!O84+'2B melléklet'!O84</f>
        <v>5835582</v>
      </c>
      <c r="P84" s="139">
        <f>SUM(P77:P83)</f>
        <v>0</v>
      </c>
      <c r="Q84" s="139">
        <f>SUM(Q77:Q83)</f>
        <v>0</v>
      </c>
      <c r="R84" s="138">
        <f>SUM(O84:Q84)</f>
        <v>5835582</v>
      </c>
    </row>
    <row r="85" spans="1:18" ht="15" customHeight="1" x14ac:dyDescent="0.25">
      <c r="A85" s="268" t="s">
        <v>197</v>
      </c>
      <c r="B85" s="272" t="s">
        <v>198</v>
      </c>
      <c r="C85" s="140">
        <f>'2A melléklet'!C85+'2B melléklet'!C85</f>
        <v>127308800</v>
      </c>
      <c r="D85" s="141">
        <v>0</v>
      </c>
      <c r="E85" s="141">
        <v>0</v>
      </c>
      <c r="F85" s="178">
        <f>SUM(C85:E85)</f>
        <v>127308800</v>
      </c>
      <c r="G85" s="184">
        <f>'2A melléklet'!G85+'2B melléklet'!G85</f>
        <v>127308800</v>
      </c>
      <c r="H85" s="141">
        <v>0</v>
      </c>
      <c r="I85" s="141">
        <v>0</v>
      </c>
      <c r="J85" s="140">
        <f>SUM(G85:I85)</f>
        <v>127308800</v>
      </c>
      <c r="K85" s="184">
        <f>'2A melléklet'!K85+'2B melléklet'!K85</f>
        <v>126783800</v>
      </c>
      <c r="L85" s="141">
        <v>0</v>
      </c>
      <c r="M85" s="141">
        <v>0</v>
      </c>
      <c r="N85" s="140">
        <f>SUM(K85:M85)</f>
        <v>126783800</v>
      </c>
      <c r="O85" s="184">
        <f>'2A melléklet'!O85+'2B melléklet'!O85</f>
        <v>126258800</v>
      </c>
      <c r="P85" s="141">
        <v>0</v>
      </c>
      <c r="Q85" s="141">
        <v>0</v>
      </c>
      <c r="R85" s="140">
        <f>SUM(O85:Q85)</f>
        <v>126258800</v>
      </c>
    </row>
    <row r="86" spans="1:18" ht="15" customHeight="1" x14ac:dyDescent="0.25">
      <c r="A86" s="268" t="s">
        <v>199</v>
      </c>
      <c r="B86" s="272" t="s">
        <v>200</v>
      </c>
      <c r="C86" s="140">
        <f>'2A melléklet'!C86+'2B melléklet'!C86</f>
        <v>0</v>
      </c>
      <c r="D86" s="141">
        <v>0</v>
      </c>
      <c r="E86" s="141">
        <v>0</v>
      </c>
      <c r="F86" s="178">
        <f>SUM(C86:E86)</f>
        <v>0</v>
      </c>
      <c r="G86" s="184">
        <f>'2A melléklet'!G86+'2B melléklet'!G86</f>
        <v>0</v>
      </c>
      <c r="H86" s="141">
        <v>0</v>
      </c>
      <c r="I86" s="141">
        <v>0</v>
      </c>
      <c r="J86" s="140">
        <f>SUM(G86:I86)</f>
        <v>0</v>
      </c>
      <c r="K86" s="184">
        <f>'2A melléklet'!K86+'2B melléklet'!K86</f>
        <v>0</v>
      </c>
      <c r="L86" s="141">
        <v>0</v>
      </c>
      <c r="M86" s="141">
        <v>0</v>
      </c>
      <c r="N86" s="140">
        <f>SUM(K86:M86)</f>
        <v>0</v>
      </c>
      <c r="O86" s="184">
        <f>'2A melléklet'!O86+'2B melléklet'!O86</f>
        <v>0</v>
      </c>
      <c r="P86" s="141">
        <v>0</v>
      </c>
      <c r="Q86" s="141">
        <v>0</v>
      </c>
      <c r="R86" s="140">
        <f>SUM(O86:Q86)</f>
        <v>0</v>
      </c>
    </row>
    <row r="87" spans="1:18" ht="15" customHeight="1" x14ac:dyDescent="0.25">
      <c r="A87" s="268" t="s">
        <v>201</v>
      </c>
      <c r="B87" s="272" t="s">
        <v>202</v>
      </c>
      <c r="C87" s="140">
        <f>'2A melléklet'!C87+'2B melléklet'!C87</f>
        <v>0</v>
      </c>
      <c r="D87" s="141">
        <v>0</v>
      </c>
      <c r="E87" s="141">
        <v>0</v>
      </c>
      <c r="F87" s="178">
        <f>SUM(C87:E87)</f>
        <v>0</v>
      </c>
      <c r="G87" s="184">
        <f>'2A melléklet'!G87+'2B melléklet'!G87</f>
        <v>0</v>
      </c>
      <c r="H87" s="141">
        <v>0</v>
      </c>
      <c r="I87" s="141">
        <v>0</v>
      </c>
      <c r="J87" s="140">
        <f>SUM(G87:I87)</f>
        <v>0</v>
      </c>
      <c r="K87" s="184">
        <f>'2A melléklet'!K87+'2B melléklet'!K87</f>
        <v>0</v>
      </c>
      <c r="L87" s="141">
        <v>0</v>
      </c>
      <c r="M87" s="141">
        <v>0</v>
      </c>
      <c r="N87" s="140">
        <f>SUM(K87:M87)</f>
        <v>0</v>
      </c>
      <c r="O87" s="184">
        <f>'2A melléklet'!O87+'2B melléklet'!O87</f>
        <v>0</v>
      </c>
      <c r="P87" s="141">
        <v>0</v>
      </c>
      <c r="Q87" s="141">
        <v>0</v>
      </c>
      <c r="R87" s="140">
        <f>SUM(O87:Q87)</f>
        <v>0</v>
      </c>
    </row>
    <row r="88" spans="1:18" ht="15" customHeight="1" x14ac:dyDescent="0.25">
      <c r="A88" s="268" t="s">
        <v>203</v>
      </c>
      <c r="B88" s="272" t="s">
        <v>204</v>
      </c>
      <c r="C88" s="140">
        <f>'2A melléklet'!C88+'2B melléklet'!C88</f>
        <v>34359460</v>
      </c>
      <c r="D88" s="141">
        <v>0</v>
      </c>
      <c r="E88" s="141">
        <v>0</v>
      </c>
      <c r="F88" s="178">
        <f>SUM(C88:E88)</f>
        <v>34359460</v>
      </c>
      <c r="G88" s="184">
        <f>'2A melléklet'!G88+'2B melléklet'!G88</f>
        <v>34359460</v>
      </c>
      <c r="H88" s="141">
        <v>0</v>
      </c>
      <c r="I88" s="141">
        <v>0</v>
      </c>
      <c r="J88" s="140">
        <f>SUM(G88:I88)</f>
        <v>34359460</v>
      </c>
      <c r="K88" s="184">
        <f>'2A melléklet'!K88+'2B melléklet'!K88</f>
        <v>34217710</v>
      </c>
      <c r="L88" s="141">
        <v>0</v>
      </c>
      <c r="M88" s="141">
        <v>0</v>
      </c>
      <c r="N88" s="140">
        <f>SUM(K88:M88)</f>
        <v>34217710</v>
      </c>
      <c r="O88" s="184">
        <f>'2A melléklet'!O88+'2B melléklet'!O88</f>
        <v>34217710</v>
      </c>
      <c r="P88" s="141">
        <v>0</v>
      </c>
      <c r="Q88" s="141">
        <v>0</v>
      </c>
      <c r="R88" s="140">
        <f>SUM(O88:Q88)</f>
        <v>34217710</v>
      </c>
    </row>
    <row r="89" spans="1:18" ht="15" customHeight="1" x14ac:dyDescent="0.25">
      <c r="A89" s="271" t="s">
        <v>425</v>
      </c>
      <c r="B89" s="270" t="s">
        <v>205</v>
      </c>
      <c r="C89" s="138">
        <f>'2A melléklet'!C89+'2B melléklet'!C89</f>
        <v>161668260</v>
      </c>
      <c r="D89" s="139">
        <f>SUM(D85:D88)</f>
        <v>0</v>
      </c>
      <c r="E89" s="139">
        <f>SUM(E85:E88)</f>
        <v>0</v>
      </c>
      <c r="F89" s="179">
        <f>SUM(C89:E89)</f>
        <v>161668260</v>
      </c>
      <c r="G89" s="185">
        <f>'2A melléklet'!G89+'2B melléklet'!G89</f>
        <v>161668260</v>
      </c>
      <c r="H89" s="139">
        <f>SUM(H85:H88)</f>
        <v>0</v>
      </c>
      <c r="I89" s="139">
        <f>SUM(I85:I88)</f>
        <v>0</v>
      </c>
      <c r="J89" s="138">
        <f>SUM(G89:I89)</f>
        <v>161668260</v>
      </c>
      <c r="K89" s="185">
        <f>'2A melléklet'!K89+'2B melléklet'!K89</f>
        <v>161001510</v>
      </c>
      <c r="L89" s="139">
        <f>SUM(L85:L88)</f>
        <v>0</v>
      </c>
      <c r="M89" s="139">
        <f>SUM(M85:M88)</f>
        <v>0</v>
      </c>
      <c r="N89" s="138">
        <f>SUM(K89:M89)</f>
        <v>161001510</v>
      </c>
      <c r="O89" s="185">
        <f>'2A melléklet'!O89+'2B melléklet'!O89</f>
        <v>160476510</v>
      </c>
      <c r="P89" s="139">
        <f>SUM(P85:P88)</f>
        <v>0</v>
      </c>
      <c r="Q89" s="139">
        <f>SUM(Q85:Q88)</f>
        <v>0</v>
      </c>
      <c r="R89" s="138">
        <f>SUM(O89:Q89)</f>
        <v>160476510</v>
      </c>
    </row>
    <row r="90" spans="1:18" ht="15" customHeight="1" x14ac:dyDescent="0.25">
      <c r="A90" s="268" t="s">
        <v>206</v>
      </c>
      <c r="B90" s="272" t="s">
        <v>207</v>
      </c>
      <c r="C90" s="140">
        <f>'2A melléklet'!C90+'2B melléklet'!C90</f>
        <v>0</v>
      </c>
      <c r="D90" s="141">
        <v>0</v>
      </c>
      <c r="E90" s="141">
        <v>0</v>
      </c>
      <c r="F90" s="178">
        <f>SUM(C90:E90)</f>
        <v>0</v>
      </c>
      <c r="G90" s="184">
        <f>'2A melléklet'!G90+'2B melléklet'!G90</f>
        <v>0</v>
      </c>
      <c r="H90" s="141">
        <v>0</v>
      </c>
      <c r="I90" s="141">
        <v>0</v>
      </c>
      <c r="J90" s="140">
        <f>SUM(G90:I90)</f>
        <v>0</v>
      </c>
      <c r="K90" s="184">
        <f>'2A melléklet'!K90+'2B melléklet'!K90</f>
        <v>0</v>
      </c>
      <c r="L90" s="141">
        <v>0</v>
      </c>
      <c r="M90" s="141">
        <v>0</v>
      </c>
      <c r="N90" s="140">
        <f>SUM(K90:M90)</f>
        <v>0</v>
      </c>
      <c r="O90" s="184">
        <f>'2A melléklet'!O90+'2B melléklet'!O90</f>
        <v>0</v>
      </c>
      <c r="P90" s="141">
        <v>0</v>
      </c>
      <c r="Q90" s="141">
        <v>0</v>
      </c>
      <c r="R90" s="140">
        <f>SUM(O90:Q90)</f>
        <v>0</v>
      </c>
    </row>
    <row r="91" spans="1:18" ht="15" customHeight="1" x14ac:dyDescent="0.25">
      <c r="A91" s="268" t="s">
        <v>461</v>
      </c>
      <c r="B91" s="272" t="s">
        <v>208</v>
      </c>
      <c r="C91" s="140">
        <f>'2A melléklet'!C91+'2B melléklet'!C91</f>
        <v>0</v>
      </c>
      <c r="D91" s="141">
        <v>0</v>
      </c>
      <c r="E91" s="141">
        <v>0</v>
      </c>
      <c r="F91" s="178">
        <f>SUM(C91:E91)</f>
        <v>0</v>
      </c>
      <c r="G91" s="184">
        <f>'2A melléklet'!G91+'2B melléklet'!G91</f>
        <v>0</v>
      </c>
      <c r="H91" s="141">
        <v>0</v>
      </c>
      <c r="I91" s="141">
        <v>0</v>
      </c>
      <c r="J91" s="140">
        <f>SUM(G91:I91)</f>
        <v>0</v>
      </c>
      <c r="K91" s="184">
        <f>'2A melléklet'!K91+'2B melléklet'!K91</f>
        <v>0</v>
      </c>
      <c r="L91" s="141">
        <v>0</v>
      </c>
      <c r="M91" s="141">
        <v>0</v>
      </c>
      <c r="N91" s="140">
        <f>SUM(K91:M91)</f>
        <v>0</v>
      </c>
      <c r="O91" s="184">
        <f>'2A melléklet'!O91+'2B melléklet'!O91</f>
        <v>0</v>
      </c>
      <c r="P91" s="141">
        <v>0</v>
      </c>
      <c r="Q91" s="141">
        <v>0</v>
      </c>
      <c r="R91" s="140">
        <f>SUM(O91:Q91)</f>
        <v>0</v>
      </c>
    </row>
    <row r="92" spans="1:18" ht="15" customHeight="1" x14ac:dyDescent="0.25">
      <c r="A92" s="268" t="s">
        <v>462</v>
      </c>
      <c r="B92" s="272" t="s">
        <v>209</v>
      </c>
      <c r="C92" s="140">
        <f>'2A melléklet'!C92+'2B melléklet'!C92</f>
        <v>0</v>
      </c>
      <c r="D92" s="141">
        <v>0</v>
      </c>
      <c r="E92" s="141">
        <v>0</v>
      </c>
      <c r="F92" s="178">
        <f>SUM(C92:E92)</f>
        <v>0</v>
      </c>
      <c r="G92" s="184">
        <f>'2A melléklet'!G92+'2B melléklet'!G92</f>
        <v>0</v>
      </c>
      <c r="H92" s="141">
        <v>0</v>
      </c>
      <c r="I92" s="141">
        <v>0</v>
      </c>
      <c r="J92" s="140">
        <f>SUM(G92:I92)</f>
        <v>0</v>
      </c>
      <c r="K92" s="184">
        <f>'2A melléklet'!K92+'2B melléklet'!K92</f>
        <v>0</v>
      </c>
      <c r="L92" s="141">
        <v>0</v>
      </c>
      <c r="M92" s="141">
        <v>0</v>
      </c>
      <c r="N92" s="140">
        <f>SUM(K92:M92)</f>
        <v>0</v>
      </c>
      <c r="O92" s="184">
        <f>'2A melléklet'!O92+'2B melléklet'!O92</f>
        <v>0</v>
      </c>
      <c r="P92" s="141">
        <v>0</v>
      </c>
      <c r="Q92" s="141">
        <v>0</v>
      </c>
      <c r="R92" s="140">
        <f>SUM(O92:Q92)</f>
        <v>0</v>
      </c>
    </row>
    <row r="93" spans="1:18" ht="15" customHeight="1" x14ac:dyDescent="0.25">
      <c r="A93" s="268" t="s">
        <v>463</v>
      </c>
      <c r="B93" s="272" t="s">
        <v>210</v>
      </c>
      <c r="C93" s="140">
        <f>'2A melléklet'!C93+'2B melléklet'!C93</f>
        <v>0</v>
      </c>
      <c r="D93" s="141">
        <v>0</v>
      </c>
      <c r="E93" s="141">
        <v>0</v>
      </c>
      <c r="F93" s="178">
        <f>SUM(C93:E93)</f>
        <v>0</v>
      </c>
      <c r="G93" s="184">
        <f>'2A melléklet'!G93+'2B melléklet'!G93</f>
        <v>0</v>
      </c>
      <c r="H93" s="141">
        <v>0</v>
      </c>
      <c r="I93" s="141">
        <v>0</v>
      </c>
      <c r="J93" s="140">
        <f>SUM(G93:I93)</f>
        <v>0</v>
      </c>
      <c r="K93" s="184">
        <f>'2A melléklet'!K93+'2B melléklet'!K93</f>
        <v>0</v>
      </c>
      <c r="L93" s="141">
        <v>0</v>
      </c>
      <c r="M93" s="141">
        <v>0</v>
      </c>
      <c r="N93" s="140">
        <f>SUM(K93:M93)</f>
        <v>0</v>
      </c>
      <c r="O93" s="184">
        <f>'2A melléklet'!O93+'2B melléklet'!O93</f>
        <v>0</v>
      </c>
      <c r="P93" s="141">
        <v>0</v>
      </c>
      <c r="Q93" s="141">
        <v>0</v>
      </c>
      <c r="R93" s="140">
        <f>SUM(O93:Q93)</f>
        <v>0</v>
      </c>
    </row>
    <row r="94" spans="1:18" ht="15" customHeight="1" x14ac:dyDescent="0.25">
      <c r="A94" s="268" t="s">
        <v>464</v>
      </c>
      <c r="B94" s="272" t="s">
        <v>211</v>
      </c>
      <c r="C94" s="140">
        <f>'2A melléklet'!C94+'2B melléklet'!C94</f>
        <v>0</v>
      </c>
      <c r="D94" s="141">
        <v>0</v>
      </c>
      <c r="E94" s="141">
        <v>0</v>
      </c>
      <c r="F94" s="178">
        <f>SUM(C94:E94)</f>
        <v>0</v>
      </c>
      <c r="G94" s="184">
        <f>'2A melléklet'!G94+'2B melléklet'!G94</f>
        <v>0</v>
      </c>
      <c r="H94" s="141">
        <v>0</v>
      </c>
      <c r="I94" s="141">
        <v>0</v>
      </c>
      <c r="J94" s="140">
        <f>SUM(G94:I94)</f>
        <v>0</v>
      </c>
      <c r="K94" s="184">
        <f>'2A melléklet'!K94+'2B melléklet'!K94</f>
        <v>0</v>
      </c>
      <c r="L94" s="141">
        <v>0</v>
      </c>
      <c r="M94" s="141">
        <v>0</v>
      </c>
      <c r="N94" s="140">
        <f>SUM(K94:M94)</f>
        <v>0</v>
      </c>
      <c r="O94" s="184">
        <f>'2A melléklet'!O94+'2B melléklet'!O94</f>
        <v>0</v>
      </c>
      <c r="P94" s="141">
        <v>0</v>
      </c>
      <c r="Q94" s="141">
        <v>0</v>
      </c>
      <c r="R94" s="140">
        <f>SUM(O94:Q94)</f>
        <v>0</v>
      </c>
    </row>
    <row r="95" spans="1:18" ht="15" customHeight="1" x14ac:dyDescent="0.25">
      <c r="A95" s="268" t="s">
        <v>465</v>
      </c>
      <c r="B95" s="272" t="s">
        <v>212</v>
      </c>
      <c r="C95" s="140">
        <f>'2A melléklet'!C95+'2B melléklet'!C95</f>
        <v>0</v>
      </c>
      <c r="D95" s="141">
        <v>0</v>
      </c>
      <c r="E95" s="141">
        <v>0</v>
      </c>
      <c r="F95" s="178">
        <f>SUM(C95:E95)</f>
        <v>0</v>
      </c>
      <c r="G95" s="184">
        <f>'2A melléklet'!G95+'2B melléklet'!G95</f>
        <v>0</v>
      </c>
      <c r="H95" s="141">
        <v>0</v>
      </c>
      <c r="I95" s="141">
        <v>0</v>
      </c>
      <c r="J95" s="140">
        <f>SUM(G95:I95)</f>
        <v>0</v>
      </c>
      <c r="K95" s="184">
        <f>'2A melléklet'!K95+'2B melléklet'!K95</f>
        <v>0</v>
      </c>
      <c r="L95" s="141">
        <v>0</v>
      </c>
      <c r="M95" s="141">
        <v>0</v>
      </c>
      <c r="N95" s="140">
        <f>SUM(K95:M95)</f>
        <v>0</v>
      </c>
      <c r="O95" s="184">
        <f>'2A melléklet'!O95+'2B melléklet'!O95</f>
        <v>0</v>
      </c>
      <c r="P95" s="141">
        <v>0</v>
      </c>
      <c r="Q95" s="141">
        <v>0</v>
      </c>
      <c r="R95" s="140">
        <f>SUM(O95:Q95)</f>
        <v>0</v>
      </c>
    </row>
    <row r="96" spans="1:18" ht="15" customHeight="1" x14ac:dyDescent="0.25">
      <c r="A96" s="268" t="s">
        <v>213</v>
      </c>
      <c r="B96" s="272" t="s">
        <v>214</v>
      </c>
      <c r="C96" s="140">
        <f>'2A melléklet'!C96+'2B melléklet'!C96</f>
        <v>0</v>
      </c>
      <c r="D96" s="141">
        <v>0</v>
      </c>
      <c r="E96" s="141">
        <v>0</v>
      </c>
      <c r="F96" s="178">
        <f>SUM(C96:E96)</f>
        <v>0</v>
      </c>
      <c r="G96" s="184">
        <f>'2A melléklet'!G96+'2B melléklet'!G96</f>
        <v>0</v>
      </c>
      <c r="H96" s="141">
        <v>0</v>
      </c>
      <c r="I96" s="141">
        <v>0</v>
      </c>
      <c r="J96" s="140">
        <f>SUM(G96:I96)</f>
        <v>0</v>
      </c>
      <c r="K96" s="184">
        <f>'2A melléklet'!K96+'2B melléklet'!K96</f>
        <v>0</v>
      </c>
      <c r="L96" s="141">
        <v>0</v>
      </c>
      <c r="M96" s="141">
        <v>0</v>
      </c>
      <c r="N96" s="140">
        <f>SUM(K96:M96)</f>
        <v>0</v>
      </c>
      <c r="O96" s="184">
        <f>'2A melléklet'!O96+'2B melléklet'!O96</f>
        <v>0</v>
      </c>
      <c r="P96" s="141">
        <v>0</v>
      </c>
      <c r="Q96" s="141">
        <v>0</v>
      </c>
      <c r="R96" s="140">
        <f>SUM(O96:Q96)</f>
        <v>0</v>
      </c>
    </row>
    <row r="97" spans="1:18" ht="15" customHeight="1" x14ac:dyDescent="0.25">
      <c r="A97" s="268" t="s">
        <v>656</v>
      </c>
      <c r="B97" s="272" t="s">
        <v>215</v>
      </c>
      <c r="C97" s="140">
        <f>'2A melléklet'!C97+'2B melléklet'!C97</f>
        <v>0</v>
      </c>
      <c r="D97" s="141">
        <v>0</v>
      </c>
      <c r="E97" s="141">
        <v>0</v>
      </c>
      <c r="F97" s="178">
        <f>SUM(C97:E97)</f>
        <v>0</v>
      </c>
      <c r="G97" s="184">
        <f>'2A melléklet'!G97+'2B melléklet'!G97</f>
        <v>0</v>
      </c>
      <c r="H97" s="141">
        <v>0</v>
      </c>
      <c r="I97" s="141">
        <v>0</v>
      </c>
      <c r="J97" s="140">
        <f>SUM(G97:I97)</f>
        <v>0</v>
      </c>
      <c r="K97" s="184">
        <f>'2A melléklet'!K97+'2B melléklet'!K97</f>
        <v>0</v>
      </c>
      <c r="L97" s="141">
        <v>0</v>
      </c>
      <c r="M97" s="141">
        <v>0</v>
      </c>
      <c r="N97" s="140">
        <f>SUM(K97:M97)</f>
        <v>0</v>
      </c>
      <c r="O97" s="184">
        <f>'2A melléklet'!O97+'2B melléklet'!O97</f>
        <v>0</v>
      </c>
      <c r="P97" s="141">
        <v>0</v>
      </c>
      <c r="Q97" s="141">
        <v>0</v>
      </c>
      <c r="R97" s="140">
        <f>SUM(O97:Q97)</f>
        <v>0</v>
      </c>
    </row>
    <row r="98" spans="1:18" ht="15" customHeight="1" x14ac:dyDescent="0.25">
      <c r="A98" s="268" t="s">
        <v>657</v>
      </c>
      <c r="B98" s="272" t="s">
        <v>658</v>
      </c>
      <c r="C98" s="140">
        <f>'2A melléklet'!C98+'2B melléklet'!C98</f>
        <v>0</v>
      </c>
      <c r="D98" s="141">
        <v>0</v>
      </c>
      <c r="E98" s="141">
        <v>0</v>
      </c>
      <c r="F98" s="178">
        <f>SUM(C98:E98)</f>
        <v>0</v>
      </c>
      <c r="G98" s="184">
        <f>'2A melléklet'!G98+'2B melléklet'!G98</f>
        <v>0</v>
      </c>
      <c r="H98" s="141">
        <v>0</v>
      </c>
      <c r="I98" s="141">
        <v>0</v>
      </c>
      <c r="J98" s="140">
        <f>SUM(G98:I98)</f>
        <v>0</v>
      </c>
      <c r="K98" s="184">
        <f>'2A melléklet'!K98+'2B melléklet'!K98</f>
        <v>0</v>
      </c>
      <c r="L98" s="141">
        <v>0</v>
      </c>
      <c r="M98" s="141">
        <v>0</v>
      </c>
      <c r="N98" s="140">
        <f>SUM(K98:M98)</f>
        <v>0</v>
      </c>
      <c r="O98" s="184">
        <f>'2A melléklet'!O98+'2B melléklet'!O98</f>
        <v>0</v>
      </c>
      <c r="P98" s="141">
        <v>0</v>
      </c>
      <c r="Q98" s="141">
        <v>0</v>
      </c>
      <c r="R98" s="140">
        <f>SUM(O98:Q98)</f>
        <v>0</v>
      </c>
    </row>
    <row r="99" spans="1:18" ht="15" customHeight="1" x14ac:dyDescent="0.25">
      <c r="A99" s="271" t="s">
        <v>426</v>
      </c>
      <c r="B99" s="270" t="s">
        <v>216</v>
      </c>
      <c r="C99" s="140">
        <f>'2A melléklet'!C99+'2B melléklet'!C99</f>
        <v>0</v>
      </c>
      <c r="D99" s="139">
        <f>SUM(D90:D98)</f>
        <v>0</v>
      </c>
      <c r="E99" s="139">
        <f>SUM(E90:E98)</f>
        <v>0</v>
      </c>
      <c r="F99" s="179">
        <f>SUM(C99:E99)</f>
        <v>0</v>
      </c>
      <c r="G99" s="184">
        <f>'2A melléklet'!G99+'2B melléklet'!G99</f>
        <v>0</v>
      </c>
      <c r="H99" s="139">
        <f>SUM(H90:H98)</f>
        <v>0</v>
      </c>
      <c r="I99" s="139">
        <f>SUM(I90:I98)</f>
        <v>0</v>
      </c>
      <c r="J99" s="138">
        <f>SUM(G99:I99)</f>
        <v>0</v>
      </c>
      <c r="K99" s="184">
        <f>'2A melléklet'!K99+'2B melléklet'!K99</f>
        <v>0</v>
      </c>
      <c r="L99" s="139">
        <f>SUM(L90:L98)</f>
        <v>0</v>
      </c>
      <c r="M99" s="139">
        <f>SUM(M90:M98)</f>
        <v>0</v>
      </c>
      <c r="N99" s="138">
        <f>SUM(K99:M99)</f>
        <v>0</v>
      </c>
      <c r="O99" s="184">
        <f>'2A melléklet'!O99+'2B melléklet'!O99</f>
        <v>0</v>
      </c>
      <c r="P99" s="139">
        <f>SUM(P90:P98)</f>
        <v>0</v>
      </c>
      <c r="Q99" s="139">
        <f>SUM(Q90:Q98)</f>
        <v>0</v>
      </c>
      <c r="R99" s="138">
        <f>SUM(O99:Q99)</f>
        <v>0</v>
      </c>
    </row>
    <row r="100" spans="1:18" ht="15" customHeight="1" x14ac:dyDescent="0.25">
      <c r="A100" s="150" t="s">
        <v>38</v>
      </c>
      <c r="B100" s="151"/>
      <c r="C100" s="152">
        <f>'2A melléklet'!C100+'2B melléklet'!C100</f>
        <v>162198260</v>
      </c>
      <c r="D100" s="153">
        <f>D84+D89+D99</f>
        <v>0</v>
      </c>
      <c r="E100" s="153">
        <f>E84+E89+E99</f>
        <v>0</v>
      </c>
      <c r="F100" s="180">
        <f>SUM(C100:E100)</f>
        <v>162198260</v>
      </c>
      <c r="G100" s="208">
        <f>'2A melléklet'!G100+'2B melléklet'!G100</f>
        <v>162198260</v>
      </c>
      <c r="H100" s="153">
        <f>H84+H89+H99</f>
        <v>0</v>
      </c>
      <c r="I100" s="153">
        <f>I84+I89+I99</f>
        <v>0</v>
      </c>
      <c r="J100" s="152">
        <f>SUM(G100:I100)</f>
        <v>162198260</v>
      </c>
      <c r="K100" s="208">
        <f>'2A melléklet'!K100+'2B melléklet'!K100</f>
        <v>161531510</v>
      </c>
      <c r="L100" s="153">
        <f>L84+L89+L99</f>
        <v>0</v>
      </c>
      <c r="M100" s="153">
        <f>M84+M89+M99</f>
        <v>0</v>
      </c>
      <c r="N100" s="152">
        <f>SUM(K100:M100)</f>
        <v>161531510</v>
      </c>
      <c r="O100" s="208">
        <f>'2A melléklet'!O100+'2B melléklet'!O100</f>
        <v>166312092</v>
      </c>
      <c r="P100" s="153">
        <f>P84+P89+P99</f>
        <v>0</v>
      </c>
      <c r="Q100" s="153">
        <f>Q84+Q89+Q99</f>
        <v>0</v>
      </c>
      <c r="R100" s="152">
        <f>SUM(O100:Q100)</f>
        <v>166312092</v>
      </c>
    </row>
    <row r="101" spans="1:18" ht="15" customHeight="1" x14ac:dyDescent="0.25">
      <c r="A101" s="105" t="s">
        <v>471</v>
      </c>
      <c r="B101" s="106" t="s">
        <v>217</v>
      </c>
      <c r="C101" s="145">
        <f>'2A melléklet'!C101+'2B melléklet'!C101</f>
        <v>288138458</v>
      </c>
      <c r="D101" s="146">
        <f>D26+D27+D52+D61+D75+D84+D89+D99</f>
        <v>300000</v>
      </c>
      <c r="E101" s="146">
        <f>E26+E27+E52+E61+E75+E84+E89+E99</f>
        <v>9000</v>
      </c>
      <c r="F101" s="181">
        <f>SUM(C101:E101)</f>
        <v>288447458</v>
      </c>
      <c r="G101" s="186">
        <f>'2A melléklet'!G101+'2B melléklet'!G101</f>
        <v>303407692</v>
      </c>
      <c r="H101" s="146">
        <f>H26+H27+H52+H61+H75+H84+H89+H99</f>
        <v>300000</v>
      </c>
      <c r="I101" s="146">
        <f>I26+I27+I52+I61+I75+I84+I89+I99</f>
        <v>9000</v>
      </c>
      <c r="J101" s="145">
        <f>SUM(G101:I101)</f>
        <v>303716692</v>
      </c>
      <c r="K101" s="186">
        <f>'2A melléklet'!K101+'2B melléklet'!K101</f>
        <v>299584490</v>
      </c>
      <c r="L101" s="146">
        <f>L26+L27+L52+L61+L75+L84+L89+L99</f>
        <v>300000</v>
      </c>
      <c r="M101" s="146">
        <f>M26+M27+M52+M61+M75+M84+M89+M99</f>
        <v>9000</v>
      </c>
      <c r="N101" s="145">
        <f>SUM(K101:M101)</f>
        <v>299893490</v>
      </c>
      <c r="O101" s="186">
        <f>'2A melléklet'!O101+'2B melléklet'!O101</f>
        <v>324178356</v>
      </c>
      <c r="P101" s="146">
        <f>P26+P27+P52+P61+P75+P84+P89+P99</f>
        <v>300000</v>
      </c>
      <c r="Q101" s="146">
        <f>Q26+Q27+Q52+Q61+Q75+Q84+Q89+Q99</f>
        <v>9000</v>
      </c>
      <c r="R101" s="145">
        <f>SUM(O101:Q101)</f>
        <v>324487356</v>
      </c>
    </row>
    <row r="102" spans="1:18" ht="15" customHeight="1" x14ac:dyDescent="0.25">
      <c r="A102" s="268" t="s">
        <v>659</v>
      </c>
      <c r="B102" s="177" t="s">
        <v>218</v>
      </c>
      <c r="C102" s="140">
        <f>'2A melléklet'!C102+'2B melléklet'!C102</f>
        <v>0</v>
      </c>
      <c r="D102" s="141">
        <v>0</v>
      </c>
      <c r="E102" s="141">
        <v>0</v>
      </c>
      <c r="F102" s="178">
        <f>SUM(C102:E102)</f>
        <v>0</v>
      </c>
      <c r="G102" s="184">
        <f>'2A melléklet'!G102+'2B melléklet'!G102</f>
        <v>0</v>
      </c>
      <c r="H102" s="141">
        <v>0</v>
      </c>
      <c r="I102" s="141">
        <v>0</v>
      </c>
      <c r="J102" s="140">
        <f>SUM(G102:I102)</f>
        <v>0</v>
      </c>
      <c r="K102" s="184">
        <f>'2A melléklet'!K102+'2B melléklet'!K102</f>
        <v>0</v>
      </c>
      <c r="L102" s="141">
        <v>0</v>
      </c>
      <c r="M102" s="141">
        <v>0</v>
      </c>
      <c r="N102" s="140">
        <f>SUM(K102:M102)</f>
        <v>0</v>
      </c>
      <c r="O102" s="184">
        <f>'2A melléklet'!O102+'2B melléklet'!O102</f>
        <v>0</v>
      </c>
      <c r="P102" s="141">
        <v>0</v>
      </c>
      <c r="Q102" s="141">
        <v>0</v>
      </c>
      <c r="R102" s="140">
        <f>SUM(O102:Q102)</f>
        <v>0</v>
      </c>
    </row>
    <row r="103" spans="1:18" ht="15" customHeight="1" x14ac:dyDescent="0.25">
      <c r="A103" s="268" t="s">
        <v>221</v>
      </c>
      <c r="B103" s="177" t="s">
        <v>222</v>
      </c>
      <c r="C103" s="140">
        <f>'2A melléklet'!C103+'2B melléklet'!C103</f>
        <v>0</v>
      </c>
      <c r="D103" s="141">
        <v>0</v>
      </c>
      <c r="E103" s="141">
        <v>0</v>
      </c>
      <c r="F103" s="178">
        <f>SUM(C103:E103)</f>
        <v>0</v>
      </c>
      <c r="G103" s="184">
        <f>'2A melléklet'!G103+'2B melléklet'!G103</f>
        <v>0</v>
      </c>
      <c r="H103" s="141">
        <v>0</v>
      </c>
      <c r="I103" s="141">
        <v>0</v>
      </c>
      <c r="J103" s="140">
        <f>SUM(G103:I103)</f>
        <v>0</v>
      </c>
      <c r="K103" s="184">
        <f>'2A melléklet'!K103+'2B melléklet'!K103</f>
        <v>0</v>
      </c>
      <c r="L103" s="141">
        <v>0</v>
      </c>
      <c r="M103" s="141">
        <v>0</v>
      </c>
      <c r="N103" s="140">
        <f>SUM(K103:M103)</f>
        <v>0</v>
      </c>
      <c r="O103" s="184">
        <f>'2A melléklet'!O103+'2B melléklet'!O103</f>
        <v>0</v>
      </c>
      <c r="P103" s="141">
        <v>0</v>
      </c>
      <c r="Q103" s="141">
        <v>0</v>
      </c>
      <c r="R103" s="140">
        <f>SUM(O103:Q103)</f>
        <v>0</v>
      </c>
    </row>
    <row r="104" spans="1:18" ht="15" customHeight="1" x14ac:dyDescent="0.25">
      <c r="A104" s="268" t="s">
        <v>674</v>
      </c>
      <c r="B104" s="177" t="s">
        <v>223</v>
      </c>
      <c r="C104" s="140">
        <f>'2A melléklet'!C104+'2B melléklet'!C104</f>
        <v>0</v>
      </c>
      <c r="D104" s="141">
        <v>0</v>
      </c>
      <c r="E104" s="141">
        <v>0</v>
      </c>
      <c r="F104" s="178">
        <f>SUM(C104:E104)</f>
        <v>0</v>
      </c>
      <c r="G104" s="184">
        <f>'2A melléklet'!G104+'2B melléklet'!G104</f>
        <v>0</v>
      </c>
      <c r="H104" s="141">
        <v>0</v>
      </c>
      <c r="I104" s="141">
        <v>0</v>
      </c>
      <c r="J104" s="140">
        <f>SUM(G104:I104)</f>
        <v>0</v>
      </c>
      <c r="K104" s="184">
        <f>'2A melléklet'!K104+'2B melléklet'!K104</f>
        <v>0</v>
      </c>
      <c r="L104" s="141">
        <v>0</v>
      </c>
      <c r="M104" s="141">
        <v>0</v>
      </c>
      <c r="N104" s="140">
        <f>SUM(K104:M104)</f>
        <v>0</v>
      </c>
      <c r="O104" s="184">
        <f>'2A melléklet'!O104+'2B melléklet'!O104</f>
        <v>0</v>
      </c>
      <c r="P104" s="141">
        <v>0</v>
      </c>
      <c r="Q104" s="141">
        <v>0</v>
      </c>
      <c r="R104" s="140">
        <f>SUM(O104:Q104)</f>
        <v>0</v>
      </c>
    </row>
    <row r="105" spans="1:18" ht="15" customHeight="1" x14ac:dyDescent="0.25">
      <c r="A105" s="264" t="s">
        <v>431</v>
      </c>
      <c r="B105" s="263" t="s">
        <v>225</v>
      </c>
      <c r="C105" s="138">
        <f>'2A melléklet'!C105+'2B melléklet'!C105</f>
        <v>0</v>
      </c>
      <c r="D105" s="139">
        <f>SUM(D102:D104)</f>
        <v>0</v>
      </c>
      <c r="E105" s="139">
        <f>SUM(E102:E104)</f>
        <v>0</v>
      </c>
      <c r="F105" s="179">
        <f>SUM(C105:E105)</f>
        <v>0</v>
      </c>
      <c r="G105" s="185">
        <f>'2A melléklet'!G105+'2B melléklet'!G105</f>
        <v>0</v>
      </c>
      <c r="H105" s="139">
        <f>SUM(H102:H104)</f>
        <v>0</v>
      </c>
      <c r="I105" s="139">
        <f>SUM(I102:I104)</f>
        <v>0</v>
      </c>
      <c r="J105" s="138">
        <f>SUM(G105:I105)</f>
        <v>0</v>
      </c>
      <c r="K105" s="185">
        <f>'2A melléklet'!K105+'2B melléklet'!K105</f>
        <v>0</v>
      </c>
      <c r="L105" s="139">
        <f>SUM(L102:L104)</f>
        <v>0</v>
      </c>
      <c r="M105" s="139">
        <f>SUM(M102:M104)</f>
        <v>0</v>
      </c>
      <c r="N105" s="138">
        <f>SUM(K105:M105)</f>
        <v>0</v>
      </c>
      <c r="O105" s="185">
        <f>'2A melléklet'!O105+'2B melléklet'!O105</f>
        <v>0</v>
      </c>
      <c r="P105" s="139">
        <f>SUM(P102:P104)</f>
        <v>0</v>
      </c>
      <c r="Q105" s="139">
        <f>SUM(Q102:Q104)</f>
        <v>0</v>
      </c>
      <c r="R105" s="138">
        <f>SUM(O105:Q105)</f>
        <v>0</v>
      </c>
    </row>
    <row r="106" spans="1:18" ht="15" customHeight="1" x14ac:dyDescent="0.25">
      <c r="A106" s="267" t="s">
        <v>467</v>
      </c>
      <c r="B106" s="177" t="s">
        <v>226</v>
      </c>
      <c r="C106" s="140">
        <f>'2A melléklet'!C106+'2B melléklet'!C106</f>
        <v>0</v>
      </c>
      <c r="D106" s="141">
        <v>0</v>
      </c>
      <c r="E106" s="141">
        <v>0</v>
      </c>
      <c r="F106" s="178">
        <f>SUM(C106:E106)</f>
        <v>0</v>
      </c>
      <c r="G106" s="184">
        <f>'2A melléklet'!G106+'2B melléklet'!G106</f>
        <v>0</v>
      </c>
      <c r="H106" s="141">
        <v>0</v>
      </c>
      <c r="I106" s="141">
        <v>0</v>
      </c>
      <c r="J106" s="140">
        <f>SUM(G106:I106)</f>
        <v>0</v>
      </c>
      <c r="K106" s="184">
        <f>'2A melléklet'!K106+'2B melléklet'!K106</f>
        <v>0</v>
      </c>
      <c r="L106" s="141">
        <v>0</v>
      </c>
      <c r="M106" s="141">
        <v>0</v>
      </c>
      <c r="N106" s="140">
        <f>SUM(K106:M106)</f>
        <v>0</v>
      </c>
      <c r="O106" s="184">
        <f>'2A melléklet'!O106+'2B melléklet'!O106</f>
        <v>0</v>
      </c>
      <c r="P106" s="141">
        <v>0</v>
      </c>
      <c r="Q106" s="141">
        <v>0</v>
      </c>
      <c r="R106" s="140">
        <f>SUM(O106:Q106)</f>
        <v>0</v>
      </c>
    </row>
    <row r="107" spans="1:18" ht="15" customHeight="1" x14ac:dyDescent="0.25">
      <c r="A107" s="267" t="s">
        <v>675</v>
      </c>
      <c r="B107" s="177" t="s">
        <v>229</v>
      </c>
      <c r="C107" s="140">
        <f>'2A melléklet'!C107+'2B melléklet'!C107</f>
        <v>0</v>
      </c>
      <c r="D107" s="141">
        <v>0</v>
      </c>
      <c r="E107" s="141">
        <v>0</v>
      </c>
      <c r="F107" s="178">
        <f>SUM(C107:E107)</f>
        <v>0</v>
      </c>
      <c r="G107" s="184">
        <f>'2A melléklet'!G107+'2B melléklet'!G107</f>
        <v>0</v>
      </c>
      <c r="H107" s="141">
        <v>0</v>
      </c>
      <c r="I107" s="141">
        <v>0</v>
      </c>
      <c r="J107" s="140">
        <f>SUM(G107:I107)</f>
        <v>0</v>
      </c>
      <c r="K107" s="184">
        <f>'2A melléklet'!K107+'2B melléklet'!K107</f>
        <v>0</v>
      </c>
      <c r="L107" s="141">
        <v>0</v>
      </c>
      <c r="M107" s="141">
        <v>0</v>
      </c>
      <c r="N107" s="140">
        <f>SUM(K107:M107)</f>
        <v>0</v>
      </c>
      <c r="O107" s="184">
        <f>'2A melléklet'!O107+'2B melléklet'!O107</f>
        <v>0</v>
      </c>
      <c r="P107" s="141">
        <v>0</v>
      </c>
      <c r="Q107" s="141">
        <v>0</v>
      </c>
      <c r="R107" s="140">
        <f>SUM(O107:Q107)</f>
        <v>0</v>
      </c>
    </row>
    <row r="108" spans="1:18" ht="15" customHeight="1" x14ac:dyDescent="0.25">
      <c r="A108" s="268" t="s">
        <v>676</v>
      </c>
      <c r="B108" s="177" t="s">
        <v>231</v>
      </c>
      <c r="C108" s="140">
        <f>'2A melléklet'!C108+'2B melléklet'!C108</f>
        <v>0</v>
      </c>
      <c r="D108" s="141">
        <v>0</v>
      </c>
      <c r="E108" s="141">
        <v>0</v>
      </c>
      <c r="F108" s="178">
        <f>SUM(C108:E108)</f>
        <v>0</v>
      </c>
      <c r="G108" s="184">
        <f>'2A melléklet'!G108+'2B melléklet'!G108</f>
        <v>0</v>
      </c>
      <c r="H108" s="141">
        <v>0</v>
      </c>
      <c r="I108" s="141">
        <v>0</v>
      </c>
      <c r="J108" s="140">
        <f>SUM(G108:I108)</f>
        <v>0</v>
      </c>
      <c r="K108" s="184">
        <f>'2A melléklet'!K108+'2B melléklet'!K108</f>
        <v>0</v>
      </c>
      <c r="L108" s="141">
        <v>0</v>
      </c>
      <c r="M108" s="141">
        <v>0</v>
      </c>
      <c r="N108" s="140">
        <f>SUM(K108:M108)</f>
        <v>0</v>
      </c>
      <c r="O108" s="184">
        <f>'2A melléklet'!O108+'2B melléklet'!O108</f>
        <v>0</v>
      </c>
      <c r="P108" s="141">
        <v>0</v>
      </c>
      <c r="Q108" s="141">
        <v>0</v>
      </c>
      <c r="R108" s="140">
        <f>SUM(O108:Q108)</f>
        <v>0</v>
      </c>
    </row>
    <row r="109" spans="1:18" ht="15" customHeight="1" x14ac:dyDescent="0.25">
      <c r="A109" s="268" t="s">
        <v>677</v>
      </c>
      <c r="B109" s="177" t="s">
        <v>232</v>
      </c>
      <c r="C109" s="140">
        <f>'2A melléklet'!C109+'2B melléklet'!C109</f>
        <v>0</v>
      </c>
      <c r="D109" s="141">
        <v>0</v>
      </c>
      <c r="E109" s="141">
        <v>0</v>
      </c>
      <c r="F109" s="178">
        <f>SUM(C109:E109)</f>
        <v>0</v>
      </c>
      <c r="G109" s="184">
        <f>'2A melléklet'!G109+'2B melléklet'!G109</f>
        <v>0</v>
      </c>
      <c r="H109" s="141">
        <v>0</v>
      </c>
      <c r="I109" s="141">
        <v>0</v>
      </c>
      <c r="J109" s="140">
        <f>SUM(G109:I109)</f>
        <v>0</v>
      </c>
      <c r="K109" s="184">
        <f>'2A melléklet'!K109+'2B melléklet'!K109</f>
        <v>0</v>
      </c>
      <c r="L109" s="141">
        <v>0</v>
      </c>
      <c r="M109" s="141">
        <v>0</v>
      </c>
      <c r="N109" s="140">
        <f>SUM(K109:M109)</f>
        <v>0</v>
      </c>
      <c r="O109" s="184">
        <f>'2A melléklet'!O109+'2B melléklet'!O109</f>
        <v>0</v>
      </c>
      <c r="P109" s="141">
        <v>0</v>
      </c>
      <c r="Q109" s="141">
        <v>0</v>
      </c>
      <c r="R109" s="140">
        <f>SUM(O109:Q109)</f>
        <v>0</v>
      </c>
    </row>
    <row r="110" spans="1:18" ht="15" customHeight="1" x14ac:dyDescent="0.25">
      <c r="A110" s="268" t="s">
        <v>680</v>
      </c>
      <c r="B110" s="177" t="s">
        <v>678</v>
      </c>
      <c r="C110" s="140">
        <f>'2A melléklet'!C110+'2B melléklet'!C110</f>
        <v>0</v>
      </c>
      <c r="D110" s="141">
        <v>0</v>
      </c>
      <c r="E110" s="141">
        <v>0</v>
      </c>
      <c r="F110" s="178">
        <f>SUM(C110:E110)</f>
        <v>0</v>
      </c>
      <c r="G110" s="184">
        <f>'2A melléklet'!G110+'2B melléklet'!G110</f>
        <v>0</v>
      </c>
      <c r="H110" s="141">
        <v>0</v>
      </c>
      <c r="I110" s="141">
        <v>0</v>
      </c>
      <c r="J110" s="140">
        <f>SUM(G110:I110)</f>
        <v>0</v>
      </c>
      <c r="K110" s="184">
        <f>'2A melléklet'!K110+'2B melléklet'!K110</f>
        <v>0</v>
      </c>
      <c r="L110" s="141">
        <v>0</v>
      </c>
      <c r="M110" s="141">
        <v>0</v>
      </c>
      <c r="N110" s="140">
        <f>SUM(K110:M110)</f>
        <v>0</v>
      </c>
      <c r="O110" s="184">
        <f>'2A melléklet'!O110+'2B melléklet'!O110</f>
        <v>0</v>
      </c>
      <c r="P110" s="141">
        <v>0</v>
      </c>
      <c r="Q110" s="141">
        <v>0</v>
      </c>
      <c r="R110" s="140">
        <f>SUM(O110:Q110)</f>
        <v>0</v>
      </c>
    </row>
    <row r="111" spans="1:18" ht="15" customHeight="1" x14ac:dyDescent="0.25">
      <c r="A111" s="268" t="s">
        <v>681</v>
      </c>
      <c r="B111" s="177" t="s">
        <v>679</v>
      </c>
      <c r="C111" s="140">
        <f>'2A melléklet'!C111+'2B melléklet'!C111</f>
        <v>0</v>
      </c>
      <c r="D111" s="141">
        <v>0</v>
      </c>
      <c r="E111" s="141">
        <v>0</v>
      </c>
      <c r="F111" s="178">
        <f>SUM(C111:E111)</f>
        <v>0</v>
      </c>
      <c r="G111" s="184">
        <f>'2A melléklet'!G111+'2B melléklet'!G111</f>
        <v>0</v>
      </c>
      <c r="H111" s="141">
        <v>0</v>
      </c>
      <c r="I111" s="141">
        <v>0</v>
      </c>
      <c r="J111" s="140">
        <f>SUM(G111:I111)</f>
        <v>0</v>
      </c>
      <c r="K111" s="184">
        <f>'2A melléklet'!K111+'2B melléklet'!K111</f>
        <v>0</v>
      </c>
      <c r="L111" s="141">
        <v>0</v>
      </c>
      <c r="M111" s="141">
        <v>0</v>
      </c>
      <c r="N111" s="140">
        <f>SUM(K111:M111)</f>
        <v>0</v>
      </c>
      <c r="O111" s="184">
        <f>'2A melléklet'!O111+'2B melléklet'!O111</f>
        <v>0</v>
      </c>
      <c r="P111" s="141">
        <v>0</v>
      </c>
      <c r="Q111" s="141">
        <v>0</v>
      </c>
      <c r="R111" s="140">
        <f>SUM(O111:Q111)</f>
        <v>0</v>
      </c>
    </row>
    <row r="112" spans="1:18" ht="15" customHeight="1" x14ac:dyDescent="0.25">
      <c r="A112" s="269" t="s">
        <v>434</v>
      </c>
      <c r="B112" s="263" t="s">
        <v>233</v>
      </c>
      <c r="C112" s="138">
        <f>'2A melléklet'!C112+'2B melléklet'!C112</f>
        <v>0</v>
      </c>
      <c r="D112" s="139">
        <f>SUM(D106:D111)</f>
        <v>0</v>
      </c>
      <c r="E112" s="139">
        <f>SUM(E106:E111)</f>
        <v>0</v>
      </c>
      <c r="F112" s="179">
        <f>SUM(C112:E112)</f>
        <v>0</v>
      </c>
      <c r="G112" s="185">
        <f>'2A melléklet'!G112+'2B melléklet'!G112</f>
        <v>0</v>
      </c>
      <c r="H112" s="139">
        <f>SUM(H106:H111)</f>
        <v>0</v>
      </c>
      <c r="I112" s="139">
        <f>SUM(I106:I111)</f>
        <v>0</v>
      </c>
      <c r="J112" s="138">
        <f>SUM(G112:I112)</f>
        <v>0</v>
      </c>
      <c r="K112" s="185">
        <f>'2A melléklet'!K112+'2B melléklet'!K112</f>
        <v>0</v>
      </c>
      <c r="L112" s="139">
        <f>SUM(L106:L111)</f>
        <v>0</v>
      </c>
      <c r="M112" s="139">
        <f>SUM(M106:M111)</f>
        <v>0</v>
      </c>
      <c r="N112" s="138">
        <f>SUM(K112:M112)</f>
        <v>0</v>
      </c>
      <c r="O112" s="185">
        <f>'2A melléklet'!O112+'2B melléklet'!O112</f>
        <v>0</v>
      </c>
      <c r="P112" s="139">
        <f>SUM(P106:P111)</f>
        <v>0</v>
      </c>
      <c r="Q112" s="139">
        <f>SUM(Q106:Q111)</f>
        <v>0</v>
      </c>
      <c r="R112" s="138">
        <f>SUM(O112:Q112)</f>
        <v>0</v>
      </c>
    </row>
    <row r="113" spans="1:18" ht="15" customHeight="1" x14ac:dyDescent="0.25">
      <c r="A113" s="269" t="s">
        <v>234</v>
      </c>
      <c r="B113" s="263" t="s">
        <v>235</v>
      </c>
      <c r="C113" s="138">
        <f>'2A melléklet'!C113+'2B melléklet'!C113</f>
        <v>0</v>
      </c>
      <c r="D113" s="139">
        <v>0</v>
      </c>
      <c r="E113" s="139">
        <v>0</v>
      </c>
      <c r="F113" s="179">
        <f>SUM(C113:E113)</f>
        <v>0</v>
      </c>
      <c r="G113" s="185">
        <f>'2A melléklet'!G113+'2B melléklet'!G113</f>
        <v>0</v>
      </c>
      <c r="H113" s="139">
        <v>0</v>
      </c>
      <c r="I113" s="139">
        <v>0</v>
      </c>
      <c r="J113" s="138">
        <f>SUM(G113:I113)</f>
        <v>0</v>
      </c>
      <c r="K113" s="185">
        <f>'2A melléklet'!K113+'2B melléklet'!K113</f>
        <v>0</v>
      </c>
      <c r="L113" s="139">
        <v>0</v>
      </c>
      <c r="M113" s="139">
        <v>0</v>
      </c>
      <c r="N113" s="138">
        <f>SUM(K113:M113)</f>
        <v>0</v>
      </c>
      <c r="O113" s="185">
        <f>'2A melléklet'!O113+'2B melléklet'!O113</f>
        <v>0</v>
      </c>
      <c r="P113" s="139">
        <v>0</v>
      </c>
      <c r="Q113" s="139">
        <v>0</v>
      </c>
      <c r="R113" s="138">
        <f>SUM(O113:Q113)</f>
        <v>0</v>
      </c>
    </row>
    <row r="114" spans="1:18" ht="15" customHeight="1" x14ac:dyDescent="0.25">
      <c r="A114" s="269" t="s">
        <v>236</v>
      </c>
      <c r="B114" s="263" t="s">
        <v>237</v>
      </c>
      <c r="C114" s="138">
        <f>'2A melléklet'!C114+'2B melléklet'!C114</f>
        <v>2348737</v>
      </c>
      <c r="D114" s="139">
        <v>0</v>
      </c>
      <c r="E114" s="139">
        <v>0</v>
      </c>
      <c r="F114" s="179">
        <f>SUM(C114:E114)</f>
        <v>2348737</v>
      </c>
      <c r="G114" s="185">
        <f>'2A melléklet'!G114+'2B melléklet'!G114</f>
        <v>2348737</v>
      </c>
      <c r="H114" s="139">
        <v>0</v>
      </c>
      <c r="I114" s="139">
        <v>0</v>
      </c>
      <c r="J114" s="138">
        <f>SUM(G114:I114)</f>
        <v>2348737</v>
      </c>
      <c r="K114" s="185">
        <f>'2A melléklet'!K114+'2B melléklet'!K114</f>
        <v>2348737</v>
      </c>
      <c r="L114" s="139">
        <v>0</v>
      </c>
      <c r="M114" s="139">
        <v>0</v>
      </c>
      <c r="N114" s="138">
        <f>SUM(K114:M114)</f>
        <v>2348737</v>
      </c>
      <c r="O114" s="185">
        <f>'2A melléklet'!O114+'2B melléklet'!O114</f>
        <v>2348737</v>
      </c>
      <c r="P114" s="139">
        <v>0</v>
      </c>
      <c r="Q114" s="139">
        <v>0</v>
      </c>
      <c r="R114" s="138">
        <f>SUM(O114:Q114)</f>
        <v>2348737</v>
      </c>
    </row>
    <row r="115" spans="1:18" ht="15" customHeight="1" x14ac:dyDescent="0.25">
      <c r="A115" s="269" t="s">
        <v>238</v>
      </c>
      <c r="B115" s="263" t="s">
        <v>239</v>
      </c>
      <c r="C115" s="138">
        <v>0</v>
      </c>
      <c r="D115" s="139">
        <f>SUM(D113:D114)</f>
        <v>0</v>
      </c>
      <c r="E115" s="139">
        <f>SUM(E113:E114)</f>
        <v>0</v>
      </c>
      <c r="F115" s="179">
        <f>SUM(C115:E115)</f>
        <v>0</v>
      </c>
      <c r="G115" s="185">
        <v>0</v>
      </c>
      <c r="H115" s="139">
        <f>SUM(H113:H114)</f>
        <v>0</v>
      </c>
      <c r="I115" s="139">
        <f>SUM(I113:I114)</f>
        <v>0</v>
      </c>
      <c r="J115" s="138">
        <f>SUM(G115:I115)</f>
        <v>0</v>
      </c>
      <c r="K115" s="185">
        <v>0</v>
      </c>
      <c r="L115" s="139">
        <f>SUM(L113:L114)</f>
        <v>0</v>
      </c>
      <c r="M115" s="139">
        <f>SUM(M113:M114)</f>
        <v>0</v>
      </c>
      <c r="N115" s="138">
        <f>SUM(K115:M115)</f>
        <v>0</v>
      </c>
      <c r="O115" s="185">
        <v>0</v>
      </c>
      <c r="P115" s="139">
        <f>SUM(P113:P114)</f>
        <v>0</v>
      </c>
      <c r="Q115" s="139">
        <f>SUM(Q113:Q114)</f>
        <v>0</v>
      </c>
      <c r="R115" s="138">
        <f>SUM(O115:Q115)</f>
        <v>0</v>
      </c>
    </row>
    <row r="116" spans="1:18" ht="15" customHeight="1" x14ac:dyDescent="0.25">
      <c r="A116" s="269" t="s">
        <v>682</v>
      </c>
      <c r="B116" s="263" t="s">
        <v>241</v>
      </c>
      <c r="C116" s="138">
        <f>'2A melléklet'!C116+'2B melléklet'!C116</f>
        <v>0</v>
      </c>
      <c r="D116" s="142">
        <v>0</v>
      </c>
      <c r="E116" s="142">
        <v>0</v>
      </c>
      <c r="F116" s="179">
        <f>SUM(C116:E116)</f>
        <v>0</v>
      </c>
      <c r="G116" s="185">
        <f>'2A melléklet'!G116+'2B melléklet'!G116</f>
        <v>0</v>
      </c>
      <c r="H116" s="142">
        <v>0</v>
      </c>
      <c r="I116" s="142">
        <v>0</v>
      </c>
      <c r="J116" s="138">
        <f>SUM(G116:I116)</f>
        <v>0</v>
      </c>
      <c r="K116" s="185">
        <f>'2A melléklet'!K116+'2B melléklet'!K116</f>
        <v>0</v>
      </c>
      <c r="L116" s="142">
        <v>0</v>
      </c>
      <c r="M116" s="142">
        <v>0</v>
      </c>
      <c r="N116" s="138">
        <f>SUM(K116:M116)</f>
        <v>0</v>
      </c>
      <c r="O116" s="185">
        <f>'2A melléklet'!O116+'2B melléklet'!O116</f>
        <v>0</v>
      </c>
      <c r="P116" s="142">
        <v>0</v>
      </c>
      <c r="Q116" s="142">
        <v>0</v>
      </c>
      <c r="R116" s="138">
        <f>SUM(O116:Q116)</f>
        <v>0</v>
      </c>
    </row>
    <row r="117" spans="1:18" ht="15" customHeight="1" x14ac:dyDescent="0.25">
      <c r="A117" s="269" t="s">
        <v>242</v>
      </c>
      <c r="B117" s="263" t="s">
        <v>243</v>
      </c>
      <c r="C117" s="138">
        <f>'2A melléklet'!C117+'2B melléklet'!C117</f>
        <v>0</v>
      </c>
      <c r="D117" s="142">
        <v>0</v>
      </c>
      <c r="E117" s="142">
        <v>0</v>
      </c>
      <c r="F117" s="179">
        <f>SUM(C117:E117)</f>
        <v>0</v>
      </c>
      <c r="G117" s="185">
        <f>'2A melléklet'!G117+'2B melléklet'!G117</f>
        <v>0</v>
      </c>
      <c r="H117" s="142">
        <v>0</v>
      </c>
      <c r="I117" s="142">
        <v>0</v>
      </c>
      <c r="J117" s="138">
        <f>SUM(G117:I117)</f>
        <v>0</v>
      </c>
      <c r="K117" s="185">
        <f>'2A melléklet'!K117+'2B melléklet'!K117</f>
        <v>0</v>
      </c>
      <c r="L117" s="142">
        <v>0</v>
      </c>
      <c r="M117" s="142">
        <v>0</v>
      </c>
      <c r="N117" s="138">
        <f>SUM(K117:M117)</f>
        <v>0</v>
      </c>
      <c r="O117" s="185">
        <f>'2A melléklet'!O117+'2B melléklet'!O117</f>
        <v>0</v>
      </c>
      <c r="P117" s="142">
        <v>0</v>
      </c>
      <c r="Q117" s="142">
        <v>0</v>
      </c>
      <c r="R117" s="138">
        <f>SUM(O117:Q117)</f>
        <v>0</v>
      </c>
    </row>
    <row r="118" spans="1:18" ht="15" customHeight="1" x14ac:dyDescent="0.25">
      <c r="A118" s="269" t="s">
        <v>244</v>
      </c>
      <c r="B118" s="263" t="s">
        <v>245</v>
      </c>
      <c r="C118" s="138">
        <f>'2A melléklet'!C118+'2B melléklet'!C118</f>
        <v>0</v>
      </c>
      <c r="D118" s="142">
        <v>0</v>
      </c>
      <c r="E118" s="142">
        <v>0</v>
      </c>
      <c r="F118" s="179">
        <f>SUM(C118:E118)</f>
        <v>0</v>
      </c>
      <c r="G118" s="185">
        <f>'2A melléklet'!G118+'2B melléklet'!G118</f>
        <v>0</v>
      </c>
      <c r="H118" s="142">
        <v>0</v>
      </c>
      <c r="I118" s="142">
        <v>0</v>
      </c>
      <c r="J118" s="138">
        <f>SUM(G118:I118)</f>
        <v>0</v>
      </c>
      <c r="K118" s="185">
        <f>'2A melléklet'!K118+'2B melléklet'!K118</f>
        <v>0</v>
      </c>
      <c r="L118" s="142">
        <v>0</v>
      </c>
      <c r="M118" s="142">
        <v>0</v>
      </c>
      <c r="N118" s="138">
        <f>SUM(K118:M118)</f>
        <v>0</v>
      </c>
      <c r="O118" s="185">
        <f>'2A melléklet'!O118+'2B melléklet'!O118</f>
        <v>0</v>
      </c>
      <c r="P118" s="142">
        <v>0</v>
      </c>
      <c r="Q118" s="142">
        <v>0</v>
      </c>
      <c r="R118" s="138">
        <f>SUM(O118:Q118)</f>
        <v>0</v>
      </c>
    </row>
    <row r="119" spans="1:18" ht="15" customHeight="1" x14ac:dyDescent="0.25">
      <c r="A119" s="267" t="s">
        <v>686</v>
      </c>
      <c r="B119" s="177" t="s">
        <v>683</v>
      </c>
      <c r="C119" s="140">
        <f>'2A melléklet'!C119+'2B melléklet'!C119</f>
        <v>0</v>
      </c>
      <c r="D119" s="142">
        <v>0</v>
      </c>
      <c r="E119" s="142">
        <v>0</v>
      </c>
      <c r="F119" s="179">
        <f>SUM(C119:E119)</f>
        <v>0</v>
      </c>
      <c r="G119" s="184">
        <f>'2A melléklet'!G119+'2B melléklet'!G119</f>
        <v>0</v>
      </c>
      <c r="H119" s="142">
        <v>0</v>
      </c>
      <c r="I119" s="142">
        <v>0</v>
      </c>
      <c r="J119" s="138">
        <f>SUM(G119:I119)</f>
        <v>0</v>
      </c>
      <c r="K119" s="184">
        <f>'2A melléklet'!K119+'2B melléklet'!K119</f>
        <v>0</v>
      </c>
      <c r="L119" s="142">
        <v>0</v>
      </c>
      <c r="M119" s="142">
        <v>0</v>
      </c>
      <c r="N119" s="138">
        <f>SUM(K119:M119)</f>
        <v>0</v>
      </c>
      <c r="O119" s="184">
        <f>'2A melléklet'!O119+'2B melléklet'!O119</f>
        <v>0</v>
      </c>
      <c r="P119" s="142">
        <v>0</v>
      </c>
      <c r="Q119" s="142">
        <v>0</v>
      </c>
      <c r="R119" s="138">
        <f>SUM(O119:Q119)</f>
        <v>0</v>
      </c>
    </row>
    <row r="120" spans="1:18" ht="15" customHeight="1" x14ac:dyDescent="0.25">
      <c r="A120" s="267" t="s">
        <v>687</v>
      </c>
      <c r="B120" s="177" t="s">
        <v>684</v>
      </c>
      <c r="C120" s="140">
        <f>'2A melléklet'!C120+'2B melléklet'!C120</f>
        <v>0</v>
      </c>
      <c r="D120" s="142">
        <v>0</v>
      </c>
      <c r="E120" s="142">
        <v>0</v>
      </c>
      <c r="F120" s="179">
        <f>SUM(C120:E120)</f>
        <v>0</v>
      </c>
      <c r="G120" s="184">
        <f>'2A melléklet'!G120+'2B melléklet'!G120</f>
        <v>0</v>
      </c>
      <c r="H120" s="142">
        <v>0</v>
      </c>
      <c r="I120" s="142">
        <v>0</v>
      </c>
      <c r="J120" s="138">
        <f>SUM(G120:I120)</f>
        <v>0</v>
      </c>
      <c r="K120" s="184">
        <f>'2A melléklet'!K120+'2B melléklet'!K120</f>
        <v>0</v>
      </c>
      <c r="L120" s="142">
        <v>0</v>
      </c>
      <c r="M120" s="142">
        <v>0</v>
      </c>
      <c r="N120" s="138">
        <f>SUM(K120:M120)</f>
        <v>0</v>
      </c>
      <c r="O120" s="184">
        <f>'2A melléklet'!O120+'2B melléklet'!O120</f>
        <v>0</v>
      </c>
      <c r="P120" s="142">
        <v>0</v>
      </c>
      <c r="Q120" s="142">
        <v>0</v>
      </c>
      <c r="R120" s="138">
        <f>SUM(O120:Q120)</f>
        <v>0</v>
      </c>
    </row>
    <row r="121" spans="1:18" ht="15" customHeight="1" x14ac:dyDescent="0.25">
      <c r="A121" s="269" t="s">
        <v>688</v>
      </c>
      <c r="B121" s="263" t="s">
        <v>685</v>
      </c>
      <c r="C121" s="140">
        <f>'2A melléklet'!C121+'2B melléklet'!C121</f>
        <v>0</v>
      </c>
      <c r="D121" s="142">
        <v>0</v>
      </c>
      <c r="E121" s="142">
        <v>0</v>
      </c>
      <c r="F121" s="179">
        <f>SUM(C121:E121)</f>
        <v>0</v>
      </c>
      <c r="G121" s="184">
        <f>'2A melléklet'!G121+'2B melléklet'!G121</f>
        <v>0</v>
      </c>
      <c r="H121" s="142">
        <v>0</v>
      </c>
      <c r="I121" s="142">
        <v>0</v>
      </c>
      <c r="J121" s="138">
        <f>SUM(G121:I121)</f>
        <v>0</v>
      </c>
      <c r="K121" s="184">
        <f>'2A melléklet'!K121+'2B melléklet'!K121</f>
        <v>0</v>
      </c>
      <c r="L121" s="142">
        <v>0</v>
      </c>
      <c r="M121" s="142">
        <v>0</v>
      </c>
      <c r="N121" s="138">
        <f>SUM(K121:M121)</f>
        <v>0</v>
      </c>
      <c r="O121" s="184">
        <f>'2A melléklet'!O121+'2B melléklet'!O121</f>
        <v>0</v>
      </c>
      <c r="P121" s="142">
        <v>0</v>
      </c>
      <c r="Q121" s="142">
        <v>0</v>
      </c>
      <c r="R121" s="138">
        <f>SUM(O121:Q121)</f>
        <v>0</v>
      </c>
    </row>
    <row r="122" spans="1:18" ht="15" customHeight="1" x14ac:dyDescent="0.25">
      <c r="A122" s="266" t="s">
        <v>435</v>
      </c>
      <c r="B122" s="265" t="s">
        <v>246</v>
      </c>
      <c r="C122" s="138">
        <f>C105+C112+C113+C114+C115+C116+C117+C118+C121</f>
        <v>2348737</v>
      </c>
      <c r="D122" s="142">
        <f>D105+D112+D113+D114+D115+D116+D117+D121</f>
        <v>0</v>
      </c>
      <c r="E122" s="142">
        <f>E105+E112+E113+E114+E115+E116+E117+E121</f>
        <v>0</v>
      </c>
      <c r="F122" s="179">
        <f>SUM(C122:E122)</f>
        <v>2348737</v>
      </c>
      <c r="G122" s="185">
        <f>G105+G112+G113+G114+G115+G116+G117+G118+G121</f>
        <v>2348737</v>
      </c>
      <c r="H122" s="142">
        <f>H105+H112+H113+H114+H115+H116+H117+H121</f>
        <v>0</v>
      </c>
      <c r="I122" s="142">
        <f>I105+I112+I113+I114+I115+I116+I117+I121</f>
        <v>0</v>
      </c>
      <c r="J122" s="138">
        <f>SUM(G122:I122)</f>
        <v>2348737</v>
      </c>
      <c r="K122" s="185">
        <f>K105+K112+K113+K114+K115+K116+K117+K118+K121</f>
        <v>2348737</v>
      </c>
      <c r="L122" s="142">
        <f>L105+L112+L113+L114+L115+L116+L117+L121</f>
        <v>0</v>
      </c>
      <c r="M122" s="142">
        <f>M105+M112+M113+M114+M115+M116+M117+M121</f>
        <v>0</v>
      </c>
      <c r="N122" s="138">
        <f>SUM(K122:M122)</f>
        <v>2348737</v>
      </c>
      <c r="O122" s="185">
        <f>O105+O112+O113+O114+O115+O116+O117+O118+O121</f>
        <v>2348737</v>
      </c>
      <c r="P122" s="142">
        <f>P105+P112+P113+P114+P115+P116+P117+P121</f>
        <v>0</v>
      </c>
      <c r="Q122" s="142">
        <f>Q105+Q112+Q113+Q114+Q115+Q116+Q117+Q121</f>
        <v>0</v>
      </c>
      <c r="R122" s="138">
        <f>SUM(O122:Q122)</f>
        <v>2348737</v>
      </c>
    </row>
    <row r="123" spans="1:18" ht="15" customHeight="1" x14ac:dyDescent="0.25">
      <c r="A123" s="267" t="s">
        <v>247</v>
      </c>
      <c r="B123" s="177" t="s">
        <v>248</v>
      </c>
      <c r="C123" s="140">
        <f>'2A melléklet'!C123+'2B melléklet'!C123</f>
        <v>0</v>
      </c>
      <c r="D123" s="141">
        <v>0</v>
      </c>
      <c r="E123" s="141">
        <v>0</v>
      </c>
      <c r="F123" s="178">
        <f>SUM(C123:E123)</f>
        <v>0</v>
      </c>
      <c r="G123" s="184">
        <f>'2A melléklet'!G123+'2B melléklet'!G123</f>
        <v>0</v>
      </c>
      <c r="H123" s="141">
        <v>0</v>
      </c>
      <c r="I123" s="141">
        <v>0</v>
      </c>
      <c r="J123" s="140">
        <f>SUM(G123:I123)</f>
        <v>0</v>
      </c>
      <c r="K123" s="184">
        <f>'2A melléklet'!K123+'2B melléklet'!K123</f>
        <v>0</v>
      </c>
      <c r="L123" s="141">
        <v>0</v>
      </c>
      <c r="M123" s="141">
        <v>0</v>
      </c>
      <c r="N123" s="140">
        <f>SUM(K123:M123)</f>
        <v>0</v>
      </c>
      <c r="O123" s="184">
        <f>'2A melléklet'!O123+'2B melléklet'!O123</f>
        <v>0</v>
      </c>
      <c r="P123" s="141">
        <v>0</v>
      </c>
      <c r="Q123" s="141">
        <v>0</v>
      </c>
      <c r="R123" s="140">
        <f>SUM(O123:Q123)</f>
        <v>0</v>
      </c>
    </row>
    <row r="124" spans="1:18" x14ac:dyDescent="0.25">
      <c r="A124" s="268" t="s">
        <v>249</v>
      </c>
      <c r="B124" s="177" t="s">
        <v>250</v>
      </c>
      <c r="C124" s="140">
        <f>'2A melléklet'!C124+'2B melléklet'!C124</f>
        <v>0</v>
      </c>
      <c r="D124" s="141">
        <v>0</v>
      </c>
      <c r="E124" s="141">
        <v>0</v>
      </c>
      <c r="F124" s="178">
        <f>SUM(C124:E124)</f>
        <v>0</v>
      </c>
      <c r="G124" s="184">
        <f>'2A melléklet'!G124+'2B melléklet'!G124</f>
        <v>0</v>
      </c>
      <c r="H124" s="141">
        <v>0</v>
      </c>
      <c r="I124" s="141">
        <v>0</v>
      </c>
      <c r="J124" s="140">
        <f>SUM(G124:I124)</f>
        <v>0</v>
      </c>
      <c r="K124" s="184">
        <f>'2A melléklet'!K124+'2B melléklet'!K124</f>
        <v>0</v>
      </c>
      <c r="L124" s="141">
        <v>0</v>
      </c>
      <c r="M124" s="141">
        <v>0</v>
      </c>
      <c r="N124" s="140">
        <f>SUM(K124:M124)</f>
        <v>0</v>
      </c>
      <c r="O124" s="184">
        <f>'2A melléklet'!O124+'2B melléklet'!O124</f>
        <v>0</v>
      </c>
      <c r="P124" s="141">
        <v>0</v>
      </c>
      <c r="Q124" s="141">
        <v>0</v>
      </c>
      <c r="R124" s="140">
        <f>SUM(O124:Q124)</f>
        <v>0</v>
      </c>
    </row>
    <row r="125" spans="1:18" x14ac:dyDescent="0.25">
      <c r="A125" s="267" t="s">
        <v>468</v>
      </c>
      <c r="B125" s="177" t="s">
        <v>251</v>
      </c>
      <c r="C125" s="140">
        <f>'2A melléklet'!C125+'2B melléklet'!C125</f>
        <v>0</v>
      </c>
      <c r="D125" s="141">
        <v>0</v>
      </c>
      <c r="E125" s="141">
        <v>0</v>
      </c>
      <c r="F125" s="178">
        <f>SUM(C125:E125)</f>
        <v>0</v>
      </c>
      <c r="G125" s="184">
        <f>'2A melléklet'!G125+'2B melléklet'!G125</f>
        <v>0</v>
      </c>
      <c r="H125" s="141">
        <v>0</v>
      </c>
      <c r="I125" s="141">
        <v>0</v>
      </c>
      <c r="J125" s="140">
        <f>SUM(G125:I125)</f>
        <v>0</v>
      </c>
      <c r="K125" s="184">
        <f>'2A melléklet'!K125+'2B melléklet'!K125</f>
        <v>0</v>
      </c>
      <c r="L125" s="141">
        <v>0</v>
      </c>
      <c r="M125" s="141">
        <v>0</v>
      </c>
      <c r="N125" s="140">
        <f>SUM(K125:M125)</f>
        <v>0</v>
      </c>
      <c r="O125" s="184">
        <f>'2A melléklet'!O125+'2B melléklet'!O125</f>
        <v>0</v>
      </c>
      <c r="P125" s="141">
        <v>0</v>
      </c>
      <c r="Q125" s="141">
        <v>0</v>
      </c>
      <c r="R125" s="140">
        <f>SUM(O125:Q125)</f>
        <v>0</v>
      </c>
    </row>
    <row r="126" spans="1:18" x14ac:dyDescent="0.25">
      <c r="A126" s="267" t="s">
        <v>689</v>
      </c>
      <c r="B126" s="177" t="s">
        <v>252</v>
      </c>
      <c r="C126" s="140">
        <f>'2A melléklet'!C126+'2B melléklet'!C126</f>
        <v>0</v>
      </c>
      <c r="D126" s="141"/>
      <c r="E126" s="141"/>
      <c r="F126" s="178"/>
      <c r="G126" s="184">
        <f>'2A melléklet'!G126+'2B melléklet'!G126</f>
        <v>0</v>
      </c>
      <c r="H126" s="141"/>
      <c r="I126" s="141"/>
      <c r="J126" s="140"/>
      <c r="K126" s="184">
        <f>'2A melléklet'!K126+'2B melléklet'!K126</f>
        <v>0</v>
      </c>
      <c r="L126" s="141"/>
      <c r="M126" s="141"/>
      <c r="N126" s="140"/>
      <c r="O126" s="184">
        <f>'2A melléklet'!O126+'2B melléklet'!O126</f>
        <v>0</v>
      </c>
      <c r="P126" s="141"/>
      <c r="Q126" s="141"/>
      <c r="R126" s="140"/>
    </row>
    <row r="127" spans="1:18" x14ac:dyDescent="0.25">
      <c r="A127" s="267" t="s">
        <v>691</v>
      </c>
      <c r="B127" s="177" t="s">
        <v>690</v>
      </c>
      <c r="C127" s="140">
        <f>'2A melléklet'!C127+'2B melléklet'!C127</f>
        <v>0</v>
      </c>
      <c r="D127" s="141">
        <v>0</v>
      </c>
      <c r="E127" s="141">
        <v>0</v>
      </c>
      <c r="F127" s="178">
        <f>SUM(C127:E127)</f>
        <v>0</v>
      </c>
      <c r="G127" s="184">
        <f>'2A melléklet'!G127+'2B melléklet'!G127</f>
        <v>0</v>
      </c>
      <c r="H127" s="141">
        <v>0</v>
      </c>
      <c r="I127" s="141">
        <v>0</v>
      </c>
      <c r="J127" s="140">
        <f>SUM(G127:I127)</f>
        <v>0</v>
      </c>
      <c r="K127" s="184">
        <f>'2A melléklet'!K127+'2B melléklet'!K127</f>
        <v>0</v>
      </c>
      <c r="L127" s="141">
        <v>0</v>
      </c>
      <c r="M127" s="141">
        <v>0</v>
      </c>
      <c r="N127" s="140">
        <f>SUM(K127:M127)</f>
        <v>0</v>
      </c>
      <c r="O127" s="184">
        <f>'2A melléklet'!O127+'2B melléklet'!O127</f>
        <v>0</v>
      </c>
      <c r="P127" s="141">
        <v>0</v>
      </c>
      <c r="Q127" s="141">
        <v>0</v>
      </c>
      <c r="R127" s="140">
        <f>SUM(O127:Q127)</f>
        <v>0</v>
      </c>
    </row>
    <row r="128" spans="1:18" x14ac:dyDescent="0.25">
      <c r="A128" s="266" t="s">
        <v>441</v>
      </c>
      <c r="B128" s="265" t="s">
        <v>256</v>
      </c>
      <c r="C128" s="138">
        <f>'2A melléklet'!C128+'2B melléklet'!C128</f>
        <v>0</v>
      </c>
      <c r="D128" s="139">
        <f>SUM(D123:D127)</f>
        <v>0</v>
      </c>
      <c r="E128" s="139">
        <f>SUM(E123:E127)</f>
        <v>0</v>
      </c>
      <c r="F128" s="178">
        <f>SUM(C128:E128)</f>
        <v>0</v>
      </c>
      <c r="G128" s="185">
        <f>'2A melléklet'!G128+'2B melléklet'!G128</f>
        <v>0</v>
      </c>
      <c r="H128" s="139">
        <f>SUM(H123:H127)</f>
        <v>0</v>
      </c>
      <c r="I128" s="139">
        <f>SUM(I123:I127)</f>
        <v>0</v>
      </c>
      <c r="J128" s="140">
        <f>SUM(G128:I128)</f>
        <v>0</v>
      </c>
      <c r="K128" s="185">
        <f>'2A melléklet'!K128+'2B melléklet'!K128</f>
        <v>0</v>
      </c>
      <c r="L128" s="139">
        <f>SUM(L123:L127)</f>
        <v>0</v>
      </c>
      <c r="M128" s="139">
        <f>SUM(M123:M127)</f>
        <v>0</v>
      </c>
      <c r="N128" s="140">
        <f>SUM(K128:M128)</f>
        <v>0</v>
      </c>
      <c r="O128" s="185">
        <f>'2A melléklet'!O128+'2B melléklet'!O128</f>
        <v>0</v>
      </c>
      <c r="P128" s="139">
        <f>SUM(P123:P127)</f>
        <v>0</v>
      </c>
      <c r="Q128" s="139">
        <f>SUM(Q123:Q127)</f>
        <v>0</v>
      </c>
      <c r="R128" s="140">
        <f>SUM(O128:Q128)</f>
        <v>0</v>
      </c>
    </row>
    <row r="129" spans="1:18" x14ac:dyDescent="0.25">
      <c r="A129" s="266" t="s">
        <v>257</v>
      </c>
      <c r="B129" s="265" t="s">
        <v>258</v>
      </c>
      <c r="C129" s="138">
        <f>'2A melléklet'!C129+'2B melléklet'!C129</f>
        <v>0</v>
      </c>
      <c r="D129" s="139">
        <v>0</v>
      </c>
      <c r="E129" s="139">
        <v>0</v>
      </c>
      <c r="F129" s="178">
        <v>0</v>
      </c>
      <c r="G129" s="185">
        <f>'2A melléklet'!G129+'2B melléklet'!G129</f>
        <v>0</v>
      </c>
      <c r="H129" s="139">
        <v>0</v>
      </c>
      <c r="I129" s="139">
        <v>0</v>
      </c>
      <c r="J129" s="140">
        <v>0</v>
      </c>
      <c r="K129" s="185">
        <f>'2A melléklet'!K129+'2B melléklet'!K129</f>
        <v>0</v>
      </c>
      <c r="L129" s="139">
        <v>0</v>
      </c>
      <c r="M129" s="139">
        <v>0</v>
      </c>
      <c r="N129" s="140">
        <v>0</v>
      </c>
      <c r="O129" s="185">
        <f>'2A melléklet'!O129+'2B melléklet'!O129</f>
        <v>0</v>
      </c>
      <c r="P129" s="139">
        <v>0</v>
      </c>
      <c r="Q129" s="139">
        <v>0</v>
      </c>
      <c r="R129" s="140">
        <v>0</v>
      </c>
    </row>
    <row r="130" spans="1:18" x14ac:dyDescent="0.25">
      <c r="A130" s="264" t="s">
        <v>693</v>
      </c>
      <c r="B130" s="263" t="s">
        <v>692</v>
      </c>
      <c r="C130" s="138">
        <f>'2A melléklet'!C130+'2B melléklet'!C130</f>
        <v>0</v>
      </c>
      <c r="D130" s="139">
        <v>0</v>
      </c>
      <c r="E130" s="139">
        <v>0</v>
      </c>
      <c r="F130" s="179">
        <f>SUM(C130:E130)</f>
        <v>0</v>
      </c>
      <c r="G130" s="185">
        <f>'2A melléklet'!G130+'2B melléklet'!G130</f>
        <v>0</v>
      </c>
      <c r="H130" s="139">
        <v>0</v>
      </c>
      <c r="I130" s="139">
        <v>0</v>
      </c>
      <c r="J130" s="138">
        <f>SUM(G130:I130)</f>
        <v>0</v>
      </c>
      <c r="K130" s="185">
        <f>'2A melléklet'!K130+'2B melléklet'!K130</f>
        <v>0</v>
      </c>
      <c r="L130" s="139">
        <v>0</v>
      </c>
      <c r="M130" s="139">
        <v>0</v>
      </c>
      <c r="N130" s="138">
        <f>SUM(K130:M130)</f>
        <v>0</v>
      </c>
      <c r="O130" s="185">
        <f>'2A melléklet'!O130+'2B melléklet'!O130</f>
        <v>0</v>
      </c>
      <c r="P130" s="139">
        <v>0</v>
      </c>
      <c r="Q130" s="139">
        <v>0</v>
      </c>
      <c r="R130" s="138">
        <f>SUM(O130:Q130)</f>
        <v>0</v>
      </c>
    </row>
    <row r="131" spans="1:18" ht="15.75" x14ac:dyDescent="0.25">
      <c r="A131" s="108" t="s">
        <v>472</v>
      </c>
      <c r="B131" s="109" t="s">
        <v>259</v>
      </c>
      <c r="C131" s="145">
        <f>C122+C128+C129+C130</f>
        <v>2348737</v>
      </c>
      <c r="D131" s="147">
        <f>D122+D128+D130</f>
        <v>0</v>
      </c>
      <c r="E131" s="147">
        <f>E122+E128+E130</f>
        <v>0</v>
      </c>
      <c r="F131" s="181">
        <f>SUM(C131:E131)</f>
        <v>2348737</v>
      </c>
      <c r="G131" s="186">
        <f>G122+G128+G129+G130</f>
        <v>2348737</v>
      </c>
      <c r="H131" s="147">
        <f>H122+H128+H130</f>
        <v>0</v>
      </c>
      <c r="I131" s="147">
        <f>I122+I128+I130</f>
        <v>0</v>
      </c>
      <c r="J131" s="145">
        <f>SUM(G131:I131)</f>
        <v>2348737</v>
      </c>
      <c r="K131" s="186">
        <f>K122+K128+K129+K130</f>
        <v>2348737</v>
      </c>
      <c r="L131" s="147">
        <f>L122+L128+L130</f>
        <v>0</v>
      </c>
      <c r="M131" s="147">
        <f>M122+M128+M130</f>
        <v>0</v>
      </c>
      <c r="N131" s="145">
        <f>SUM(K131:M131)</f>
        <v>2348737</v>
      </c>
      <c r="O131" s="186">
        <f>O122+O128+O129+O130</f>
        <v>2348737</v>
      </c>
      <c r="P131" s="147">
        <f>P122+P128+P130</f>
        <v>0</v>
      </c>
      <c r="Q131" s="147">
        <f>Q122+Q128+Q130</f>
        <v>0</v>
      </c>
      <c r="R131" s="145">
        <f>SUM(O131:Q131)</f>
        <v>2348737</v>
      </c>
    </row>
    <row r="132" spans="1:18" ht="15.75" x14ac:dyDescent="0.25">
      <c r="A132" s="110" t="s">
        <v>508</v>
      </c>
      <c r="B132" s="110"/>
      <c r="C132" s="148">
        <f>C101+C131</f>
        <v>290487195</v>
      </c>
      <c r="D132" s="149">
        <f>D101+D131</f>
        <v>300000</v>
      </c>
      <c r="E132" s="149">
        <f>E101+E131</f>
        <v>9000</v>
      </c>
      <c r="F132" s="182">
        <f>SUM(C132:E132)</f>
        <v>290796195</v>
      </c>
      <c r="G132" s="189">
        <f>G101+G131</f>
        <v>305756429</v>
      </c>
      <c r="H132" s="149">
        <f>H101+H131</f>
        <v>300000</v>
      </c>
      <c r="I132" s="149">
        <f>I101+I131</f>
        <v>9000</v>
      </c>
      <c r="J132" s="148">
        <f>SUM(G132:I132)</f>
        <v>306065429</v>
      </c>
      <c r="K132" s="189">
        <f>K101+K131</f>
        <v>301933227</v>
      </c>
      <c r="L132" s="149">
        <f>L101+L131</f>
        <v>300000</v>
      </c>
      <c r="M132" s="149">
        <f>M101+M131</f>
        <v>9000</v>
      </c>
      <c r="N132" s="148">
        <f>SUM(K132:M132)</f>
        <v>302242227</v>
      </c>
      <c r="O132" s="189">
        <f>O101+O131</f>
        <v>326527093</v>
      </c>
      <c r="P132" s="149">
        <f>P101+P131</f>
        <v>300000</v>
      </c>
      <c r="Q132" s="149">
        <f>Q101+Q131</f>
        <v>9000</v>
      </c>
      <c r="R132" s="148">
        <f>SUM(O132:Q132)</f>
        <v>326836093</v>
      </c>
    </row>
  </sheetData>
  <mergeCells count="7">
    <mergeCell ref="O6:R6"/>
    <mergeCell ref="C1:K1"/>
    <mergeCell ref="A3:F3"/>
    <mergeCell ref="A4:F4"/>
    <mergeCell ref="C6:F6"/>
    <mergeCell ref="G6:J6"/>
    <mergeCell ref="K6:N6"/>
  </mergeCells>
  <pageMargins left="0.7" right="0.7" top="0.75" bottom="0.75" header="0.3" footer="0.3"/>
  <pageSetup paperSize="9" orientation="portrait" horizontalDpi="360" verticalDpi="36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81D1E5-9773-42FF-BA56-1F505640D47B}">
  <sheetPr>
    <tabColor theme="7" tint="-0.499984740745262"/>
    <pageSetUpPr fitToPage="1"/>
  </sheetPr>
  <dimension ref="A1:R100"/>
  <sheetViews>
    <sheetView topLeftCell="B1" zoomScaleNormal="100" workbookViewId="0">
      <selection activeCell="B1" sqref="B1:J1"/>
    </sheetView>
  </sheetViews>
  <sheetFormatPr defaultRowHeight="15" x14ac:dyDescent="0.25"/>
  <cols>
    <col min="1" max="1" width="92.5703125" customWidth="1"/>
    <col min="3" max="3" width="14.140625" bestFit="1" customWidth="1"/>
    <col min="4" max="4" width="14.140625" customWidth="1"/>
    <col min="5" max="5" width="15.85546875" customWidth="1"/>
    <col min="6" max="6" width="14" customWidth="1"/>
    <col min="7" max="7" width="14.140625" style="213" bestFit="1" customWidth="1"/>
    <col min="8" max="8" width="9.5703125" style="213" bestFit="1" customWidth="1"/>
    <col min="9" max="9" width="12.140625" style="213" bestFit="1" customWidth="1"/>
    <col min="10" max="11" width="14.140625" style="213" bestFit="1" customWidth="1"/>
    <col min="12" max="12" width="9.5703125" style="213" bestFit="1" customWidth="1"/>
    <col min="13" max="13" width="11" style="213" bestFit="1" customWidth="1"/>
    <col min="14" max="14" width="14.140625" style="213" bestFit="1" customWidth="1"/>
    <col min="15" max="15" width="14.140625" bestFit="1" customWidth="1"/>
    <col min="16" max="16" width="9.5703125" bestFit="1" customWidth="1"/>
    <col min="18" max="18" width="14.140625" bestFit="1" customWidth="1"/>
    <col min="249" max="249" width="92.5703125" customWidth="1"/>
    <col min="251" max="251" width="13" customWidth="1"/>
    <col min="252" max="252" width="14.140625" customWidth="1"/>
    <col min="253" max="253" width="15.85546875" customWidth="1"/>
    <col min="254" max="254" width="14" customWidth="1"/>
    <col min="505" max="505" width="92.5703125" customWidth="1"/>
    <col min="507" max="507" width="13" customWidth="1"/>
    <col min="508" max="508" width="14.140625" customWidth="1"/>
    <col min="509" max="509" width="15.85546875" customWidth="1"/>
    <col min="510" max="510" width="14" customWidth="1"/>
    <col min="761" max="761" width="92.5703125" customWidth="1"/>
    <col min="763" max="763" width="13" customWidth="1"/>
    <col min="764" max="764" width="14.140625" customWidth="1"/>
    <col min="765" max="765" width="15.85546875" customWidth="1"/>
    <col min="766" max="766" width="14" customWidth="1"/>
    <col min="1017" max="1017" width="92.5703125" customWidth="1"/>
    <col min="1019" max="1019" width="13" customWidth="1"/>
    <col min="1020" max="1020" width="14.140625" customWidth="1"/>
    <col min="1021" max="1021" width="15.85546875" customWidth="1"/>
    <col min="1022" max="1022" width="14" customWidth="1"/>
    <col min="1273" max="1273" width="92.5703125" customWidth="1"/>
    <col min="1275" max="1275" width="13" customWidth="1"/>
    <col min="1276" max="1276" width="14.140625" customWidth="1"/>
    <col min="1277" max="1277" width="15.85546875" customWidth="1"/>
    <col min="1278" max="1278" width="14" customWidth="1"/>
    <col min="1529" max="1529" width="92.5703125" customWidth="1"/>
    <col min="1531" max="1531" width="13" customWidth="1"/>
    <col min="1532" max="1532" width="14.140625" customWidth="1"/>
    <col min="1533" max="1533" width="15.85546875" customWidth="1"/>
    <col min="1534" max="1534" width="14" customWidth="1"/>
    <col min="1785" max="1785" width="92.5703125" customWidth="1"/>
    <col min="1787" max="1787" width="13" customWidth="1"/>
    <col min="1788" max="1788" width="14.140625" customWidth="1"/>
    <col min="1789" max="1789" width="15.85546875" customWidth="1"/>
    <col min="1790" max="1790" width="14" customWidth="1"/>
    <col min="2041" max="2041" width="92.5703125" customWidth="1"/>
    <col min="2043" max="2043" width="13" customWidth="1"/>
    <col min="2044" max="2044" width="14.140625" customWidth="1"/>
    <col min="2045" max="2045" width="15.85546875" customWidth="1"/>
    <col min="2046" max="2046" width="14" customWidth="1"/>
    <col min="2297" max="2297" width="92.5703125" customWidth="1"/>
    <col min="2299" max="2299" width="13" customWidth="1"/>
    <col min="2300" max="2300" width="14.140625" customWidth="1"/>
    <col min="2301" max="2301" width="15.85546875" customWidth="1"/>
    <col min="2302" max="2302" width="14" customWidth="1"/>
    <col min="2553" max="2553" width="92.5703125" customWidth="1"/>
    <col min="2555" max="2555" width="13" customWidth="1"/>
    <col min="2556" max="2556" width="14.140625" customWidth="1"/>
    <col min="2557" max="2557" width="15.85546875" customWidth="1"/>
    <col min="2558" max="2558" width="14" customWidth="1"/>
    <col min="2809" max="2809" width="92.5703125" customWidth="1"/>
    <col min="2811" max="2811" width="13" customWidth="1"/>
    <col min="2812" max="2812" width="14.140625" customWidth="1"/>
    <col min="2813" max="2813" width="15.85546875" customWidth="1"/>
    <col min="2814" max="2814" width="14" customWidth="1"/>
    <col min="3065" max="3065" width="92.5703125" customWidth="1"/>
    <col min="3067" max="3067" width="13" customWidth="1"/>
    <col min="3068" max="3068" width="14.140625" customWidth="1"/>
    <col min="3069" max="3069" width="15.85546875" customWidth="1"/>
    <col min="3070" max="3070" width="14" customWidth="1"/>
    <col min="3321" max="3321" width="92.5703125" customWidth="1"/>
    <col min="3323" max="3323" width="13" customWidth="1"/>
    <col min="3324" max="3324" width="14.140625" customWidth="1"/>
    <col min="3325" max="3325" width="15.85546875" customWidth="1"/>
    <col min="3326" max="3326" width="14" customWidth="1"/>
    <col min="3577" max="3577" width="92.5703125" customWidth="1"/>
    <col min="3579" max="3579" width="13" customWidth="1"/>
    <col min="3580" max="3580" width="14.140625" customWidth="1"/>
    <col min="3581" max="3581" width="15.85546875" customWidth="1"/>
    <col min="3582" max="3582" width="14" customWidth="1"/>
    <col min="3833" max="3833" width="92.5703125" customWidth="1"/>
    <col min="3835" max="3835" width="13" customWidth="1"/>
    <col min="3836" max="3836" width="14.140625" customWidth="1"/>
    <col min="3837" max="3837" width="15.85546875" customWidth="1"/>
    <col min="3838" max="3838" width="14" customWidth="1"/>
    <col min="4089" max="4089" width="92.5703125" customWidth="1"/>
    <col min="4091" max="4091" width="13" customWidth="1"/>
    <col min="4092" max="4092" width="14.140625" customWidth="1"/>
    <col min="4093" max="4093" width="15.85546875" customWidth="1"/>
    <col min="4094" max="4094" width="14" customWidth="1"/>
    <col min="4345" max="4345" width="92.5703125" customWidth="1"/>
    <col min="4347" max="4347" width="13" customWidth="1"/>
    <col min="4348" max="4348" width="14.140625" customWidth="1"/>
    <col min="4349" max="4349" width="15.85546875" customWidth="1"/>
    <col min="4350" max="4350" width="14" customWidth="1"/>
    <col min="4601" max="4601" width="92.5703125" customWidth="1"/>
    <col min="4603" max="4603" width="13" customWidth="1"/>
    <col min="4604" max="4604" width="14.140625" customWidth="1"/>
    <col min="4605" max="4605" width="15.85546875" customWidth="1"/>
    <col min="4606" max="4606" width="14" customWidth="1"/>
    <col min="4857" max="4857" width="92.5703125" customWidth="1"/>
    <col min="4859" max="4859" width="13" customWidth="1"/>
    <col min="4860" max="4860" width="14.140625" customWidth="1"/>
    <col min="4861" max="4861" width="15.85546875" customWidth="1"/>
    <col min="4862" max="4862" width="14" customWidth="1"/>
    <col min="5113" max="5113" width="92.5703125" customWidth="1"/>
    <col min="5115" max="5115" width="13" customWidth="1"/>
    <col min="5116" max="5116" width="14.140625" customWidth="1"/>
    <col min="5117" max="5117" width="15.85546875" customWidth="1"/>
    <col min="5118" max="5118" width="14" customWidth="1"/>
    <col min="5369" max="5369" width="92.5703125" customWidth="1"/>
    <col min="5371" max="5371" width="13" customWidth="1"/>
    <col min="5372" max="5372" width="14.140625" customWidth="1"/>
    <col min="5373" max="5373" width="15.85546875" customWidth="1"/>
    <col min="5374" max="5374" width="14" customWidth="1"/>
    <col min="5625" max="5625" width="92.5703125" customWidth="1"/>
    <col min="5627" max="5627" width="13" customWidth="1"/>
    <col min="5628" max="5628" width="14.140625" customWidth="1"/>
    <col min="5629" max="5629" width="15.85546875" customWidth="1"/>
    <col min="5630" max="5630" width="14" customWidth="1"/>
    <col min="5881" max="5881" width="92.5703125" customWidth="1"/>
    <col min="5883" max="5883" width="13" customWidth="1"/>
    <col min="5884" max="5884" width="14.140625" customWidth="1"/>
    <col min="5885" max="5885" width="15.85546875" customWidth="1"/>
    <col min="5886" max="5886" width="14" customWidth="1"/>
    <col min="6137" max="6137" width="92.5703125" customWidth="1"/>
    <col min="6139" max="6139" width="13" customWidth="1"/>
    <col min="6140" max="6140" width="14.140625" customWidth="1"/>
    <col min="6141" max="6141" width="15.85546875" customWidth="1"/>
    <col min="6142" max="6142" width="14" customWidth="1"/>
    <col min="6393" max="6393" width="92.5703125" customWidth="1"/>
    <col min="6395" max="6395" width="13" customWidth="1"/>
    <col min="6396" max="6396" width="14.140625" customWidth="1"/>
    <col min="6397" max="6397" width="15.85546875" customWidth="1"/>
    <col min="6398" max="6398" width="14" customWidth="1"/>
    <col min="6649" max="6649" width="92.5703125" customWidth="1"/>
    <col min="6651" max="6651" width="13" customWidth="1"/>
    <col min="6652" max="6652" width="14.140625" customWidth="1"/>
    <col min="6653" max="6653" width="15.85546875" customWidth="1"/>
    <col min="6654" max="6654" width="14" customWidth="1"/>
    <col min="6905" max="6905" width="92.5703125" customWidth="1"/>
    <col min="6907" max="6907" width="13" customWidth="1"/>
    <col min="6908" max="6908" width="14.140625" customWidth="1"/>
    <col min="6909" max="6909" width="15.85546875" customWidth="1"/>
    <col min="6910" max="6910" width="14" customWidth="1"/>
    <col min="7161" max="7161" width="92.5703125" customWidth="1"/>
    <col min="7163" max="7163" width="13" customWidth="1"/>
    <col min="7164" max="7164" width="14.140625" customWidth="1"/>
    <col min="7165" max="7165" width="15.85546875" customWidth="1"/>
    <col min="7166" max="7166" width="14" customWidth="1"/>
    <col min="7417" max="7417" width="92.5703125" customWidth="1"/>
    <col min="7419" max="7419" width="13" customWidth="1"/>
    <col min="7420" max="7420" width="14.140625" customWidth="1"/>
    <col min="7421" max="7421" width="15.85546875" customWidth="1"/>
    <col min="7422" max="7422" width="14" customWidth="1"/>
    <col min="7673" max="7673" width="92.5703125" customWidth="1"/>
    <col min="7675" max="7675" width="13" customWidth="1"/>
    <col min="7676" max="7676" width="14.140625" customWidth="1"/>
    <col min="7677" max="7677" width="15.85546875" customWidth="1"/>
    <col min="7678" max="7678" width="14" customWidth="1"/>
    <col min="7929" max="7929" width="92.5703125" customWidth="1"/>
    <col min="7931" max="7931" width="13" customWidth="1"/>
    <col min="7932" max="7932" width="14.140625" customWidth="1"/>
    <col min="7933" max="7933" width="15.85546875" customWidth="1"/>
    <col min="7934" max="7934" width="14" customWidth="1"/>
    <col min="8185" max="8185" width="92.5703125" customWidth="1"/>
    <col min="8187" max="8187" width="13" customWidth="1"/>
    <col min="8188" max="8188" width="14.140625" customWidth="1"/>
    <col min="8189" max="8189" width="15.85546875" customWidth="1"/>
    <col min="8190" max="8190" width="14" customWidth="1"/>
    <col min="8441" max="8441" width="92.5703125" customWidth="1"/>
    <col min="8443" max="8443" width="13" customWidth="1"/>
    <col min="8444" max="8444" width="14.140625" customWidth="1"/>
    <col min="8445" max="8445" width="15.85546875" customWidth="1"/>
    <col min="8446" max="8446" width="14" customWidth="1"/>
    <col min="8697" max="8697" width="92.5703125" customWidth="1"/>
    <col min="8699" max="8699" width="13" customWidth="1"/>
    <col min="8700" max="8700" width="14.140625" customWidth="1"/>
    <col min="8701" max="8701" width="15.85546875" customWidth="1"/>
    <col min="8702" max="8702" width="14" customWidth="1"/>
    <col min="8953" max="8953" width="92.5703125" customWidth="1"/>
    <col min="8955" max="8955" width="13" customWidth="1"/>
    <col min="8956" max="8956" width="14.140625" customWidth="1"/>
    <col min="8957" max="8957" width="15.85546875" customWidth="1"/>
    <col min="8958" max="8958" width="14" customWidth="1"/>
    <col min="9209" max="9209" width="92.5703125" customWidth="1"/>
    <col min="9211" max="9211" width="13" customWidth="1"/>
    <col min="9212" max="9212" width="14.140625" customWidth="1"/>
    <col min="9213" max="9213" width="15.85546875" customWidth="1"/>
    <col min="9214" max="9214" width="14" customWidth="1"/>
    <col min="9465" max="9465" width="92.5703125" customWidth="1"/>
    <col min="9467" max="9467" width="13" customWidth="1"/>
    <col min="9468" max="9468" width="14.140625" customWidth="1"/>
    <col min="9469" max="9469" width="15.85546875" customWidth="1"/>
    <col min="9470" max="9470" width="14" customWidth="1"/>
    <col min="9721" max="9721" width="92.5703125" customWidth="1"/>
    <col min="9723" max="9723" width="13" customWidth="1"/>
    <col min="9724" max="9724" width="14.140625" customWidth="1"/>
    <col min="9725" max="9725" width="15.85546875" customWidth="1"/>
    <col min="9726" max="9726" width="14" customWidth="1"/>
    <col min="9977" max="9977" width="92.5703125" customWidth="1"/>
    <col min="9979" max="9979" width="13" customWidth="1"/>
    <col min="9980" max="9980" width="14.140625" customWidth="1"/>
    <col min="9981" max="9981" width="15.85546875" customWidth="1"/>
    <col min="9982" max="9982" width="14" customWidth="1"/>
    <col min="10233" max="10233" width="92.5703125" customWidth="1"/>
    <col min="10235" max="10235" width="13" customWidth="1"/>
    <col min="10236" max="10236" width="14.140625" customWidth="1"/>
    <col min="10237" max="10237" width="15.85546875" customWidth="1"/>
    <col min="10238" max="10238" width="14" customWidth="1"/>
    <col min="10489" max="10489" width="92.5703125" customWidth="1"/>
    <col min="10491" max="10491" width="13" customWidth="1"/>
    <col min="10492" max="10492" width="14.140625" customWidth="1"/>
    <col min="10493" max="10493" width="15.85546875" customWidth="1"/>
    <col min="10494" max="10494" width="14" customWidth="1"/>
    <col min="10745" max="10745" width="92.5703125" customWidth="1"/>
    <col min="10747" max="10747" width="13" customWidth="1"/>
    <col min="10748" max="10748" width="14.140625" customWidth="1"/>
    <col min="10749" max="10749" width="15.85546875" customWidth="1"/>
    <col min="10750" max="10750" width="14" customWidth="1"/>
    <col min="11001" max="11001" width="92.5703125" customWidth="1"/>
    <col min="11003" max="11003" width="13" customWidth="1"/>
    <col min="11004" max="11004" width="14.140625" customWidth="1"/>
    <col min="11005" max="11005" width="15.85546875" customWidth="1"/>
    <col min="11006" max="11006" width="14" customWidth="1"/>
    <col min="11257" max="11257" width="92.5703125" customWidth="1"/>
    <col min="11259" max="11259" width="13" customWidth="1"/>
    <col min="11260" max="11260" width="14.140625" customWidth="1"/>
    <col min="11261" max="11261" width="15.85546875" customWidth="1"/>
    <col min="11262" max="11262" width="14" customWidth="1"/>
    <col min="11513" max="11513" width="92.5703125" customWidth="1"/>
    <col min="11515" max="11515" width="13" customWidth="1"/>
    <col min="11516" max="11516" width="14.140625" customWidth="1"/>
    <col min="11517" max="11517" width="15.85546875" customWidth="1"/>
    <col min="11518" max="11518" width="14" customWidth="1"/>
    <col min="11769" max="11769" width="92.5703125" customWidth="1"/>
    <col min="11771" max="11771" width="13" customWidth="1"/>
    <col min="11772" max="11772" width="14.140625" customWidth="1"/>
    <col min="11773" max="11773" width="15.85546875" customWidth="1"/>
    <col min="11774" max="11774" width="14" customWidth="1"/>
    <col min="12025" max="12025" width="92.5703125" customWidth="1"/>
    <col min="12027" max="12027" width="13" customWidth="1"/>
    <col min="12028" max="12028" width="14.140625" customWidth="1"/>
    <col min="12029" max="12029" width="15.85546875" customWidth="1"/>
    <col min="12030" max="12030" width="14" customWidth="1"/>
    <col min="12281" max="12281" width="92.5703125" customWidth="1"/>
    <col min="12283" max="12283" width="13" customWidth="1"/>
    <col min="12284" max="12284" width="14.140625" customWidth="1"/>
    <col min="12285" max="12285" width="15.85546875" customWidth="1"/>
    <col min="12286" max="12286" width="14" customWidth="1"/>
    <col min="12537" max="12537" width="92.5703125" customWidth="1"/>
    <col min="12539" max="12539" width="13" customWidth="1"/>
    <col min="12540" max="12540" width="14.140625" customWidth="1"/>
    <col min="12541" max="12541" width="15.85546875" customWidth="1"/>
    <col min="12542" max="12542" width="14" customWidth="1"/>
    <col min="12793" max="12793" width="92.5703125" customWidth="1"/>
    <col min="12795" max="12795" width="13" customWidth="1"/>
    <col min="12796" max="12796" width="14.140625" customWidth="1"/>
    <col min="12797" max="12797" width="15.85546875" customWidth="1"/>
    <col min="12798" max="12798" width="14" customWidth="1"/>
    <col min="13049" max="13049" width="92.5703125" customWidth="1"/>
    <col min="13051" max="13051" width="13" customWidth="1"/>
    <col min="13052" max="13052" width="14.140625" customWidth="1"/>
    <col min="13053" max="13053" width="15.85546875" customWidth="1"/>
    <col min="13054" max="13054" width="14" customWidth="1"/>
    <col min="13305" max="13305" width="92.5703125" customWidth="1"/>
    <col min="13307" max="13307" width="13" customWidth="1"/>
    <col min="13308" max="13308" width="14.140625" customWidth="1"/>
    <col min="13309" max="13309" width="15.85546875" customWidth="1"/>
    <col min="13310" max="13310" width="14" customWidth="1"/>
    <col min="13561" max="13561" width="92.5703125" customWidth="1"/>
    <col min="13563" max="13563" width="13" customWidth="1"/>
    <col min="13564" max="13564" width="14.140625" customWidth="1"/>
    <col min="13565" max="13565" width="15.85546875" customWidth="1"/>
    <col min="13566" max="13566" width="14" customWidth="1"/>
    <col min="13817" max="13817" width="92.5703125" customWidth="1"/>
    <col min="13819" max="13819" width="13" customWidth="1"/>
    <col min="13820" max="13820" width="14.140625" customWidth="1"/>
    <col min="13821" max="13821" width="15.85546875" customWidth="1"/>
    <col min="13822" max="13822" width="14" customWidth="1"/>
    <col min="14073" max="14073" width="92.5703125" customWidth="1"/>
    <col min="14075" max="14075" width="13" customWidth="1"/>
    <col min="14076" max="14076" width="14.140625" customWidth="1"/>
    <col min="14077" max="14077" width="15.85546875" customWidth="1"/>
    <col min="14078" max="14078" width="14" customWidth="1"/>
    <col min="14329" max="14329" width="92.5703125" customWidth="1"/>
    <col min="14331" max="14331" width="13" customWidth="1"/>
    <col min="14332" max="14332" width="14.140625" customWidth="1"/>
    <col min="14333" max="14333" width="15.85546875" customWidth="1"/>
    <col min="14334" max="14334" width="14" customWidth="1"/>
    <col min="14585" max="14585" width="92.5703125" customWidth="1"/>
    <col min="14587" max="14587" width="13" customWidth="1"/>
    <col min="14588" max="14588" width="14.140625" customWidth="1"/>
    <col min="14589" max="14589" width="15.85546875" customWidth="1"/>
    <col min="14590" max="14590" width="14" customWidth="1"/>
    <col min="14841" max="14841" width="92.5703125" customWidth="1"/>
    <col min="14843" max="14843" width="13" customWidth="1"/>
    <col min="14844" max="14844" width="14.140625" customWidth="1"/>
    <col min="14845" max="14845" width="15.85546875" customWidth="1"/>
    <col min="14846" max="14846" width="14" customWidth="1"/>
    <col min="15097" max="15097" width="92.5703125" customWidth="1"/>
    <col min="15099" max="15099" width="13" customWidth="1"/>
    <col min="15100" max="15100" width="14.140625" customWidth="1"/>
    <col min="15101" max="15101" width="15.85546875" customWidth="1"/>
    <col min="15102" max="15102" width="14" customWidth="1"/>
    <col min="15353" max="15353" width="92.5703125" customWidth="1"/>
    <col min="15355" max="15355" width="13" customWidth="1"/>
    <col min="15356" max="15356" width="14.140625" customWidth="1"/>
    <col min="15357" max="15357" width="15.85546875" customWidth="1"/>
    <col min="15358" max="15358" width="14" customWidth="1"/>
    <col min="15609" max="15609" width="92.5703125" customWidth="1"/>
    <col min="15611" max="15611" width="13" customWidth="1"/>
    <col min="15612" max="15612" width="14.140625" customWidth="1"/>
    <col min="15613" max="15613" width="15.85546875" customWidth="1"/>
    <col min="15614" max="15614" width="14" customWidth="1"/>
    <col min="15865" max="15865" width="92.5703125" customWidth="1"/>
    <col min="15867" max="15867" width="13" customWidth="1"/>
    <col min="15868" max="15868" width="14.140625" customWidth="1"/>
    <col min="15869" max="15869" width="15.85546875" customWidth="1"/>
    <col min="15870" max="15870" width="14" customWidth="1"/>
    <col min="16121" max="16121" width="92.5703125" customWidth="1"/>
    <col min="16123" max="16123" width="13" customWidth="1"/>
    <col min="16124" max="16124" width="14.140625" customWidth="1"/>
    <col min="16125" max="16125" width="15.85546875" customWidth="1"/>
    <col min="16126" max="16126" width="14" customWidth="1"/>
  </cols>
  <sheetData>
    <row r="1" spans="1:18" x14ac:dyDescent="0.25">
      <c r="B1" s="251" t="s">
        <v>725</v>
      </c>
      <c r="C1" s="251"/>
      <c r="D1" s="251"/>
      <c r="E1" s="251"/>
      <c r="F1" s="251"/>
      <c r="G1" s="251"/>
      <c r="H1" s="251"/>
      <c r="I1" s="251"/>
      <c r="J1" s="251"/>
    </row>
    <row r="3" spans="1:18" ht="24" customHeight="1" x14ac:dyDescent="0.25">
      <c r="A3" s="243" t="s">
        <v>706</v>
      </c>
      <c r="B3" s="244"/>
      <c r="C3" s="244"/>
      <c r="D3" s="244"/>
      <c r="E3" s="244"/>
      <c r="F3" s="245"/>
    </row>
    <row r="4" spans="1:18" ht="24" customHeight="1" x14ac:dyDescent="0.25">
      <c r="A4" s="246" t="s">
        <v>663</v>
      </c>
      <c r="B4" s="244"/>
      <c r="C4" s="244"/>
      <c r="D4" s="244"/>
      <c r="E4" s="244"/>
      <c r="F4" s="245"/>
      <c r="H4" s="222"/>
    </row>
    <row r="5" spans="1:18" ht="18" x14ac:dyDescent="0.25">
      <c r="A5" s="84"/>
    </row>
    <row r="6" spans="1:18" x14ac:dyDescent="0.25">
      <c r="A6" s="73" t="s">
        <v>701</v>
      </c>
      <c r="C6" s="241" t="s">
        <v>647</v>
      </c>
      <c r="D6" s="241"/>
      <c r="E6" s="241"/>
      <c r="F6" s="242"/>
      <c r="G6" s="249" t="s">
        <v>741</v>
      </c>
      <c r="H6" s="250"/>
      <c r="I6" s="250"/>
      <c r="J6" s="250"/>
      <c r="K6" s="249" t="s">
        <v>742</v>
      </c>
      <c r="L6" s="250"/>
      <c r="M6" s="250"/>
      <c r="N6" s="250"/>
      <c r="O6" s="249" t="s">
        <v>747</v>
      </c>
      <c r="P6" s="250"/>
      <c r="Q6" s="250"/>
      <c r="R6" s="250"/>
    </row>
    <row r="7" spans="1:18" ht="60" x14ac:dyDescent="0.3">
      <c r="A7" s="284" t="s">
        <v>80</v>
      </c>
      <c r="B7" s="86" t="s">
        <v>32</v>
      </c>
      <c r="C7" s="85" t="s">
        <v>582</v>
      </c>
      <c r="D7" s="85" t="s">
        <v>583</v>
      </c>
      <c r="E7" s="85" t="s">
        <v>39</v>
      </c>
      <c r="F7" s="283" t="s">
        <v>23</v>
      </c>
      <c r="G7" s="214" t="s">
        <v>582</v>
      </c>
      <c r="H7" s="215" t="s">
        <v>583</v>
      </c>
      <c r="I7" s="215" t="s">
        <v>39</v>
      </c>
      <c r="J7" s="215" t="s">
        <v>23</v>
      </c>
      <c r="K7" s="214" t="s">
        <v>582</v>
      </c>
      <c r="L7" s="215" t="s">
        <v>583</v>
      </c>
      <c r="M7" s="215" t="s">
        <v>39</v>
      </c>
      <c r="N7" s="215" t="s">
        <v>23</v>
      </c>
      <c r="O7" s="214" t="s">
        <v>582</v>
      </c>
      <c r="P7" s="215" t="s">
        <v>583</v>
      </c>
      <c r="Q7" s="215" t="s">
        <v>39</v>
      </c>
      <c r="R7" s="215" t="s">
        <v>23</v>
      </c>
    </row>
    <row r="8" spans="1:18" ht="15" customHeight="1" x14ac:dyDescent="0.25">
      <c r="A8" s="281" t="s">
        <v>260</v>
      </c>
      <c r="B8" s="274" t="s">
        <v>261</v>
      </c>
      <c r="C8" s="72">
        <v>16994381</v>
      </c>
      <c r="D8" s="72">
        <v>0</v>
      </c>
      <c r="E8" s="72">
        <v>0</v>
      </c>
      <c r="F8" s="191">
        <f>SUM(C8:E8)</f>
        <v>16994381</v>
      </c>
      <c r="G8" s="212">
        <v>71987298</v>
      </c>
      <c r="H8" s="93">
        <v>0</v>
      </c>
      <c r="I8" s="93">
        <v>0</v>
      </c>
      <c r="J8" s="93">
        <f>SUM(G8:I8)</f>
        <v>71987298</v>
      </c>
      <c r="K8" s="212">
        <v>72008213</v>
      </c>
      <c r="L8" s="93">
        <v>0</v>
      </c>
      <c r="M8" s="93">
        <v>0</v>
      </c>
      <c r="N8" s="93">
        <f>SUM(K8:M8)</f>
        <v>72008213</v>
      </c>
      <c r="O8" s="212">
        <v>72039587</v>
      </c>
      <c r="P8" s="93">
        <v>0</v>
      </c>
      <c r="Q8" s="93">
        <v>0</v>
      </c>
      <c r="R8" s="93">
        <f>SUM(O8:Q8)</f>
        <v>72039587</v>
      </c>
    </row>
    <row r="9" spans="1:18" ht="15" customHeight="1" x14ac:dyDescent="0.25">
      <c r="A9" s="177" t="s">
        <v>262</v>
      </c>
      <c r="B9" s="274" t="s">
        <v>263</v>
      </c>
      <c r="C9" s="72">
        <v>19665870</v>
      </c>
      <c r="D9" s="72">
        <v>0</v>
      </c>
      <c r="E9" s="72">
        <v>0</v>
      </c>
      <c r="F9" s="191">
        <f>SUM(C9:E9)</f>
        <v>19665870</v>
      </c>
      <c r="G9" s="212">
        <v>19665870</v>
      </c>
      <c r="H9" s="93">
        <v>0</v>
      </c>
      <c r="I9" s="93">
        <v>0</v>
      </c>
      <c r="J9" s="93">
        <f>SUM(G9:I9)</f>
        <v>19665870</v>
      </c>
      <c r="K9" s="212">
        <v>19665870</v>
      </c>
      <c r="L9" s="93">
        <v>0</v>
      </c>
      <c r="M9" s="93">
        <v>0</v>
      </c>
      <c r="N9" s="93">
        <f>SUM(K9:M9)</f>
        <v>19665870</v>
      </c>
      <c r="O9" s="212">
        <v>19946447</v>
      </c>
      <c r="P9" s="93">
        <v>0</v>
      </c>
      <c r="Q9" s="93">
        <v>0</v>
      </c>
      <c r="R9" s="93">
        <f>SUM(O9:Q9)</f>
        <v>19946447</v>
      </c>
    </row>
    <row r="10" spans="1:18" ht="15" customHeight="1" x14ac:dyDescent="0.25">
      <c r="A10" s="177" t="s">
        <v>745</v>
      </c>
      <c r="B10" s="274" t="s">
        <v>743</v>
      </c>
      <c r="C10" s="72"/>
      <c r="D10" s="72"/>
      <c r="E10" s="72"/>
      <c r="F10" s="191"/>
      <c r="G10" s="212"/>
      <c r="H10" s="93"/>
      <c r="I10" s="93"/>
      <c r="J10" s="93"/>
      <c r="K10" s="212">
        <v>4563000</v>
      </c>
      <c r="L10" s="93"/>
      <c r="M10" s="93"/>
      <c r="N10" s="93">
        <f>SUM(K10:M10)</f>
        <v>4563000</v>
      </c>
      <c r="O10" s="212">
        <v>4563000</v>
      </c>
      <c r="P10" s="93"/>
      <c r="Q10" s="93"/>
      <c r="R10" s="93">
        <f>SUM(O10:Q10)</f>
        <v>4563000</v>
      </c>
    </row>
    <row r="11" spans="1:18" ht="15" customHeight="1" x14ac:dyDescent="0.25">
      <c r="A11" s="177" t="s">
        <v>746</v>
      </c>
      <c r="B11" s="274" t="s">
        <v>744</v>
      </c>
      <c r="C11" s="72">
        <v>20258172</v>
      </c>
      <c r="D11" s="72">
        <v>0</v>
      </c>
      <c r="E11" s="72">
        <v>0</v>
      </c>
      <c r="F11" s="191">
        <f>SUM(C11:E11)</f>
        <v>20258172</v>
      </c>
      <c r="G11" s="212">
        <v>20258172</v>
      </c>
      <c r="H11" s="93">
        <v>0</v>
      </c>
      <c r="I11" s="93">
        <v>0</v>
      </c>
      <c r="J11" s="93">
        <f>SUM(G11:I11)</f>
        <v>20258172</v>
      </c>
      <c r="K11" s="212">
        <v>15695172</v>
      </c>
      <c r="L11" s="93">
        <v>0</v>
      </c>
      <c r="M11" s="93">
        <v>0</v>
      </c>
      <c r="N11" s="93">
        <f>SUM(K11:M11)</f>
        <v>15695172</v>
      </c>
      <c r="O11" s="212">
        <v>13341849</v>
      </c>
      <c r="P11" s="93">
        <v>0</v>
      </c>
      <c r="Q11" s="93">
        <v>0</v>
      </c>
      <c r="R11" s="93">
        <f>SUM(O11:Q11)</f>
        <v>13341849</v>
      </c>
    </row>
    <row r="12" spans="1:18" ht="15" customHeight="1" x14ac:dyDescent="0.25">
      <c r="A12" s="177" t="s">
        <v>266</v>
      </c>
      <c r="B12" s="274" t="s">
        <v>267</v>
      </c>
      <c r="C12" s="72">
        <v>1800000</v>
      </c>
      <c r="D12" s="72">
        <v>0</v>
      </c>
      <c r="E12" s="72">
        <v>0</v>
      </c>
      <c r="F12" s="191">
        <f>SUM(C12:E12)</f>
        <v>1800000</v>
      </c>
      <c r="G12" s="212">
        <v>1800000</v>
      </c>
      <c r="H12" s="93">
        <v>0</v>
      </c>
      <c r="I12" s="93">
        <v>0</v>
      </c>
      <c r="J12" s="93">
        <f>SUM(G12:I12)</f>
        <v>1800000</v>
      </c>
      <c r="K12" s="212">
        <v>1800000</v>
      </c>
      <c r="L12" s="93">
        <v>0</v>
      </c>
      <c r="M12" s="93">
        <v>0</v>
      </c>
      <c r="N12" s="93">
        <f>SUM(K12:M12)</f>
        <v>1800000</v>
      </c>
      <c r="O12" s="212">
        <v>1800000</v>
      </c>
      <c r="P12" s="93">
        <v>0</v>
      </c>
      <c r="Q12" s="93">
        <v>0</v>
      </c>
      <c r="R12" s="93">
        <f>SUM(O12:Q12)</f>
        <v>1800000</v>
      </c>
    </row>
    <row r="13" spans="1:18" ht="15" customHeight="1" x14ac:dyDescent="0.25">
      <c r="A13" s="177" t="s">
        <v>268</v>
      </c>
      <c r="B13" s="274" t="s">
        <v>269</v>
      </c>
      <c r="C13" s="72">
        <v>0</v>
      </c>
      <c r="D13" s="72">
        <v>0</v>
      </c>
      <c r="E13" s="72">
        <v>0</v>
      </c>
      <c r="F13" s="191">
        <f>SUM(C13:E13)</f>
        <v>0</v>
      </c>
      <c r="G13" s="212">
        <v>0</v>
      </c>
      <c r="H13" s="93">
        <v>0</v>
      </c>
      <c r="I13" s="93">
        <v>0</v>
      </c>
      <c r="J13" s="93">
        <f>SUM(G13:I13)</f>
        <v>0</v>
      </c>
      <c r="K13" s="212">
        <v>0</v>
      </c>
      <c r="L13" s="93">
        <v>0</v>
      </c>
      <c r="M13" s="93">
        <v>0</v>
      </c>
      <c r="N13" s="93">
        <f>SUM(K13:M13)</f>
        <v>0</v>
      </c>
      <c r="O13" s="212">
        <v>0</v>
      </c>
      <c r="P13" s="93">
        <v>0</v>
      </c>
      <c r="Q13" s="93">
        <v>0</v>
      </c>
      <c r="R13" s="93">
        <f>SUM(O13:Q13)</f>
        <v>0</v>
      </c>
    </row>
    <row r="14" spans="1:18" ht="15" customHeight="1" x14ac:dyDescent="0.25">
      <c r="A14" s="177" t="s">
        <v>660</v>
      </c>
      <c r="B14" s="274" t="s">
        <v>270</v>
      </c>
      <c r="C14" s="72">
        <v>0</v>
      </c>
      <c r="D14" s="72">
        <v>0</v>
      </c>
      <c r="E14" s="72">
        <v>0</v>
      </c>
      <c r="F14" s="191">
        <f>SUM(C14:E14)</f>
        <v>0</v>
      </c>
      <c r="G14" s="212">
        <v>0</v>
      </c>
      <c r="H14" s="93">
        <v>0</v>
      </c>
      <c r="I14" s="93">
        <v>0</v>
      </c>
      <c r="J14" s="93">
        <f>SUM(G14:I14)</f>
        <v>0</v>
      </c>
      <c r="K14" s="212">
        <v>0</v>
      </c>
      <c r="L14" s="93">
        <v>0</v>
      </c>
      <c r="M14" s="93">
        <v>0</v>
      </c>
      <c r="N14" s="93">
        <f>SUM(K14:M14)</f>
        <v>0</v>
      </c>
      <c r="O14" s="212">
        <v>844083</v>
      </c>
      <c r="P14" s="93">
        <v>0</v>
      </c>
      <c r="Q14" s="93">
        <v>0</v>
      </c>
      <c r="R14" s="93">
        <f>SUM(O14:Q14)</f>
        <v>844083</v>
      </c>
    </row>
    <row r="15" spans="1:18" s="74" customFormat="1" ht="15" customHeight="1" x14ac:dyDescent="0.25">
      <c r="A15" s="263" t="s">
        <v>511</v>
      </c>
      <c r="B15" s="285" t="s">
        <v>271</v>
      </c>
      <c r="C15" s="75">
        <f>SUM(C8:C14)</f>
        <v>58718423</v>
      </c>
      <c r="D15" s="75">
        <f>SUM(D8:D14)</f>
        <v>0</v>
      </c>
      <c r="E15" s="75">
        <f>SUM(E8:E14)</f>
        <v>0</v>
      </c>
      <c r="F15" s="192">
        <f>SUM(C15:E15)</f>
        <v>58718423</v>
      </c>
      <c r="G15" s="221">
        <f>SUM(G8:G14)</f>
        <v>113711340</v>
      </c>
      <c r="H15" s="103">
        <f>SUM(H8:H14)</f>
        <v>0</v>
      </c>
      <c r="I15" s="103">
        <f>SUM(I8:I14)</f>
        <v>0</v>
      </c>
      <c r="J15" s="103">
        <f>SUM(G15:I15)</f>
        <v>113711340</v>
      </c>
      <c r="K15" s="221">
        <f>SUM(K8:K14)</f>
        <v>113732255</v>
      </c>
      <c r="L15" s="103">
        <f>SUM(L8:L14)</f>
        <v>0</v>
      </c>
      <c r="M15" s="103">
        <f>SUM(M8:M14)</f>
        <v>0</v>
      </c>
      <c r="N15" s="103">
        <f>SUM(K15:M15)</f>
        <v>113732255</v>
      </c>
      <c r="O15" s="221">
        <f>SUM(O8:O14)</f>
        <v>112534966</v>
      </c>
      <c r="P15" s="103">
        <f>SUM(P8:P14)</f>
        <v>0</v>
      </c>
      <c r="Q15" s="103">
        <f>SUM(Q8:Q14)</f>
        <v>0</v>
      </c>
      <c r="R15" s="103">
        <f>SUM(O15:Q15)</f>
        <v>112534966</v>
      </c>
    </row>
    <row r="16" spans="1:18" ht="15" customHeight="1" x14ac:dyDescent="0.25">
      <c r="A16" s="177" t="s">
        <v>272</v>
      </c>
      <c r="B16" s="274" t="s">
        <v>273</v>
      </c>
      <c r="C16" s="72">
        <v>0</v>
      </c>
      <c r="D16" s="72">
        <v>0</v>
      </c>
      <c r="E16" s="72">
        <v>0</v>
      </c>
      <c r="F16" s="191">
        <f>SUM(C16:E16)</f>
        <v>0</v>
      </c>
      <c r="G16" s="212">
        <v>0</v>
      </c>
      <c r="H16" s="93">
        <v>0</v>
      </c>
      <c r="I16" s="93">
        <v>0</v>
      </c>
      <c r="J16" s="93">
        <f>SUM(G16:I16)</f>
        <v>0</v>
      </c>
      <c r="K16" s="212">
        <v>0</v>
      </c>
      <c r="L16" s="93">
        <v>0</v>
      </c>
      <c r="M16" s="93">
        <v>0</v>
      </c>
      <c r="N16" s="93">
        <f>SUM(K16:M16)</f>
        <v>0</v>
      </c>
      <c r="O16" s="212">
        <v>0</v>
      </c>
      <c r="P16" s="93">
        <v>0</v>
      </c>
      <c r="Q16" s="93">
        <v>0</v>
      </c>
      <c r="R16" s="93">
        <f>SUM(O16:Q16)</f>
        <v>0</v>
      </c>
    </row>
    <row r="17" spans="1:18" ht="15" customHeight="1" x14ac:dyDescent="0.25">
      <c r="A17" s="177" t="s">
        <v>274</v>
      </c>
      <c r="B17" s="274" t="s">
        <v>275</v>
      </c>
      <c r="C17" s="72">
        <v>0</v>
      </c>
      <c r="D17" s="72">
        <v>0</v>
      </c>
      <c r="E17" s="72">
        <v>0</v>
      </c>
      <c r="F17" s="191">
        <f>SUM(C17:E17)</f>
        <v>0</v>
      </c>
      <c r="G17" s="212">
        <v>0</v>
      </c>
      <c r="H17" s="93">
        <v>0</v>
      </c>
      <c r="I17" s="93">
        <v>0</v>
      </c>
      <c r="J17" s="93">
        <f>SUM(G17:I17)</f>
        <v>0</v>
      </c>
      <c r="K17" s="212">
        <v>0</v>
      </c>
      <c r="L17" s="93">
        <v>0</v>
      </c>
      <c r="M17" s="93">
        <v>0</v>
      </c>
      <c r="N17" s="93">
        <f>SUM(K17:M17)</f>
        <v>0</v>
      </c>
      <c r="O17" s="212">
        <v>0</v>
      </c>
      <c r="P17" s="93">
        <v>0</v>
      </c>
      <c r="Q17" s="93">
        <v>0</v>
      </c>
      <c r="R17" s="93">
        <f>SUM(O17:Q17)</f>
        <v>0</v>
      </c>
    </row>
    <row r="18" spans="1:18" ht="15" customHeight="1" x14ac:dyDescent="0.25">
      <c r="A18" s="177" t="s">
        <v>473</v>
      </c>
      <c r="B18" s="274" t="s">
        <v>276</v>
      </c>
      <c r="C18" s="72">
        <v>0</v>
      </c>
      <c r="D18" s="72">
        <v>0</v>
      </c>
      <c r="E18" s="72">
        <v>0</v>
      </c>
      <c r="F18" s="191">
        <f>SUM(C18:E18)</f>
        <v>0</v>
      </c>
      <c r="G18" s="212">
        <v>0</v>
      </c>
      <c r="H18" s="93">
        <v>0</v>
      </c>
      <c r="I18" s="93">
        <v>0</v>
      </c>
      <c r="J18" s="93">
        <f>SUM(G18:I18)</f>
        <v>0</v>
      </c>
      <c r="K18" s="212">
        <v>0</v>
      </c>
      <c r="L18" s="93">
        <v>0</v>
      </c>
      <c r="M18" s="93">
        <v>0</v>
      </c>
      <c r="N18" s="93">
        <f>SUM(K18:M18)</f>
        <v>0</v>
      </c>
      <c r="O18" s="212">
        <v>0</v>
      </c>
      <c r="P18" s="93">
        <v>0</v>
      </c>
      <c r="Q18" s="93">
        <v>0</v>
      </c>
      <c r="R18" s="93">
        <f>SUM(O18:Q18)</f>
        <v>0</v>
      </c>
    </row>
    <row r="19" spans="1:18" ht="15" customHeight="1" x14ac:dyDescent="0.25">
      <c r="A19" s="177" t="s">
        <v>474</v>
      </c>
      <c r="B19" s="274" t="s">
        <v>277</v>
      </c>
      <c r="C19" s="72">
        <v>0</v>
      </c>
      <c r="D19" s="72">
        <v>0</v>
      </c>
      <c r="E19" s="72">
        <v>0</v>
      </c>
      <c r="F19" s="191">
        <f>SUM(C19:E19)</f>
        <v>0</v>
      </c>
      <c r="G19" s="212">
        <v>0</v>
      </c>
      <c r="H19" s="93">
        <v>0</v>
      </c>
      <c r="I19" s="93">
        <v>0</v>
      </c>
      <c r="J19" s="93">
        <f>SUM(G19:I19)</f>
        <v>0</v>
      </c>
      <c r="K19" s="212">
        <v>0</v>
      </c>
      <c r="L19" s="93">
        <v>0</v>
      </c>
      <c r="M19" s="93">
        <v>0</v>
      </c>
      <c r="N19" s="93">
        <f>SUM(K19:M19)</f>
        <v>0</v>
      </c>
      <c r="O19" s="212">
        <v>0</v>
      </c>
      <c r="P19" s="93">
        <v>0</v>
      </c>
      <c r="Q19" s="93">
        <v>0</v>
      </c>
      <c r="R19" s="93">
        <f>SUM(O19:Q19)</f>
        <v>0</v>
      </c>
    </row>
    <row r="20" spans="1:18" ht="15" customHeight="1" x14ac:dyDescent="0.25">
      <c r="A20" s="177" t="s">
        <v>475</v>
      </c>
      <c r="B20" s="274" t="s">
        <v>278</v>
      </c>
      <c r="C20" s="72">
        <v>45286058</v>
      </c>
      <c r="D20" s="72">
        <v>0</v>
      </c>
      <c r="E20" s="72">
        <v>0</v>
      </c>
      <c r="F20" s="191">
        <f>SUM(C20:E20)</f>
        <v>45286058</v>
      </c>
      <c r="G20" s="212">
        <v>5562375</v>
      </c>
      <c r="H20" s="93">
        <v>0</v>
      </c>
      <c r="I20" s="93">
        <v>0</v>
      </c>
      <c r="J20" s="93">
        <f>SUM(G20:I20)</f>
        <v>5562375</v>
      </c>
      <c r="K20" s="212">
        <v>5562375</v>
      </c>
      <c r="L20" s="93">
        <v>0</v>
      </c>
      <c r="M20" s="93">
        <v>0</v>
      </c>
      <c r="N20" s="93">
        <f>SUM(K20:M20)</f>
        <v>5562375</v>
      </c>
      <c r="O20" s="212">
        <v>7062375</v>
      </c>
      <c r="P20" s="93">
        <v>0</v>
      </c>
      <c r="Q20" s="93">
        <v>0</v>
      </c>
      <c r="R20" s="93">
        <f>SUM(O20:Q20)</f>
        <v>7062375</v>
      </c>
    </row>
    <row r="21" spans="1:18" s="74" customFormat="1" ht="15" customHeight="1" x14ac:dyDescent="0.25">
      <c r="A21" s="265" t="s">
        <v>512</v>
      </c>
      <c r="B21" s="273" t="s">
        <v>279</v>
      </c>
      <c r="C21" s="100">
        <f>SUM(C15:C20)</f>
        <v>104004481</v>
      </c>
      <c r="D21" s="100">
        <f>SUM(D15:D20)</f>
        <v>0</v>
      </c>
      <c r="E21" s="100">
        <f>SUM(E15:E20)</f>
        <v>0</v>
      </c>
      <c r="F21" s="192">
        <f>SUM(C21:E21)</f>
        <v>104004481</v>
      </c>
      <c r="G21" s="223">
        <f>SUM(G15:G20)</f>
        <v>119273715</v>
      </c>
      <c r="H21" s="224">
        <f>SUM(H15:H20)</f>
        <v>0</v>
      </c>
      <c r="I21" s="224">
        <f>SUM(I15:I20)</f>
        <v>0</v>
      </c>
      <c r="J21" s="103">
        <f>SUM(G21:I21)</f>
        <v>119273715</v>
      </c>
      <c r="K21" s="223">
        <f>SUM(K15:K20)</f>
        <v>119294630</v>
      </c>
      <c r="L21" s="224">
        <f>SUM(L15:L20)</f>
        <v>0</v>
      </c>
      <c r="M21" s="224">
        <f>SUM(M15:M20)</f>
        <v>0</v>
      </c>
      <c r="N21" s="103">
        <f>SUM(K21:M21)</f>
        <v>119294630</v>
      </c>
      <c r="O21" s="223">
        <f>SUM(O15:O20)</f>
        <v>119597341</v>
      </c>
      <c r="P21" s="224">
        <f>SUM(P15:P20)</f>
        <v>0</v>
      </c>
      <c r="Q21" s="224">
        <f>SUM(Q15:Q20)</f>
        <v>0</v>
      </c>
      <c r="R21" s="103">
        <f>SUM(O21:Q21)</f>
        <v>119597341</v>
      </c>
    </row>
    <row r="22" spans="1:18" ht="15" customHeight="1" x14ac:dyDescent="0.25">
      <c r="A22" s="177" t="s">
        <v>479</v>
      </c>
      <c r="B22" s="274" t="s">
        <v>288</v>
      </c>
      <c r="C22" s="72">
        <v>0</v>
      </c>
      <c r="D22" s="72">
        <v>0</v>
      </c>
      <c r="E22" s="72">
        <v>0</v>
      </c>
      <c r="F22" s="191">
        <f>SUM(C22:E22)</f>
        <v>0</v>
      </c>
      <c r="G22" s="212">
        <v>0</v>
      </c>
      <c r="H22" s="93">
        <v>0</v>
      </c>
      <c r="I22" s="93">
        <v>0</v>
      </c>
      <c r="J22" s="93">
        <f>SUM(G22:I22)</f>
        <v>0</v>
      </c>
      <c r="K22" s="212">
        <v>0</v>
      </c>
      <c r="L22" s="93">
        <v>0</v>
      </c>
      <c r="M22" s="93">
        <v>0</v>
      </c>
      <c r="N22" s="93">
        <f>SUM(K22:M22)</f>
        <v>0</v>
      </c>
      <c r="O22" s="212">
        <v>0</v>
      </c>
      <c r="P22" s="93">
        <v>0</v>
      </c>
      <c r="Q22" s="93">
        <v>0</v>
      </c>
      <c r="R22" s="93">
        <f>SUM(O22:Q22)</f>
        <v>0</v>
      </c>
    </row>
    <row r="23" spans="1:18" ht="15" customHeight="1" x14ac:dyDescent="0.25">
      <c r="A23" s="177" t="s">
        <v>480</v>
      </c>
      <c r="B23" s="274" t="s">
        <v>289</v>
      </c>
      <c r="C23" s="72">
        <v>0</v>
      </c>
      <c r="D23" s="72">
        <v>0</v>
      </c>
      <c r="E23" s="72">
        <v>0</v>
      </c>
      <c r="F23" s="191">
        <f>SUM(C23:E23)</f>
        <v>0</v>
      </c>
      <c r="G23" s="212">
        <v>0</v>
      </c>
      <c r="H23" s="93">
        <v>0</v>
      </c>
      <c r="I23" s="93">
        <v>0</v>
      </c>
      <c r="J23" s="93">
        <f>SUM(G23:I23)</f>
        <v>0</v>
      </c>
      <c r="K23" s="212">
        <v>0</v>
      </c>
      <c r="L23" s="93">
        <v>0</v>
      </c>
      <c r="M23" s="93">
        <v>0</v>
      </c>
      <c r="N23" s="93">
        <f>SUM(K23:M23)</f>
        <v>0</v>
      </c>
      <c r="O23" s="212">
        <v>0</v>
      </c>
      <c r="P23" s="93">
        <v>0</v>
      </c>
      <c r="Q23" s="93">
        <v>0</v>
      </c>
      <c r="R23" s="93">
        <f>SUM(O23:Q23)</f>
        <v>0</v>
      </c>
    </row>
    <row r="24" spans="1:18" s="74" customFormat="1" ht="15" customHeight="1" x14ac:dyDescent="0.25">
      <c r="A24" s="263" t="s">
        <v>514</v>
      </c>
      <c r="B24" s="285" t="s">
        <v>290</v>
      </c>
      <c r="C24" s="75">
        <v>0</v>
      </c>
      <c r="D24" s="75">
        <f>SUM(D22:D23)</f>
        <v>0</v>
      </c>
      <c r="E24" s="75">
        <f>SUM(E22:E23)</f>
        <v>0</v>
      </c>
      <c r="F24" s="192">
        <f>SUM(C24:E24)</f>
        <v>0</v>
      </c>
      <c r="G24" s="221">
        <v>0</v>
      </c>
      <c r="H24" s="103">
        <f>SUM(H22:H23)</f>
        <v>0</v>
      </c>
      <c r="I24" s="103">
        <f>SUM(I22:I23)</f>
        <v>0</v>
      </c>
      <c r="J24" s="103">
        <f>SUM(G24:I24)</f>
        <v>0</v>
      </c>
      <c r="K24" s="221">
        <v>0</v>
      </c>
      <c r="L24" s="103">
        <f>SUM(L22:L23)</f>
        <v>0</v>
      </c>
      <c r="M24" s="103">
        <f>SUM(M22:M23)</f>
        <v>0</v>
      </c>
      <c r="N24" s="103">
        <f>SUM(K24:M24)</f>
        <v>0</v>
      </c>
      <c r="O24" s="221">
        <v>0</v>
      </c>
      <c r="P24" s="103">
        <f>SUM(P22:P23)</f>
        <v>0</v>
      </c>
      <c r="Q24" s="103">
        <f>SUM(Q22:Q23)</f>
        <v>0</v>
      </c>
      <c r="R24" s="103">
        <f>SUM(O24:Q24)</f>
        <v>0</v>
      </c>
    </row>
    <row r="25" spans="1:18" ht="15" customHeight="1" x14ac:dyDescent="0.25">
      <c r="A25" s="263" t="s">
        <v>481</v>
      </c>
      <c r="B25" s="285" t="s">
        <v>291</v>
      </c>
      <c r="C25" s="75">
        <v>0</v>
      </c>
      <c r="D25" s="75">
        <v>0</v>
      </c>
      <c r="E25" s="75">
        <v>0</v>
      </c>
      <c r="F25" s="192">
        <f>SUM(C25:E25)</f>
        <v>0</v>
      </c>
      <c r="G25" s="221">
        <v>0</v>
      </c>
      <c r="H25" s="103">
        <v>0</v>
      </c>
      <c r="I25" s="103">
        <v>0</v>
      </c>
      <c r="J25" s="103">
        <f>SUM(G25:I25)</f>
        <v>0</v>
      </c>
      <c r="K25" s="221">
        <v>0</v>
      </c>
      <c r="L25" s="103">
        <v>0</v>
      </c>
      <c r="M25" s="103">
        <v>0</v>
      </c>
      <c r="N25" s="103">
        <f>SUM(K25:M25)</f>
        <v>0</v>
      </c>
      <c r="O25" s="221">
        <v>0</v>
      </c>
      <c r="P25" s="103">
        <v>0</v>
      </c>
      <c r="Q25" s="103">
        <v>0</v>
      </c>
      <c r="R25" s="103">
        <f>SUM(O25:Q25)</f>
        <v>0</v>
      </c>
    </row>
    <row r="26" spans="1:18" ht="15" customHeight="1" x14ac:dyDescent="0.25">
      <c r="A26" s="263" t="s">
        <v>482</v>
      </c>
      <c r="B26" s="285" t="s">
        <v>292</v>
      </c>
      <c r="C26" s="75">
        <v>0</v>
      </c>
      <c r="D26" s="75">
        <v>0</v>
      </c>
      <c r="E26" s="75">
        <v>0</v>
      </c>
      <c r="F26" s="192">
        <f>SUM(C26:E26)</f>
        <v>0</v>
      </c>
      <c r="G26" s="221">
        <v>0</v>
      </c>
      <c r="H26" s="103">
        <v>0</v>
      </c>
      <c r="I26" s="103">
        <v>0</v>
      </c>
      <c r="J26" s="103">
        <f>SUM(G26:I26)</f>
        <v>0</v>
      </c>
      <c r="K26" s="221">
        <v>0</v>
      </c>
      <c r="L26" s="103">
        <v>0</v>
      </c>
      <c r="M26" s="103">
        <v>0</v>
      </c>
      <c r="N26" s="103">
        <f>SUM(K26:M26)</f>
        <v>0</v>
      </c>
      <c r="O26" s="221">
        <v>0</v>
      </c>
      <c r="P26" s="103">
        <v>0</v>
      </c>
      <c r="Q26" s="103">
        <v>0</v>
      </c>
      <c r="R26" s="103">
        <f>SUM(O26:Q26)</f>
        <v>0</v>
      </c>
    </row>
    <row r="27" spans="1:18" ht="15" customHeight="1" x14ac:dyDescent="0.25">
      <c r="A27" s="263" t="s">
        <v>483</v>
      </c>
      <c r="B27" s="285" t="s">
        <v>293</v>
      </c>
      <c r="C27" s="75">
        <v>630000</v>
      </c>
      <c r="D27" s="75">
        <v>0</v>
      </c>
      <c r="E27" s="75">
        <v>0</v>
      </c>
      <c r="F27" s="192">
        <f>SUM(C27:E27)</f>
        <v>630000</v>
      </c>
      <c r="G27" s="221">
        <v>630000</v>
      </c>
      <c r="H27" s="103">
        <v>0</v>
      </c>
      <c r="I27" s="103">
        <v>0</v>
      </c>
      <c r="J27" s="103">
        <f>SUM(G27:I27)</f>
        <v>630000</v>
      </c>
      <c r="K27" s="221">
        <v>630000</v>
      </c>
      <c r="L27" s="103">
        <v>0</v>
      </c>
      <c r="M27" s="103">
        <v>0</v>
      </c>
      <c r="N27" s="103">
        <f>SUM(K27:M27)</f>
        <v>630000</v>
      </c>
      <c r="O27" s="221">
        <v>630000</v>
      </c>
      <c r="P27" s="103">
        <v>0</v>
      </c>
      <c r="Q27" s="103">
        <v>0</v>
      </c>
      <c r="R27" s="103">
        <f>SUM(O27:Q27)</f>
        <v>630000</v>
      </c>
    </row>
    <row r="28" spans="1:18" ht="15" customHeight="1" x14ac:dyDescent="0.25">
      <c r="A28" s="177" t="s">
        <v>484</v>
      </c>
      <c r="B28" s="274" t="s">
        <v>294</v>
      </c>
      <c r="C28" s="72">
        <v>5000000</v>
      </c>
      <c r="D28" s="72">
        <v>0</v>
      </c>
      <c r="E28" s="72">
        <v>0</v>
      </c>
      <c r="F28" s="191">
        <f>SUM(C28:E28)</f>
        <v>5000000</v>
      </c>
      <c r="G28" s="212">
        <v>5000000</v>
      </c>
      <c r="H28" s="93">
        <v>0</v>
      </c>
      <c r="I28" s="93">
        <v>0</v>
      </c>
      <c r="J28" s="93">
        <f>SUM(G28:I28)</f>
        <v>5000000</v>
      </c>
      <c r="K28" s="212">
        <v>5000000</v>
      </c>
      <c r="L28" s="93">
        <v>0</v>
      </c>
      <c r="M28" s="93">
        <v>0</v>
      </c>
      <c r="N28" s="93">
        <f>SUM(K28:M28)</f>
        <v>5000000</v>
      </c>
      <c r="O28" s="212">
        <v>5000000</v>
      </c>
      <c r="P28" s="93">
        <v>0</v>
      </c>
      <c r="Q28" s="93">
        <v>0</v>
      </c>
      <c r="R28" s="93">
        <f>SUM(O28:Q28)</f>
        <v>5000000</v>
      </c>
    </row>
    <row r="29" spans="1:18" ht="15" customHeight="1" x14ac:dyDescent="0.25">
      <c r="A29" s="177" t="s">
        <v>485</v>
      </c>
      <c r="B29" s="274" t="s">
        <v>297</v>
      </c>
      <c r="C29" s="72">
        <v>0</v>
      </c>
      <c r="D29" s="72">
        <v>0</v>
      </c>
      <c r="E29" s="72">
        <v>0</v>
      </c>
      <c r="F29" s="191">
        <f>SUM(C29:E29)</f>
        <v>0</v>
      </c>
      <c r="G29" s="212">
        <v>0</v>
      </c>
      <c r="H29" s="93">
        <v>0</v>
      </c>
      <c r="I29" s="93">
        <v>0</v>
      </c>
      <c r="J29" s="93">
        <f>SUM(G29:I29)</f>
        <v>0</v>
      </c>
      <c r="K29" s="212">
        <v>0</v>
      </c>
      <c r="L29" s="93">
        <v>0</v>
      </c>
      <c r="M29" s="93">
        <v>0</v>
      </c>
      <c r="N29" s="93">
        <f>SUM(K29:M29)</f>
        <v>0</v>
      </c>
      <c r="O29" s="212">
        <v>0</v>
      </c>
      <c r="P29" s="93">
        <v>0</v>
      </c>
      <c r="Q29" s="93">
        <v>0</v>
      </c>
      <c r="R29" s="93">
        <f>SUM(O29:Q29)</f>
        <v>0</v>
      </c>
    </row>
    <row r="30" spans="1:18" ht="15" customHeight="1" x14ac:dyDescent="0.25">
      <c r="A30" s="177" t="s">
        <v>298</v>
      </c>
      <c r="B30" s="274" t="s">
        <v>299</v>
      </c>
      <c r="C30" s="72">
        <v>0</v>
      </c>
      <c r="D30" s="72">
        <v>0</v>
      </c>
      <c r="E30" s="72">
        <v>0</v>
      </c>
      <c r="F30" s="191">
        <f>SUM(C30:E30)</f>
        <v>0</v>
      </c>
      <c r="G30" s="212">
        <v>0</v>
      </c>
      <c r="H30" s="93">
        <v>0</v>
      </c>
      <c r="I30" s="93">
        <v>0</v>
      </c>
      <c r="J30" s="93">
        <f>SUM(G30:I30)</f>
        <v>0</v>
      </c>
      <c r="K30" s="212">
        <v>0</v>
      </c>
      <c r="L30" s="93">
        <v>0</v>
      </c>
      <c r="M30" s="93">
        <v>0</v>
      </c>
      <c r="N30" s="93">
        <f>SUM(K30:M30)</f>
        <v>0</v>
      </c>
      <c r="O30" s="212">
        <v>0</v>
      </c>
      <c r="P30" s="93">
        <v>0</v>
      </c>
      <c r="Q30" s="93">
        <v>0</v>
      </c>
      <c r="R30" s="93">
        <f>SUM(O30:Q30)</f>
        <v>0</v>
      </c>
    </row>
    <row r="31" spans="1:18" ht="15" customHeight="1" x14ac:dyDescent="0.25">
      <c r="A31" s="177" t="s">
        <v>486</v>
      </c>
      <c r="B31" s="274" t="s">
        <v>300</v>
      </c>
      <c r="C31" s="72">
        <v>1600000</v>
      </c>
      <c r="D31" s="72">
        <v>0</v>
      </c>
      <c r="E31" s="72">
        <v>0</v>
      </c>
      <c r="F31" s="191">
        <f>SUM(C31:E31)</f>
        <v>1600000</v>
      </c>
      <c r="G31" s="212">
        <v>1600000</v>
      </c>
      <c r="H31" s="93">
        <v>0</v>
      </c>
      <c r="I31" s="93">
        <v>0</v>
      </c>
      <c r="J31" s="93">
        <f>SUM(G31:I31)</f>
        <v>1600000</v>
      </c>
      <c r="K31" s="212">
        <v>0</v>
      </c>
      <c r="L31" s="93">
        <v>0</v>
      </c>
      <c r="M31" s="93">
        <v>0</v>
      </c>
      <c r="N31" s="93">
        <f>SUM(K31:M31)</f>
        <v>0</v>
      </c>
      <c r="O31" s="212">
        <v>0</v>
      </c>
      <c r="P31" s="93">
        <v>0</v>
      </c>
      <c r="Q31" s="93">
        <v>0</v>
      </c>
      <c r="R31" s="93">
        <f>SUM(O31:Q31)</f>
        <v>0</v>
      </c>
    </row>
    <row r="32" spans="1:18" ht="15" customHeight="1" x14ac:dyDescent="0.25">
      <c r="A32" s="177" t="s">
        <v>487</v>
      </c>
      <c r="B32" s="274" t="s">
        <v>305</v>
      </c>
      <c r="C32" s="72">
        <v>0</v>
      </c>
      <c r="D32" s="72">
        <v>0</v>
      </c>
      <c r="E32" s="72">
        <v>0</v>
      </c>
      <c r="F32" s="191">
        <f>SUM(C32:E32)</f>
        <v>0</v>
      </c>
      <c r="G32" s="212">
        <v>0</v>
      </c>
      <c r="H32" s="93">
        <v>0</v>
      </c>
      <c r="I32" s="93">
        <v>0</v>
      </c>
      <c r="J32" s="93">
        <f>SUM(G32:I32)</f>
        <v>0</v>
      </c>
      <c r="K32" s="212">
        <v>0</v>
      </c>
      <c r="L32" s="93">
        <v>0</v>
      </c>
      <c r="M32" s="93">
        <v>0</v>
      </c>
      <c r="N32" s="93">
        <f>SUM(K32:M32)</f>
        <v>0</v>
      </c>
      <c r="O32" s="212">
        <v>0</v>
      </c>
      <c r="P32" s="93">
        <v>0</v>
      </c>
      <c r="Q32" s="93">
        <v>0</v>
      </c>
      <c r="R32" s="93">
        <f>SUM(O32:Q32)</f>
        <v>0</v>
      </c>
    </row>
    <row r="33" spans="1:18" s="74" customFormat="1" ht="15" customHeight="1" x14ac:dyDescent="0.25">
      <c r="A33" s="263" t="s">
        <v>515</v>
      </c>
      <c r="B33" s="285" t="s">
        <v>308</v>
      </c>
      <c r="C33" s="75">
        <f>SUM(C28:C32)</f>
        <v>6600000</v>
      </c>
      <c r="D33" s="75">
        <f>SUM(D28:D32)</f>
        <v>0</v>
      </c>
      <c r="E33" s="75">
        <f>SUM(E28:E32)</f>
        <v>0</v>
      </c>
      <c r="F33" s="192">
        <f>SUM(C33:E33)</f>
        <v>6600000</v>
      </c>
      <c r="G33" s="221">
        <f>SUM(G28:G32)</f>
        <v>6600000</v>
      </c>
      <c r="H33" s="103">
        <f>SUM(H28:H32)</f>
        <v>0</v>
      </c>
      <c r="I33" s="103">
        <f>SUM(I28:I32)</f>
        <v>0</v>
      </c>
      <c r="J33" s="103">
        <f>SUM(G33:I33)</f>
        <v>6600000</v>
      </c>
      <c r="K33" s="221">
        <f>SUM(K28:K32)</f>
        <v>5000000</v>
      </c>
      <c r="L33" s="103">
        <f>SUM(L28:L32)</f>
        <v>0</v>
      </c>
      <c r="M33" s="103">
        <f>SUM(M28:M32)</f>
        <v>0</v>
      </c>
      <c r="N33" s="103">
        <f>SUM(K33:M33)</f>
        <v>5000000</v>
      </c>
      <c r="O33" s="221">
        <f>SUM(O28:O32)</f>
        <v>5000000</v>
      </c>
      <c r="P33" s="103">
        <f>SUM(P28:P32)</f>
        <v>0</v>
      </c>
      <c r="Q33" s="103">
        <f>SUM(Q28:Q32)</f>
        <v>0</v>
      </c>
      <c r="R33" s="103">
        <f>SUM(O33:Q33)</f>
        <v>5000000</v>
      </c>
    </row>
    <row r="34" spans="1:18" ht="15" customHeight="1" x14ac:dyDescent="0.25">
      <c r="A34" s="263" t="s">
        <v>488</v>
      </c>
      <c r="B34" s="285" t="s">
        <v>309</v>
      </c>
      <c r="C34" s="75">
        <v>165000</v>
      </c>
      <c r="D34" s="75">
        <v>0</v>
      </c>
      <c r="E34" s="75">
        <v>10000</v>
      </c>
      <c r="F34" s="192">
        <f>SUM(C34:E34)</f>
        <v>175000</v>
      </c>
      <c r="G34" s="221">
        <v>165000</v>
      </c>
      <c r="H34" s="103">
        <v>0</v>
      </c>
      <c r="I34" s="103">
        <v>10000</v>
      </c>
      <c r="J34" s="103">
        <f>SUM(G34:I34)</f>
        <v>175000</v>
      </c>
      <c r="K34" s="221">
        <v>165000</v>
      </c>
      <c r="L34" s="103">
        <v>0</v>
      </c>
      <c r="M34" s="103">
        <v>10000</v>
      </c>
      <c r="N34" s="103">
        <f>SUM(K34:M34)</f>
        <v>175000</v>
      </c>
      <c r="O34" s="221">
        <v>165000</v>
      </c>
      <c r="P34" s="103">
        <v>0</v>
      </c>
      <c r="Q34" s="103">
        <v>10000</v>
      </c>
      <c r="R34" s="103">
        <f>SUM(O34:Q34)</f>
        <v>175000</v>
      </c>
    </row>
    <row r="35" spans="1:18" s="74" customFormat="1" ht="15" customHeight="1" x14ac:dyDescent="0.25">
      <c r="A35" s="265" t="s">
        <v>516</v>
      </c>
      <c r="B35" s="273" t="s">
        <v>310</v>
      </c>
      <c r="C35" s="100">
        <f>C24+C25+C26+C27+C33+C34</f>
        <v>7395000</v>
      </c>
      <c r="D35" s="100">
        <f>D24+D25+D26+D27+D33+D34</f>
        <v>0</v>
      </c>
      <c r="E35" s="100">
        <f>E24+E25+E26+E27+E33+E34</f>
        <v>10000</v>
      </c>
      <c r="F35" s="193">
        <f>SUM(C35:E35)</f>
        <v>7405000</v>
      </c>
      <c r="G35" s="223">
        <f>G24+G25+G26+G27+G33+G34</f>
        <v>7395000</v>
      </c>
      <c r="H35" s="224">
        <f>H24+H25+H26+H27+H33+H34</f>
        <v>0</v>
      </c>
      <c r="I35" s="224">
        <f>I24+I25+I26+I27+I33+I34</f>
        <v>10000</v>
      </c>
      <c r="J35" s="224">
        <f>SUM(G35:I35)</f>
        <v>7405000</v>
      </c>
      <c r="K35" s="223">
        <f>K24+K25+K26+K27+K33+K34</f>
        <v>5795000</v>
      </c>
      <c r="L35" s="224">
        <f>L24+L25+L26+L27+L33+L34</f>
        <v>0</v>
      </c>
      <c r="M35" s="224">
        <f>M24+M25+M26+M27+M33+M34</f>
        <v>10000</v>
      </c>
      <c r="N35" s="224">
        <f>SUM(K35:M35)</f>
        <v>5805000</v>
      </c>
      <c r="O35" s="223">
        <f>O24+O25+O26+O27+O33+O34</f>
        <v>5795000</v>
      </c>
      <c r="P35" s="224">
        <f>P24+P25+P26+P27+P33+P34</f>
        <v>0</v>
      </c>
      <c r="Q35" s="224">
        <f>Q24+Q25+Q26+Q27+Q33+Q34</f>
        <v>10000</v>
      </c>
      <c r="R35" s="224">
        <f>SUM(O35:Q35)</f>
        <v>5805000</v>
      </c>
    </row>
    <row r="36" spans="1:18" ht="15" customHeight="1" x14ac:dyDescent="0.25">
      <c r="A36" s="268" t="s">
        <v>311</v>
      </c>
      <c r="B36" s="274" t="s">
        <v>312</v>
      </c>
      <c r="C36" s="72">
        <v>0</v>
      </c>
      <c r="D36" s="72">
        <v>0</v>
      </c>
      <c r="E36" s="72">
        <v>0</v>
      </c>
      <c r="F36" s="191">
        <f>SUM(C36:E36)</f>
        <v>0</v>
      </c>
      <c r="G36" s="212">
        <v>0</v>
      </c>
      <c r="H36" s="93">
        <v>0</v>
      </c>
      <c r="I36" s="93">
        <v>0</v>
      </c>
      <c r="J36" s="93">
        <f>SUM(G36:I36)</f>
        <v>0</v>
      </c>
      <c r="K36" s="212">
        <v>0</v>
      </c>
      <c r="L36" s="93">
        <v>0</v>
      </c>
      <c r="M36" s="93">
        <v>0</v>
      </c>
      <c r="N36" s="93">
        <f>SUM(K36:M36)</f>
        <v>0</v>
      </c>
      <c r="O36" s="212">
        <v>0</v>
      </c>
      <c r="P36" s="93">
        <v>0</v>
      </c>
      <c r="Q36" s="93">
        <v>0</v>
      </c>
      <c r="R36" s="93">
        <f>SUM(O36:Q36)</f>
        <v>0</v>
      </c>
    </row>
    <row r="37" spans="1:18" ht="15" customHeight="1" x14ac:dyDescent="0.25">
      <c r="A37" s="268" t="s">
        <v>489</v>
      </c>
      <c r="B37" s="274" t="s">
        <v>313</v>
      </c>
      <c r="C37" s="72">
        <v>0</v>
      </c>
      <c r="D37" s="72">
        <v>0</v>
      </c>
      <c r="E37" s="72">
        <v>0</v>
      </c>
      <c r="F37" s="191">
        <f>SUM(C37:E37)</f>
        <v>0</v>
      </c>
      <c r="G37" s="212">
        <v>0</v>
      </c>
      <c r="H37" s="93">
        <v>0</v>
      </c>
      <c r="I37" s="93">
        <v>0</v>
      </c>
      <c r="J37" s="93">
        <f>SUM(G37:I37)</f>
        <v>0</v>
      </c>
      <c r="K37" s="212">
        <v>0</v>
      </c>
      <c r="L37" s="93">
        <v>0</v>
      </c>
      <c r="M37" s="93">
        <v>0</v>
      </c>
      <c r="N37" s="93">
        <f>SUM(K37:M37)</f>
        <v>0</v>
      </c>
      <c r="O37" s="205">
        <v>997205</v>
      </c>
      <c r="P37" s="93">
        <v>0</v>
      </c>
      <c r="Q37" s="93">
        <v>0</v>
      </c>
      <c r="R37" s="93">
        <f>SUM(O37:Q37)</f>
        <v>997205</v>
      </c>
    </row>
    <row r="38" spans="1:18" ht="15" customHeight="1" x14ac:dyDescent="0.25">
      <c r="A38" s="268" t="s">
        <v>490</v>
      </c>
      <c r="B38" s="274" t="s">
        <v>314</v>
      </c>
      <c r="C38" s="72">
        <v>700000</v>
      </c>
      <c r="D38" s="72">
        <v>0</v>
      </c>
      <c r="E38" s="72">
        <v>0</v>
      </c>
      <c r="F38" s="191">
        <f>SUM(C38:E38)</f>
        <v>700000</v>
      </c>
      <c r="G38" s="212">
        <v>700000</v>
      </c>
      <c r="H38" s="93">
        <v>0</v>
      </c>
      <c r="I38" s="93">
        <v>0</v>
      </c>
      <c r="J38" s="93">
        <f>SUM(G38:I38)</f>
        <v>700000</v>
      </c>
      <c r="K38" s="212">
        <v>2550000</v>
      </c>
      <c r="L38" s="93">
        <v>0</v>
      </c>
      <c r="M38" s="93">
        <v>0</v>
      </c>
      <c r="N38" s="93">
        <f>SUM(K38:M38)</f>
        <v>2550000</v>
      </c>
      <c r="O38" s="205">
        <v>2200000</v>
      </c>
      <c r="P38" s="93">
        <v>0</v>
      </c>
      <c r="Q38" s="93">
        <v>0</v>
      </c>
      <c r="R38" s="93">
        <f>SUM(O38:Q38)</f>
        <v>2200000</v>
      </c>
    </row>
    <row r="39" spans="1:18" ht="15" customHeight="1" x14ac:dyDescent="0.25">
      <c r="A39" s="268" t="s">
        <v>491</v>
      </c>
      <c r="B39" s="274" t="s">
        <v>315</v>
      </c>
      <c r="C39" s="72">
        <v>2970000</v>
      </c>
      <c r="D39" s="72">
        <v>300000</v>
      </c>
      <c r="E39" s="72">
        <v>0</v>
      </c>
      <c r="F39" s="191">
        <f>SUM(C39:E39)</f>
        <v>3270000</v>
      </c>
      <c r="G39" s="212">
        <v>2970000</v>
      </c>
      <c r="H39" s="93">
        <v>300000</v>
      </c>
      <c r="I39" s="93">
        <v>0</v>
      </c>
      <c r="J39" s="93">
        <f>SUM(G39:I39)</f>
        <v>3270000</v>
      </c>
      <c r="K39" s="212">
        <v>2970000</v>
      </c>
      <c r="L39" s="93">
        <v>300000</v>
      </c>
      <c r="M39" s="93">
        <v>0</v>
      </c>
      <c r="N39" s="93">
        <f>SUM(K39:M39)</f>
        <v>3270000</v>
      </c>
      <c r="O39" s="205">
        <v>1000000</v>
      </c>
      <c r="P39" s="93">
        <v>300000</v>
      </c>
      <c r="Q39" s="93">
        <v>0</v>
      </c>
      <c r="R39" s="93">
        <f>SUM(O39:Q39)</f>
        <v>1300000</v>
      </c>
    </row>
    <row r="40" spans="1:18" ht="15" customHeight="1" x14ac:dyDescent="0.25">
      <c r="A40" s="268" t="s">
        <v>316</v>
      </c>
      <c r="B40" s="274" t="s">
        <v>317</v>
      </c>
      <c r="C40" s="72">
        <v>5150000</v>
      </c>
      <c r="D40" s="72">
        <v>0</v>
      </c>
      <c r="E40" s="72">
        <v>0</v>
      </c>
      <c r="F40" s="191">
        <f>SUM(C40:E40)</f>
        <v>5150000</v>
      </c>
      <c r="G40" s="212">
        <v>5150000</v>
      </c>
      <c r="H40" s="93">
        <v>0</v>
      </c>
      <c r="I40" s="93">
        <v>0</v>
      </c>
      <c r="J40" s="93">
        <f>SUM(G40:I40)</f>
        <v>5150000</v>
      </c>
      <c r="K40" s="212">
        <v>5150000</v>
      </c>
      <c r="L40" s="93">
        <v>0</v>
      </c>
      <c r="M40" s="93">
        <v>0</v>
      </c>
      <c r="N40" s="93">
        <f>SUM(K40:M40)</f>
        <v>5150000</v>
      </c>
      <c r="O40" s="205">
        <v>4150000</v>
      </c>
      <c r="P40" s="93">
        <v>0</v>
      </c>
      <c r="Q40" s="93">
        <v>0</v>
      </c>
      <c r="R40" s="93">
        <f>SUM(O40:Q40)</f>
        <v>4150000</v>
      </c>
    </row>
    <row r="41" spans="1:18" ht="15" customHeight="1" x14ac:dyDescent="0.25">
      <c r="A41" s="268" t="s">
        <v>318</v>
      </c>
      <c r="B41" s="274" t="s">
        <v>319</v>
      </c>
      <c r="C41" s="72">
        <v>0</v>
      </c>
      <c r="D41" s="72">
        <v>0</v>
      </c>
      <c r="E41" s="72">
        <v>0</v>
      </c>
      <c r="F41" s="191">
        <f>SUM(C41:E41)</f>
        <v>0</v>
      </c>
      <c r="G41" s="212">
        <v>0</v>
      </c>
      <c r="H41" s="93">
        <v>0</v>
      </c>
      <c r="I41" s="93">
        <v>0</v>
      </c>
      <c r="J41" s="93">
        <f>SUM(G41:I41)</f>
        <v>0</v>
      </c>
      <c r="K41" s="212">
        <v>0</v>
      </c>
      <c r="L41" s="93">
        <v>0</v>
      </c>
      <c r="M41" s="93">
        <v>0</v>
      </c>
      <c r="N41" s="93">
        <f>SUM(K41:M41)</f>
        <v>0</v>
      </c>
      <c r="O41" s="212">
        <v>0</v>
      </c>
      <c r="P41" s="93">
        <v>0</v>
      </c>
      <c r="Q41" s="93">
        <v>0</v>
      </c>
      <c r="R41" s="93">
        <f>SUM(O41:Q41)</f>
        <v>0</v>
      </c>
    </row>
    <row r="42" spans="1:18" ht="15" customHeight="1" x14ac:dyDescent="0.25">
      <c r="A42" s="268" t="s">
        <v>320</v>
      </c>
      <c r="B42" s="274" t="s">
        <v>321</v>
      </c>
      <c r="C42" s="72">
        <v>0</v>
      </c>
      <c r="D42" s="72">
        <v>0</v>
      </c>
      <c r="E42" s="72">
        <v>0</v>
      </c>
      <c r="F42" s="191">
        <f>SUM(C42:E42)</f>
        <v>0</v>
      </c>
      <c r="G42" s="212">
        <v>0</v>
      </c>
      <c r="H42" s="93">
        <v>0</v>
      </c>
      <c r="I42" s="93">
        <v>0</v>
      </c>
      <c r="J42" s="93">
        <f>SUM(G42:I42)</f>
        <v>0</v>
      </c>
      <c r="K42" s="212">
        <v>0</v>
      </c>
      <c r="L42" s="93">
        <v>0</v>
      </c>
      <c r="M42" s="93">
        <v>0</v>
      </c>
      <c r="N42" s="93">
        <f>SUM(K42:M42)</f>
        <v>0</v>
      </c>
      <c r="O42" s="212">
        <v>0</v>
      </c>
      <c r="P42" s="93">
        <v>0</v>
      </c>
      <c r="Q42" s="93">
        <v>0</v>
      </c>
      <c r="R42" s="93">
        <f>SUM(O42:Q42)</f>
        <v>0</v>
      </c>
    </row>
    <row r="43" spans="1:18" ht="15" customHeight="1" x14ac:dyDescent="0.25">
      <c r="A43" s="268" t="s">
        <v>492</v>
      </c>
      <c r="B43" s="274" t="s">
        <v>322</v>
      </c>
      <c r="C43" s="72">
        <v>0</v>
      </c>
      <c r="D43" s="72">
        <v>0</v>
      </c>
      <c r="E43" s="72">
        <v>0</v>
      </c>
      <c r="F43" s="191">
        <f>SUM(C43:E43)</f>
        <v>0</v>
      </c>
      <c r="G43" s="212">
        <v>0</v>
      </c>
      <c r="H43" s="93">
        <v>0</v>
      </c>
      <c r="I43" s="93">
        <v>0</v>
      </c>
      <c r="J43" s="93">
        <f>SUM(G43:I43)</f>
        <v>0</v>
      </c>
      <c r="K43" s="212">
        <v>0</v>
      </c>
      <c r="L43" s="93">
        <v>0</v>
      </c>
      <c r="M43" s="93">
        <v>0</v>
      </c>
      <c r="N43" s="93">
        <f>SUM(K43:M43)</f>
        <v>0</v>
      </c>
      <c r="O43" s="212">
        <v>0</v>
      </c>
      <c r="P43" s="93">
        <v>0</v>
      </c>
      <c r="Q43" s="93">
        <v>0</v>
      </c>
      <c r="R43" s="93">
        <f>SUM(O43:Q43)</f>
        <v>0</v>
      </c>
    </row>
    <row r="44" spans="1:18" ht="15" customHeight="1" x14ac:dyDescent="0.25">
      <c r="A44" s="268" t="s">
        <v>493</v>
      </c>
      <c r="B44" s="274" t="s">
        <v>323</v>
      </c>
      <c r="C44" s="72">
        <v>0</v>
      </c>
      <c r="D44" s="72">
        <v>0</v>
      </c>
      <c r="E44" s="72">
        <v>0</v>
      </c>
      <c r="F44" s="191">
        <f>SUM(C44:E44)</f>
        <v>0</v>
      </c>
      <c r="G44" s="212">
        <v>0</v>
      </c>
      <c r="H44" s="93">
        <v>0</v>
      </c>
      <c r="I44" s="93">
        <v>0</v>
      </c>
      <c r="J44" s="93">
        <f>SUM(G44:I44)</f>
        <v>0</v>
      </c>
      <c r="K44" s="212">
        <v>0</v>
      </c>
      <c r="L44" s="93">
        <v>0</v>
      </c>
      <c r="M44" s="93">
        <v>0</v>
      </c>
      <c r="N44" s="93">
        <f>SUM(K44:M44)</f>
        <v>0</v>
      </c>
      <c r="O44" s="212">
        <v>0</v>
      </c>
      <c r="P44" s="93">
        <v>0</v>
      </c>
      <c r="Q44" s="93">
        <v>0</v>
      </c>
      <c r="R44" s="93">
        <f>SUM(O44:Q44)</f>
        <v>0</v>
      </c>
    </row>
    <row r="45" spans="1:18" ht="15" customHeight="1" x14ac:dyDescent="0.25">
      <c r="A45" s="268" t="s">
        <v>695</v>
      </c>
      <c r="B45" s="274" t="s">
        <v>324</v>
      </c>
      <c r="C45" s="72">
        <v>0</v>
      </c>
      <c r="D45" s="72"/>
      <c r="E45" s="72"/>
      <c r="F45" s="191"/>
      <c r="G45" s="212">
        <v>0</v>
      </c>
      <c r="H45" s="93"/>
      <c r="I45" s="93"/>
      <c r="J45" s="93"/>
      <c r="K45" s="212">
        <v>0</v>
      </c>
      <c r="L45" s="93"/>
      <c r="M45" s="93"/>
      <c r="N45" s="93"/>
      <c r="O45" s="212">
        <v>0</v>
      </c>
      <c r="P45" s="93"/>
      <c r="Q45" s="93"/>
      <c r="R45" s="93"/>
    </row>
    <row r="46" spans="1:18" ht="15" customHeight="1" x14ac:dyDescent="0.25">
      <c r="A46" s="268" t="s">
        <v>494</v>
      </c>
      <c r="B46" s="274" t="s">
        <v>694</v>
      </c>
      <c r="C46" s="72">
        <v>0</v>
      </c>
      <c r="D46" s="72">
        <v>0</v>
      </c>
      <c r="E46" s="72">
        <v>0</v>
      </c>
      <c r="F46" s="191">
        <f>SUM(C46:E46)</f>
        <v>0</v>
      </c>
      <c r="G46" s="212">
        <v>0</v>
      </c>
      <c r="H46" s="93">
        <v>0</v>
      </c>
      <c r="I46" s="93">
        <v>0</v>
      </c>
      <c r="J46" s="93">
        <f>SUM(G46:I46)</f>
        <v>0</v>
      </c>
      <c r="K46" s="212">
        <v>120000</v>
      </c>
      <c r="L46" s="93">
        <v>0</v>
      </c>
      <c r="M46" s="93">
        <v>0</v>
      </c>
      <c r="N46" s="93">
        <f>SUM(K46:M46)</f>
        <v>120000</v>
      </c>
      <c r="O46" s="205">
        <v>880699</v>
      </c>
      <c r="P46" s="93">
        <v>0</v>
      </c>
      <c r="Q46" s="93">
        <v>0</v>
      </c>
      <c r="R46" s="93">
        <f>SUM(O46:Q46)</f>
        <v>880699</v>
      </c>
    </row>
    <row r="47" spans="1:18" s="74" customFormat="1" ht="15" customHeight="1" x14ac:dyDescent="0.25">
      <c r="A47" s="271" t="s">
        <v>517</v>
      </c>
      <c r="B47" s="273" t="s">
        <v>325</v>
      </c>
      <c r="C47" s="100">
        <f>SUM(C36:C46)</f>
        <v>8820000</v>
      </c>
      <c r="D47" s="100">
        <f>SUM(D36:D46)</f>
        <v>300000</v>
      </c>
      <c r="E47" s="100">
        <f>SUM(E36:E46)</f>
        <v>0</v>
      </c>
      <c r="F47" s="193">
        <f>SUM(C47:E47)</f>
        <v>9120000</v>
      </c>
      <c r="G47" s="223">
        <f>SUM(G36:G46)</f>
        <v>8820000</v>
      </c>
      <c r="H47" s="224">
        <f>SUM(H36:H46)</f>
        <v>300000</v>
      </c>
      <c r="I47" s="224">
        <f>SUM(I36:I46)</f>
        <v>0</v>
      </c>
      <c r="J47" s="224">
        <f>SUM(G47:I47)</f>
        <v>9120000</v>
      </c>
      <c r="K47" s="223">
        <f>SUM(K36:K46)</f>
        <v>10790000</v>
      </c>
      <c r="L47" s="224">
        <f>SUM(L36:L46)</f>
        <v>300000</v>
      </c>
      <c r="M47" s="224">
        <f>SUM(M36:M46)</f>
        <v>0</v>
      </c>
      <c r="N47" s="224">
        <f>SUM(K47:M47)</f>
        <v>11090000</v>
      </c>
      <c r="O47" s="223">
        <f>SUM(O36:O46)</f>
        <v>9227904</v>
      </c>
      <c r="P47" s="224">
        <f>SUM(P36:P46)</f>
        <v>300000</v>
      </c>
      <c r="Q47" s="224">
        <f>SUM(Q36:Q46)</f>
        <v>0</v>
      </c>
      <c r="R47" s="224">
        <f>SUM(O47:Q47)</f>
        <v>9527904</v>
      </c>
    </row>
    <row r="48" spans="1:18" ht="15" customHeight="1" x14ac:dyDescent="0.25">
      <c r="A48" s="268" t="s">
        <v>334</v>
      </c>
      <c r="B48" s="274" t="s">
        <v>335</v>
      </c>
      <c r="C48" s="72">
        <v>0</v>
      </c>
      <c r="D48" s="72">
        <v>0</v>
      </c>
      <c r="E48" s="72">
        <v>0</v>
      </c>
      <c r="F48" s="191">
        <f>SUM(C48:E48)</f>
        <v>0</v>
      </c>
      <c r="G48" s="212">
        <v>0</v>
      </c>
      <c r="H48" s="93">
        <v>0</v>
      </c>
      <c r="I48" s="93">
        <v>0</v>
      </c>
      <c r="J48" s="93">
        <f>SUM(G48:I48)</f>
        <v>0</v>
      </c>
      <c r="K48" s="212">
        <v>0</v>
      </c>
      <c r="L48" s="93">
        <v>0</v>
      </c>
      <c r="M48" s="93">
        <v>0</v>
      </c>
      <c r="N48" s="93">
        <f>SUM(K48:M48)</f>
        <v>0</v>
      </c>
      <c r="O48" s="212">
        <v>0</v>
      </c>
      <c r="P48" s="93">
        <v>0</v>
      </c>
      <c r="Q48" s="93">
        <v>0</v>
      </c>
      <c r="R48" s="93">
        <f>SUM(O48:Q48)</f>
        <v>0</v>
      </c>
    </row>
    <row r="49" spans="1:18" ht="15" customHeight="1" x14ac:dyDescent="0.25">
      <c r="A49" s="177" t="s">
        <v>498</v>
      </c>
      <c r="B49" s="274" t="s">
        <v>336</v>
      </c>
      <c r="C49" s="72">
        <v>0</v>
      </c>
      <c r="D49" s="72">
        <v>0</v>
      </c>
      <c r="E49" s="72">
        <v>0</v>
      </c>
      <c r="F49" s="191">
        <f>SUM(C49:E49)</f>
        <v>0</v>
      </c>
      <c r="G49" s="212">
        <v>0</v>
      </c>
      <c r="H49" s="93">
        <v>0</v>
      </c>
      <c r="I49" s="93">
        <v>0</v>
      </c>
      <c r="J49" s="93">
        <f>SUM(G49:I49)</f>
        <v>0</v>
      </c>
      <c r="K49" s="212">
        <v>0</v>
      </c>
      <c r="L49" s="93">
        <v>0</v>
      </c>
      <c r="M49" s="93">
        <v>0</v>
      </c>
      <c r="N49" s="93">
        <f>SUM(K49:M49)</f>
        <v>0</v>
      </c>
      <c r="O49" s="212">
        <v>0</v>
      </c>
      <c r="P49" s="93">
        <v>0</v>
      </c>
      <c r="Q49" s="93">
        <v>0</v>
      </c>
      <c r="R49" s="93">
        <f>SUM(O49:Q49)</f>
        <v>0</v>
      </c>
    </row>
    <row r="50" spans="1:18" ht="15" customHeight="1" x14ac:dyDescent="0.25">
      <c r="A50" s="268" t="s">
        <v>499</v>
      </c>
      <c r="B50" s="274" t="s">
        <v>661</v>
      </c>
      <c r="C50" s="72">
        <v>0</v>
      </c>
      <c r="D50" s="72">
        <v>0</v>
      </c>
      <c r="E50" s="72">
        <v>0</v>
      </c>
      <c r="F50" s="191">
        <f>SUM(C50:E50)</f>
        <v>0</v>
      </c>
      <c r="G50" s="212">
        <v>0</v>
      </c>
      <c r="H50" s="93">
        <v>0</v>
      </c>
      <c r="I50" s="93">
        <v>0</v>
      </c>
      <c r="J50" s="93">
        <f>SUM(G50:I50)</f>
        <v>0</v>
      </c>
      <c r="K50" s="212">
        <v>0</v>
      </c>
      <c r="L50" s="93">
        <v>0</v>
      </c>
      <c r="M50" s="93">
        <v>0</v>
      </c>
      <c r="N50" s="93">
        <f>SUM(K50:M50)</f>
        <v>0</v>
      </c>
      <c r="O50" s="212">
        <v>0</v>
      </c>
      <c r="P50" s="93">
        <v>0</v>
      </c>
      <c r="Q50" s="93">
        <v>0</v>
      </c>
      <c r="R50" s="93">
        <f>SUM(O50:Q50)</f>
        <v>0</v>
      </c>
    </row>
    <row r="51" spans="1:18" s="74" customFormat="1" ht="15" customHeight="1" x14ac:dyDescent="0.25">
      <c r="A51" s="265" t="s">
        <v>519</v>
      </c>
      <c r="B51" s="273" t="s">
        <v>337</v>
      </c>
      <c r="C51" s="100">
        <f>SUM(C48:C50)</f>
        <v>0</v>
      </c>
      <c r="D51" s="100">
        <f>SUM(D48:D50)</f>
        <v>0</v>
      </c>
      <c r="E51" s="100">
        <f>SUM(E48:E50)</f>
        <v>0</v>
      </c>
      <c r="F51" s="193">
        <f>SUM(C51:E51)</f>
        <v>0</v>
      </c>
      <c r="G51" s="223">
        <f>SUM(G48:G50)</f>
        <v>0</v>
      </c>
      <c r="H51" s="224">
        <f>SUM(H48:H50)</f>
        <v>0</v>
      </c>
      <c r="I51" s="224">
        <f>SUM(I48:I50)</f>
        <v>0</v>
      </c>
      <c r="J51" s="224">
        <f>SUM(G51:I51)</f>
        <v>0</v>
      </c>
      <c r="K51" s="223">
        <f>SUM(K48:K50)</f>
        <v>0</v>
      </c>
      <c r="L51" s="224">
        <f>SUM(L48:L50)</f>
        <v>0</v>
      </c>
      <c r="M51" s="224">
        <f>SUM(M48:M50)</f>
        <v>0</v>
      </c>
      <c r="N51" s="224">
        <f>SUM(K51:M51)</f>
        <v>0</v>
      </c>
      <c r="O51" s="223">
        <f>SUM(O48:O50)</f>
        <v>0</v>
      </c>
      <c r="P51" s="224">
        <f>SUM(P48:P50)</f>
        <v>0</v>
      </c>
      <c r="Q51" s="224">
        <f>SUM(Q48:Q50)</f>
        <v>0</v>
      </c>
      <c r="R51" s="224">
        <f>SUM(O51:Q51)</f>
        <v>0</v>
      </c>
    </row>
    <row r="52" spans="1:18" s="74" customFormat="1" ht="15" customHeight="1" x14ac:dyDescent="0.25">
      <c r="A52" s="150" t="s">
        <v>40</v>
      </c>
      <c r="B52" s="154"/>
      <c r="C52" s="156">
        <f>C21+C35+C47+C51</f>
        <v>120219481</v>
      </c>
      <c r="D52" s="156">
        <f>D21+D35+D47+D51</f>
        <v>300000</v>
      </c>
      <c r="E52" s="156">
        <f>E21+E35+E47+E51</f>
        <v>10000</v>
      </c>
      <c r="F52" s="194">
        <f>SUM(C52:E52)</f>
        <v>120529481</v>
      </c>
      <c r="G52" s="225">
        <f>G21+G35+G47+G51</f>
        <v>135488715</v>
      </c>
      <c r="H52" s="226">
        <f>H21+H35+H47+H51</f>
        <v>300000</v>
      </c>
      <c r="I52" s="226">
        <f>I21+I35+I47+I51</f>
        <v>10000</v>
      </c>
      <c r="J52" s="227">
        <f>SUM(G52:I52)</f>
        <v>135798715</v>
      </c>
      <c r="K52" s="225">
        <f>K21+K35+K47+K51</f>
        <v>135879630</v>
      </c>
      <c r="L52" s="226">
        <f>L21+L35+L47+L51</f>
        <v>300000</v>
      </c>
      <c r="M52" s="226">
        <f>M21+M35+M47+M51</f>
        <v>10000</v>
      </c>
      <c r="N52" s="227">
        <f>SUM(K52:M52)</f>
        <v>136189630</v>
      </c>
      <c r="O52" s="225">
        <f>O21+O35+O47+O51</f>
        <v>134620245</v>
      </c>
      <c r="P52" s="226">
        <f>P21+P35+P47+P51</f>
        <v>300000</v>
      </c>
      <c r="Q52" s="226">
        <f>Q21+Q35+Q47+Q51</f>
        <v>10000</v>
      </c>
      <c r="R52" s="227">
        <f>SUM(O52:Q52)</f>
        <v>134930245</v>
      </c>
    </row>
    <row r="53" spans="1:18" ht="15" customHeight="1" x14ac:dyDescent="0.25">
      <c r="A53" s="177" t="s">
        <v>280</v>
      </c>
      <c r="B53" s="274" t="s">
        <v>281</v>
      </c>
      <c r="C53" s="72">
        <v>0</v>
      </c>
      <c r="D53" s="72">
        <v>0</v>
      </c>
      <c r="E53" s="72">
        <v>0</v>
      </c>
      <c r="F53" s="191">
        <f>SUM(C53:E53)</f>
        <v>0</v>
      </c>
      <c r="G53" s="212">
        <v>0</v>
      </c>
      <c r="H53" s="93">
        <v>0</v>
      </c>
      <c r="I53" s="93">
        <v>0</v>
      </c>
      <c r="J53" s="93">
        <f>SUM(G53:I53)</f>
        <v>0</v>
      </c>
      <c r="K53" s="212">
        <v>0</v>
      </c>
      <c r="L53" s="93">
        <v>0</v>
      </c>
      <c r="M53" s="93">
        <v>0</v>
      </c>
      <c r="N53" s="93">
        <f>SUM(K53:M53)</f>
        <v>0</v>
      </c>
      <c r="O53" s="212">
        <v>0</v>
      </c>
      <c r="P53" s="93">
        <v>0</v>
      </c>
      <c r="Q53" s="93">
        <v>0</v>
      </c>
      <c r="R53" s="93">
        <f>SUM(O53:Q53)</f>
        <v>0</v>
      </c>
    </row>
    <row r="54" spans="1:18" ht="15" customHeight="1" x14ac:dyDescent="0.25">
      <c r="A54" s="177" t="s">
        <v>282</v>
      </c>
      <c r="B54" s="274" t="s">
        <v>283</v>
      </c>
      <c r="C54" s="72">
        <v>0</v>
      </c>
      <c r="D54" s="72">
        <v>0</v>
      </c>
      <c r="E54" s="72">
        <v>0</v>
      </c>
      <c r="F54" s="191">
        <f>SUM(C54:E54)</f>
        <v>0</v>
      </c>
      <c r="G54" s="212">
        <v>0</v>
      </c>
      <c r="H54" s="93">
        <v>0</v>
      </c>
      <c r="I54" s="93">
        <v>0</v>
      </c>
      <c r="J54" s="93">
        <f>SUM(G54:I54)</f>
        <v>0</v>
      </c>
      <c r="K54" s="212">
        <v>0</v>
      </c>
      <c r="L54" s="93">
        <v>0</v>
      </c>
      <c r="M54" s="93">
        <v>0</v>
      </c>
      <c r="N54" s="93">
        <f>SUM(K54:M54)</f>
        <v>0</v>
      </c>
      <c r="O54" s="212">
        <v>0</v>
      </c>
      <c r="P54" s="93">
        <v>0</v>
      </c>
      <c r="Q54" s="93">
        <v>0</v>
      </c>
      <c r="R54" s="93">
        <f>SUM(O54:Q54)</f>
        <v>0</v>
      </c>
    </row>
    <row r="55" spans="1:18" ht="15" customHeight="1" x14ac:dyDescent="0.25">
      <c r="A55" s="177" t="s">
        <v>476</v>
      </c>
      <c r="B55" s="274" t="s">
        <v>284</v>
      </c>
      <c r="C55" s="72">
        <v>0</v>
      </c>
      <c r="D55" s="72">
        <v>0</v>
      </c>
      <c r="E55" s="72">
        <v>0</v>
      </c>
      <c r="F55" s="191">
        <f>SUM(C55:E55)</f>
        <v>0</v>
      </c>
      <c r="G55" s="212">
        <v>0</v>
      </c>
      <c r="H55" s="93">
        <v>0</v>
      </c>
      <c r="I55" s="93">
        <v>0</v>
      </c>
      <c r="J55" s="93">
        <f>SUM(G55:I55)</f>
        <v>0</v>
      </c>
      <c r="K55" s="212">
        <v>0</v>
      </c>
      <c r="L55" s="93">
        <v>0</v>
      </c>
      <c r="M55" s="93">
        <v>0</v>
      </c>
      <c r="N55" s="93">
        <f>SUM(K55:M55)</f>
        <v>0</v>
      </c>
      <c r="O55" s="212">
        <v>0</v>
      </c>
      <c r="P55" s="93">
        <v>0</v>
      </c>
      <c r="Q55" s="93">
        <v>0</v>
      </c>
      <c r="R55" s="93">
        <f>SUM(O55:Q55)</f>
        <v>0</v>
      </c>
    </row>
    <row r="56" spans="1:18" ht="15" customHeight="1" x14ac:dyDescent="0.25">
      <c r="A56" s="177" t="s">
        <v>477</v>
      </c>
      <c r="B56" s="274" t="s">
        <v>285</v>
      </c>
      <c r="C56" s="72">
        <v>0</v>
      </c>
      <c r="D56" s="72">
        <v>0</v>
      </c>
      <c r="E56" s="72">
        <v>0</v>
      </c>
      <c r="F56" s="191">
        <f>SUM(C56:E56)</f>
        <v>0</v>
      </c>
      <c r="G56" s="212">
        <v>0</v>
      </c>
      <c r="H56" s="93">
        <v>0</v>
      </c>
      <c r="I56" s="93">
        <v>0</v>
      </c>
      <c r="J56" s="93">
        <f>SUM(G56:I56)</f>
        <v>0</v>
      </c>
      <c r="K56" s="212">
        <v>0</v>
      </c>
      <c r="L56" s="93">
        <v>0</v>
      </c>
      <c r="M56" s="93">
        <v>0</v>
      </c>
      <c r="N56" s="93">
        <f>SUM(K56:M56)</f>
        <v>0</v>
      </c>
      <c r="O56" s="212">
        <v>0</v>
      </c>
      <c r="P56" s="93">
        <v>0</v>
      </c>
      <c r="Q56" s="93">
        <v>0</v>
      </c>
      <c r="R56" s="93">
        <f>SUM(O56:Q56)</f>
        <v>0</v>
      </c>
    </row>
    <row r="57" spans="1:18" ht="15" customHeight="1" x14ac:dyDescent="0.25">
      <c r="A57" s="177" t="s">
        <v>478</v>
      </c>
      <c r="B57" s="274" t="s">
        <v>286</v>
      </c>
      <c r="C57" s="72">
        <v>1351547</v>
      </c>
      <c r="D57" s="72">
        <v>0</v>
      </c>
      <c r="E57" s="72">
        <v>0</v>
      </c>
      <c r="F57" s="191">
        <f>SUM(C57:E57)</f>
        <v>1351547</v>
      </c>
      <c r="G57" s="212">
        <v>1351547</v>
      </c>
      <c r="H57" s="93">
        <v>0</v>
      </c>
      <c r="I57" s="93">
        <v>0</v>
      </c>
      <c r="J57" s="93">
        <f>SUM(G57:I57)</f>
        <v>1351547</v>
      </c>
      <c r="K57" s="212">
        <v>1351547</v>
      </c>
      <c r="L57" s="93">
        <v>0</v>
      </c>
      <c r="M57" s="93">
        <v>0</v>
      </c>
      <c r="N57" s="93">
        <f>SUM(K57:M57)</f>
        <v>1351547</v>
      </c>
      <c r="O57" s="205">
        <v>27016214</v>
      </c>
      <c r="P57" s="93">
        <v>0</v>
      </c>
      <c r="Q57" s="93">
        <v>0</v>
      </c>
      <c r="R57" s="93">
        <f>SUM(O57:Q57)</f>
        <v>27016214</v>
      </c>
    </row>
    <row r="58" spans="1:18" s="74" customFormat="1" ht="15" customHeight="1" x14ac:dyDescent="0.25">
      <c r="A58" s="265" t="s">
        <v>513</v>
      </c>
      <c r="B58" s="273" t="s">
        <v>287</v>
      </c>
      <c r="C58" s="75">
        <f>SUM(C53:C57)</f>
        <v>1351547</v>
      </c>
      <c r="D58" s="75">
        <f>SUM(D53:D57)</f>
        <v>0</v>
      </c>
      <c r="E58" s="75">
        <f>SUM(E53:E57)</f>
        <v>0</v>
      </c>
      <c r="F58" s="192">
        <f>SUM(C58:E58)</f>
        <v>1351547</v>
      </c>
      <c r="G58" s="221">
        <f>SUM(G53:G57)</f>
        <v>1351547</v>
      </c>
      <c r="H58" s="103">
        <f>SUM(H53:H57)</f>
        <v>0</v>
      </c>
      <c r="I58" s="103">
        <f>SUM(I53:I57)</f>
        <v>0</v>
      </c>
      <c r="J58" s="103">
        <f>SUM(G58:I58)</f>
        <v>1351547</v>
      </c>
      <c r="K58" s="221">
        <f>SUM(K53:K57)</f>
        <v>1351547</v>
      </c>
      <c r="L58" s="103">
        <f>SUM(L53:L57)</f>
        <v>0</v>
      </c>
      <c r="M58" s="103">
        <f>SUM(M53:M57)</f>
        <v>0</v>
      </c>
      <c r="N58" s="103">
        <f>SUM(K58:M58)</f>
        <v>1351547</v>
      </c>
      <c r="O58" s="221">
        <f>SUM(O53:O57)</f>
        <v>27016214</v>
      </c>
      <c r="P58" s="103">
        <f>SUM(P53:P57)</f>
        <v>0</v>
      </c>
      <c r="Q58" s="103">
        <f>SUM(Q53:Q57)</f>
        <v>0</v>
      </c>
      <c r="R58" s="103">
        <f>SUM(O58:Q58)</f>
        <v>27016214</v>
      </c>
    </row>
    <row r="59" spans="1:18" ht="15" customHeight="1" x14ac:dyDescent="0.25">
      <c r="A59" s="268" t="s">
        <v>495</v>
      </c>
      <c r="B59" s="274" t="s">
        <v>326</v>
      </c>
      <c r="C59" s="72">
        <v>0</v>
      </c>
      <c r="D59" s="72">
        <v>0</v>
      </c>
      <c r="E59" s="72">
        <v>0</v>
      </c>
      <c r="F59" s="191">
        <f>SUM(C59:E59)</f>
        <v>0</v>
      </c>
      <c r="G59" s="212">
        <v>0</v>
      </c>
      <c r="H59" s="93">
        <v>0</v>
      </c>
      <c r="I59" s="93">
        <v>0</v>
      </c>
      <c r="J59" s="93">
        <f>SUM(G59:I59)</f>
        <v>0</v>
      </c>
      <c r="K59" s="212">
        <v>0</v>
      </c>
      <c r="L59" s="93">
        <v>0</v>
      </c>
      <c r="M59" s="93">
        <v>0</v>
      </c>
      <c r="N59" s="93">
        <f>SUM(K59:M59)</f>
        <v>0</v>
      </c>
      <c r="O59" s="212">
        <v>0</v>
      </c>
      <c r="P59" s="93">
        <v>0</v>
      </c>
      <c r="Q59" s="93">
        <v>0</v>
      </c>
      <c r="R59" s="93">
        <f>SUM(O59:Q59)</f>
        <v>0</v>
      </c>
    </row>
    <row r="60" spans="1:18" ht="15" customHeight="1" x14ac:dyDescent="0.25">
      <c r="A60" s="268" t="s">
        <v>496</v>
      </c>
      <c r="B60" s="274" t="s">
        <v>327</v>
      </c>
      <c r="C60" s="72">
        <v>0</v>
      </c>
      <c r="D60" s="72">
        <v>0</v>
      </c>
      <c r="E60" s="72">
        <v>0</v>
      </c>
      <c r="F60" s="191">
        <f>SUM(C60:E60)</f>
        <v>0</v>
      </c>
      <c r="G60" s="212">
        <v>0</v>
      </c>
      <c r="H60" s="93">
        <v>0</v>
      </c>
      <c r="I60" s="93">
        <v>0</v>
      </c>
      <c r="J60" s="93">
        <f>SUM(G60:I60)</f>
        <v>0</v>
      </c>
      <c r="K60" s="212">
        <v>0</v>
      </c>
      <c r="L60" s="93">
        <v>0</v>
      </c>
      <c r="M60" s="93">
        <v>0</v>
      </c>
      <c r="N60" s="93">
        <f>SUM(K60:M60)</f>
        <v>0</v>
      </c>
      <c r="O60" s="212">
        <v>0</v>
      </c>
      <c r="P60" s="93">
        <v>0</v>
      </c>
      <c r="Q60" s="93">
        <v>0</v>
      </c>
      <c r="R60" s="93">
        <f>SUM(O60:Q60)</f>
        <v>0</v>
      </c>
    </row>
    <row r="61" spans="1:18" ht="15" customHeight="1" x14ac:dyDescent="0.25">
      <c r="A61" s="268" t="s">
        <v>328</v>
      </c>
      <c r="B61" s="274" t="s">
        <v>329</v>
      </c>
      <c r="C61" s="72">
        <v>0</v>
      </c>
      <c r="D61" s="72">
        <v>0</v>
      </c>
      <c r="E61" s="72">
        <v>0</v>
      </c>
      <c r="F61" s="191">
        <f>SUM(C61:E61)</f>
        <v>0</v>
      </c>
      <c r="G61" s="212">
        <v>0</v>
      </c>
      <c r="H61" s="93">
        <v>0</v>
      </c>
      <c r="I61" s="93">
        <v>0</v>
      </c>
      <c r="J61" s="93">
        <f>SUM(G61:I61)</f>
        <v>0</v>
      </c>
      <c r="K61" s="212">
        <v>0</v>
      </c>
      <c r="L61" s="93">
        <v>0</v>
      </c>
      <c r="M61" s="93">
        <v>0</v>
      </c>
      <c r="N61" s="93">
        <f>SUM(K61:M61)</f>
        <v>0</v>
      </c>
      <c r="O61" s="212">
        <v>0</v>
      </c>
      <c r="P61" s="93">
        <v>0</v>
      </c>
      <c r="Q61" s="93">
        <v>0</v>
      </c>
      <c r="R61" s="93">
        <f>SUM(O61:Q61)</f>
        <v>0</v>
      </c>
    </row>
    <row r="62" spans="1:18" ht="15" customHeight="1" x14ac:dyDescent="0.25">
      <c r="A62" s="268" t="s">
        <v>497</v>
      </c>
      <c r="B62" s="274" t="s">
        <v>330</v>
      </c>
      <c r="C62" s="72">
        <v>0</v>
      </c>
      <c r="D62" s="72">
        <v>0</v>
      </c>
      <c r="E62" s="72">
        <v>0</v>
      </c>
      <c r="F62" s="191">
        <f>SUM(C62:E62)</f>
        <v>0</v>
      </c>
      <c r="G62" s="212">
        <v>0</v>
      </c>
      <c r="H62" s="93">
        <v>0</v>
      </c>
      <c r="I62" s="93">
        <v>0</v>
      </c>
      <c r="J62" s="93">
        <f>SUM(G62:I62)</f>
        <v>0</v>
      </c>
      <c r="K62" s="212">
        <v>0</v>
      </c>
      <c r="L62" s="93">
        <v>0</v>
      </c>
      <c r="M62" s="93">
        <v>0</v>
      </c>
      <c r="N62" s="93">
        <f>SUM(K62:M62)</f>
        <v>0</v>
      </c>
      <c r="O62" s="212">
        <v>0</v>
      </c>
      <c r="P62" s="93">
        <v>0</v>
      </c>
      <c r="Q62" s="93">
        <v>0</v>
      </c>
      <c r="R62" s="93">
        <f>SUM(O62:Q62)</f>
        <v>0</v>
      </c>
    </row>
    <row r="63" spans="1:18" ht="15" customHeight="1" x14ac:dyDescent="0.25">
      <c r="A63" s="268" t="s">
        <v>331</v>
      </c>
      <c r="B63" s="274" t="s">
        <v>332</v>
      </c>
      <c r="C63" s="72">
        <v>0</v>
      </c>
      <c r="D63" s="72">
        <v>0</v>
      </c>
      <c r="E63" s="72">
        <v>0</v>
      </c>
      <c r="F63" s="191">
        <f>SUM(C63:E63)</f>
        <v>0</v>
      </c>
      <c r="G63" s="212">
        <v>0</v>
      </c>
      <c r="H63" s="93">
        <v>0</v>
      </c>
      <c r="I63" s="93">
        <v>0</v>
      </c>
      <c r="J63" s="93">
        <f>SUM(G63:I63)</f>
        <v>0</v>
      </c>
      <c r="K63" s="212">
        <v>0</v>
      </c>
      <c r="L63" s="93">
        <v>0</v>
      </c>
      <c r="M63" s="93">
        <v>0</v>
      </c>
      <c r="N63" s="93">
        <f>SUM(K63:M63)</f>
        <v>0</v>
      </c>
      <c r="O63" s="212">
        <v>0</v>
      </c>
      <c r="P63" s="93">
        <v>0</v>
      </c>
      <c r="Q63" s="93">
        <v>0</v>
      </c>
      <c r="R63" s="93">
        <f>SUM(O63:Q63)</f>
        <v>0</v>
      </c>
    </row>
    <row r="64" spans="1:18" s="74" customFormat="1" ht="15" customHeight="1" x14ac:dyDescent="0.25">
      <c r="A64" s="265" t="s">
        <v>518</v>
      </c>
      <c r="B64" s="273" t="s">
        <v>333</v>
      </c>
      <c r="C64" s="75">
        <f>SUM(C59:C63)</f>
        <v>0</v>
      </c>
      <c r="D64" s="75">
        <f>SUM(D59:D63)</f>
        <v>0</v>
      </c>
      <c r="E64" s="75">
        <f>SUM(E59:E63)</f>
        <v>0</v>
      </c>
      <c r="F64" s="192">
        <f>SUM(C64:E64)</f>
        <v>0</v>
      </c>
      <c r="G64" s="221">
        <f>SUM(G59:G63)</f>
        <v>0</v>
      </c>
      <c r="H64" s="103">
        <f>SUM(H59:H63)</f>
        <v>0</v>
      </c>
      <c r="I64" s="103">
        <f>SUM(I59:I63)</f>
        <v>0</v>
      </c>
      <c r="J64" s="103">
        <f>SUM(G64:I64)</f>
        <v>0</v>
      </c>
      <c r="K64" s="221">
        <f>SUM(K59:K63)</f>
        <v>0</v>
      </c>
      <c r="L64" s="103">
        <f>SUM(L59:L63)</f>
        <v>0</v>
      </c>
      <c r="M64" s="103">
        <f>SUM(M59:M63)</f>
        <v>0</v>
      </c>
      <c r="N64" s="103">
        <f>SUM(K64:M64)</f>
        <v>0</v>
      </c>
      <c r="O64" s="221">
        <f>SUM(O59:O63)</f>
        <v>0</v>
      </c>
      <c r="P64" s="103">
        <f>SUM(P59:P63)</f>
        <v>0</v>
      </c>
      <c r="Q64" s="103">
        <f>SUM(Q59:Q63)</f>
        <v>0</v>
      </c>
      <c r="R64" s="103">
        <f>SUM(O64:Q64)</f>
        <v>0</v>
      </c>
    </row>
    <row r="65" spans="1:18" ht="15" customHeight="1" x14ac:dyDescent="0.25">
      <c r="A65" s="268" t="s">
        <v>338</v>
      </c>
      <c r="B65" s="274" t="s">
        <v>339</v>
      </c>
      <c r="C65" s="72">
        <v>0</v>
      </c>
      <c r="D65" s="72">
        <v>0</v>
      </c>
      <c r="E65" s="72">
        <v>0</v>
      </c>
      <c r="F65" s="191">
        <f>SUM(C65:E65)</f>
        <v>0</v>
      </c>
      <c r="G65" s="212">
        <v>0</v>
      </c>
      <c r="H65" s="93">
        <v>0</v>
      </c>
      <c r="I65" s="93">
        <v>0</v>
      </c>
      <c r="J65" s="93">
        <f>SUM(G65:I65)</f>
        <v>0</v>
      </c>
      <c r="K65" s="212">
        <v>0</v>
      </c>
      <c r="L65" s="93">
        <v>0</v>
      </c>
      <c r="M65" s="93">
        <v>0</v>
      </c>
      <c r="N65" s="93">
        <f>SUM(K65:M65)</f>
        <v>0</v>
      </c>
      <c r="O65" s="212">
        <v>0</v>
      </c>
      <c r="P65" s="93">
        <v>0</v>
      </c>
      <c r="Q65" s="93">
        <v>0</v>
      </c>
      <c r="R65" s="93">
        <f>SUM(O65:Q65)</f>
        <v>0</v>
      </c>
    </row>
    <row r="66" spans="1:18" ht="15" customHeight="1" x14ac:dyDescent="0.25">
      <c r="A66" s="177" t="s">
        <v>500</v>
      </c>
      <c r="B66" s="274" t="s">
        <v>340</v>
      </c>
      <c r="C66" s="72">
        <v>0</v>
      </c>
      <c r="D66" s="72">
        <v>0</v>
      </c>
      <c r="E66" s="72">
        <v>0</v>
      </c>
      <c r="F66" s="191">
        <f>SUM(C66:E66)</f>
        <v>0</v>
      </c>
      <c r="G66" s="212">
        <v>0</v>
      </c>
      <c r="H66" s="93">
        <v>0</v>
      </c>
      <c r="I66" s="93">
        <v>0</v>
      </c>
      <c r="J66" s="93">
        <f>SUM(G66:I66)</f>
        <v>0</v>
      </c>
      <c r="K66" s="212">
        <v>0</v>
      </c>
      <c r="L66" s="93">
        <v>0</v>
      </c>
      <c r="M66" s="93">
        <v>0</v>
      </c>
      <c r="N66" s="93">
        <f>SUM(K66:M66)</f>
        <v>0</v>
      </c>
      <c r="O66" s="212">
        <v>0</v>
      </c>
      <c r="P66" s="93">
        <v>0</v>
      </c>
      <c r="Q66" s="93">
        <v>0</v>
      </c>
      <c r="R66" s="93">
        <f>SUM(O66:Q66)</f>
        <v>0</v>
      </c>
    </row>
    <row r="67" spans="1:18" ht="15" customHeight="1" x14ac:dyDescent="0.25">
      <c r="A67" s="268" t="s">
        <v>501</v>
      </c>
      <c r="B67" s="274" t="s">
        <v>341</v>
      </c>
      <c r="C67" s="72">
        <v>0</v>
      </c>
      <c r="D67" s="72">
        <v>0</v>
      </c>
      <c r="E67" s="72">
        <v>0</v>
      </c>
      <c r="F67" s="191">
        <f>SUM(C67:E67)</f>
        <v>0</v>
      </c>
      <c r="G67" s="212">
        <v>0</v>
      </c>
      <c r="H67" s="93">
        <v>0</v>
      </c>
      <c r="I67" s="93">
        <v>0</v>
      </c>
      <c r="J67" s="93">
        <f>SUM(G67:I67)</f>
        <v>0</v>
      </c>
      <c r="K67" s="212">
        <v>0</v>
      </c>
      <c r="L67" s="93">
        <v>0</v>
      </c>
      <c r="M67" s="93">
        <v>0</v>
      </c>
      <c r="N67" s="93">
        <f>SUM(K67:M67)</f>
        <v>0</v>
      </c>
      <c r="O67" s="212">
        <v>0</v>
      </c>
      <c r="P67" s="93">
        <v>0</v>
      </c>
      <c r="Q67" s="93">
        <v>0</v>
      </c>
      <c r="R67" s="93">
        <f>SUM(O67:Q67)</f>
        <v>0</v>
      </c>
    </row>
    <row r="68" spans="1:18" s="74" customFormat="1" ht="15" customHeight="1" x14ac:dyDescent="0.25">
      <c r="A68" s="265" t="s">
        <v>521</v>
      </c>
      <c r="B68" s="273" t="s">
        <v>342</v>
      </c>
      <c r="C68" s="75">
        <f>SUM(C65:C67)</f>
        <v>0</v>
      </c>
      <c r="D68" s="75">
        <f>SUM(D65:D67)</f>
        <v>0</v>
      </c>
      <c r="E68" s="75">
        <f>SUM(E65:E67)</f>
        <v>0</v>
      </c>
      <c r="F68" s="192">
        <f>SUM(C68:E68)</f>
        <v>0</v>
      </c>
      <c r="G68" s="221">
        <f>SUM(G65:G67)</f>
        <v>0</v>
      </c>
      <c r="H68" s="103">
        <f>SUM(H65:H67)</f>
        <v>0</v>
      </c>
      <c r="I68" s="103">
        <f>SUM(I65:I67)</f>
        <v>0</v>
      </c>
      <c r="J68" s="103">
        <f>SUM(G68:I68)</f>
        <v>0</v>
      </c>
      <c r="K68" s="221">
        <f>SUM(K65:K67)</f>
        <v>0</v>
      </c>
      <c r="L68" s="103">
        <f>SUM(L65:L67)</f>
        <v>0</v>
      </c>
      <c r="M68" s="103">
        <f>SUM(M65:M67)</f>
        <v>0</v>
      </c>
      <c r="N68" s="103">
        <f>SUM(K68:M68)</f>
        <v>0</v>
      </c>
      <c r="O68" s="221">
        <f>SUM(O65:O67)</f>
        <v>0</v>
      </c>
      <c r="P68" s="103">
        <f>SUM(P65:P67)</f>
        <v>0</v>
      </c>
      <c r="Q68" s="103">
        <f>SUM(Q65:Q67)</f>
        <v>0</v>
      </c>
      <c r="R68" s="103">
        <f>SUM(O68:Q68)</f>
        <v>0</v>
      </c>
    </row>
    <row r="69" spans="1:18" s="74" customFormat="1" ht="15" customHeight="1" x14ac:dyDescent="0.25">
      <c r="A69" s="150" t="s">
        <v>41</v>
      </c>
      <c r="B69" s="154"/>
      <c r="C69" s="156">
        <f>C58+C64+C68</f>
        <v>1351547</v>
      </c>
      <c r="D69" s="156">
        <f>D58+D64+D68</f>
        <v>0</v>
      </c>
      <c r="E69" s="156">
        <f>E58+E64+E68</f>
        <v>0</v>
      </c>
      <c r="F69" s="194">
        <f>SUM(C69:E69)</f>
        <v>1351547</v>
      </c>
      <c r="G69" s="225">
        <f>G58+G64+G68</f>
        <v>1351547</v>
      </c>
      <c r="H69" s="226">
        <f>H58+H64+H68</f>
        <v>0</v>
      </c>
      <c r="I69" s="226">
        <f>I58+I64+I68</f>
        <v>0</v>
      </c>
      <c r="J69" s="227">
        <f>SUM(G69:I69)</f>
        <v>1351547</v>
      </c>
      <c r="K69" s="225">
        <f>K58+K64+K68</f>
        <v>1351547</v>
      </c>
      <c r="L69" s="226">
        <f>L58+L64+L68</f>
        <v>0</v>
      </c>
      <c r="M69" s="226">
        <f>M58+M64+M68</f>
        <v>0</v>
      </c>
      <c r="N69" s="227">
        <f>SUM(K69:M69)</f>
        <v>1351547</v>
      </c>
      <c r="O69" s="225">
        <f>O58+O64+O68</f>
        <v>27016214</v>
      </c>
      <c r="P69" s="226">
        <f>P58+P64+P68</f>
        <v>0</v>
      </c>
      <c r="Q69" s="226">
        <f>Q58+Q64+Q68</f>
        <v>0</v>
      </c>
      <c r="R69" s="227">
        <f>SUM(O69:Q69)</f>
        <v>27016214</v>
      </c>
    </row>
    <row r="70" spans="1:18" s="74" customFormat="1" ht="15.75" x14ac:dyDescent="0.25">
      <c r="A70" s="111" t="s">
        <v>520</v>
      </c>
      <c r="B70" s="105" t="s">
        <v>343</v>
      </c>
      <c r="C70" s="107">
        <f>C21+C35+C47+C51+C58+C64+C68</f>
        <v>121571028</v>
      </c>
      <c r="D70" s="107">
        <f>D21+D35+D47+D51+D58+D64+D68</f>
        <v>300000</v>
      </c>
      <c r="E70" s="107">
        <f>E21+E35+E47+E51+E58+E64+E68</f>
        <v>10000</v>
      </c>
      <c r="F70" s="195">
        <f>SUM(C70:E70)</f>
        <v>121881028</v>
      </c>
      <c r="G70" s="228">
        <f>G21+G35+G47+G51+G58+G64+G68</f>
        <v>136840262</v>
      </c>
      <c r="H70" s="229">
        <f>H21+H35+H47+H51+H58+H64+H68</f>
        <v>300000</v>
      </c>
      <c r="I70" s="229">
        <f>I21+I35+I47+I51+I58+I64+I68</f>
        <v>10000</v>
      </c>
      <c r="J70" s="229">
        <f>SUM(G70:I70)</f>
        <v>137150262</v>
      </c>
      <c r="K70" s="228">
        <f>K21+K35+K47+K51+K58+K64+K68</f>
        <v>137231177</v>
      </c>
      <c r="L70" s="229">
        <f>L21+L35+L47+L51+L58+L64+L68</f>
        <v>300000</v>
      </c>
      <c r="M70" s="229">
        <f>M21+M35+M47+M51+M58+M64+M68</f>
        <v>10000</v>
      </c>
      <c r="N70" s="229">
        <f>SUM(K70:M70)</f>
        <v>137541177</v>
      </c>
      <c r="O70" s="228">
        <f>O21+O35+O47+O51+O58+O64+O68</f>
        <v>161636459</v>
      </c>
      <c r="P70" s="229">
        <f>P21+P35+P47+P51+P58+P64+P68</f>
        <v>300000</v>
      </c>
      <c r="Q70" s="229">
        <f>Q21+Q35+Q47+Q51+Q58+Q64+Q68</f>
        <v>10000</v>
      </c>
      <c r="R70" s="229">
        <f>SUM(O70:Q70)</f>
        <v>161946459</v>
      </c>
    </row>
    <row r="71" spans="1:18" s="74" customFormat="1" ht="15.75" x14ac:dyDescent="0.25">
      <c r="A71" s="157" t="s">
        <v>42</v>
      </c>
      <c r="B71" s="158"/>
      <c r="C71" s="159">
        <f>C52-'2A melléklet'!C76</f>
        <v>34002966</v>
      </c>
      <c r="D71" s="159">
        <f>D52-'2A melléklet'!D76</f>
        <v>0</v>
      </c>
      <c r="E71" s="159">
        <f>E52-'2A melléklet'!E76</f>
        <v>1000</v>
      </c>
      <c r="F71" s="196">
        <f>SUM(C71:E71)</f>
        <v>34003966</v>
      </c>
      <c r="G71" s="230">
        <f>G52-'2A melléklet'!G76</f>
        <v>49272200</v>
      </c>
      <c r="H71" s="231">
        <f>H52-'2A melléklet'!H76</f>
        <v>0</v>
      </c>
      <c r="I71" s="231">
        <f>I52-'2A melléklet'!I76</f>
        <v>1000</v>
      </c>
      <c r="J71" s="231">
        <f>SUM(G71:I71)</f>
        <v>49273200</v>
      </c>
      <c r="K71" s="230">
        <f>K52-'2A melléklet'!K76</f>
        <v>52819567</v>
      </c>
      <c r="L71" s="231">
        <f>L52-'2A melléklet'!L76</f>
        <v>0</v>
      </c>
      <c r="M71" s="231">
        <f>M52-'2A melléklet'!M76</f>
        <v>1000</v>
      </c>
      <c r="N71" s="231">
        <f>SUM(K71:M71)</f>
        <v>52820567</v>
      </c>
      <c r="O71" s="230">
        <f>O52-'2A melléklet'!O76</f>
        <v>32079268</v>
      </c>
      <c r="P71" s="231">
        <f>P52-'2A melléklet'!P76</f>
        <v>0</v>
      </c>
      <c r="Q71" s="231">
        <f>Q52-'2A melléklet'!Q76</f>
        <v>1000</v>
      </c>
      <c r="R71" s="231">
        <f>SUM(O71:Q71)</f>
        <v>32080268</v>
      </c>
    </row>
    <row r="72" spans="1:18" s="74" customFormat="1" ht="15.75" x14ac:dyDescent="0.25">
      <c r="A72" s="157" t="s">
        <v>43</v>
      </c>
      <c r="B72" s="158"/>
      <c r="C72" s="159">
        <f>C69-'2A melléklet'!C100</f>
        <v>-160846713</v>
      </c>
      <c r="D72" s="159">
        <f>D69-'2A melléklet'!D100</f>
        <v>0</v>
      </c>
      <c r="E72" s="159">
        <f>E69-'2A melléklet'!E100</f>
        <v>0</v>
      </c>
      <c r="F72" s="196">
        <f>SUM(C72:E72)</f>
        <v>-160846713</v>
      </c>
      <c r="G72" s="230">
        <f>G69-'2A melléklet'!G100</f>
        <v>-160846713</v>
      </c>
      <c r="H72" s="231">
        <f>H69-'2A melléklet'!H100</f>
        <v>0</v>
      </c>
      <c r="I72" s="231">
        <f>I69-'2A melléklet'!I100</f>
        <v>0</v>
      </c>
      <c r="J72" s="231">
        <f>SUM(G72:I72)</f>
        <v>-160846713</v>
      </c>
      <c r="K72" s="230">
        <f>K69-'2A melléklet'!K100</f>
        <v>-160179963</v>
      </c>
      <c r="L72" s="231">
        <f>L69-'2A melléklet'!L100</f>
        <v>0</v>
      </c>
      <c r="M72" s="231">
        <f>M69-'2A melléklet'!M100</f>
        <v>0</v>
      </c>
      <c r="N72" s="231">
        <f>SUM(K72:M72)</f>
        <v>-160179963</v>
      </c>
      <c r="O72" s="230">
        <f>O69-'2A melléklet'!O100</f>
        <v>-139114378</v>
      </c>
      <c r="P72" s="231">
        <f>P69-'2A melléklet'!P100</f>
        <v>0</v>
      </c>
      <c r="Q72" s="231">
        <f>Q69-'2A melléklet'!Q100</f>
        <v>0</v>
      </c>
      <c r="R72" s="231">
        <f>SUM(O72:Q72)</f>
        <v>-139114378</v>
      </c>
    </row>
    <row r="73" spans="1:18" x14ac:dyDescent="0.25">
      <c r="A73" s="267" t="s">
        <v>502</v>
      </c>
      <c r="B73" s="177" t="s">
        <v>344</v>
      </c>
      <c r="C73" s="72">
        <v>0</v>
      </c>
      <c r="D73" s="72">
        <v>0</v>
      </c>
      <c r="E73" s="72">
        <v>0</v>
      </c>
      <c r="F73" s="191">
        <f>SUM(C73:E73)</f>
        <v>0</v>
      </c>
      <c r="G73" s="212">
        <v>0</v>
      </c>
      <c r="H73" s="93">
        <v>0</v>
      </c>
      <c r="I73" s="93">
        <v>0</v>
      </c>
      <c r="J73" s="93">
        <f>SUM(G73:I73)</f>
        <v>0</v>
      </c>
      <c r="K73" s="212">
        <v>0</v>
      </c>
      <c r="L73" s="93">
        <v>0</v>
      </c>
      <c r="M73" s="93">
        <v>0</v>
      </c>
      <c r="N73" s="93">
        <f>SUM(K73:M73)</f>
        <v>0</v>
      </c>
      <c r="O73" s="212">
        <v>0</v>
      </c>
      <c r="P73" s="93">
        <v>0</v>
      </c>
      <c r="Q73" s="93">
        <v>0</v>
      </c>
      <c r="R73" s="93">
        <f>SUM(O73:Q73)</f>
        <v>0</v>
      </c>
    </row>
    <row r="74" spans="1:18" x14ac:dyDescent="0.25">
      <c r="A74" s="268" t="s">
        <v>345</v>
      </c>
      <c r="B74" s="177" t="s">
        <v>346</v>
      </c>
      <c r="C74" s="72">
        <v>0</v>
      </c>
      <c r="D74" s="72">
        <v>0</v>
      </c>
      <c r="E74" s="72">
        <v>0</v>
      </c>
      <c r="F74" s="191">
        <f>SUM(C74:E74)</f>
        <v>0</v>
      </c>
      <c r="G74" s="212">
        <v>0</v>
      </c>
      <c r="H74" s="93">
        <v>0</v>
      </c>
      <c r="I74" s="93">
        <v>0</v>
      </c>
      <c r="J74" s="93">
        <f>SUM(G74:I74)</f>
        <v>0</v>
      </c>
      <c r="K74" s="212">
        <v>0</v>
      </c>
      <c r="L74" s="93">
        <v>0</v>
      </c>
      <c r="M74" s="93">
        <v>0</v>
      </c>
      <c r="N74" s="93">
        <f>SUM(K74:M74)</f>
        <v>0</v>
      </c>
      <c r="O74" s="212">
        <v>0</v>
      </c>
      <c r="P74" s="93">
        <v>0</v>
      </c>
      <c r="Q74" s="93">
        <v>0</v>
      </c>
      <c r="R74" s="93">
        <f>SUM(O74:Q74)</f>
        <v>0</v>
      </c>
    </row>
    <row r="75" spans="1:18" x14ac:dyDescent="0.25">
      <c r="A75" s="267" t="s">
        <v>503</v>
      </c>
      <c r="B75" s="177" t="s">
        <v>347</v>
      </c>
      <c r="C75" s="72">
        <v>0</v>
      </c>
      <c r="D75" s="72">
        <v>0</v>
      </c>
      <c r="E75" s="72">
        <v>0</v>
      </c>
      <c r="F75" s="191">
        <f>SUM(C75:E75)</f>
        <v>0</v>
      </c>
      <c r="G75" s="212">
        <v>0</v>
      </c>
      <c r="H75" s="93">
        <v>0</v>
      </c>
      <c r="I75" s="93">
        <v>0</v>
      </c>
      <c r="J75" s="93">
        <f>SUM(G75:I75)</f>
        <v>0</v>
      </c>
      <c r="K75" s="212">
        <v>0</v>
      </c>
      <c r="L75" s="93">
        <v>0</v>
      </c>
      <c r="M75" s="93">
        <v>0</v>
      </c>
      <c r="N75" s="93">
        <f>SUM(K75:M75)</f>
        <v>0</v>
      </c>
      <c r="O75" s="212">
        <v>0</v>
      </c>
      <c r="P75" s="93">
        <v>0</v>
      </c>
      <c r="Q75" s="93">
        <v>0</v>
      </c>
      <c r="R75" s="93">
        <f>SUM(O75:Q75)</f>
        <v>0</v>
      </c>
    </row>
    <row r="76" spans="1:18" s="74" customFormat="1" x14ac:dyDescent="0.25">
      <c r="A76" s="264" t="s">
        <v>522</v>
      </c>
      <c r="B76" s="263" t="s">
        <v>348</v>
      </c>
      <c r="C76" s="75">
        <v>0</v>
      </c>
      <c r="D76" s="75">
        <f>SUM(D73:D75)</f>
        <v>0</v>
      </c>
      <c r="E76" s="75">
        <f>SUM(E73:E75)</f>
        <v>0</v>
      </c>
      <c r="F76" s="192">
        <f>SUM(C76:E76)</f>
        <v>0</v>
      </c>
      <c r="G76" s="221">
        <v>0</v>
      </c>
      <c r="H76" s="103">
        <f>SUM(H73:H75)</f>
        <v>0</v>
      </c>
      <c r="I76" s="103">
        <f>SUM(I73:I75)</f>
        <v>0</v>
      </c>
      <c r="J76" s="103">
        <f>SUM(G76:I76)</f>
        <v>0</v>
      </c>
      <c r="K76" s="221">
        <v>0</v>
      </c>
      <c r="L76" s="103">
        <f>SUM(L73:L75)</f>
        <v>0</v>
      </c>
      <c r="M76" s="103">
        <f>SUM(M73:M75)</f>
        <v>0</v>
      </c>
      <c r="N76" s="103">
        <f>SUM(K76:M76)</f>
        <v>0</v>
      </c>
      <c r="O76" s="221">
        <v>0</v>
      </c>
      <c r="P76" s="103">
        <f>SUM(P73:P75)</f>
        <v>0</v>
      </c>
      <c r="Q76" s="103">
        <f>SUM(Q73:Q75)</f>
        <v>0</v>
      </c>
      <c r="R76" s="103">
        <f>SUM(O76:Q76)</f>
        <v>0</v>
      </c>
    </row>
    <row r="77" spans="1:18" x14ac:dyDescent="0.25">
      <c r="A77" s="268" t="s">
        <v>504</v>
      </c>
      <c r="B77" s="177" t="s">
        <v>349</v>
      </c>
      <c r="C77" s="72">
        <v>0</v>
      </c>
      <c r="D77" s="72">
        <v>0</v>
      </c>
      <c r="E77" s="72">
        <v>0</v>
      </c>
      <c r="F77" s="191">
        <f>SUM(C77:E77)</f>
        <v>0</v>
      </c>
      <c r="G77" s="212">
        <v>0</v>
      </c>
      <c r="H77" s="93">
        <v>0</v>
      </c>
      <c r="I77" s="93">
        <v>0</v>
      </c>
      <c r="J77" s="93">
        <f>SUM(G77:I77)</f>
        <v>0</v>
      </c>
      <c r="K77" s="212">
        <v>0</v>
      </c>
      <c r="L77" s="93">
        <v>0</v>
      </c>
      <c r="M77" s="93">
        <v>0</v>
      </c>
      <c r="N77" s="93">
        <f>SUM(K77:M77)</f>
        <v>0</v>
      </c>
      <c r="O77" s="212">
        <v>0</v>
      </c>
      <c r="P77" s="93">
        <v>0</v>
      </c>
      <c r="Q77" s="93">
        <v>0</v>
      </c>
      <c r="R77" s="93">
        <f>SUM(O77:Q77)</f>
        <v>0</v>
      </c>
    </row>
    <row r="78" spans="1:18" x14ac:dyDescent="0.25">
      <c r="A78" s="267" t="s">
        <v>350</v>
      </c>
      <c r="B78" s="177" t="s">
        <v>351</v>
      </c>
      <c r="C78" s="72">
        <v>0</v>
      </c>
      <c r="D78" s="72">
        <v>0</v>
      </c>
      <c r="E78" s="72">
        <v>0</v>
      </c>
      <c r="F78" s="191">
        <f>SUM(C78:E78)</f>
        <v>0</v>
      </c>
      <c r="G78" s="212">
        <v>0</v>
      </c>
      <c r="H78" s="93">
        <v>0</v>
      </c>
      <c r="I78" s="93">
        <v>0</v>
      </c>
      <c r="J78" s="93">
        <f>SUM(G78:I78)</f>
        <v>0</v>
      </c>
      <c r="K78" s="212">
        <v>0</v>
      </c>
      <c r="L78" s="93">
        <v>0</v>
      </c>
      <c r="M78" s="93">
        <v>0</v>
      </c>
      <c r="N78" s="93">
        <f>SUM(K78:M78)</f>
        <v>0</v>
      </c>
      <c r="O78" s="212">
        <v>0</v>
      </c>
      <c r="P78" s="93">
        <v>0</v>
      </c>
      <c r="Q78" s="93">
        <v>0</v>
      </c>
      <c r="R78" s="93">
        <f>SUM(O78:Q78)</f>
        <v>0</v>
      </c>
    </row>
    <row r="79" spans="1:18" x14ac:dyDescent="0.25">
      <c r="A79" s="268" t="s">
        <v>505</v>
      </c>
      <c r="B79" s="177" t="s">
        <v>352</v>
      </c>
      <c r="C79" s="72">
        <v>0</v>
      </c>
      <c r="D79" s="72">
        <v>0</v>
      </c>
      <c r="E79" s="72">
        <v>0</v>
      </c>
      <c r="F79" s="191">
        <f>SUM(C79:E79)</f>
        <v>0</v>
      </c>
      <c r="G79" s="212">
        <v>0</v>
      </c>
      <c r="H79" s="93">
        <v>0</v>
      </c>
      <c r="I79" s="93">
        <v>0</v>
      </c>
      <c r="J79" s="93">
        <f>SUM(G79:I79)</f>
        <v>0</v>
      </c>
      <c r="K79" s="212">
        <v>0</v>
      </c>
      <c r="L79" s="93">
        <v>0</v>
      </c>
      <c r="M79" s="93">
        <v>0</v>
      </c>
      <c r="N79" s="93">
        <f>SUM(K79:M79)</f>
        <v>0</v>
      </c>
      <c r="O79" s="212">
        <v>0</v>
      </c>
      <c r="P79" s="93">
        <v>0</v>
      </c>
      <c r="Q79" s="93">
        <v>0</v>
      </c>
      <c r="R79" s="93">
        <f>SUM(O79:Q79)</f>
        <v>0</v>
      </c>
    </row>
    <row r="80" spans="1:18" x14ac:dyDescent="0.25">
      <c r="A80" s="267" t="s">
        <v>353</v>
      </c>
      <c r="B80" s="177" t="s">
        <v>354</v>
      </c>
      <c r="C80" s="72">
        <v>0</v>
      </c>
      <c r="D80" s="72">
        <v>0</v>
      </c>
      <c r="E80" s="72">
        <v>0</v>
      </c>
      <c r="F80" s="191">
        <f>SUM(C80:E80)</f>
        <v>0</v>
      </c>
      <c r="G80" s="212">
        <v>0</v>
      </c>
      <c r="H80" s="93">
        <v>0</v>
      </c>
      <c r="I80" s="93">
        <v>0</v>
      </c>
      <c r="J80" s="93">
        <f>SUM(G80:I80)</f>
        <v>0</v>
      </c>
      <c r="K80" s="212">
        <v>0</v>
      </c>
      <c r="L80" s="93">
        <v>0</v>
      </c>
      <c r="M80" s="93">
        <v>0</v>
      </c>
      <c r="N80" s="93">
        <f>SUM(K80:M80)</f>
        <v>0</v>
      </c>
      <c r="O80" s="212">
        <v>0</v>
      </c>
      <c r="P80" s="93">
        <v>0</v>
      </c>
      <c r="Q80" s="93">
        <v>0</v>
      </c>
      <c r="R80" s="93">
        <f>SUM(O80:Q80)</f>
        <v>0</v>
      </c>
    </row>
    <row r="81" spans="1:18" s="74" customFormat="1" x14ac:dyDescent="0.25">
      <c r="A81" s="269" t="s">
        <v>523</v>
      </c>
      <c r="B81" s="263" t="s">
        <v>355</v>
      </c>
      <c r="C81" s="75">
        <v>0</v>
      </c>
      <c r="D81" s="75">
        <f>SUM(D77:D80)</f>
        <v>0</v>
      </c>
      <c r="E81" s="75">
        <f>SUM(E77:E80)</f>
        <v>0</v>
      </c>
      <c r="F81" s="192">
        <f>SUM(C81:E81)</f>
        <v>0</v>
      </c>
      <c r="G81" s="221">
        <v>0</v>
      </c>
      <c r="H81" s="103">
        <f>SUM(H77:H80)</f>
        <v>0</v>
      </c>
      <c r="I81" s="103">
        <f>SUM(I77:I80)</f>
        <v>0</v>
      </c>
      <c r="J81" s="103">
        <f>SUM(G81:I81)</f>
        <v>0</v>
      </c>
      <c r="K81" s="221">
        <v>0</v>
      </c>
      <c r="L81" s="103">
        <f>SUM(L77:L80)</f>
        <v>0</v>
      </c>
      <c r="M81" s="103">
        <f>SUM(M77:M80)</f>
        <v>0</v>
      </c>
      <c r="N81" s="103">
        <f>SUM(K81:M81)</f>
        <v>0</v>
      </c>
      <c r="O81" s="221">
        <v>0</v>
      </c>
      <c r="P81" s="103">
        <f>SUM(P77:P80)</f>
        <v>0</v>
      </c>
      <c r="Q81" s="103">
        <f>SUM(Q77:Q80)</f>
        <v>0</v>
      </c>
      <c r="R81" s="103">
        <f>SUM(O81:Q81)</f>
        <v>0</v>
      </c>
    </row>
    <row r="82" spans="1:18" x14ac:dyDescent="0.25">
      <c r="A82" s="177" t="s">
        <v>630</v>
      </c>
      <c r="B82" s="177" t="s">
        <v>356</v>
      </c>
      <c r="C82" s="72">
        <v>168915167</v>
      </c>
      <c r="D82" s="72">
        <v>0</v>
      </c>
      <c r="E82" s="72">
        <v>0</v>
      </c>
      <c r="F82" s="191">
        <f>SUM(C82:E82)</f>
        <v>168915167</v>
      </c>
      <c r="G82" s="212">
        <v>168915167</v>
      </c>
      <c r="H82" s="93">
        <v>0</v>
      </c>
      <c r="I82" s="93">
        <v>0</v>
      </c>
      <c r="J82" s="93">
        <f>SUM(G82:I82)</f>
        <v>168915167</v>
      </c>
      <c r="K82" s="212">
        <v>164701050</v>
      </c>
      <c r="L82" s="93">
        <v>0</v>
      </c>
      <c r="M82" s="93">
        <v>0</v>
      </c>
      <c r="N82" s="93">
        <f>SUM(K82:M82)</f>
        <v>164701050</v>
      </c>
      <c r="O82" s="212">
        <v>164701050</v>
      </c>
      <c r="P82" s="93">
        <v>0</v>
      </c>
      <c r="Q82" s="93">
        <v>0</v>
      </c>
      <c r="R82" s="93">
        <f>SUM(O82:Q82)</f>
        <v>164701050</v>
      </c>
    </row>
    <row r="83" spans="1:18" x14ac:dyDescent="0.25">
      <c r="A83" s="177" t="s">
        <v>631</v>
      </c>
      <c r="B83" s="177" t="s">
        <v>356</v>
      </c>
      <c r="C83" s="72">
        <v>0</v>
      </c>
      <c r="D83" s="72">
        <v>0</v>
      </c>
      <c r="E83" s="72">
        <v>0</v>
      </c>
      <c r="F83" s="191">
        <f>SUM(C83:E83)</f>
        <v>0</v>
      </c>
      <c r="G83" s="212">
        <v>0</v>
      </c>
      <c r="H83" s="93">
        <v>0</v>
      </c>
      <c r="I83" s="93">
        <v>0</v>
      </c>
      <c r="J83" s="93">
        <f>SUM(G83:I83)</f>
        <v>0</v>
      </c>
      <c r="K83" s="212">
        <v>0</v>
      </c>
      <c r="L83" s="93">
        <v>0</v>
      </c>
      <c r="M83" s="93">
        <v>0</v>
      </c>
      <c r="N83" s="93">
        <f>SUM(K83:M83)</f>
        <v>0</v>
      </c>
      <c r="O83" s="212">
        <v>0</v>
      </c>
      <c r="P83" s="93">
        <v>0</v>
      </c>
      <c r="Q83" s="93">
        <v>0</v>
      </c>
      <c r="R83" s="93">
        <f>SUM(O83:Q83)</f>
        <v>0</v>
      </c>
    </row>
    <row r="84" spans="1:18" x14ac:dyDescent="0.25">
      <c r="A84" s="177" t="s">
        <v>628</v>
      </c>
      <c r="B84" s="177" t="s">
        <v>357</v>
      </c>
      <c r="C84" s="72">
        <v>0</v>
      </c>
      <c r="D84" s="72">
        <v>0</v>
      </c>
      <c r="E84" s="72">
        <v>0</v>
      </c>
      <c r="F84" s="191">
        <f>SUM(C84:E84)</f>
        <v>0</v>
      </c>
      <c r="G84" s="212">
        <v>0</v>
      </c>
      <c r="H84" s="93">
        <v>0</v>
      </c>
      <c r="I84" s="93">
        <v>0</v>
      </c>
      <c r="J84" s="93">
        <f>SUM(G84:I84)</f>
        <v>0</v>
      </c>
      <c r="K84" s="212">
        <v>0</v>
      </c>
      <c r="L84" s="93">
        <v>0</v>
      </c>
      <c r="M84" s="93">
        <v>0</v>
      </c>
      <c r="N84" s="93">
        <f>SUM(K84:M84)</f>
        <v>0</v>
      </c>
      <c r="O84" s="212">
        <v>0</v>
      </c>
      <c r="P84" s="93">
        <v>0</v>
      </c>
      <c r="Q84" s="93">
        <v>0</v>
      </c>
      <c r="R84" s="93">
        <f>SUM(O84:Q84)</f>
        <v>0</v>
      </c>
    </row>
    <row r="85" spans="1:18" x14ac:dyDescent="0.25">
      <c r="A85" s="177" t="s">
        <v>629</v>
      </c>
      <c r="B85" s="177" t="s">
        <v>357</v>
      </c>
      <c r="C85" s="72">
        <v>0</v>
      </c>
      <c r="D85" s="72">
        <v>0</v>
      </c>
      <c r="E85" s="72">
        <v>0</v>
      </c>
      <c r="F85" s="191">
        <f>SUM(C85:E85)</f>
        <v>0</v>
      </c>
      <c r="G85" s="212">
        <v>0</v>
      </c>
      <c r="H85" s="93">
        <v>0</v>
      </c>
      <c r="I85" s="93">
        <v>0</v>
      </c>
      <c r="J85" s="93">
        <f>SUM(G85:I85)</f>
        <v>0</v>
      </c>
      <c r="K85" s="212">
        <v>0</v>
      </c>
      <c r="L85" s="93">
        <v>0</v>
      </c>
      <c r="M85" s="93">
        <v>0</v>
      </c>
      <c r="N85" s="93">
        <f>SUM(K85:M85)</f>
        <v>0</v>
      </c>
      <c r="O85" s="212">
        <v>0</v>
      </c>
      <c r="P85" s="93">
        <v>0</v>
      </c>
      <c r="Q85" s="93">
        <v>0</v>
      </c>
      <c r="R85" s="93">
        <f>SUM(O85:Q85)</f>
        <v>0</v>
      </c>
    </row>
    <row r="86" spans="1:18" s="74" customFormat="1" x14ac:dyDescent="0.25">
      <c r="A86" s="263" t="s">
        <v>524</v>
      </c>
      <c r="B86" s="263" t="s">
        <v>358</v>
      </c>
      <c r="C86" s="75">
        <f>SUM(C82:C85)</f>
        <v>168915167</v>
      </c>
      <c r="D86" s="75">
        <f>SUM(D82:D85)</f>
        <v>0</v>
      </c>
      <c r="E86" s="75">
        <f>SUM(E82:E85)</f>
        <v>0</v>
      </c>
      <c r="F86" s="192">
        <f>SUM(C86:E86)</f>
        <v>168915167</v>
      </c>
      <c r="G86" s="221">
        <f>SUM(G82:G85)</f>
        <v>168915167</v>
      </c>
      <c r="H86" s="103">
        <f>SUM(H82:H85)</f>
        <v>0</v>
      </c>
      <c r="I86" s="103">
        <f>SUM(I82:I85)</f>
        <v>0</v>
      </c>
      <c r="J86" s="103">
        <f>SUM(G86:I86)</f>
        <v>168915167</v>
      </c>
      <c r="K86" s="221">
        <f>SUM(K82:K85)</f>
        <v>164701050</v>
      </c>
      <c r="L86" s="103">
        <f>SUM(L82:L85)</f>
        <v>0</v>
      </c>
      <c r="M86" s="103">
        <f>SUM(M82:M85)</f>
        <v>0</v>
      </c>
      <c r="N86" s="103">
        <f>SUM(K86:M86)</f>
        <v>164701050</v>
      </c>
      <c r="O86" s="221">
        <f>SUM(O82:O85)</f>
        <v>164701050</v>
      </c>
      <c r="P86" s="103">
        <f>SUM(P82:P85)</f>
        <v>0</v>
      </c>
      <c r="Q86" s="103">
        <f>SUM(Q82:Q85)</f>
        <v>0</v>
      </c>
      <c r="R86" s="103">
        <f>SUM(O86:Q86)</f>
        <v>164701050</v>
      </c>
    </row>
    <row r="87" spans="1:18" s="74" customFormat="1" x14ac:dyDescent="0.25">
      <c r="A87" s="269" t="s">
        <v>359</v>
      </c>
      <c r="B87" s="263" t="s">
        <v>360</v>
      </c>
      <c r="C87" s="75">
        <v>0</v>
      </c>
      <c r="D87" s="75">
        <v>0</v>
      </c>
      <c r="E87" s="75">
        <v>0</v>
      </c>
      <c r="F87" s="192">
        <f>SUM(C87:E87)</f>
        <v>0</v>
      </c>
      <c r="G87" s="221">
        <v>0</v>
      </c>
      <c r="H87" s="103">
        <v>0</v>
      </c>
      <c r="I87" s="103">
        <v>0</v>
      </c>
      <c r="J87" s="103">
        <f>SUM(G87:I87)</f>
        <v>0</v>
      </c>
      <c r="K87" s="221">
        <v>0</v>
      </c>
      <c r="L87" s="103">
        <v>0</v>
      </c>
      <c r="M87" s="103">
        <v>0</v>
      </c>
      <c r="N87" s="103">
        <f>SUM(K87:M87)</f>
        <v>0</v>
      </c>
      <c r="O87" s="221">
        <v>0</v>
      </c>
      <c r="P87" s="103">
        <v>0</v>
      </c>
      <c r="Q87" s="103">
        <v>0</v>
      </c>
      <c r="R87" s="103">
        <f>SUM(O87:Q87)</f>
        <v>0</v>
      </c>
    </row>
    <row r="88" spans="1:18" s="74" customFormat="1" x14ac:dyDescent="0.25">
      <c r="A88" s="269" t="s">
        <v>361</v>
      </c>
      <c r="B88" s="263" t="s">
        <v>362</v>
      </c>
      <c r="C88" s="75">
        <v>0</v>
      </c>
      <c r="D88" s="75">
        <v>0</v>
      </c>
      <c r="E88" s="75">
        <v>0</v>
      </c>
      <c r="F88" s="192">
        <f>SUM(C88:E88)</f>
        <v>0</v>
      </c>
      <c r="G88" s="221">
        <v>0</v>
      </c>
      <c r="H88" s="103">
        <v>0</v>
      </c>
      <c r="I88" s="103">
        <v>0</v>
      </c>
      <c r="J88" s="103">
        <f>SUM(G88:I88)</f>
        <v>0</v>
      </c>
      <c r="K88" s="221">
        <v>0</v>
      </c>
      <c r="L88" s="103">
        <v>0</v>
      </c>
      <c r="M88" s="103">
        <v>0</v>
      </c>
      <c r="N88" s="103">
        <f>SUM(K88:M88)</f>
        <v>0</v>
      </c>
      <c r="O88" s="221">
        <v>0</v>
      </c>
      <c r="P88" s="103">
        <v>0</v>
      </c>
      <c r="Q88" s="103">
        <v>0</v>
      </c>
      <c r="R88" s="103">
        <f>SUM(O88:Q88)</f>
        <v>0</v>
      </c>
    </row>
    <row r="89" spans="1:18" s="74" customFormat="1" x14ac:dyDescent="0.25">
      <c r="A89" s="269" t="s">
        <v>363</v>
      </c>
      <c r="B89" s="263" t="s">
        <v>364</v>
      </c>
      <c r="C89" s="75">
        <v>0</v>
      </c>
      <c r="D89" s="75">
        <v>0</v>
      </c>
      <c r="E89" s="75">
        <v>0</v>
      </c>
      <c r="F89" s="192">
        <f>SUM(C89:E89)</f>
        <v>0</v>
      </c>
      <c r="G89" s="221">
        <v>0</v>
      </c>
      <c r="H89" s="103">
        <v>0</v>
      </c>
      <c r="I89" s="103">
        <v>0</v>
      </c>
      <c r="J89" s="103">
        <f>SUM(G89:I89)</f>
        <v>0</v>
      </c>
      <c r="K89" s="221">
        <v>0</v>
      </c>
      <c r="L89" s="103">
        <v>0</v>
      </c>
      <c r="M89" s="103">
        <v>0</v>
      </c>
      <c r="N89" s="103">
        <f>SUM(K89:M89)</f>
        <v>0</v>
      </c>
      <c r="O89" s="221">
        <v>0</v>
      </c>
      <c r="P89" s="103">
        <v>0</v>
      </c>
      <c r="Q89" s="103">
        <v>0</v>
      </c>
      <c r="R89" s="103">
        <f>SUM(O89:Q89)</f>
        <v>0</v>
      </c>
    </row>
    <row r="90" spans="1:18" s="74" customFormat="1" x14ac:dyDescent="0.25">
      <c r="A90" s="269" t="s">
        <v>365</v>
      </c>
      <c r="B90" s="263" t="s">
        <v>366</v>
      </c>
      <c r="C90" s="75">
        <v>0</v>
      </c>
      <c r="D90" s="75">
        <v>0</v>
      </c>
      <c r="E90" s="75">
        <v>0</v>
      </c>
      <c r="F90" s="192">
        <f>SUM(C90:E90)</f>
        <v>0</v>
      </c>
      <c r="G90" s="221">
        <v>0</v>
      </c>
      <c r="H90" s="103">
        <v>0</v>
      </c>
      <c r="I90" s="103">
        <v>0</v>
      </c>
      <c r="J90" s="103">
        <f>SUM(G90:I90)</f>
        <v>0</v>
      </c>
      <c r="K90" s="221">
        <v>0</v>
      </c>
      <c r="L90" s="103">
        <v>0</v>
      </c>
      <c r="M90" s="103">
        <v>0</v>
      </c>
      <c r="N90" s="103">
        <f>SUM(K90:M90)</f>
        <v>0</v>
      </c>
      <c r="O90" s="221">
        <v>0</v>
      </c>
      <c r="P90" s="103">
        <v>0</v>
      </c>
      <c r="Q90" s="103">
        <v>0</v>
      </c>
      <c r="R90" s="103">
        <f>SUM(O90:Q90)</f>
        <v>0</v>
      </c>
    </row>
    <row r="91" spans="1:18" s="74" customFormat="1" x14ac:dyDescent="0.25">
      <c r="A91" s="264" t="s">
        <v>506</v>
      </c>
      <c r="B91" s="263" t="s">
        <v>367</v>
      </c>
      <c r="C91" s="75">
        <v>0</v>
      </c>
      <c r="D91" s="75">
        <v>0</v>
      </c>
      <c r="E91" s="75">
        <v>0</v>
      </c>
      <c r="F91" s="192">
        <f>SUM(C91:E91)</f>
        <v>0</v>
      </c>
      <c r="G91" s="221">
        <v>0</v>
      </c>
      <c r="H91" s="103">
        <v>0</v>
      </c>
      <c r="I91" s="103">
        <v>0</v>
      </c>
      <c r="J91" s="103">
        <f>SUM(G91:I91)</f>
        <v>0</v>
      </c>
      <c r="K91" s="221">
        <v>0</v>
      </c>
      <c r="L91" s="103">
        <v>0</v>
      </c>
      <c r="M91" s="103">
        <v>0</v>
      </c>
      <c r="N91" s="103">
        <f>SUM(K91:M91)</f>
        <v>0</v>
      </c>
      <c r="O91" s="221">
        <v>0</v>
      </c>
      <c r="P91" s="103">
        <v>0</v>
      </c>
      <c r="Q91" s="103">
        <v>0</v>
      </c>
      <c r="R91" s="103">
        <f>SUM(O91:Q91)</f>
        <v>0</v>
      </c>
    </row>
    <row r="92" spans="1:18" s="74" customFormat="1" ht="15.75" x14ac:dyDescent="0.25">
      <c r="A92" s="271" t="s">
        <v>525</v>
      </c>
      <c r="B92" s="265" t="s">
        <v>369</v>
      </c>
      <c r="C92" s="100">
        <f>C76+C81+C86+C87+C88+C89+C90+C91</f>
        <v>168915167</v>
      </c>
      <c r="D92" s="100">
        <f>D76+D81+D86+D87+D89+D88+D90+D91</f>
        <v>0</v>
      </c>
      <c r="E92" s="100">
        <f>E76+E81+E86+E87+E89+E88+E90+E91</f>
        <v>0</v>
      </c>
      <c r="F92" s="193">
        <f>SUM(C92:E92)</f>
        <v>168915167</v>
      </c>
      <c r="G92" s="223">
        <f>G76+G81+G86+G87+G88+G89+G90+G91</f>
        <v>168915167</v>
      </c>
      <c r="H92" s="224">
        <f>H76+H81+H86+H87+H89+H88+H90+H91</f>
        <v>0</v>
      </c>
      <c r="I92" s="224">
        <f>I76+I81+I86+I87+I89+I88+I90+I91</f>
        <v>0</v>
      </c>
      <c r="J92" s="224">
        <f>SUM(G92:I92)</f>
        <v>168915167</v>
      </c>
      <c r="K92" s="223">
        <f>K76+K81+K86+K87+K88+K89+K90+K91</f>
        <v>164701050</v>
      </c>
      <c r="L92" s="224">
        <f>L76+L81+L86+L87+L89+L88+L90+L91</f>
        <v>0</v>
      </c>
      <c r="M92" s="224">
        <f>M76+M81+M86+M87+M89+M88+M90+M91</f>
        <v>0</v>
      </c>
      <c r="N92" s="224">
        <f>SUM(K92:M92)</f>
        <v>164701050</v>
      </c>
      <c r="O92" s="223">
        <f>O76+O81+O86+O87+O88+O89+O90+O91</f>
        <v>164701050</v>
      </c>
      <c r="P92" s="224">
        <f>P76+P81+P86+P87+P89+P88+P90+P91</f>
        <v>0</v>
      </c>
      <c r="Q92" s="224">
        <f>Q76+Q81+Q86+Q87+Q89+Q88+Q90+Q91</f>
        <v>0</v>
      </c>
      <c r="R92" s="224">
        <f>SUM(O92:Q92)</f>
        <v>164701050</v>
      </c>
    </row>
    <row r="93" spans="1:18" x14ac:dyDescent="0.25">
      <c r="A93" s="268" t="s">
        <v>370</v>
      </c>
      <c r="B93" s="177" t="s">
        <v>371</v>
      </c>
      <c r="C93" s="72">
        <v>0</v>
      </c>
      <c r="D93" s="72">
        <v>0</v>
      </c>
      <c r="E93" s="72">
        <v>0</v>
      </c>
      <c r="F93" s="191">
        <f>SUM(C93:E93)</f>
        <v>0</v>
      </c>
      <c r="G93" s="212">
        <v>0</v>
      </c>
      <c r="H93" s="93">
        <v>0</v>
      </c>
      <c r="I93" s="93">
        <v>0</v>
      </c>
      <c r="J93" s="93">
        <f>SUM(G93:I93)</f>
        <v>0</v>
      </c>
      <c r="K93" s="212">
        <v>0</v>
      </c>
      <c r="L93" s="93">
        <v>0</v>
      </c>
      <c r="M93" s="93">
        <v>0</v>
      </c>
      <c r="N93" s="93">
        <f>SUM(K93:M93)</f>
        <v>0</v>
      </c>
      <c r="O93" s="212">
        <v>0</v>
      </c>
      <c r="P93" s="93">
        <v>0</v>
      </c>
      <c r="Q93" s="93">
        <v>0</v>
      </c>
      <c r="R93" s="93">
        <f>SUM(O93:Q93)</f>
        <v>0</v>
      </c>
    </row>
    <row r="94" spans="1:18" x14ac:dyDescent="0.25">
      <c r="A94" s="268" t="s">
        <v>372</v>
      </c>
      <c r="B94" s="177" t="s">
        <v>373</v>
      </c>
      <c r="C94" s="72">
        <v>0</v>
      </c>
      <c r="D94" s="72">
        <v>0</v>
      </c>
      <c r="E94" s="72">
        <v>0</v>
      </c>
      <c r="F94" s="191">
        <f>SUM(C94:E94)</f>
        <v>0</v>
      </c>
      <c r="G94" s="212">
        <v>0</v>
      </c>
      <c r="H94" s="93">
        <v>0</v>
      </c>
      <c r="I94" s="93">
        <v>0</v>
      </c>
      <c r="J94" s="93">
        <f>SUM(G94:I94)</f>
        <v>0</v>
      </c>
      <c r="K94" s="212">
        <v>0</v>
      </c>
      <c r="L94" s="93">
        <v>0</v>
      </c>
      <c r="M94" s="93">
        <v>0</v>
      </c>
      <c r="N94" s="93">
        <f>SUM(K94:M94)</f>
        <v>0</v>
      </c>
      <c r="O94" s="212">
        <v>0</v>
      </c>
      <c r="P94" s="93">
        <v>0</v>
      </c>
      <c r="Q94" s="93">
        <v>0</v>
      </c>
      <c r="R94" s="93">
        <f>SUM(O94:Q94)</f>
        <v>0</v>
      </c>
    </row>
    <row r="95" spans="1:18" x14ac:dyDescent="0.25">
      <c r="A95" s="267" t="s">
        <v>374</v>
      </c>
      <c r="B95" s="177" t="s">
        <v>375</v>
      </c>
      <c r="C95" s="72">
        <v>0</v>
      </c>
      <c r="D95" s="72">
        <v>0</v>
      </c>
      <c r="E95" s="72">
        <v>0</v>
      </c>
      <c r="F95" s="191">
        <f>SUM(C95:E95)</f>
        <v>0</v>
      </c>
      <c r="G95" s="212">
        <v>0</v>
      </c>
      <c r="H95" s="93">
        <v>0</v>
      </c>
      <c r="I95" s="93">
        <v>0</v>
      </c>
      <c r="J95" s="93">
        <f>SUM(G95:I95)</f>
        <v>0</v>
      </c>
      <c r="K95" s="212">
        <v>0</v>
      </c>
      <c r="L95" s="93">
        <v>0</v>
      </c>
      <c r="M95" s="93">
        <v>0</v>
      </c>
      <c r="N95" s="93">
        <f>SUM(K95:M95)</f>
        <v>0</v>
      </c>
      <c r="O95" s="212">
        <v>0</v>
      </c>
      <c r="P95" s="93">
        <v>0</v>
      </c>
      <c r="Q95" s="93">
        <v>0</v>
      </c>
      <c r="R95" s="93">
        <f>SUM(O95:Q95)</f>
        <v>0</v>
      </c>
    </row>
    <row r="96" spans="1:18" x14ac:dyDescent="0.25">
      <c r="A96" s="267" t="s">
        <v>507</v>
      </c>
      <c r="B96" s="177" t="s">
        <v>376</v>
      </c>
      <c r="C96" s="72">
        <v>0</v>
      </c>
      <c r="D96" s="72">
        <v>0</v>
      </c>
      <c r="E96" s="72">
        <v>0</v>
      </c>
      <c r="F96" s="191">
        <f>SUM(C96:E96)</f>
        <v>0</v>
      </c>
      <c r="G96" s="212">
        <v>0</v>
      </c>
      <c r="H96" s="93">
        <v>0</v>
      </c>
      <c r="I96" s="93">
        <v>0</v>
      </c>
      <c r="J96" s="93">
        <f>SUM(G96:I96)</f>
        <v>0</v>
      </c>
      <c r="K96" s="212">
        <v>0</v>
      </c>
      <c r="L96" s="93">
        <v>0</v>
      </c>
      <c r="M96" s="93">
        <v>0</v>
      </c>
      <c r="N96" s="93">
        <f>SUM(K96:M96)</f>
        <v>0</v>
      </c>
      <c r="O96" s="212">
        <v>0</v>
      </c>
      <c r="P96" s="93">
        <v>0</v>
      </c>
      <c r="Q96" s="93">
        <v>0</v>
      </c>
      <c r="R96" s="93">
        <f>SUM(O96:Q96)</f>
        <v>0</v>
      </c>
    </row>
    <row r="97" spans="1:18" s="74" customFormat="1" x14ac:dyDescent="0.25">
      <c r="A97" s="269" t="s">
        <v>526</v>
      </c>
      <c r="B97" s="263" t="s">
        <v>377</v>
      </c>
      <c r="C97" s="75">
        <v>0</v>
      </c>
      <c r="D97" s="75">
        <v>0</v>
      </c>
      <c r="E97" s="75">
        <v>0</v>
      </c>
      <c r="F97" s="192">
        <f>SUM(C97:E97)</f>
        <v>0</v>
      </c>
      <c r="G97" s="221">
        <v>0</v>
      </c>
      <c r="H97" s="103">
        <v>0</v>
      </c>
      <c r="I97" s="103">
        <v>0</v>
      </c>
      <c r="J97" s="103">
        <f>SUM(G97:I97)</f>
        <v>0</v>
      </c>
      <c r="K97" s="221">
        <v>0</v>
      </c>
      <c r="L97" s="103">
        <v>0</v>
      </c>
      <c r="M97" s="103">
        <v>0</v>
      </c>
      <c r="N97" s="103">
        <f>SUM(K97:M97)</f>
        <v>0</v>
      </c>
      <c r="O97" s="221">
        <v>0</v>
      </c>
      <c r="P97" s="103">
        <v>0</v>
      </c>
      <c r="Q97" s="103">
        <v>0</v>
      </c>
      <c r="R97" s="103">
        <f>SUM(O97:Q97)</f>
        <v>0</v>
      </c>
    </row>
    <row r="98" spans="1:18" s="74" customFormat="1" x14ac:dyDescent="0.25">
      <c r="A98" s="264" t="s">
        <v>378</v>
      </c>
      <c r="B98" s="263" t="s">
        <v>379</v>
      </c>
      <c r="C98" s="75">
        <v>0</v>
      </c>
      <c r="D98" s="75">
        <v>0</v>
      </c>
      <c r="E98" s="75">
        <v>0</v>
      </c>
      <c r="F98" s="192">
        <f>SUM(C98:E98)</f>
        <v>0</v>
      </c>
      <c r="G98" s="221">
        <v>0</v>
      </c>
      <c r="H98" s="103">
        <v>0</v>
      </c>
      <c r="I98" s="103">
        <v>0</v>
      </c>
      <c r="J98" s="103">
        <f>SUM(G98:I98)</f>
        <v>0</v>
      </c>
      <c r="K98" s="221">
        <v>0</v>
      </c>
      <c r="L98" s="103">
        <v>0</v>
      </c>
      <c r="M98" s="103">
        <v>0</v>
      </c>
      <c r="N98" s="103">
        <f>SUM(K98:M98)</f>
        <v>0</v>
      </c>
      <c r="O98" s="221">
        <v>0</v>
      </c>
      <c r="P98" s="103">
        <v>0</v>
      </c>
      <c r="Q98" s="103">
        <v>0</v>
      </c>
      <c r="R98" s="103">
        <f>SUM(O98:Q98)</f>
        <v>0</v>
      </c>
    </row>
    <row r="99" spans="1:18" s="74" customFormat="1" ht="15.75" x14ac:dyDescent="0.25">
      <c r="A99" s="108" t="s">
        <v>527</v>
      </c>
      <c r="B99" s="109" t="s">
        <v>380</v>
      </c>
      <c r="C99" s="107">
        <f>C92+C97+C98</f>
        <v>168915167</v>
      </c>
      <c r="D99" s="107">
        <f>D92+D97+D98</f>
        <v>0</v>
      </c>
      <c r="E99" s="107">
        <f>E92+E97+E98</f>
        <v>0</v>
      </c>
      <c r="F99" s="195">
        <f>SUM(C99:E99)</f>
        <v>168915167</v>
      </c>
      <c r="G99" s="228">
        <f>G92+G97+G98</f>
        <v>168915167</v>
      </c>
      <c r="H99" s="229">
        <f>H92+H97+H98</f>
        <v>0</v>
      </c>
      <c r="I99" s="229">
        <f>I92+I97+I98</f>
        <v>0</v>
      </c>
      <c r="J99" s="229">
        <f>SUM(G99:I99)</f>
        <v>168915167</v>
      </c>
      <c r="K99" s="228">
        <f>K92+K97+K98</f>
        <v>164701050</v>
      </c>
      <c r="L99" s="229">
        <f>L92+L97+L98</f>
        <v>0</v>
      </c>
      <c r="M99" s="229">
        <f>M92+M97+M98</f>
        <v>0</v>
      </c>
      <c r="N99" s="229">
        <f>SUM(K99:M99)</f>
        <v>164701050</v>
      </c>
      <c r="O99" s="228">
        <f>O92+O97+O98</f>
        <v>164701050</v>
      </c>
      <c r="P99" s="229">
        <f>P92+P97+P98</f>
        <v>0</v>
      </c>
      <c r="Q99" s="229">
        <f>Q92+Q97+Q98</f>
        <v>0</v>
      </c>
      <c r="R99" s="229">
        <f>SUM(O99:Q99)</f>
        <v>164701050</v>
      </c>
    </row>
    <row r="100" spans="1:18" s="74" customFormat="1" ht="17.25" x14ac:dyDescent="0.3">
      <c r="A100" s="110" t="s">
        <v>509</v>
      </c>
      <c r="B100" s="110"/>
      <c r="C100" s="112">
        <f>C70+C99</f>
        <v>290486195</v>
      </c>
      <c r="D100" s="112">
        <f>D70+D99</f>
        <v>300000</v>
      </c>
      <c r="E100" s="112">
        <f>E70+E99</f>
        <v>10000</v>
      </c>
      <c r="F100" s="197">
        <f>SUM(C100:E100)</f>
        <v>290796195</v>
      </c>
      <c r="G100" s="232">
        <f>G70+G99</f>
        <v>305755429</v>
      </c>
      <c r="H100" s="233">
        <f>H70+H99</f>
        <v>300000</v>
      </c>
      <c r="I100" s="233">
        <f>I70+I99</f>
        <v>10000</v>
      </c>
      <c r="J100" s="234">
        <f>SUM(G100:I100)</f>
        <v>306065429</v>
      </c>
      <c r="K100" s="232">
        <f>K70+K99</f>
        <v>301932227</v>
      </c>
      <c r="L100" s="233">
        <f>L70+L99</f>
        <v>300000</v>
      </c>
      <c r="M100" s="233">
        <f>M70+M99</f>
        <v>10000</v>
      </c>
      <c r="N100" s="234">
        <f>SUM(K100:M100)</f>
        <v>302242227</v>
      </c>
      <c r="O100" s="232">
        <f>O70+O99</f>
        <v>326337509</v>
      </c>
      <c r="P100" s="233">
        <f>P70+P99</f>
        <v>300000</v>
      </c>
      <c r="Q100" s="233">
        <f>Q70+Q99</f>
        <v>10000</v>
      </c>
      <c r="R100" s="234">
        <f>SUM(O100:Q100)</f>
        <v>326647509</v>
      </c>
    </row>
  </sheetData>
  <mergeCells count="7">
    <mergeCell ref="O6:R6"/>
    <mergeCell ref="K6:N6"/>
    <mergeCell ref="B1:J1"/>
    <mergeCell ref="A3:F3"/>
    <mergeCell ref="A4:F4"/>
    <mergeCell ref="C6:F6"/>
    <mergeCell ref="G6:J6"/>
  </mergeCells>
  <pageMargins left="0.70866141732283472" right="0.70866141732283472" top="0.74803149606299213" bottom="0.74803149606299213" header="0.31496062992125984" footer="0.31496062992125984"/>
  <pageSetup paperSize="9" scale="49" fitToHeight="0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A19EC2-9AD4-447D-92B9-B98430F33A99}">
  <sheetPr>
    <tabColor theme="7" tint="-0.499984740745262"/>
  </sheetPr>
  <dimension ref="A1:R99"/>
  <sheetViews>
    <sheetView topLeftCell="B1" zoomScale="90" zoomScaleNormal="90" workbookViewId="0">
      <selection activeCell="B1" sqref="B1:J1"/>
    </sheetView>
  </sheetViews>
  <sheetFormatPr defaultRowHeight="15" x14ac:dyDescent="0.25"/>
  <cols>
    <col min="1" max="1" width="83.85546875" customWidth="1"/>
    <col min="2" max="2" width="8.5703125" bestFit="1" customWidth="1"/>
    <col min="3" max="3" width="12.7109375" bestFit="1" customWidth="1"/>
    <col min="4" max="4" width="9.28515625" customWidth="1"/>
    <col min="5" max="5" width="15.85546875" bestFit="1" customWidth="1"/>
    <col min="6" max="7" width="12.7109375" bestFit="1" customWidth="1"/>
    <col min="8" max="8" width="8.28515625" bestFit="1" customWidth="1"/>
    <col min="10" max="11" width="12.7109375" bestFit="1" customWidth="1"/>
    <col min="14" max="15" width="12.7109375" bestFit="1" customWidth="1"/>
    <col min="18" max="18" width="12.7109375" bestFit="1" customWidth="1"/>
  </cols>
  <sheetData>
    <row r="1" spans="1:18" x14ac:dyDescent="0.25">
      <c r="B1" s="251" t="s">
        <v>726</v>
      </c>
      <c r="C1" s="251"/>
      <c r="D1" s="251"/>
      <c r="E1" s="251"/>
      <c r="F1" s="251"/>
      <c r="G1" s="251"/>
      <c r="H1" s="251"/>
      <c r="I1" s="251"/>
      <c r="J1" s="251"/>
    </row>
    <row r="3" spans="1:18" x14ac:dyDescent="0.25">
      <c r="A3" s="243" t="s">
        <v>706</v>
      </c>
      <c r="B3" s="244"/>
      <c r="C3" s="244"/>
      <c r="D3" s="244"/>
      <c r="E3" s="244"/>
      <c r="F3" s="245"/>
    </row>
    <row r="4" spans="1:18" x14ac:dyDescent="0.25">
      <c r="A4" s="246" t="s">
        <v>663</v>
      </c>
      <c r="B4" s="244"/>
      <c r="C4" s="244"/>
      <c r="D4" s="244"/>
      <c r="E4" s="244"/>
      <c r="F4" s="245"/>
      <c r="H4" s="60"/>
    </row>
    <row r="5" spans="1:18" ht="18" x14ac:dyDescent="0.25">
      <c r="A5" s="84"/>
    </row>
    <row r="6" spans="1:18" x14ac:dyDescent="0.25">
      <c r="A6" s="73" t="s">
        <v>710</v>
      </c>
      <c r="C6" s="241" t="s">
        <v>647</v>
      </c>
      <c r="D6" s="241"/>
      <c r="E6" s="241"/>
      <c r="F6" s="242"/>
      <c r="G6" s="248" t="s">
        <v>741</v>
      </c>
      <c r="H6" s="241"/>
      <c r="I6" s="241"/>
      <c r="J6" s="241"/>
      <c r="K6" s="248" t="s">
        <v>742</v>
      </c>
      <c r="L6" s="241"/>
      <c r="M6" s="241"/>
      <c r="N6" s="241"/>
      <c r="O6" s="248" t="s">
        <v>747</v>
      </c>
      <c r="P6" s="241"/>
      <c r="Q6" s="241"/>
      <c r="R6" s="241"/>
    </row>
    <row r="7" spans="1:18" ht="60" x14ac:dyDescent="0.25">
      <c r="A7" s="284" t="s">
        <v>80</v>
      </c>
      <c r="B7" s="86" t="s">
        <v>32</v>
      </c>
      <c r="C7" s="91" t="s">
        <v>582</v>
      </c>
      <c r="D7" s="91" t="s">
        <v>583</v>
      </c>
      <c r="E7" s="91" t="s">
        <v>39</v>
      </c>
      <c r="F7" s="286" t="s">
        <v>23</v>
      </c>
      <c r="G7" s="206" t="s">
        <v>582</v>
      </c>
      <c r="H7" s="91" t="s">
        <v>583</v>
      </c>
      <c r="I7" s="91" t="s">
        <v>39</v>
      </c>
      <c r="J7" s="91" t="s">
        <v>23</v>
      </c>
      <c r="K7" s="206" t="s">
        <v>582</v>
      </c>
      <c r="L7" s="91" t="s">
        <v>583</v>
      </c>
      <c r="M7" s="91" t="s">
        <v>39</v>
      </c>
      <c r="N7" s="91" t="s">
        <v>23</v>
      </c>
      <c r="O7" s="206" t="s">
        <v>582</v>
      </c>
      <c r="P7" s="91" t="s">
        <v>583</v>
      </c>
      <c r="Q7" s="91" t="s">
        <v>39</v>
      </c>
      <c r="R7" s="91" t="s">
        <v>23</v>
      </c>
    </row>
    <row r="8" spans="1:18" ht="15" customHeight="1" x14ac:dyDescent="0.25">
      <c r="A8" s="281" t="s">
        <v>260</v>
      </c>
      <c r="B8" s="274" t="s">
        <v>261</v>
      </c>
      <c r="C8" s="72">
        <v>0</v>
      </c>
      <c r="D8" s="72">
        <v>0</v>
      </c>
      <c r="E8" s="72">
        <v>0</v>
      </c>
      <c r="F8" s="191">
        <f>SUM(C8:E8)</f>
        <v>0</v>
      </c>
      <c r="G8" s="198">
        <v>0</v>
      </c>
      <c r="H8" s="72">
        <v>0</v>
      </c>
      <c r="I8" s="72">
        <v>0</v>
      </c>
      <c r="J8" s="72">
        <f>SUM(G8:I8)</f>
        <v>0</v>
      </c>
      <c r="K8" s="198">
        <v>0</v>
      </c>
      <c r="L8" s="72">
        <v>0</v>
      </c>
      <c r="M8" s="72">
        <v>0</v>
      </c>
      <c r="N8" s="72">
        <f>SUM(K8:M8)</f>
        <v>0</v>
      </c>
      <c r="O8" s="198">
        <v>0</v>
      </c>
      <c r="P8" s="72">
        <v>0</v>
      </c>
      <c r="Q8" s="72">
        <v>0</v>
      </c>
      <c r="R8" s="72">
        <f>SUM(O8:Q8)</f>
        <v>0</v>
      </c>
    </row>
    <row r="9" spans="1:18" ht="15" customHeight="1" x14ac:dyDescent="0.25">
      <c r="A9" s="177" t="s">
        <v>262</v>
      </c>
      <c r="B9" s="274" t="s">
        <v>263</v>
      </c>
      <c r="C9" s="72">
        <v>0</v>
      </c>
      <c r="D9" s="72">
        <v>0</v>
      </c>
      <c r="E9" s="72">
        <v>0</v>
      </c>
      <c r="F9" s="191">
        <f>SUM(C9:E9)</f>
        <v>0</v>
      </c>
      <c r="G9" s="198">
        <v>0</v>
      </c>
      <c r="H9" s="72">
        <v>0</v>
      </c>
      <c r="I9" s="72">
        <v>0</v>
      </c>
      <c r="J9" s="72">
        <f>SUM(G9:I9)</f>
        <v>0</v>
      </c>
      <c r="K9" s="198">
        <v>0</v>
      </c>
      <c r="L9" s="72">
        <v>0</v>
      </c>
      <c r="M9" s="72">
        <v>0</v>
      </c>
      <c r="N9" s="72">
        <f>SUM(K9:M9)</f>
        <v>0</v>
      </c>
      <c r="O9" s="198">
        <v>0</v>
      </c>
      <c r="P9" s="72">
        <v>0</v>
      </c>
      <c r="Q9" s="72">
        <v>0</v>
      </c>
      <c r="R9" s="72">
        <f>SUM(O9:Q9)</f>
        <v>0</v>
      </c>
    </row>
    <row r="10" spans="1:18" ht="15" customHeight="1" x14ac:dyDescent="0.25">
      <c r="A10" s="177" t="s">
        <v>264</v>
      </c>
      <c r="B10" s="274" t="s">
        <v>265</v>
      </c>
      <c r="C10" s="72">
        <v>0</v>
      </c>
      <c r="D10" s="72">
        <v>0</v>
      </c>
      <c r="E10" s="72">
        <v>0</v>
      </c>
      <c r="F10" s="191">
        <f>SUM(C10:E10)</f>
        <v>0</v>
      </c>
      <c r="G10" s="198">
        <v>0</v>
      </c>
      <c r="H10" s="72">
        <v>0</v>
      </c>
      <c r="I10" s="72">
        <v>0</v>
      </c>
      <c r="J10" s="72">
        <f>SUM(G10:I10)</f>
        <v>0</v>
      </c>
      <c r="K10" s="198">
        <v>0</v>
      </c>
      <c r="L10" s="72">
        <v>0</v>
      </c>
      <c r="M10" s="72">
        <v>0</v>
      </c>
      <c r="N10" s="72">
        <f>SUM(K10:M10)</f>
        <v>0</v>
      </c>
      <c r="O10" s="198">
        <v>0</v>
      </c>
      <c r="P10" s="72">
        <v>0</v>
      </c>
      <c r="Q10" s="72">
        <v>0</v>
      </c>
      <c r="R10" s="72">
        <f>SUM(O10:Q10)</f>
        <v>0</v>
      </c>
    </row>
    <row r="11" spans="1:18" ht="15" customHeight="1" x14ac:dyDescent="0.25">
      <c r="A11" s="177" t="s">
        <v>266</v>
      </c>
      <c r="B11" s="274" t="s">
        <v>267</v>
      </c>
      <c r="C11" s="72">
        <v>0</v>
      </c>
      <c r="D11" s="72">
        <v>0</v>
      </c>
      <c r="E11" s="72">
        <v>0</v>
      </c>
      <c r="F11" s="191">
        <f>SUM(C11:E11)</f>
        <v>0</v>
      </c>
      <c r="G11" s="198">
        <v>0</v>
      </c>
      <c r="H11" s="72">
        <v>0</v>
      </c>
      <c r="I11" s="72">
        <v>0</v>
      </c>
      <c r="J11" s="72">
        <f>SUM(G11:I11)</f>
        <v>0</v>
      </c>
      <c r="K11" s="198">
        <v>0</v>
      </c>
      <c r="L11" s="72">
        <v>0</v>
      </c>
      <c r="M11" s="72">
        <v>0</v>
      </c>
      <c r="N11" s="72">
        <f>SUM(K11:M11)</f>
        <v>0</v>
      </c>
      <c r="O11" s="198">
        <v>0</v>
      </c>
      <c r="P11" s="72">
        <v>0</v>
      </c>
      <c r="Q11" s="72">
        <v>0</v>
      </c>
      <c r="R11" s="72">
        <f>SUM(O11:Q11)</f>
        <v>0</v>
      </c>
    </row>
    <row r="12" spans="1:18" ht="15" customHeight="1" x14ac:dyDescent="0.25">
      <c r="A12" s="177" t="s">
        <v>268</v>
      </c>
      <c r="B12" s="274" t="s">
        <v>269</v>
      </c>
      <c r="C12" s="72">
        <v>0</v>
      </c>
      <c r="D12" s="72">
        <v>0</v>
      </c>
      <c r="E12" s="72">
        <v>0</v>
      </c>
      <c r="F12" s="191">
        <f>SUM(C12:E12)</f>
        <v>0</v>
      </c>
      <c r="G12" s="198">
        <v>0</v>
      </c>
      <c r="H12" s="72">
        <v>0</v>
      </c>
      <c r="I12" s="72">
        <v>0</v>
      </c>
      <c r="J12" s="72">
        <f>SUM(G12:I12)</f>
        <v>0</v>
      </c>
      <c r="K12" s="198">
        <v>0</v>
      </c>
      <c r="L12" s="72">
        <v>0</v>
      </c>
      <c r="M12" s="72">
        <v>0</v>
      </c>
      <c r="N12" s="72">
        <f>SUM(K12:M12)</f>
        <v>0</v>
      </c>
      <c r="O12" s="198">
        <v>0</v>
      </c>
      <c r="P12" s="72">
        <v>0</v>
      </c>
      <c r="Q12" s="72">
        <v>0</v>
      </c>
      <c r="R12" s="72">
        <f>SUM(O12:Q12)</f>
        <v>0</v>
      </c>
    </row>
    <row r="13" spans="1:18" ht="15" customHeight="1" x14ac:dyDescent="0.25">
      <c r="A13" s="177" t="s">
        <v>660</v>
      </c>
      <c r="B13" s="274" t="s">
        <v>270</v>
      </c>
      <c r="C13" s="72">
        <v>0</v>
      </c>
      <c r="D13" s="72">
        <v>0</v>
      </c>
      <c r="E13" s="72">
        <v>0</v>
      </c>
      <c r="F13" s="191">
        <f>SUM(C13:E13)</f>
        <v>0</v>
      </c>
      <c r="G13" s="198">
        <v>0</v>
      </c>
      <c r="H13" s="72">
        <v>0</v>
      </c>
      <c r="I13" s="72">
        <v>0</v>
      </c>
      <c r="J13" s="72">
        <f>SUM(G13:I13)</f>
        <v>0</v>
      </c>
      <c r="K13" s="198">
        <v>0</v>
      </c>
      <c r="L13" s="72">
        <v>0</v>
      </c>
      <c r="M13" s="72">
        <v>0</v>
      </c>
      <c r="N13" s="72">
        <f>SUM(K13:M13)</f>
        <v>0</v>
      </c>
      <c r="O13" s="198">
        <v>0</v>
      </c>
      <c r="P13" s="72">
        <v>0</v>
      </c>
      <c r="Q13" s="72">
        <v>0</v>
      </c>
      <c r="R13" s="72">
        <f>SUM(O13:Q13)</f>
        <v>0</v>
      </c>
    </row>
    <row r="14" spans="1:18" ht="15" customHeight="1" x14ac:dyDescent="0.25">
      <c r="A14" s="263" t="s">
        <v>511</v>
      </c>
      <c r="B14" s="285" t="s">
        <v>271</v>
      </c>
      <c r="C14" s="75">
        <f>SUM(C8:C13)</f>
        <v>0</v>
      </c>
      <c r="D14" s="75">
        <f>SUM(D8:D13)</f>
        <v>0</v>
      </c>
      <c r="E14" s="75">
        <f>SUM(E8:E13)</f>
        <v>0</v>
      </c>
      <c r="F14" s="192">
        <f>SUM(C14:E14)</f>
        <v>0</v>
      </c>
      <c r="G14" s="199">
        <f>SUM(G8:G13)</f>
        <v>0</v>
      </c>
      <c r="H14" s="75">
        <f>SUM(H8:H13)</f>
        <v>0</v>
      </c>
      <c r="I14" s="75">
        <f>SUM(I8:I13)</f>
        <v>0</v>
      </c>
      <c r="J14" s="75">
        <f>SUM(G14:I14)</f>
        <v>0</v>
      </c>
      <c r="K14" s="199">
        <f>SUM(K8:K13)</f>
        <v>0</v>
      </c>
      <c r="L14" s="75">
        <f>SUM(L8:L13)</f>
        <v>0</v>
      </c>
      <c r="M14" s="75">
        <f>SUM(M8:M13)</f>
        <v>0</v>
      </c>
      <c r="N14" s="75">
        <f>SUM(K14:M14)</f>
        <v>0</v>
      </c>
      <c r="O14" s="199">
        <f>SUM(O8:O13)</f>
        <v>0</v>
      </c>
      <c r="P14" s="75">
        <f>SUM(P8:P13)</f>
        <v>0</v>
      </c>
      <c r="Q14" s="75">
        <f>SUM(Q8:Q13)</f>
        <v>0</v>
      </c>
      <c r="R14" s="75">
        <f>SUM(O14:Q14)</f>
        <v>0</v>
      </c>
    </row>
    <row r="15" spans="1:18" ht="15" customHeight="1" x14ac:dyDescent="0.25">
      <c r="A15" s="177" t="s">
        <v>272</v>
      </c>
      <c r="B15" s="274" t="s">
        <v>273</v>
      </c>
      <c r="C15" s="72">
        <v>0</v>
      </c>
      <c r="D15" s="72">
        <v>0</v>
      </c>
      <c r="E15" s="72">
        <v>0</v>
      </c>
      <c r="F15" s="191">
        <f>SUM(C15:E15)</f>
        <v>0</v>
      </c>
      <c r="G15" s="198">
        <v>0</v>
      </c>
      <c r="H15" s="72">
        <v>0</v>
      </c>
      <c r="I15" s="72">
        <v>0</v>
      </c>
      <c r="J15" s="72">
        <f>SUM(G15:I15)</f>
        <v>0</v>
      </c>
      <c r="K15" s="198">
        <v>0</v>
      </c>
      <c r="L15" s="72">
        <v>0</v>
      </c>
      <c r="M15" s="72">
        <v>0</v>
      </c>
      <c r="N15" s="72">
        <f>SUM(K15:M15)</f>
        <v>0</v>
      </c>
      <c r="O15" s="198">
        <v>0</v>
      </c>
      <c r="P15" s="72">
        <v>0</v>
      </c>
      <c r="Q15" s="72">
        <v>0</v>
      </c>
      <c r="R15" s="72">
        <f>SUM(O15:Q15)</f>
        <v>0</v>
      </c>
    </row>
    <row r="16" spans="1:18" ht="15" customHeight="1" x14ac:dyDescent="0.25">
      <c r="A16" s="177" t="s">
        <v>274</v>
      </c>
      <c r="B16" s="274" t="s">
        <v>275</v>
      </c>
      <c r="C16" s="72">
        <v>0</v>
      </c>
      <c r="D16" s="72">
        <v>0</v>
      </c>
      <c r="E16" s="72">
        <v>0</v>
      </c>
      <c r="F16" s="191">
        <f>SUM(C16:E16)</f>
        <v>0</v>
      </c>
      <c r="G16" s="198">
        <v>0</v>
      </c>
      <c r="H16" s="72">
        <v>0</v>
      </c>
      <c r="I16" s="72">
        <v>0</v>
      </c>
      <c r="J16" s="72">
        <f>SUM(G16:I16)</f>
        <v>0</v>
      </c>
      <c r="K16" s="198">
        <v>0</v>
      </c>
      <c r="L16" s="72">
        <v>0</v>
      </c>
      <c r="M16" s="72">
        <v>0</v>
      </c>
      <c r="N16" s="72">
        <f>SUM(K16:M16)</f>
        <v>0</v>
      </c>
      <c r="O16" s="198">
        <v>0</v>
      </c>
      <c r="P16" s="72">
        <v>0</v>
      </c>
      <c r="Q16" s="72">
        <v>0</v>
      </c>
      <c r="R16" s="72">
        <f>SUM(O16:Q16)</f>
        <v>0</v>
      </c>
    </row>
    <row r="17" spans="1:18" ht="15" customHeight="1" x14ac:dyDescent="0.25">
      <c r="A17" s="177" t="s">
        <v>473</v>
      </c>
      <c r="B17" s="274" t="s">
        <v>276</v>
      </c>
      <c r="C17" s="72">
        <v>0</v>
      </c>
      <c r="D17" s="72">
        <v>0</v>
      </c>
      <c r="E17" s="72">
        <v>0</v>
      </c>
      <c r="F17" s="191">
        <f>SUM(C17:E17)</f>
        <v>0</v>
      </c>
      <c r="G17" s="198">
        <v>0</v>
      </c>
      <c r="H17" s="72">
        <v>0</v>
      </c>
      <c r="I17" s="72">
        <v>0</v>
      </c>
      <c r="J17" s="72">
        <f>SUM(G17:I17)</f>
        <v>0</v>
      </c>
      <c r="K17" s="198">
        <v>0</v>
      </c>
      <c r="L17" s="72">
        <v>0</v>
      </c>
      <c r="M17" s="72">
        <v>0</v>
      </c>
      <c r="N17" s="72">
        <f>SUM(K17:M17)</f>
        <v>0</v>
      </c>
      <c r="O17" s="198">
        <v>0</v>
      </c>
      <c r="P17" s="72">
        <v>0</v>
      </c>
      <c r="Q17" s="72">
        <v>0</v>
      </c>
      <c r="R17" s="72">
        <f>SUM(O17:Q17)</f>
        <v>0</v>
      </c>
    </row>
    <row r="18" spans="1:18" ht="15" customHeight="1" x14ac:dyDescent="0.25">
      <c r="A18" s="177" t="s">
        <v>474</v>
      </c>
      <c r="B18" s="274" t="s">
        <v>277</v>
      </c>
      <c r="C18" s="72">
        <v>0</v>
      </c>
      <c r="D18" s="72">
        <v>0</v>
      </c>
      <c r="E18" s="72">
        <v>0</v>
      </c>
      <c r="F18" s="191">
        <f>SUM(C18:E18)</f>
        <v>0</v>
      </c>
      <c r="G18" s="198">
        <v>0</v>
      </c>
      <c r="H18" s="72">
        <v>0</v>
      </c>
      <c r="I18" s="72">
        <v>0</v>
      </c>
      <c r="J18" s="72">
        <f>SUM(G18:I18)</f>
        <v>0</v>
      </c>
      <c r="K18" s="198">
        <v>0</v>
      </c>
      <c r="L18" s="72">
        <v>0</v>
      </c>
      <c r="M18" s="72">
        <v>0</v>
      </c>
      <c r="N18" s="72">
        <f>SUM(K18:M18)</f>
        <v>0</v>
      </c>
      <c r="O18" s="198">
        <v>0</v>
      </c>
      <c r="P18" s="72">
        <v>0</v>
      </c>
      <c r="Q18" s="72">
        <v>0</v>
      </c>
      <c r="R18" s="72">
        <f>SUM(O18:Q18)</f>
        <v>0</v>
      </c>
    </row>
    <row r="19" spans="1:18" ht="15" customHeight="1" x14ac:dyDescent="0.25">
      <c r="A19" s="177" t="s">
        <v>475</v>
      </c>
      <c r="B19" s="274" t="s">
        <v>278</v>
      </c>
      <c r="C19" s="72">
        <v>0</v>
      </c>
      <c r="D19" s="72">
        <v>0</v>
      </c>
      <c r="E19" s="72">
        <v>0</v>
      </c>
      <c r="F19" s="191">
        <f>SUM(C19:E19)</f>
        <v>0</v>
      </c>
      <c r="G19" s="198">
        <v>0</v>
      </c>
      <c r="H19" s="72">
        <v>0</v>
      </c>
      <c r="I19" s="72">
        <v>0</v>
      </c>
      <c r="J19" s="72">
        <f>SUM(G19:I19)</f>
        <v>0</v>
      </c>
      <c r="K19" s="198">
        <v>0</v>
      </c>
      <c r="L19" s="72">
        <v>0</v>
      </c>
      <c r="M19" s="72">
        <v>0</v>
      </c>
      <c r="N19" s="72">
        <f>SUM(K19:M19)</f>
        <v>0</v>
      </c>
      <c r="O19" s="198">
        <v>188582</v>
      </c>
      <c r="P19" s="72">
        <v>0</v>
      </c>
      <c r="Q19" s="72">
        <v>0</v>
      </c>
      <c r="R19" s="72">
        <f>SUM(O19:Q19)</f>
        <v>188582</v>
      </c>
    </row>
    <row r="20" spans="1:18" ht="15" customHeight="1" x14ac:dyDescent="0.25">
      <c r="A20" s="265" t="s">
        <v>512</v>
      </c>
      <c r="B20" s="273" t="s">
        <v>279</v>
      </c>
      <c r="C20" s="100">
        <f>SUM(C14:C19)</f>
        <v>0</v>
      </c>
      <c r="D20" s="100">
        <f>SUM(D14:D19)</f>
        <v>0</v>
      </c>
      <c r="E20" s="100">
        <f>SUM(E14:E19)</f>
        <v>0</v>
      </c>
      <c r="F20" s="192">
        <f>SUM(C20:E20)</f>
        <v>0</v>
      </c>
      <c r="G20" s="200">
        <f>SUM(G14:G19)</f>
        <v>0</v>
      </c>
      <c r="H20" s="100">
        <f>SUM(H14:H19)</f>
        <v>0</v>
      </c>
      <c r="I20" s="100">
        <f>SUM(I14:I19)</f>
        <v>0</v>
      </c>
      <c r="J20" s="75">
        <f>SUM(G20:I20)</f>
        <v>0</v>
      </c>
      <c r="K20" s="200">
        <f>SUM(K14:K19)</f>
        <v>0</v>
      </c>
      <c r="L20" s="100">
        <f>SUM(L14:L19)</f>
        <v>0</v>
      </c>
      <c r="M20" s="100">
        <f>SUM(M14:M19)</f>
        <v>0</v>
      </c>
      <c r="N20" s="75">
        <f>SUM(K20:M20)</f>
        <v>0</v>
      </c>
      <c r="O20" s="200">
        <f>SUM(O14:O19)</f>
        <v>188582</v>
      </c>
      <c r="P20" s="100">
        <f>SUM(P14:P19)</f>
        <v>0</v>
      </c>
      <c r="Q20" s="100">
        <f>SUM(Q14:Q19)</f>
        <v>0</v>
      </c>
      <c r="R20" s="75">
        <f>SUM(O20:Q20)</f>
        <v>188582</v>
      </c>
    </row>
    <row r="21" spans="1:18" ht="15" customHeight="1" x14ac:dyDescent="0.25">
      <c r="A21" s="177" t="s">
        <v>479</v>
      </c>
      <c r="B21" s="274" t="s">
        <v>288</v>
      </c>
      <c r="C21" s="72">
        <v>0</v>
      </c>
      <c r="D21" s="72">
        <v>0</v>
      </c>
      <c r="E21" s="72">
        <v>0</v>
      </c>
      <c r="F21" s="191">
        <f>SUM(C21:E21)</f>
        <v>0</v>
      </c>
      <c r="G21" s="198">
        <v>0</v>
      </c>
      <c r="H21" s="72">
        <v>0</v>
      </c>
      <c r="I21" s="72">
        <v>0</v>
      </c>
      <c r="J21" s="72">
        <f>SUM(G21:I21)</f>
        <v>0</v>
      </c>
      <c r="K21" s="198">
        <v>0</v>
      </c>
      <c r="L21" s="72">
        <v>0</v>
      </c>
      <c r="M21" s="72">
        <v>0</v>
      </c>
      <c r="N21" s="72">
        <f>SUM(K21:M21)</f>
        <v>0</v>
      </c>
      <c r="O21" s="198">
        <v>0</v>
      </c>
      <c r="P21" s="72">
        <v>0</v>
      </c>
      <c r="Q21" s="72">
        <v>0</v>
      </c>
      <c r="R21" s="72">
        <f>SUM(O21:Q21)</f>
        <v>0</v>
      </c>
    </row>
    <row r="22" spans="1:18" ht="15" customHeight="1" x14ac:dyDescent="0.25">
      <c r="A22" s="177" t="s">
        <v>480</v>
      </c>
      <c r="B22" s="274" t="s">
        <v>289</v>
      </c>
      <c r="C22" s="72">
        <v>0</v>
      </c>
      <c r="D22" s="72">
        <v>0</v>
      </c>
      <c r="E22" s="72">
        <v>0</v>
      </c>
      <c r="F22" s="191">
        <f>SUM(C22:E22)</f>
        <v>0</v>
      </c>
      <c r="G22" s="198">
        <v>0</v>
      </c>
      <c r="H22" s="72">
        <v>0</v>
      </c>
      <c r="I22" s="72">
        <v>0</v>
      </c>
      <c r="J22" s="72">
        <f>SUM(G22:I22)</f>
        <v>0</v>
      </c>
      <c r="K22" s="198">
        <v>0</v>
      </c>
      <c r="L22" s="72">
        <v>0</v>
      </c>
      <c r="M22" s="72">
        <v>0</v>
      </c>
      <c r="N22" s="72">
        <f>SUM(K22:M22)</f>
        <v>0</v>
      </c>
      <c r="O22" s="198">
        <v>0</v>
      </c>
      <c r="P22" s="72">
        <v>0</v>
      </c>
      <c r="Q22" s="72">
        <v>0</v>
      </c>
      <c r="R22" s="72">
        <f>SUM(O22:Q22)</f>
        <v>0</v>
      </c>
    </row>
    <row r="23" spans="1:18" ht="15" customHeight="1" x14ac:dyDescent="0.25">
      <c r="A23" s="263" t="s">
        <v>514</v>
      </c>
      <c r="B23" s="285" t="s">
        <v>290</v>
      </c>
      <c r="C23" s="75">
        <v>0</v>
      </c>
      <c r="D23" s="75">
        <f>SUM(D21:D22)</f>
        <v>0</v>
      </c>
      <c r="E23" s="75">
        <f>SUM(E21:E22)</f>
        <v>0</v>
      </c>
      <c r="F23" s="192">
        <f>SUM(C23:E23)</f>
        <v>0</v>
      </c>
      <c r="G23" s="199">
        <v>0</v>
      </c>
      <c r="H23" s="75">
        <f>SUM(H21:H22)</f>
        <v>0</v>
      </c>
      <c r="I23" s="75">
        <f>SUM(I21:I22)</f>
        <v>0</v>
      </c>
      <c r="J23" s="75">
        <f>SUM(G23:I23)</f>
        <v>0</v>
      </c>
      <c r="K23" s="199">
        <v>0</v>
      </c>
      <c r="L23" s="75">
        <f>SUM(L21:L22)</f>
        <v>0</v>
      </c>
      <c r="M23" s="75">
        <f>SUM(M21:M22)</f>
        <v>0</v>
      </c>
      <c r="N23" s="75">
        <f>SUM(K23:M23)</f>
        <v>0</v>
      </c>
      <c r="O23" s="199">
        <v>0</v>
      </c>
      <c r="P23" s="75">
        <f>SUM(P21:P22)</f>
        <v>0</v>
      </c>
      <c r="Q23" s="75">
        <f>SUM(Q21:Q22)</f>
        <v>0</v>
      </c>
      <c r="R23" s="75">
        <f>SUM(O23:Q23)</f>
        <v>0</v>
      </c>
    </row>
    <row r="24" spans="1:18" ht="15" customHeight="1" x14ac:dyDescent="0.25">
      <c r="A24" s="263" t="s">
        <v>481</v>
      </c>
      <c r="B24" s="285" t="s">
        <v>291</v>
      </c>
      <c r="C24" s="75">
        <v>0</v>
      </c>
      <c r="D24" s="75">
        <v>0</v>
      </c>
      <c r="E24" s="75">
        <v>0</v>
      </c>
      <c r="F24" s="192">
        <f>SUM(C24:E24)</f>
        <v>0</v>
      </c>
      <c r="G24" s="199">
        <v>0</v>
      </c>
      <c r="H24" s="75">
        <v>0</v>
      </c>
      <c r="I24" s="75">
        <v>0</v>
      </c>
      <c r="J24" s="75">
        <f>SUM(G24:I24)</f>
        <v>0</v>
      </c>
      <c r="K24" s="199">
        <v>0</v>
      </c>
      <c r="L24" s="75">
        <v>0</v>
      </c>
      <c r="M24" s="75">
        <v>0</v>
      </c>
      <c r="N24" s="75">
        <f>SUM(K24:M24)</f>
        <v>0</v>
      </c>
      <c r="O24" s="199">
        <v>0</v>
      </c>
      <c r="P24" s="75">
        <v>0</v>
      </c>
      <c r="Q24" s="75">
        <v>0</v>
      </c>
      <c r="R24" s="75">
        <f>SUM(O24:Q24)</f>
        <v>0</v>
      </c>
    </row>
    <row r="25" spans="1:18" ht="15" customHeight="1" x14ac:dyDescent="0.25">
      <c r="A25" s="263" t="s">
        <v>482</v>
      </c>
      <c r="B25" s="285" t="s">
        <v>292</v>
      </c>
      <c r="C25" s="75">
        <v>0</v>
      </c>
      <c r="D25" s="75">
        <v>0</v>
      </c>
      <c r="E25" s="75">
        <v>0</v>
      </c>
      <c r="F25" s="192">
        <f>SUM(C25:E25)</f>
        <v>0</v>
      </c>
      <c r="G25" s="199">
        <v>0</v>
      </c>
      <c r="H25" s="75">
        <v>0</v>
      </c>
      <c r="I25" s="75">
        <v>0</v>
      </c>
      <c r="J25" s="75">
        <f>SUM(G25:I25)</f>
        <v>0</v>
      </c>
      <c r="K25" s="199">
        <v>0</v>
      </c>
      <c r="L25" s="75">
        <v>0</v>
      </c>
      <c r="M25" s="75">
        <v>0</v>
      </c>
      <c r="N25" s="75">
        <f>SUM(K25:M25)</f>
        <v>0</v>
      </c>
      <c r="O25" s="199">
        <v>0</v>
      </c>
      <c r="P25" s="75">
        <v>0</v>
      </c>
      <c r="Q25" s="75">
        <v>0</v>
      </c>
      <c r="R25" s="75">
        <f>SUM(O25:Q25)</f>
        <v>0</v>
      </c>
    </row>
    <row r="26" spans="1:18" ht="15" customHeight="1" x14ac:dyDescent="0.25">
      <c r="A26" s="263" t="s">
        <v>483</v>
      </c>
      <c r="B26" s="285" t="s">
        <v>293</v>
      </c>
      <c r="C26" s="75">
        <v>0</v>
      </c>
      <c r="D26" s="75">
        <v>0</v>
      </c>
      <c r="E26" s="75">
        <v>0</v>
      </c>
      <c r="F26" s="192">
        <f>SUM(C26:E26)</f>
        <v>0</v>
      </c>
      <c r="G26" s="199">
        <v>0</v>
      </c>
      <c r="H26" s="75">
        <v>0</v>
      </c>
      <c r="I26" s="75">
        <v>0</v>
      </c>
      <c r="J26" s="75">
        <f>SUM(G26:I26)</f>
        <v>0</v>
      </c>
      <c r="K26" s="199">
        <v>0</v>
      </c>
      <c r="L26" s="75">
        <v>0</v>
      </c>
      <c r="M26" s="75">
        <v>0</v>
      </c>
      <c r="N26" s="75">
        <f>SUM(K26:M26)</f>
        <v>0</v>
      </c>
      <c r="O26" s="199">
        <v>0</v>
      </c>
      <c r="P26" s="75">
        <v>0</v>
      </c>
      <c r="Q26" s="75">
        <v>0</v>
      </c>
      <c r="R26" s="75">
        <f>SUM(O26:Q26)</f>
        <v>0</v>
      </c>
    </row>
    <row r="27" spans="1:18" ht="15" customHeight="1" x14ac:dyDescent="0.25">
      <c r="A27" s="177" t="s">
        <v>484</v>
      </c>
      <c r="B27" s="274" t="s">
        <v>294</v>
      </c>
      <c r="C27" s="72">
        <v>0</v>
      </c>
      <c r="D27" s="72">
        <v>0</v>
      </c>
      <c r="E27" s="72">
        <v>0</v>
      </c>
      <c r="F27" s="191">
        <f>SUM(C27:E27)</f>
        <v>0</v>
      </c>
      <c r="G27" s="198">
        <v>0</v>
      </c>
      <c r="H27" s="72">
        <v>0</v>
      </c>
      <c r="I27" s="72">
        <v>0</v>
      </c>
      <c r="J27" s="72">
        <f>SUM(G27:I27)</f>
        <v>0</v>
      </c>
      <c r="K27" s="198">
        <v>0</v>
      </c>
      <c r="L27" s="72">
        <v>0</v>
      </c>
      <c r="M27" s="72">
        <v>0</v>
      </c>
      <c r="N27" s="72">
        <f>SUM(K27:M27)</f>
        <v>0</v>
      </c>
      <c r="O27" s="198">
        <v>0</v>
      </c>
      <c r="P27" s="72">
        <v>0</v>
      </c>
      <c r="Q27" s="72">
        <v>0</v>
      </c>
      <c r="R27" s="72">
        <f>SUM(O27:Q27)</f>
        <v>0</v>
      </c>
    </row>
    <row r="28" spans="1:18" ht="15" customHeight="1" x14ac:dyDescent="0.25">
      <c r="A28" s="177" t="s">
        <v>485</v>
      </c>
      <c r="B28" s="274" t="s">
        <v>297</v>
      </c>
      <c r="C28" s="72">
        <v>0</v>
      </c>
      <c r="D28" s="72">
        <v>0</v>
      </c>
      <c r="E28" s="72">
        <v>0</v>
      </c>
      <c r="F28" s="191">
        <f>SUM(C28:E28)</f>
        <v>0</v>
      </c>
      <c r="G28" s="198">
        <v>0</v>
      </c>
      <c r="H28" s="72">
        <v>0</v>
      </c>
      <c r="I28" s="72">
        <v>0</v>
      </c>
      <c r="J28" s="72">
        <f>SUM(G28:I28)</f>
        <v>0</v>
      </c>
      <c r="K28" s="198">
        <v>0</v>
      </c>
      <c r="L28" s="72">
        <v>0</v>
      </c>
      <c r="M28" s="72">
        <v>0</v>
      </c>
      <c r="N28" s="72">
        <f>SUM(K28:M28)</f>
        <v>0</v>
      </c>
      <c r="O28" s="198">
        <v>0</v>
      </c>
      <c r="P28" s="72">
        <v>0</v>
      </c>
      <c r="Q28" s="72">
        <v>0</v>
      </c>
      <c r="R28" s="72">
        <f>SUM(O28:Q28)</f>
        <v>0</v>
      </c>
    </row>
    <row r="29" spans="1:18" ht="15" customHeight="1" x14ac:dyDescent="0.25">
      <c r="A29" s="177" t="s">
        <v>298</v>
      </c>
      <c r="B29" s="274" t="s">
        <v>299</v>
      </c>
      <c r="C29" s="72">
        <v>0</v>
      </c>
      <c r="D29" s="72">
        <v>0</v>
      </c>
      <c r="E29" s="72">
        <v>0</v>
      </c>
      <c r="F29" s="191">
        <f>SUM(C29:E29)</f>
        <v>0</v>
      </c>
      <c r="G29" s="198">
        <v>0</v>
      </c>
      <c r="H29" s="72">
        <v>0</v>
      </c>
      <c r="I29" s="72">
        <v>0</v>
      </c>
      <c r="J29" s="72">
        <f>SUM(G29:I29)</f>
        <v>0</v>
      </c>
      <c r="K29" s="198">
        <v>0</v>
      </c>
      <c r="L29" s="72">
        <v>0</v>
      </c>
      <c r="M29" s="72">
        <v>0</v>
      </c>
      <c r="N29" s="72">
        <f>SUM(K29:M29)</f>
        <v>0</v>
      </c>
      <c r="O29" s="198">
        <v>0</v>
      </c>
      <c r="P29" s="72">
        <v>0</v>
      </c>
      <c r="Q29" s="72">
        <v>0</v>
      </c>
      <c r="R29" s="72">
        <f>SUM(O29:Q29)</f>
        <v>0</v>
      </c>
    </row>
    <row r="30" spans="1:18" ht="15" customHeight="1" x14ac:dyDescent="0.25">
      <c r="A30" s="177" t="s">
        <v>486</v>
      </c>
      <c r="B30" s="274" t="s">
        <v>300</v>
      </c>
      <c r="C30" s="72">
        <v>0</v>
      </c>
      <c r="D30" s="72">
        <v>0</v>
      </c>
      <c r="E30" s="72">
        <v>0</v>
      </c>
      <c r="F30" s="191">
        <f>SUM(C30:E30)</f>
        <v>0</v>
      </c>
      <c r="G30" s="198">
        <v>0</v>
      </c>
      <c r="H30" s="72">
        <v>0</v>
      </c>
      <c r="I30" s="72">
        <v>0</v>
      </c>
      <c r="J30" s="72">
        <f>SUM(G30:I30)</f>
        <v>0</v>
      </c>
      <c r="K30" s="198">
        <v>0</v>
      </c>
      <c r="L30" s="72">
        <v>0</v>
      </c>
      <c r="M30" s="72">
        <v>0</v>
      </c>
      <c r="N30" s="72">
        <f>SUM(K30:M30)</f>
        <v>0</v>
      </c>
      <c r="O30" s="198">
        <v>0</v>
      </c>
      <c r="P30" s="72">
        <v>0</v>
      </c>
      <c r="Q30" s="72">
        <v>0</v>
      </c>
      <c r="R30" s="72">
        <f>SUM(O30:Q30)</f>
        <v>0</v>
      </c>
    </row>
    <row r="31" spans="1:18" ht="15" customHeight="1" x14ac:dyDescent="0.25">
      <c r="A31" s="177" t="s">
        <v>487</v>
      </c>
      <c r="B31" s="274" t="s">
        <v>305</v>
      </c>
      <c r="C31" s="72">
        <v>0</v>
      </c>
      <c r="D31" s="72">
        <v>0</v>
      </c>
      <c r="E31" s="72">
        <v>0</v>
      </c>
      <c r="F31" s="191">
        <f>SUM(C31:E31)</f>
        <v>0</v>
      </c>
      <c r="G31" s="198">
        <v>0</v>
      </c>
      <c r="H31" s="72">
        <v>0</v>
      </c>
      <c r="I31" s="72">
        <v>0</v>
      </c>
      <c r="J31" s="72">
        <f>SUM(G31:I31)</f>
        <v>0</v>
      </c>
      <c r="K31" s="198">
        <v>0</v>
      </c>
      <c r="L31" s="72">
        <v>0</v>
      </c>
      <c r="M31" s="72">
        <v>0</v>
      </c>
      <c r="N31" s="72">
        <f>SUM(K31:M31)</f>
        <v>0</v>
      </c>
      <c r="O31" s="198">
        <v>0</v>
      </c>
      <c r="P31" s="72">
        <v>0</v>
      </c>
      <c r="Q31" s="72">
        <v>0</v>
      </c>
      <c r="R31" s="72">
        <f>SUM(O31:Q31)</f>
        <v>0</v>
      </c>
    </row>
    <row r="32" spans="1:18" ht="15" customHeight="1" x14ac:dyDescent="0.25">
      <c r="A32" s="263" t="s">
        <v>515</v>
      </c>
      <c r="B32" s="285" t="s">
        <v>308</v>
      </c>
      <c r="C32" s="75">
        <f>SUM(C27:C31)</f>
        <v>0</v>
      </c>
      <c r="D32" s="75">
        <f>SUM(D27:D31)</f>
        <v>0</v>
      </c>
      <c r="E32" s="75">
        <f>SUM(E27:E31)</f>
        <v>0</v>
      </c>
      <c r="F32" s="192">
        <f>SUM(C32:E32)</f>
        <v>0</v>
      </c>
      <c r="G32" s="199">
        <f>SUM(G27:G31)</f>
        <v>0</v>
      </c>
      <c r="H32" s="75">
        <f>SUM(H27:H31)</f>
        <v>0</v>
      </c>
      <c r="I32" s="75">
        <f>SUM(I27:I31)</f>
        <v>0</v>
      </c>
      <c r="J32" s="75">
        <f>SUM(G32:I32)</f>
        <v>0</v>
      </c>
      <c r="K32" s="199">
        <f>SUM(K27:K31)</f>
        <v>0</v>
      </c>
      <c r="L32" s="75">
        <f>SUM(L27:L31)</f>
        <v>0</v>
      </c>
      <c r="M32" s="75">
        <f>SUM(M27:M31)</f>
        <v>0</v>
      </c>
      <c r="N32" s="75">
        <f>SUM(K32:M32)</f>
        <v>0</v>
      </c>
      <c r="O32" s="199">
        <f>SUM(O27:O31)</f>
        <v>0</v>
      </c>
      <c r="P32" s="75">
        <f>SUM(P27:P31)</f>
        <v>0</v>
      </c>
      <c r="Q32" s="75">
        <f>SUM(Q27:Q31)</f>
        <v>0</v>
      </c>
      <c r="R32" s="75">
        <f>SUM(O32:Q32)</f>
        <v>0</v>
      </c>
    </row>
    <row r="33" spans="1:18" ht="15" customHeight="1" x14ac:dyDescent="0.25">
      <c r="A33" s="263" t="s">
        <v>488</v>
      </c>
      <c r="B33" s="285" t="s">
        <v>309</v>
      </c>
      <c r="C33" s="75">
        <v>0</v>
      </c>
      <c r="D33" s="75">
        <v>0</v>
      </c>
      <c r="E33" s="75">
        <v>0</v>
      </c>
      <c r="F33" s="192">
        <f>SUM(C33:E33)</f>
        <v>0</v>
      </c>
      <c r="G33" s="199">
        <v>0</v>
      </c>
      <c r="H33" s="75">
        <v>0</v>
      </c>
      <c r="I33" s="75">
        <v>0</v>
      </c>
      <c r="J33" s="75">
        <f>SUM(G33:I33)</f>
        <v>0</v>
      </c>
      <c r="K33" s="199">
        <v>0</v>
      </c>
      <c r="L33" s="75">
        <v>0</v>
      </c>
      <c r="M33" s="75">
        <v>0</v>
      </c>
      <c r="N33" s="75">
        <f>SUM(K33:M33)</f>
        <v>0</v>
      </c>
      <c r="O33" s="199">
        <v>0</v>
      </c>
      <c r="P33" s="75">
        <v>0</v>
      </c>
      <c r="Q33" s="75">
        <v>0</v>
      </c>
      <c r="R33" s="75">
        <f>SUM(O33:Q33)</f>
        <v>0</v>
      </c>
    </row>
    <row r="34" spans="1:18" ht="15" customHeight="1" x14ac:dyDescent="0.25">
      <c r="A34" s="265" t="s">
        <v>516</v>
      </c>
      <c r="B34" s="273" t="s">
        <v>310</v>
      </c>
      <c r="C34" s="100">
        <f>C23+C24+C25+C26+C32+C33</f>
        <v>0</v>
      </c>
      <c r="D34" s="100">
        <f>D23+D24+D25+D26+D32+D33</f>
        <v>0</v>
      </c>
      <c r="E34" s="100">
        <f>E23+E24+E25+E26+E32+E33</f>
        <v>0</v>
      </c>
      <c r="F34" s="193">
        <f>SUM(C34:E34)</f>
        <v>0</v>
      </c>
      <c r="G34" s="200">
        <f>G23+G24+G25+G26+G32+G33</f>
        <v>0</v>
      </c>
      <c r="H34" s="100">
        <f>H23+H24+H25+H26+H32+H33</f>
        <v>0</v>
      </c>
      <c r="I34" s="100">
        <f>I23+I24+I25+I26+I32+I33</f>
        <v>0</v>
      </c>
      <c r="J34" s="100">
        <f>SUM(G34:I34)</f>
        <v>0</v>
      </c>
      <c r="K34" s="200">
        <f>K23+K24+K25+K26+K32+K33</f>
        <v>0</v>
      </c>
      <c r="L34" s="100">
        <f>L23+L24+L25+L26+L32+L33</f>
        <v>0</v>
      </c>
      <c r="M34" s="100">
        <f>M23+M24+M25+M26+M32+M33</f>
        <v>0</v>
      </c>
      <c r="N34" s="100">
        <f>SUM(K34:M34)</f>
        <v>0</v>
      </c>
      <c r="O34" s="200">
        <f>O23+O24+O25+O26+O32+O33</f>
        <v>0</v>
      </c>
      <c r="P34" s="100">
        <f>P23+P24+P25+P26+P32+P33</f>
        <v>0</v>
      </c>
      <c r="Q34" s="100">
        <f>Q23+Q24+Q25+Q26+Q32+Q33</f>
        <v>0</v>
      </c>
      <c r="R34" s="100">
        <f>SUM(O34:Q34)</f>
        <v>0</v>
      </c>
    </row>
    <row r="35" spans="1:18" ht="15" customHeight="1" x14ac:dyDescent="0.25">
      <c r="A35" s="268" t="s">
        <v>311</v>
      </c>
      <c r="B35" s="274" t="s">
        <v>312</v>
      </c>
      <c r="C35" s="72">
        <v>0</v>
      </c>
      <c r="D35" s="72">
        <v>0</v>
      </c>
      <c r="E35" s="72">
        <v>0</v>
      </c>
      <c r="F35" s="191">
        <f>SUM(C35:E35)</f>
        <v>0</v>
      </c>
      <c r="G35" s="198">
        <v>0</v>
      </c>
      <c r="H35" s="72">
        <v>0</v>
      </c>
      <c r="I35" s="72">
        <v>0</v>
      </c>
      <c r="J35" s="72">
        <f>SUM(G35:I35)</f>
        <v>0</v>
      </c>
      <c r="K35" s="198">
        <v>0</v>
      </c>
      <c r="L35" s="72">
        <v>0</v>
      </c>
      <c r="M35" s="72">
        <v>0</v>
      </c>
      <c r="N35" s="72">
        <f>SUM(K35:M35)</f>
        <v>0</v>
      </c>
      <c r="O35" s="198">
        <v>0</v>
      </c>
      <c r="P35" s="72">
        <v>0</v>
      </c>
      <c r="Q35" s="72">
        <v>0</v>
      </c>
      <c r="R35" s="72">
        <f>SUM(O35:Q35)</f>
        <v>0</v>
      </c>
    </row>
    <row r="36" spans="1:18" ht="15" customHeight="1" x14ac:dyDescent="0.25">
      <c r="A36" s="268" t="s">
        <v>489</v>
      </c>
      <c r="B36" s="274" t="s">
        <v>313</v>
      </c>
      <c r="C36" s="72">
        <v>0</v>
      </c>
      <c r="D36" s="72">
        <v>0</v>
      </c>
      <c r="E36" s="72">
        <v>0</v>
      </c>
      <c r="F36" s="191">
        <f>SUM(C36:E36)</f>
        <v>0</v>
      </c>
      <c r="G36" s="198">
        <v>0</v>
      </c>
      <c r="H36" s="72">
        <v>0</v>
      </c>
      <c r="I36" s="72">
        <v>0</v>
      </c>
      <c r="J36" s="72">
        <f>SUM(G36:I36)</f>
        <v>0</v>
      </c>
      <c r="K36" s="198">
        <v>0</v>
      </c>
      <c r="L36" s="72">
        <v>0</v>
      </c>
      <c r="M36" s="72">
        <v>0</v>
      </c>
      <c r="N36" s="72">
        <f>SUM(K36:M36)</f>
        <v>0</v>
      </c>
      <c r="O36" s="198">
        <v>0</v>
      </c>
      <c r="P36" s="72">
        <v>0</v>
      </c>
      <c r="Q36" s="72">
        <v>0</v>
      </c>
      <c r="R36" s="72">
        <f>SUM(O36:Q36)</f>
        <v>0</v>
      </c>
    </row>
    <row r="37" spans="1:18" ht="15" customHeight="1" x14ac:dyDescent="0.25">
      <c r="A37" s="268" t="s">
        <v>490</v>
      </c>
      <c r="B37" s="274" t="s">
        <v>314</v>
      </c>
      <c r="C37" s="72">
        <v>0</v>
      </c>
      <c r="D37" s="72">
        <v>0</v>
      </c>
      <c r="E37" s="72">
        <v>0</v>
      </c>
      <c r="F37" s="191">
        <f>SUM(C37:E37)</f>
        <v>0</v>
      </c>
      <c r="G37" s="198">
        <v>0</v>
      </c>
      <c r="H37" s="72">
        <v>0</v>
      </c>
      <c r="I37" s="72">
        <v>0</v>
      </c>
      <c r="J37" s="72">
        <f>SUM(G37:I37)</f>
        <v>0</v>
      </c>
      <c r="K37" s="198">
        <v>0</v>
      </c>
      <c r="L37" s="72">
        <v>0</v>
      </c>
      <c r="M37" s="72">
        <v>0</v>
      </c>
      <c r="N37" s="72">
        <f>SUM(K37:M37)</f>
        <v>0</v>
      </c>
      <c r="O37" s="198">
        <v>0</v>
      </c>
      <c r="P37" s="72">
        <v>0</v>
      </c>
      <c r="Q37" s="72">
        <v>0</v>
      </c>
      <c r="R37" s="72">
        <f>SUM(O37:Q37)</f>
        <v>0</v>
      </c>
    </row>
    <row r="38" spans="1:18" ht="15" customHeight="1" x14ac:dyDescent="0.25">
      <c r="A38" s="268" t="s">
        <v>491</v>
      </c>
      <c r="B38" s="274" t="s">
        <v>315</v>
      </c>
      <c r="C38" s="72">
        <v>0</v>
      </c>
      <c r="D38" s="72">
        <v>0</v>
      </c>
      <c r="E38" s="72">
        <v>0</v>
      </c>
      <c r="F38" s="191">
        <f>SUM(C38:E38)</f>
        <v>0</v>
      </c>
      <c r="G38" s="198">
        <v>0</v>
      </c>
      <c r="H38" s="72">
        <v>0</v>
      </c>
      <c r="I38" s="72">
        <v>0</v>
      </c>
      <c r="J38" s="72">
        <f>SUM(G38:I38)</f>
        <v>0</v>
      </c>
      <c r="K38" s="198">
        <v>0</v>
      </c>
      <c r="L38" s="72">
        <v>0</v>
      </c>
      <c r="M38" s="72">
        <v>0</v>
      </c>
      <c r="N38" s="72">
        <f>SUM(K38:M38)</f>
        <v>0</v>
      </c>
      <c r="O38" s="198">
        <v>0</v>
      </c>
      <c r="P38" s="72">
        <v>0</v>
      </c>
      <c r="Q38" s="72">
        <v>0</v>
      </c>
      <c r="R38" s="72">
        <f>SUM(O38:Q38)</f>
        <v>0</v>
      </c>
    </row>
    <row r="39" spans="1:18" ht="15" customHeight="1" x14ac:dyDescent="0.25">
      <c r="A39" s="268" t="s">
        <v>316</v>
      </c>
      <c r="B39" s="274" t="s">
        <v>317</v>
      </c>
      <c r="C39" s="72">
        <v>0</v>
      </c>
      <c r="D39" s="72">
        <v>0</v>
      </c>
      <c r="E39" s="72">
        <v>0</v>
      </c>
      <c r="F39" s="191">
        <f>SUM(C39:E39)</f>
        <v>0</v>
      </c>
      <c r="G39" s="198">
        <v>0</v>
      </c>
      <c r="H39" s="72">
        <v>0</v>
      </c>
      <c r="I39" s="72">
        <v>0</v>
      </c>
      <c r="J39" s="72">
        <f>SUM(G39:I39)</f>
        <v>0</v>
      </c>
      <c r="K39" s="198">
        <v>0</v>
      </c>
      <c r="L39" s="72">
        <v>0</v>
      </c>
      <c r="M39" s="72">
        <v>0</v>
      </c>
      <c r="N39" s="72">
        <f>SUM(K39:M39)</f>
        <v>0</v>
      </c>
      <c r="O39" s="198">
        <v>0</v>
      </c>
      <c r="P39" s="72">
        <v>0</v>
      </c>
      <c r="Q39" s="72">
        <v>0</v>
      </c>
      <c r="R39" s="72">
        <f>SUM(O39:Q39)</f>
        <v>0</v>
      </c>
    </row>
    <row r="40" spans="1:18" ht="15" customHeight="1" x14ac:dyDescent="0.25">
      <c r="A40" s="268" t="s">
        <v>318</v>
      </c>
      <c r="B40" s="274" t="s">
        <v>319</v>
      </c>
      <c r="C40" s="72">
        <v>0</v>
      </c>
      <c r="D40" s="72">
        <v>0</v>
      </c>
      <c r="E40" s="72">
        <v>0</v>
      </c>
      <c r="F40" s="191">
        <f>SUM(C40:E40)</f>
        <v>0</v>
      </c>
      <c r="G40" s="198">
        <v>0</v>
      </c>
      <c r="H40" s="72">
        <v>0</v>
      </c>
      <c r="I40" s="72">
        <v>0</v>
      </c>
      <c r="J40" s="72">
        <f>SUM(G40:I40)</f>
        <v>0</v>
      </c>
      <c r="K40" s="198">
        <v>0</v>
      </c>
      <c r="L40" s="72">
        <v>0</v>
      </c>
      <c r="M40" s="72">
        <v>0</v>
      </c>
      <c r="N40" s="72">
        <f>SUM(K40:M40)</f>
        <v>0</v>
      </c>
      <c r="O40" s="198">
        <v>0</v>
      </c>
      <c r="P40" s="72">
        <v>0</v>
      </c>
      <c r="Q40" s="72">
        <v>0</v>
      </c>
      <c r="R40" s="72">
        <f>SUM(O40:Q40)</f>
        <v>0</v>
      </c>
    </row>
    <row r="41" spans="1:18" ht="15" customHeight="1" x14ac:dyDescent="0.25">
      <c r="A41" s="268" t="s">
        <v>320</v>
      </c>
      <c r="B41" s="274" t="s">
        <v>321</v>
      </c>
      <c r="C41" s="72">
        <v>0</v>
      </c>
      <c r="D41" s="72">
        <v>0</v>
      </c>
      <c r="E41" s="72">
        <v>0</v>
      </c>
      <c r="F41" s="191">
        <f>SUM(C41:E41)</f>
        <v>0</v>
      </c>
      <c r="G41" s="198">
        <v>0</v>
      </c>
      <c r="H41" s="72">
        <v>0</v>
      </c>
      <c r="I41" s="72">
        <v>0</v>
      </c>
      <c r="J41" s="72">
        <f>SUM(G41:I41)</f>
        <v>0</v>
      </c>
      <c r="K41" s="198">
        <v>0</v>
      </c>
      <c r="L41" s="72">
        <v>0</v>
      </c>
      <c r="M41" s="72">
        <v>0</v>
      </c>
      <c r="N41" s="72">
        <f>SUM(K41:M41)</f>
        <v>0</v>
      </c>
      <c r="O41" s="198">
        <v>0</v>
      </c>
      <c r="P41" s="72">
        <v>0</v>
      </c>
      <c r="Q41" s="72">
        <v>0</v>
      </c>
      <c r="R41" s="72">
        <f>SUM(O41:Q41)</f>
        <v>0</v>
      </c>
    </row>
    <row r="42" spans="1:18" ht="15" customHeight="1" x14ac:dyDescent="0.25">
      <c r="A42" s="268" t="s">
        <v>492</v>
      </c>
      <c r="B42" s="274" t="s">
        <v>322</v>
      </c>
      <c r="C42" s="72">
        <v>0</v>
      </c>
      <c r="D42" s="72">
        <v>0</v>
      </c>
      <c r="E42" s="72">
        <v>0</v>
      </c>
      <c r="F42" s="191">
        <f>SUM(C42:E42)</f>
        <v>0</v>
      </c>
      <c r="G42" s="198">
        <v>0</v>
      </c>
      <c r="H42" s="72">
        <v>0</v>
      </c>
      <c r="I42" s="72">
        <v>0</v>
      </c>
      <c r="J42" s="72">
        <f>SUM(G42:I42)</f>
        <v>0</v>
      </c>
      <c r="K42" s="198">
        <v>0</v>
      </c>
      <c r="L42" s="72">
        <v>0</v>
      </c>
      <c r="M42" s="72">
        <v>0</v>
      </c>
      <c r="N42" s="72">
        <f>SUM(K42:M42)</f>
        <v>0</v>
      </c>
      <c r="O42" s="198">
        <v>2</v>
      </c>
      <c r="P42" s="72">
        <v>0</v>
      </c>
      <c r="Q42" s="72">
        <v>0</v>
      </c>
      <c r="R42" s="72">
        <f>SUM(O42:Q42)</f>
        <v>2</v>
      </c>
    </row>
    <row r="43" spans="1:18" ht="15" customHeight="1" x14ac:dyDescent="0.25">
      <c r="A43" s="268" t="s">
        <v>493</v>
      </c>
      <c r="B43" s="274" t="s">
        <v>323</v>
      </c>
      <c r="C43" s="72">
        <v>0</v>
      </c>
      <c r="D43" s="72">
        <v>0</v>
      </c>
      <c r="E43" s="72">
        <v>0</v>
      </c>
      <c r="F43" s="191">
        <f>SUM(C43:E43)</f>
        <v>0</v>
      </c>
      <c r="G43" s="198">
        <v>0</v>
      </c>
      <c r="H43" s="72">
        <v>0</v>
      </c>
      <c r="I43" s="72">
        <v>0</v>
      </c>
      <c r="J43" s="72">
        <f>SUM(G43:I43)</f>
        <v>0</v>
      </c>
      <c r="K43" s="198">
        <v>0</v>
      </c>
      <c r="L43" s="72">
        <v>0</v>
      </c>
      <c r="M43" s="72">
        <v>0</v>
      </c>
      <c r="N43" s="72">
        <f>SUM(K43:M43)</f>
        <v>0</v>
      </c>
      <c r="O43" s="198">
        <v>0</v>
      </c>
      <c r="P43" s="72">
        <v>0</v>
      </c>
      <c r="Q43" s="72">
        <v>0</v>
      </c>
      <c r="R43" s="72">
        <f>SUM(O43:Q43)</f>
        <v>0</v>
      </c>
    </row>
    <row r="44" spans="1:18" ht="15" customHeight="1" x14ac:dyDescent="0.25">
      <c r="A44" s="268" t="s">
        <v>695</v>
      </c>
      <c r="B44" s="274" t="s">
        <v>324</v>
      </c>
      <c r="C44" s="72">
        <v>0</v>
      </c>
      <c r="D44" s="72"/>
      <c r="E44" s="72"/>
      <c r="F44" s="191"/>
      <c r="G44" s="198">
        <v>0</v>
      </c>
      <c r="H44" s="72"/>
      <c r="I44" s="72"/>
      <c r="J44" s="72"/>
      <c r="K44" s="198">
        <v>0</v>
      </c>
      <c r="L44" s="72"/>
      <c r="M44" s="72"/>
      <c r="N44" s="72"/>
      <c r="O44" s="198">
        <v>0</v>
      </c>
      <c r="P44" s="72"/>
      <c r="Q44" s="72"/>
      <c r="R44" s="72"/>
    </row>
    <row r="45" spans="1:18" ht="15" customHeight="1" x14ac:dyDescent="0.25">
      <c r="A45" s="268" t="s">
        <v>494</v>
      </c>
      <c r="B45" s="274" t="s">
        <v>694</v>
      </c>
      <c r="C45" s="72">
        <v>0</v>
      </c>
      <c r="D45" s="72">
        <v>0</v>
      </c>
      <c r="E45" s="72">
        <v>0</v>
      </c>
      <c r="F45" s="191">
        <f>SUM(C45:E45)</f>
        <v>0</v>
      </c>
      <c r="G45" s="198">
        <v>0</v>
      </c>
      <c r="H45" s="72">
        <v>0</v>
      </c>
      <c r="I45" s="72">
        <v>0</v>
      </c>
      <c r="J45" s="72">
        <f>SUM(G45:I45)</f>
        <v>0</v>
      </c>
      <c r="K45" s="198">
        <v>0</v>
      </c>
      <c r="L45" s="72">
        <v>0</v>
      </c>
      <c r="M45" s="72">
        <v>0</v>
      </c>
      <c r="N45" s="72">
        <f>SUM(K45:M45)</f>
        <v>0</v>
      </c>
      <c r="O45" s="198">
        <v>0</v>
      </c>
      <c r="P45" s="72">
        <v>0</v>
      </c>
      <c r="Q45" s="72">
        <v>0</v>
      </c>
      <c r="R45" s="72">
        <f>SUM(O45:Q45)</f>
        <v>0</v>
      </c>
    </row>
    <row r="46" spans="1:18" ht="15" customHeight="1" x14ac:dyDescent="0.25">
      <c r="A46" s="271" t="s">
        <v>517</v>
      </c>
      <c r="B46" s="273" t="s">
        <v>325</v>
      </c>
      <c r="C46" s="100">
        <f>SUM(C35:C45)</f>
        <v>0</v>
      </c>
      <c r="D46" s="100">
        <f>SUM(D35:D45)</f>
        <v>0</v>
      </c>
      <c r="E46" s="100">
        <f>SUM(E35:E45)</f>
        <v>0</v>
      </c>
      <c r="F46" s="193">
        <f>SUM(C46:E46)</f>
        <v>0</v>
      </c>
      <c r="G46" s="200">
        <f>SUM(G35:G45)</f>
        <v>0</v>
      </c>
      <c r="H46" s="100">
        <f>SUM(H35:H45)</f>
        <v>0</v>
      </c>
      <c r="I46" s="100">
        <f>SUM(I35:I45)</f>
        <v>0</v>
      </c>
      <c r="J46" s="100">
        <f>SUM(G46:I46)</f>
        <v>0</v>
      </c>
      <c r="K46" s="200">
        <f>SUM(K35:K45)</f>
        <v>0</v>
      </c>
      <c r="L46" s="100">
        <f>SUM(L35:L45)</f>
        <v>0</v>
      </c>
      <c r="M46" s="100">
        <f>SUM(M35:M45)</f>
        <v>0</v>
      </c>
      <c r="N46" s="100">
        <f>SUM(K46:M46)</f>
        <v>0</v>
      </c>
      <c r="O46" s="200">
        <f>SUM(O35:O45)</f>
        <v>2</v>
      </c>
      <c r="P46" s="100">
        <f>SUM(P35:P45)</f>
        <v>0</v>
      </c>
      <c r="Q46" s="100">
        <f>SUM(Q35:Q45)</f>
        <v>0</v>
      </c>
      <c r="R46" s="100">
        <f>SUM(O46:Q46)</f>
        <v>2</v>
      </c>
    </row>
    <row r="47" spans="1:18" ht="15" customHeight="1" x14ac:dyDescent="0.25">
      <c r="A47" s="268" t="s">
        <v>334</v>
      </c>
      <c r="B47" s="274" t="s">
        <v>335</v>
      </c>
      <c r="C47" s="72">
        <v>0</v>
      </c>
      <c r="D47" s="72">
        <v>0</v>
      </c>
      <c r="E47" s="72">
        <v>0</v>
      </c>
      <c r="F47" s="191">
        <f>SUM(C47:E47)</f>
        <v>0</v>
      </c>
      <c r="G47" s="198">
        <v>0</v>
      </c>
      <c r="H47" s="72">
        <v>0</v>
      </c>
      <c r="I47" s="72">
        <v>0</v>
      </c>
      <c r="J47" s="72">
        <f>SUM(G47:I47)</f>
        <v>0</v>
      </c>
      <c r="K47" s="198">
        <v>0</v>
      </c>
      <c r="L47" s="72">
        <v>0</v>
      </c>
      <c r="M47" s="72">
        <v>0</v>
      </c>
      <c r="N47" s="72">
        <f>SUM(K47:M47)</f>
        <v>0</v>
      </c>
      <c r="O47" s="198">
        <v>0</v>
      </c>
      <c r="P47" s="72">
        <v>0</v>
      </c>
      <c r="Q47" s="72">
        <v>0</v>
      </c>
      <c r="R47" s="72">
        <f>SUM(O47:Q47)</f>
        <v>0</v>
      </c>
    </row>
    <row r="48" spans="1:18" ht="15" customHeight="1" x14ac:dyDescent="0.25">
      <c r="A48" s="177" t="s">
        <v>498</v>
      </c>
      <c r="B48" s="274" t="s">
        <v>336</v>
      </c>
      <c r="C48" s="72">
        <v>0</v>
      </c>
      <c r="D48" s="72">
        <v>0</v>
      </c>
      <c r="E48" s="72">
        <v>0</v>
      </c>
      <c r="F48" s="191">
        <f>SUM(C48:E48)</f>
        <v>0</v>
      </c>
      <c r="G48" s="198">
        <v>0</v>
      </c>
      <c r="H48" s="72">
        <v>0</v>
      </c>
      <c r="I48" s="72">
        <v>0</v>
      </c>
      <c r="J48" s="72">
        <f>SUM(G48:I48)</f>
        <v>0</v>
      </c>
      <c r="K48" s="198">
        <v>0</v>
      </c>
      <c r="L48" s="72">
        <v>0</v>
      </c>
      <c r="M48" s="72">
        <v>0</v>
      </c>
      <c r="N48" s="72">
        <f>SUM(K48:M48)</f>
        <v>0</v>
      </c>
      <c r="O48" s="198">
        <v>0</v>
      </c>
      <c r="P48" s="72">
        <v>0</v>
      </c>
      <c r="Q48" s="72">
        <v>0</v>
      </c>
      <c r="R48" s="72">
        <f>SUM(O48:Q48)</f>
        <v>0</v>
      </c>
    </row>
    <row r="49" spans="1:18" ht="15" customHeight="1" x14ac:dyDescent="0.25">
      <c r="A49" s="268" t="s">
        <v>499</v>
      </c>
      <c r="B49" s="274" t="s">
        <v>661</v>
      </c>
      <c r="C49" s="72">
        <v>0</v>
      </c>
      <c r="D49" s="72">
        <v>0</v>
      </c>
      <c r="E49" s="72">
        <v>0</v>
      </c>
      <c r="F49" s="191">
        <f>SUM(C49:E49)</f>
        <v>0</v>
      </c>
      <c r="G49" s="198">
        <v>0</v>
      </c>
      <c r="H49" s="72">
        <v>0</v>
      </c>
      <c r="I49" s="72">
        <v>0</v>
      </c>
      <c r="J49" s="72">
        <f>SUM(G49:I49)</f>
        <v>0</v>
      </c>
      <c r="K49" s="198">
        <v>0</v>
      </c>
      <c r="L49" s="72">
        <v>0</v>
      </c>
      <c r="M49" s="72">
        <v>0</v>
      </c>
      <c r="N49" s="72">
        <f>SUM(K49:M49)</f>
        <v>0</v>
      </c>
      <c r="O49" s="198">
        <v>0</v>
      </c>
      <c r="P49" s="72">
        <v>0</v>
      </c>
      <c r="Q49" s="72">
        <v>0</v>
      </c>
      <c r="R49" s="72">
        <f>SUM(O49:Q49)</f>
        <v>0</v>
      </c>
    </row>
    <row r="50" spans="1:18" ht="15" customHeight="1" x14ac:dyDescent="0.25">
      <c r="A50" s="265" t="s">
        <v>519</v>
      </c>
      <c r="B50" s="273" t="s">
        <v>337</v>
      </c>
      <c r="C50" s="100">
        <f>SUM(C47:C49)</f>
        <v>0</v>
      </c>
      <c r="D50" s="100">
        <f>SUM(D47:D49)</f>
        <v>0</v>
      </c>
      <c r="E50" s="100">
        <f>SUM(E47:E49)</f>
        <v>0</v>
      </c>
      <c r="F50" s="193">
        <f>SUM(C50:E50)</f>
        <v>0</v>
      </c>
      <c r="G50" s="200">
        <f>SUM(G47:G49)</f>
        <v>0</v>
      </c>
      <c r="H50" s="100">
        <f>SUM(H47:H49)</f>
        <v>0</v>
      </c>
      <c r="I50" s="100">
        <f>SUM(I47:I49)</f>
        <v>0</v>
      </c>
      <c r="J50" s="100">
        <f>SUM(G50:I50)</f>
        <v>0</v>
      </c>
      <c r="K50" s="200">
        <f>SUM(K47:K49)</f>
        <v>0</v>
      </c>
      <c r="L50" s="100">
        <f>SUM(L47:L49)</f>
        <v>0</v>
      </c>
      <c r="M50" s="100">
        <f>SUM(M47:M49)</f>
        <v>0</v>
      </c>
      <c r="N50" s="100">
        <f>SUM(K50:M50)</f>
        <v>0</v>
      </c>
      <c r="O50" s="200">
        <f>SUM(O47:O49)</f>
        <v>0</v>
      </c>
      <c r="P50" s="100">
        <f>SUM(P47:P49)</f>
        <v>0</v>
      </c>
      <c r="Q50" s="100">
        <f>SUM(Q47:Q49)</f>
        <v>0</v>
      </c>
      <c r="R50" s="100">
        <f>SUM(O50:Q50)</f>
        <v>0</v>
      </c>
    </row>
    <row r="51" spans="1:18" ht="15" customHeight="1" x14ac:dyDescent="0.25">
      <c r="A51" s="150" t="s">
        <v>40</v>
      </c>
      <c r="B51" s="154"/>
      <c r="C51" s="156">
        <f>C20+C34+C46+C50</f>
        <v>0</v>
      </c>
      <c r="D51" s="156">
        <f>D20+D34+D46+D50</f>
        <v>0</v>
      </c>
      <c r="E51" s="156">
        <f>E20+E34+E46+E50</f>
        <v>0</v>
      </c>
      <c r="F51" s="194">
        <f>SUM(C51:E51)</f>
        <v>0</v>
      </c>
      <c r="G51" s="201">
        <f>G20+G34+G46+G50</f>
        <v>0</v>
      </c>
      <c r="H51" s="156">
        <f>H20+H34+H46+H50</f>
        <v>0</v>
      </c>
      <c r="I51" s="156">
        <f>I20+I34+I46+I50</f>
        <v>0</v>
      </c>
      <c r="J51" s="155">
        <f>SUM(G51:I51)</f>
        <v>0</v>
      </c>
      <c r="K51" s="201">
        <f>K20+K34+K46+K50</f>
        <v>0</v>
      </c>
      <c r="L51" s="156">
        <f>L20+L34+L46+L50</f>
        <v>0</v>
      </c>
      <c r="M51" s="156">
        <f>M20+M34+M46+M50</f>
        <v>0</v>
      </c>
      <c r="N51" s="155">
        <f>SUM(K51:M51)</f>
        <v>0</v>
      </c>
      <c r="O51" s="201">
        <f>O20+O34+O46+O50</f>
        <v>188584</v>
      </c>
      <c r="P51" s="156">
        <f>P20+P34+P46+P50</f>
        <v>0</v>
      </c>
      <c r="Q51" s="156">
        <f>Q20+Q34+Q46+Q50</f>
        <v>0</v>
      </c>
      <c r="R51" s="155">
        <f>SUM(O51:Q51)</f>
        <v>188584</v>
      </c>
    </row>
    <row r="52" spans="1:18" ht="15" customHeight="1" x14ac:dyDescent="0.25">
      <c r="A52" s="177" t="s">
        <v>280</v>
      </c>
      <c r="B52" s="274" t="s">
        <v>281</v>
      </c>
      <c r="C52" s="72">
        <v>0</v>
      </c>
      <c r="D52" s="72">
        <v>0</v>
      </c>
      <c r="E52" s="72">
        <v>0</v>
      </c>
      <c r="F52" s="191">
        <f>SUM(C52:E52)</f>
        <v>0</v>
      </c>
      <c r="G52" s="198">
        <v>0</v>
      </c>
      <c r="H52" s="72">
        <v>0</v>
      </c>
      <c r="I52" s="72">
        <v>0</v>
      </c>
      <c r="J52" s="72">
        <f>SUM(G52:I52)</f>
        <v>0</v>
      </c>
      <c r="K52" s="198">
        <v>0</v>
      </c>
      <c r="L52" s="72">
        <v>0</v>
      </c>
      <c r="M52" s="72">
        <v>0</v>
      </c>
      <c r="N52" s="72">
        <f>SUM(K52:M52)</f>
        <v>0</v>
      </c>
      <c r="O52" s="198">
        <v>0</v>
      </c>
      <c r="P52" s="72">
        <v>0</v>
      </c>
      <c r="Q52" s="72">
        <v>0</v>
      </c>
      <c r="R52" s="72">
        <f>SUM(O52:Q52)</f>
        <v>0</v>
      </c>
    </row>
    <row r="53" spans="1:18" ht="15" customHeight="1" x14ac:dyDescent="0.25">
      <c r="A53" s="177" t="s">
        <v>282</v>
      </c>
      <c r="B53" s="274" t="s">
        <v>283</v>
      </c>
      <c r="C53" s="72">
        <v>0</v>
      </c>
      <c r="D53" s="72">
        <v>0</v>
      </c>
      <c r="E53" s="72">
        <v>0</v>
      </c>
      <c r="F53" s="191">
        <f>SUM(C53:E53)</f>
        <v>0</v>
      </c>
      <c r="G53" s="198">
        <v>0</v>
      </c>
      <c r="H53" s="72">
        <v>0</v>
      </c>
      <c r="I53" s="72">
        <v>0</v>
      </c>
      <c r="J53" s="72">
        <f>SUM(G53:I53)</f>
        <v>0</v>
      </c>
      <c r="K53" s="198">
        <v>0</v>
      </c>
      <c r="L53" s="72">
        <v>0</v>
      </c>
      <c r="M53" s="72">
        <v>0</v>
      </c>
      <c r="N53" s="72">
        <f>SUM(K53:M53)</f>
        <v>0</v>
      </c>
      <c r="O53" s="198">
        <v>0</v>
      </c>
      <c r="P53" s="72">
        <v>0</v>
      </c>
      <c r="Q53" s="72">
        <v>0</v>
      </c>
      <c r="R53" s="72">
        <f>SUM(O53:Q53)</f>
        <v>0</v>
      </c>
    </row>
    <row r="54" spans="1:18" ht="15" customHeight="1" x14ac:dyDescent="0.25">
      <c r="A54" s="177" t="s">
        <v>476</v>
      </c>
      <c r="B54" s="274" t="s">
        <v>284</v>
      </c>
      <c r="C54" s="72">
        <v>0</v>
      </c>
      <c r="D54" s="72">
        <v>0</v>
      </c>
      <c r="E54" s="72">
        <v>0</v>
      </c>
      <c r="F54" s="191">
        <f>SUM(C54:E54)</f>
        <v>0</v>
      </c>
      <c r="G54" s="198">
        <v>0</v>
      </c>
      <c r="H54" s="72">
        <v>0</v>
      </c>
      <c r="I54" s="72">
        <v>0</v>
      </c>
      <c r="J54" s="72">
        <f>SUM(G54:I54)</f>
        <v>0</v>
      </c>
      <c r="K54" s="198">
        <v>0</v>
      </c>
      <c r="L54" s="72">
        <v>0</v>
      </c>
      <c r="M54" s="72">
        <v>0</v>
      </c>
      <c r="N54" s="72">
        <f>SUM(K54:M54)</f>
        <v>0</v>
      </c>
      <c r="O54" s="198">
        <v>0</v>
      </c>
      <c r="P54" s="72">
        <v>0</v>
      </c>
      <c r="Q54" s="72">
        <v>0</v>
      </c>
      <c r="R54" s="72">
        <f>SUM(O54:Q54)</f>
        <v>0</v>
      </c>
    </row>
    <row r="55" spans="1:18" ht="15" customHeight="1" x14ac:dyDescent="0.25">
      <c r="A55" s="177" t="s">
        <v>477</v>
      </c>
      <c r="B55" s="274" t="s">
        <v>285</v>
      </c>
      <c r="C55" s="72">
        <v>0</v>
      </c>
      <c r="D55" s="72">
        <v>0</v>
      </c>
      <c r="E55" s="72">
        <v>0</v>
      </c>
      <c r="F55" s="191">
        <f>SUM(C55:E55)</f>
        <v>0</v>
      </c>
      <c r="G55" s="198">
        <v>0</v>
      </c>
      <c r="H55" s="72">
        <v>0</v>
      </c>
      <c r="I55" s="72">
        <v>0</v>
      </c>
      <c r="J55" s="72">
        <f>SUM(G55:I55)</f>
        <v>0</v>
      </c>
      <c r="K55" s="198">
        <v>0</v>
      </c>
      <c r="L55" s="72">
        <v>0</v>
      </c>
      <c r="M55" s="72">
        <v>0</v>
      </c>
      <c r="N55" s="72">
        <f>SUM(K55:M55)</f>
        <v>0</v>
      </c>
      <c r="O55" s="198">
        <v>0</v>
      </c>
      <c r="P55" s="72">
        <v>0</v>
      </c>
      <c r="Q55" s="72">
        <v>0</v>
      </c>
      <c r="R55" s="72">
        <f>SUM(O55:Q55)</f>
        <v>0</v>
      </c>
    </row>
    <row r="56" spans="1:18" ht="15" customHeight="1" x14ac:dyDescent="0.25">
      <c r="A56" s="177" t="s">
        <v>478</v>
      </c>
      <c r="B56" s="274" t="s">
        <v>286</v>
      </c>
      <c r="C56" s="72">
        <v>0</v>
      </c>
      <c r="D56" s="72">
        <v>0</v>
      </c>
      <c r="E56" s="72">
        <v>0</v>
      </c>
      <c r="F56" s="191">
        <f>SUM(C56:E56)</f>
        <v>0</v>
      </c>
      <c r="G56" s="198">
        <v>0</v>
      </c>
      <c r="H56" s="72">
        <v>0</v>
      </c>
      <c r="I56" s="72">
        <v>0</v>
      </c>
      <c r="J56" s="72">
        <f>SUM(G56:I56)</f>
        <v>0</v>
      </c>
      <c r="K56" s="198">
        <v>0</v>
      </c>
      <c r="L56" s="72">
        <v>0</v>
      </c>
      <c r="M56" s="72">
        <v>0</v>
      </c>
      <c r="N56" s="72">
        <f>SUM(K56:M56)</f>
        <v>0</v>
      </c>
      <c r="O56" s="198">
        <v>0</v>
      </c>
      <c r="P56" s="72">
        <v>0</v>
      </c>
      <c r="Q56" s="72">
        <v>0</v>
      </c>
      <c r="R56" s="72">
        <f>SUM(O56:Q56)</f>
        <v>0</v>
      </c>
    </row>
    <row r="57" spans="1:18" ht="15" customHeight="1" x14ac:dyDescent="0.25">
      <c r="A57" s="265" t="s">
        <v>513</v>
      </c>
      <c r="B57" s="273" t="s">
        <v>287</v>
      </c>
      <c r="C57" s="75">
        <f>SUM(C52:C56)</f>
        <v>0</v>
      </c>
      <c r="D57" s="75">
        <f>SUM(D52:D56)</f>
        <v>0</v>
      </c>
      <c r="E57" s="75">
        <f>SUM(E52:E56)</f>
        <v>0</v>
      </c>
      <c r="F57" s="192">
        <f>SUM(C57:E57)</f>
        <v>0</v>
      </c>
      <c r="G57" s="199">
        <f>SUM(G52:G56)</f>
        <v>0</v>
      </c>
      <c r="H57" s="75">
        <f>SUM(H52:H56)</f>
        <v>0</v>
      </c>
      <c r="I57" s="75">
        <f>SUM(I52:I56)</f>
        <v>0</v>
      </c>
      <c r="J57" s="75">
        <f>SUM(G57:I57)</f>
        <v>0</v>
      </c>
      <c r="K57" s="199">
        <f>SUM(K52:K56)</f>
        <v>0</v>
      </c>
      <c r="L57" s="75">
        <f>SUM(L52:L56)</f>
        <v>0</v>
      </c>
      <c r="M57" s="75">
        <f>SUM(M52:M56)</f>
        <v>0</v>
      </c>
      <c r="N57" s="75">
        <f>SUM(K57:M57)</f>
        <v>0</v>
      </c>
      <c r="O57" s="199">
        <f>SUM(O52:O56)</f>
        <v>0</v>
      </c>
      <c r="P57" s="75">
        <f>SUM(P52:P56)</f>
        <v>0</v>
      </c>
      <c r="Q57" s="75">
        <f>SUM(Q52:Q56)</f>
        <v>0</v>
      </c>
      <c r="R57" s="75">
        <f>SUM(O57:Q57)</f>
        <v>0</v>
      </c>
    </row>
    <row r="58" spans="1:18" ht="15" customHeight="1" x14ac:dyDescent="0.25">
      <c r="A58" s="268" t="s">
        <v>495</v>
      </c>
      <c r="B58" s="274" t="s">
        <v>326</v>
      </c>
      <c r="C58" s="72">
        <v>0</v>
      </c>
      <c r="D58" s="72">
        <v>0</v>
      </c>
      <c r="E58" s="72">
        <v>0</v>
      </c>
      <c r="F58" s="191">
        <f>SUM(C58:E58)</f>
        <v>0</v>
      </c>
      <c r="G58" s="198">
        <v>0</v>
      </c>
      <c r="H58" s="72">
        <v>0</v>
      </c>
      <c r="I58" s="72">
        <v>0</v>
      </c>
      <c r="J58" s="72">
        <f>SUM(G58:I58)</f>
        <v>0</v>
      </c>
      <c r="K58" s="198">
        <v>0</v>
      </c>
      <c r="L58" s="72">
        <v>0</v>
      </c>
      <c r="M58" s="72">
        <v>0</v>
      </c>
      <c r="N58" s="72">
        <f>SUM(K58:M58)</f>
        <v>0</v>
      </c>
      <c r="O58" s="198">
        <v>0</v>
      </c>
      <c r="P58" s="72">
        <v>0</v>
      </c>
      <c r="Q58" s="72">
        <v>0</v>
      </c>
      <c r="R58" s="72">
        <f>SUM(O58:Q58)</f>
        <v>0</v>
      </c>
    </row>
    <row r="59" spans="1:18" ht="15" customHeight="1" x14ac:dyDescent="0.25">
      <c r="A59" s="268" t="s">
        <v>496</v>
      </c>
      <c r="B59" s="274" t="s">
        <v>327</v>
      </c>
      <c r="C59" s="72">
        <v>0</v>
      </c>
      <c r="D59" s="72">
        <v>0</v>
      </c>
      <c r="E59" s="72">
        <v>0</v>
      </c>
      <c r="F59" s="191">
        <f>SUM(C59:E59)</f>
        <v>0</v>
      </c>
      <c r="G59" s="198">
        <v>0</v>
      </c>
      <c r="H59" s="72">
        <v>0</v>
      </c>
      <c r="I59" s="72">
        <v>0</v>
      </c>
      <c r="J59" s="72">
        <f>SUM(G59:I59)</f>
        <v>0</v>
      </c>
      <c r="K59" s="198">
        <v>0</v>
      </c>
      <c r="L59" s="72">
        <v>0</v>
      </c>
      <c r="M59" s="72">
        <v>0</v>
      </c>
      <c r="N59" s="72">
        <f>SUM(K59:M59)</f>
        <v>0</v>
      </c>
      <c r="O59" s="198">
        <v>0</v>
      </c>
      <c r="P59" s="72">
        <v>0</v>
      </c>
      <c r="Q59" s="72">
        <v>0</v>
      </c>
      <c r="R59" s="72">
        <f>SUM(O59:Q59)</f>
        <v>0</v>
      </c>
    </row>
    <row r="60" spans="1:18" ht="15" customHeight="1" x14ac:dyDescent="0.25">
      <c r="A60" s="268" t="s">
        <v>328</v>
      </c>
      <c r="B60" s="274" t="s">
        <v>329</v>
      </c>
      <c r="C60" s="72">
        <v>0</v>
      </c>
      <c r="D60" s="72">
        <v>0</v>
      </c>
      <c r="E60" s="72">
        <v>0</v>
      </c>
      <c r="F60" s="191">
        <f>SUM(C60:E60)</f>
        <v>0</v>
      </c>
      <c r="G60" s="198">
        <v>0</v>
      </c>
      <c r="H60" s="72">
        <v>0</v>
      </c>
      <c r="I60" s="72">
        <v>0</v>
      </c>
      <c r="J60" s="72">
        <f>SUM(G60:I60)</f>
        <v>0</v>
      </c>
      <c r="K60" s="198">
        <v>0</v>
      </c>
      <c r="L60" s="72">
        <v>0</v>
      </c>
      <c r="M60" s="72">
        <v>0</v>
      </c>
      <c r="N60" s="72">
        <f>SUM(K60:M60)</f>
        <v>0</v>
      </c>
      <c r="O60" s="198">
        <v>0</v>
      </c>
      <c r="P60" s="72">
        <v>0</v>
      </c>
      <c r="Q60" s="72">
        <v>0</v>
      </c>
      <c r="R60" s="72">
        <f>SUM(O60:Q60)</f>
        <v>0</v>
      </c>
    </row>
    <row r="61" spans="1:18" ht="15" customHeight="1" x14ac:dyDescent="0.25">
      <c r="A61" s="268" t="s">
        <v>497</v>
      </c>
      <c r="B61" s="274" t="s">
        <v>330</v>
      </c>
      <c r="C61" s="72">
        <v>0</v>
      </c>
      <c r="D61" s="72">
        <v>0</v>
      </c>
      <c r="E61" s="72">
        <v>0</v>
      </c>
      <c r="F61" s="191">
        <f>SUM(C61:E61)</f>
        <v>0</v>
      </c>
      <c r="G61" s="198">
        <v>0</v>
      </c>
      <c r="H61" s="72">
        <v>0</v>
      </c>
      <c r="I61" s="72">
        <v>0</v>
      </c>
      <c r="J61" s="72">
        <f>SUM(G61:I61)</f>
        <v>0</v>
      </c>
      <c r="K61" s="198">
        <v>0</v>
      </c>
      <c r="L61" s="72">
        <v>0</v>
      </c>
      <c r="M61" s="72">
        <v>0</v>
      </c>
      <c r="N61" s="72">
        <f>SUM(K61:M61)</f>
        <v>0</v>
      </c>
      <c r="O61" s="198">
        <v>0</v>
      </c>
      <c r="P61" s="72">
        <v>0</v>
      </c>
      <c r="Q61" s="72">
        <v>0</v>
      </c>
      <c r="R61" s="72">
        <f>SUM(O61:Q61)</f>
        <v>0</v>
      </c>
    </row>
    <row r="62" spans="1:18" ht="15" customHeight="1" x14ac:dyDescent="0.25">
      <c r="A62" s="268" t="s">
        <v>331</v>
      </c>
      <c r="B62" s="274" t="s">
        <v>332</v>
      </c>
      <c r="C62" s="72">
        <v>0</v>
      </c>
      <c r="D62" s="72">
        <v>0</v>
      </c>
      <c r="E62" s="72">
        <v>0</v>
      </c>
      <c r="F62" s="191">
        <f>SUM(C62:E62)</f>
        <v>0</v>
      </c>
      <c r="G62" s="198">
        <v>0</v>
      </c>
      <c r="H62" s="72">
        <v>0</v>
      </c>
      <c r="I62" s="72">
        <v>0</v>
      </c>
      <c r="J62" s="72">
        <f>SUM(G62:I62)</f>
        <v>0</v>
      </c>
      <c r="K62" s="198">
        <v>0</v>
      </c>
      <c r="L62" s="72">
        <v>0</v>
      </c>
      <c r="M62" s="72">
        <v>0</v>
      </c>
      <c r="N62" s="72">
        <f>SUM(K62:M62)</f>
        <v>0</v>
      </c>
      <c r="O62" s="198">
        <v>0</v>
      </c>
      <c r="P62" s="72">
        <v>0</v>
      </c>
      <c r="Q62" s="72">
        <v>0</v>
      </c>
      <c r="R62" s="72">
        <f>SUM(O62:Q62)</f>
        <v>0</v>
      </c>
    </row>
    <row r="63" spans="1:18" ht="15" customHeight="1" x14ac:dyDescent="0.25">
      <c r="A63" s="265" t="s">
        <v>518</v>
      </c>
      <c r="B63" s="273" t="s">
        <v>333</v>
      </c>
      <c r="C63" s="75">
        <f>SUM(C58:C62)</f>
        <v>0</v>
      </c>
      <c r="D63" s="75">
        <f>SUM(D58:D62)</f>
        <v>0</v>
      </c>
      <c r="E63" s="75">
        <f>SUM(E58:E62)</f>
        <v>0</v>
      </c>
      <c r="F63" s="192">
        <f>SUM(C63:E63)</f>
        <v>0</v>
      </c>
      <c r="G63" s="199">
        <f>SUM(G58:G62)</f>
        <v>0</v>
      </c>
      <c r="H63" s="75">
        <f>SUM(H58:H62)</f>
        <v>0</v>
      </c>
      <c r="I63" s="75">
        <f>SUM(I58:I62)</f>
        <v>0</v>
      </c>
      <c r="J63" s="75">
        <f>SUM(G63:I63)</f>
        <v>0</v>
      </c>
      <c r="K63" s="199">
        <f>SUM(K58:K62)</f>
        <v>0</v>
      </c>
      <c r="L63" s="75">
        <f>SUM(L58:L62)</f>
        <v>0</v>
      </c>
      <c r="M63" s="75">
        <f>SUM(M58:M62)</f>
        <v>0</v>
      </c>
      <c r="N63" s="75">
        <f>SUM(K63:M63)</f>
        <v>0</v>
      </c>
      <c r="O63" s="199">
        <f>SUM(O58:O62)</f>
        <v>0</v>
      </c>
      <c r="P63" s="75">
        <f>SUM(P58:P62)</f>
        <v>0</v>
      </c>
      <c r="Q63" s="75">
        <f>SUM(Q58:Q62)</f>
        <v>0</v>
      </c>
      <c r="R63" s="75">
        <f>SUM(O63:Q63)</f>
        <v>0</v>
      </c>
    </row>
    <row r="64" spans="1:18" ht="15" customHeight="1" x14ac:dyDescent="0.25">
      <c r="A64" s="268" t="s">
        <v>338</v>
      </c>
      <c r="B64" s="274" t="s">
        <v>339</v>
      </c>
      <c r="C64" s="72">
        <v>0</v>
      </c>
      <c r="D64" s="72">
        <v>0</v>
      </c>
      <c r="E64" s="72">
        <v>0</v>
      </c>
      <c r="F64" s="191">
        <f>SUM(C64:E64)</f>
        <v>0</v>
      </c>
      <c r="G64" s="198">
        <v>0</v>
      </c>
      <c r="H64" s="72">
        <v>0</v>
      </c>
      <c r="I64" s="72">
        <v>0</v>
      </c>
      <c r="J64" s="72">
        <f>SUM(G64:I64)</f>
        <v>0</v>
      </c>
      <c r="K64" s="198">
        <v>0</v>
      </c>
      <c r="L64" s="72">
        <v>0</v>
      </c>
      <c r="M64" s="72">
        <v>0</v>
      </c>
      <c r="N64" s="72">
        <f>SUM(K64:M64)</f>
        <v>0</v>
      </c>
      <c r="O64" s="198">
        <v>0</v>
      </c>
      <c r="P64" s="72">
        <v>0</v>
      </c>
      <c r="Q64" s="72">
        <v>0</v>
      </c>
      <c r="R64" s="72">
        <f>SUM(O64:Q64)</f>
        <v>0</v>
      </c>
    </row>
    <row r="65" spans="1:18" ht="15" customHeight="1" x14ac:dyDescent="0.25">
      <c r="A65" s="177" t="s">
        <v>500</v>
      </c>
      <c r="B65" s="274" t="s">
        <v>340</v>
      </c>
      <c r="C65" s="72">
        <v>0</v>
      </c>
      <c r="D65" s="72">
        <v>0</v>
      </c>
      <c r="E65" s="72">
        <v>0</v>
      </c>
      <c r="F65" s="191">
        <f>SUM(C65:E65)</f>
        <v>0</v>
      </c>
      <c r="G65" s="198">
        <v>0</v>
      </c>
      <c r="H65" s="72">
        <v>0</v>
      </c>
      <c r="I65" s="72">
        <v>0</v>
      </c>
      <c r="J65" s="72">
        <f>SUM(G65:I65)</f>
        <v>0</v>
      </c>
      <c r="K65" s="198">
        <v>0</v>
      </c>
      <c r="L65" s="72">
        <v>0</v>
      </c>
      <c r="M65" s="72">
        <v>0</v>
      </c>
      <c r="N65" s="72">
        <f>SUM(K65:M65)</f>
        <v>0</v>
      </c>
      <c r="O65" s="198">
        <v>0</v>
      </c>
      <c r="P65" s="72">
        <v>0</v>
      </c>
      <c r="Q65" s="72">
        <v>0</v>
      </c>
      <c r="R65" s="72">
        <f>SUM(O65:Q65)</f>
        <v>0</v>
      </c>
    </row>
    <row r="66" spans="1:18" ht="15" customHeight="1" x14ac:dyDescent="0.25">
      <c r="A66" s="268" t="s">
        <v>501</v>
      </c>
      <c r="B66" s="274" t="s">
        <v>341</v>
      </c>
      <c r="C66" s="72">
        <v>0</v>
      </c>
      <c r="D66" s="72">
        <v>0</v>
      </c>
      <c r="E66" s="72">
        <v>0</v>
      </c>
      <c r="F66" s="191">
        <f>SUM(C66:E66)</f>
        <v>0</v>
      </c>
      <c r="G66" s="198">
        <v>0</v>
      </c>
      <c r="H66" s="72">
        <v>0</v>
      </c>
      <c r="I66" s="72">
        <v>0</v>
      </c>
      <c r="J66" s="72">
        <f>SUM(G66:I66)</f>
        <v>0</v>
      </c>
      <c r="K66" s="198">
        <v>0</v>
      </c>
      <c r="L66" s="72">
        <v>0</v>
      </c>
      <c r="M66" s="72">
        <v>0</v>
      </c>
      <c r="N66" s="72">
        <f>SUM(K66:M66)</f>
        <v>0</v>
      </c>
      <c r="O66" s="198">
        <v>0</v>
      </c>
      <c r="P66" s="72">
        <v>0</v>
      </c>
      <c r="Q66" s="72">
        <v>0</v>
      </c>
      <c r="R66" s="72">
        <f>SUM(O66:Q66)</f>
        <v>0</v>
      </c>
    </row>
    <row r="67" spans="1:18" ht="15" customHeight="1" x14ac:dyDescent="0.25">
      <c r="A67" s="265" t="s">
        <v>521</v>
      </c>
      <c r="B67" s="273" t="s">
        <v>342</v>
      </c>
      <c r="C67" s="75">
        <f>SUM(C64:C66)</f>
        <v>0</v>
      </c>
      <c r="D67" s="75">
        <f>SUM(D64:D66)</f>
        <v>0</v>
      </c>
      <c r="E67" s="75">
        <f>SUM(E64:E66)</f>
        <v>0</v>
      </c>
      <c r="F67" s="192">
        <f>SUM(C67:E67)</f>
        <v>0</v>
      </c>
      <c r="G67" s="199">
        <f>SUM(G64:G66)</f>
        <v>0</v>
      </c>
      <c r="H67" s="75">
        <f>SUM(H64:H66)</f>
        <v>0</v>
      </c>
      <c r="I67" s="75">
        <f>SUM(I64:I66)</f>
        <v>0</v>
      </c>
      <c r="J67" s="75">
        <f>SUM(G67:I67)</f>
        <v>0</v>
      </c>
      <c r="K67" s="199">
        <f>SUM(K64:K66)</f>
        <v>0</v>
      </c>
      <c r="L67" s="75">
        <f>SUM(L64:L66)</f>
        <v>0</v>
      </c>
      <c r="M67" s="75">
        <f>SUM(M64:M66)</f>
        <v>0</v>
      </c>
      <c r="N67" s="75">
        <f>SUM(K67:M67)</f>
        <v>0</v>
      </c>
      <c r="O67" s="199">
        <f>SUM(O64:O66)</f>
        <v>0</v>
      </c>
      <c r="P67" s="75">
        <f>SUM(P64:P66)</f>
        <v>0</v>
      </c>
      <c r="Q67" s="75">
        <f>SUM(Q64:Q66)</f>
        <v>0</v>
      </c>
      <c r="R67" s="75">
        <f>SUM(O67:Q67)</f>
        <v>0</v>
      </c>
    </row>
    <row r="68" spans="1:18" ht="15" customHeight="1" x14ac:dyDescent="0.25">
      <c r="A68" s="150" t="s">
        <v>41</v>
      </c>
      <c r="B68" s="154"/>
      <c r="C68" s="156">
        <f>C57+C63+C67</f>
        <v>0</v>
      </c>
      <c r="D68" s="156">
        <f>D57+D63+D67</f>
        <v>0</v>
      </c>
      <c r="E68" s="156">
        <f>E57+E63+E67</f>
        <v>0</v>
      </c>
      <c r="F68" s="194">
        <f>SUM(C68:E68)</f>
        <v>0</v>
      </c>
      <c r="G68" s="201">
        <f>G57+G63+G67</f>
        <v>0</v>
      </c>
      <c r="H68" s="156">
        <f>H57+H63+H67</f>
        <v>0</v>
      </c>
      <c r="I68" s="156">
        <f>I57+I63+I67</f>
        <v>0</v>
      </c>
      <c r="J68" s="155">
        <f>SUM(G68:I68)</f>
        <v>0</v>
      </c>
      <c r="K68" s="201">
        <f>K57+K63+K67</f>
        <v>0</v>
      </c>
      <c r="L68" s="156">
        <f>L57+L63+L67</f>
        <v>0</v>
      </c>
      <c r="M68" s="156">
        <f>M57+M63+M67</f>
        <v>0</v>
      </c>
      <c r="N68" s="155">
        <f>SUM(K68:M68)</f>
        <v>0</v>
      </c>
      <c r="O68" s="201">
        <f>O57+O63+O67</f>
        <v>0</v>
      </c>
      <c r="P68" s="156">
        <f>P57+P63+P67</f>
        <v>0</v>
      </c>
      <c r="Q68" s="156">
        <f>Q57+Q63+Q67</f>
        <v>0</v>
      </c>
      <c r="R68" s="155">
        <f>SUM(O68:Q68)</f>
        <v>0</v>
      </c>
    </row>
    <row r="69" spans="1:18" ht="15" customHeight="1" x14ac:dyDescent="0.25">
      <c r="A69" s="111" t="s">
        <v>520</v>
      </c>
      <c r="B69" s="105" t="s">
        <v>343</v>
      </c>
      <c r="C69" s="107">
        <f>C20+C34+C46+C50+C57+C63+C67</f>
        <v>0</v>
      </c>
      <c r="D69" s="107">
        <f>D20+D34+D46+D50+D57+D63+D67</f>
        <v>0</v>
      </c>
      <c r="E69" s="107">
        <f>E20+E34+E46+E50+E57+E63+E67</f>
        <v>0</v>
      </c>
      <c r="F69" s="195">
        <f>SUM(C69:E69)</f>
        <v>0</v>
      </c>
      <c r="G69" s="202">
        <f>G20+G34+G46+G50+G57+G63+G67</f>
        <v>0</v>
      </c>
      <c r="H69" s="107">
        <f>H20+H34+H46+H50+H57+H63+H67</f>
        <v>0</v>
      </c>
      <c r="I69" s="107">
        <f>I20+I34+I46+I50+I57+I63+I67</f>
        <v>0</v>
      </c>
      <c r="J69" s="107">
        <f>SUM(G69:I69)</f>
        <v>0</v>
      </c>
      <c r="K69" s="202">
        <f>K20+K34+K46+K50+K57+K63+K67</f>
        <v>0</v>
      </c>
      <c r="L69" s="107">
        <f>L20+L34+L46+L50+L57+L63+L67</f>
        <v>0</v>
      </c>
      <c r="M69" s="107">
        <f>M20+M34+M46+M50+M57+M63+M67</f>
        <v>0</v>
      </c>
      <c r="N69" s="107">
        <f>SUM(K69:M69)</f>
        <v>0</v>
      </c>
      <c r="O69" s="202">
        <f>O20+O34+O46+O50+O57+O63+O67</f>
        <v>188584</v>
      </c>
      <c r="P69" s="107">
        <f>P20+P34+P46+P50+P57+P63+P67</f>
        <v>0</v>
      </c>
      <c r="Q69" s="107">
        <f>Q20+Q34+Q46+Q50+Q57+Q63+Q67</f>
        <v>0</v>
      </c>
      <c r="R69" s="107">
        <f>SUM(O69:Q69)</f>
        <v>188584</v>
      </c>
    </row>
    <row r="70" spans="1:18" ht="15" customHeight="1" x14ac:dyDescent="0.25">
      <c r="A70" s="157" t="s">
        <v>42</v>
      </c>
      <c r="B70" s="158"/>
      <c r="C70" s="159">
        <v>0</v>
      </c>
      <c r="D70" s="159">
        <v>0</v>
      </c>
      <c r="E70" s="159">
        <v>0</v>
      </c>
      <c r="F70" s="196">
        <f>SUM(C70:E70)</f>
        <v>0</v>
      </c>
      <c r="G70" s="203">
        <v>0</v>
      </c>
      <c r="H70" s="159">
        <v>0</v>
      </c>
      <c r="I70" s="159">
        <v>0</v>
      </c>
      <c r="J70" s="159">
        <f>SUM(G70:I70)</f>
        <v>0</v>
      </c>
      <c r="K70" s="203">
        <v>0</v>
      </c>
      <c r="L70" s="159">
        <v>0</v>
      </c>
      <c r="M70" s="159">
        <v>0</v>
      </c>
      <c r="N70" s="159">
        <f>SUM(K70:M70)</f>
        <v>0</v>
      </c>
      <c r="O70" s="203">
        <v>0</v>
      </c>
      <c r="P70" s="159">
        <v>0</v>
      </c>
      <c r="Q70" s="159">
        <v>0</v>
      </c>
      <c r="R70" s="159">
        <f>SUM(O70:Q70)</f>
        <v>0</v>
      </c>
    </row>
    <row r="71" spans="1:18" ht="15" customHeight="1" x14ac:dyDescent="0.25">
      <c r="A71" s="157" t="s">
        <v>43</v>
      </c>
      <c r="B71" s="158"/>
      <c r="C71" s="159">
        <v>0</v>
      </c>
      <c r="D71" s="159">
        <f>D68-'2A melléklet'!D100</f>
        <v>0</v>
      </c>
      <c r="E71" s="159">
        <f>E68-'2A melléklet'!E100</f>
        <v>0</v>
      </c>
      <c r="F71" s="196">
        <f>SUM(C71:E71)</f>
        <v>0</v>
      </c>
      <c r="G71" s="203">
        <v>0</v>
      </c>
      <c r="H71" s="159">
        <f>H68-'2A melléklet'!H100</f>
        <v>0</v>
      </c>
      <c r="I71" s="159">
        <f>I68-'2A melléklet'!I100</f>
        <v>0</v>
      </c>
      <c r="J71" s="159">
        <f>SUM(G71:I71)</f>
        <v>0</v>
      </c>
      <c r="K71" s="203">
        <v>0</v>
      </c>
      <c r="L71" s="159">
        <f>L68-'2A melléklet'!L100</f>
        <v>0</v>
      </c>
      <c r="M71" s="159">
        <f>M68-'2A melléklet'!M100</f>
        <v>0</v>
      </c>
      <c r="N71" s="159">
        <f>SUM(K71:M71)</f>
        <v>0</v>
      </c>
      <c r="O71" s="203">
        <v>0</v>
      </c>
      <c r="P71" s="159">
        <f>P68-'2A melléklet'!P100</f>
        <v>0</v>
      </c>
      <c r="Q71" s="159">
        <f>Q68-'2A melléklet'!Q100</f>
        <v>0</v>
      </c>
      <c r="R71" s="159">
        <f>SUM(O71:Q71)</f>
        <v>0</v>
      </c>
    </row>
    <row r="72" spans="1:18" ht="15" customHeight="1" x14ac:dyDescent="0.25">
      <c r="A72" s="267" t="s">
        <v>502</v>
      </c>
      <c r="B72" s="177" t="s">
        <v>344</v>
      </c>
      <c r="C72" s="72">
        <v>0</v>
      </c>
      <c r="D72" s="72">
        <v>0</v>
      </c>
      <c r="E72" s="72">
        <v>0</v>
      </c>
      <c r="F72" s="191">
        <f>SUM(C72:E72)</f>
        <v>0</v>
      </c>
      <c r="G72" s="198">
        <v>0</v>
      </c>
      <c r="H72" s="72">
        <v>0</v>
      </c>
      <c r="I72" s="72">
        <v>0</v>
      </c>
      <c r="J72" s="72">
        <f>SUM(G72:I72)</f>
        <v>0</v>
      </c>
      <c r="K72" s="198">
        <v>0</v>
      </c>
      <c r="L72" s="72">
        <v>0</v>
      </c>
      <c r="M72" s="72">
        <v>0</v>
      </c>
      <c r="N72" s="72">
        <f>SUM(K72:M72)</f>
        <v>0</v>
      </c>
      <c r="O72" s="198">
        <v>0</v>
      </c>
      <c r="P72" s="72">
        <v>0</v>
      </c>
      <c r="Q72" s="72">
        <v>0</v>
      </c>
      <c r="R72" s="72">
        <f>SUM(O72:Q72)</f>
        <v>0</v>
      </c>
    </row>
    <row r="73" spans="1:18" ht="15" customHeight="1" x14ac:dyDescent="0.25">
      <c r="A73" s="268" t="s">
        <v>345</v>
      </c>
      <c r="B73" s="177" t="s">
        <v>346</v>
      </c>
      <c r="C73" s="72">
        <v>0</v>
      </c>
      <c r="D73" s="72">
        <v>0</v>
      </c>
      <c r="E73" s="72">
        <v>0</v>
      </c>
      <c r="F73" s="191">
        <f>SUM(C73:E73)</f>
        <v>0</v>
      </c>
      <c r="G73" s="198">
        <v>0</v>
      </c>
      <c r="H73" s="72">
        <v>0</v>
      </c>
      <c r="I73" s="72">
        <v>0</v>
      </c>
      <c r="J73" s="72">
        <f>SUM(G73:I73)</f>
        <v>0</v>
      </c>
      <c r="K73" s="198">
        <v>0</v>
      </c>
      <c r="L73" s="72">
        <v>0</v>
      </c>
      <c r="M73" s="72">
        <v>0</v>
      </c>
      <c r="N73" s="72">
        <f>SUM(K73:M73)</f>
        <v>0</v>
      </c>
      <c r="O73" s="198">
        <v>0</v>
      </c>
      <c r="P73" s="72">
        <v>0</v>
      </c>
      <c r="Q73" s="72">
        <v>0</v>
      </c>
      <c r="R73" s="72">
        <f>SUM(O73:Q73)</f>
        <v>0</v>
      </c>
    </row>
    <row r="74" spans="1:18" ht="15" customHeight="1" x14ac:dyDescent="0.25">
      <c r="A74" s="267" t="s">
        <v>503</v>
      </c>
      <c r="B74" s="177" t="s">
        <v>347</v>
      </c>
      <c r="C74" s="72">
        <v>0</v>
      </c>
      <c r="D74" s="72">
        <v>0</v>
      </c>
      <c r="E74" s="72">
        <v>0</v>
      </c>
      <c r="F74" s="191">
        <f>SUM(C74:E74)</f>
        <v>0</v>
      </c>
      <c r="G74" s="198">
        <v>0</v>
      </c>
      <c r="H74" s="72">
        <v>0</v>
      </c>
      <c r="I74" s="72">
        <v>0</v>
      </c>
      <c r="J74" s="72">
        <f>SUM(G74:I74)</f>
        <v>0</v>
      </c>
      <c r="K74" s="198">
        <v>0</v>
      </c>
      <c r="L74" s="72">
        <v>0</v>
      </c>
      <c r="M74" s="72">
        <v>0</v>
      </c>
      <c r="N74" s="72">
        <f>SUM(K74:M74)</f>
        <v>0</v>
      </c>
      <c r="O74" s="198">
        <v>0</v>
      </c>
      <c r="P74" s="72">
        <v>0</v>
      </c>
      <c r="Q74" s="72">
        <v>0</v>
      </c>
      <c r="R74" s="72">
        <f>SUM(O74:Q74)</f>
        <v>0</v>
      </c>
    </row>
    <row r="75" spans="1:18" ht="15" customHeight="1" x14ac:dyDescent="0.25">
      <c r="A75" s="264" t="s">
        <v>522</v>
      </c>
      <c r="B75" s="263" t="s">
        <v>348</v>
      </c>
      <c r="C75" s="75">
        <v>0</v>
      </c>
      <c r="D75" s="75">
        <f>SUM(D72:D74)</f>
        <v>0</v>
      </c>
      <c r="E75" s="75">
        <f>SUM(E72:E74)</f>
        <v>0</v>
      </c>
      <c r="F75" s="192">
        <f>SUM(C75:E75)</f>
        <v>0</v>
      </c>
      <c r="G75" s="199">
        <v>0</v>
      </c>
      <c r="H75" s="75">
        <f>SUM(H72:H74)</f>
        <v>0</v>
      </c>
      <c r="I75" s="75">
        <f>SUM(I72:I74)</f>
        <v>0</v>
      </c>
      <c r="J75" s="75">
        <f>SUM(G75:I75)</f>
        <v>0</v>
      </c>
      <c r="K75" s="199">
        <v>0</v>
      </c>
      <c r="L75" s="75">
        <f>SUM(L72:L74)</f>
        <v>0</v>
      </c>
      <c r="M75" s="75">
        <f>SUM(M72:M74)</f>
        <v>0</v>
      </c>
      <c r="N75" s="75">
        <f>SUM(K75:M75)</f>
        <v>0</v>
      </c>
      <c r="O75" s="199">
        <v>0</v>
      </c>
      <c r="P75" s="75">
        <f>SUM(P72:P74)</f>
        <v>0</v>
      </c>
      <c r="Q75" s="75">
        <f>SUM(Q72:Q74)</f>
        <v>0</v>
      </c>
      <c r="R75" s="75">
        <f>SUM(O75:Q75)</f>
        <v>0</v>
      </c>
    </row>
    <row r="76" spans="1:18" ht="15" customHeight="1" x14ac:dyDescent="0.25">
      <c r="A76" s="268" t="s">
        <v>504</v>
      </c>
      <c r="B76" s="177" t="s">
        <v>349</v>
      </c>
      <c r="C76" s="72">
        <v>0</v>
      </c>
      <c r="D76" s="72">
        <v>0</v>
      </c>
      <c r="E76" s="72">
        <v>0</v>
      </c>
      <c r="F76" s="191">
        <f>SUM(C76:E76)</f>
        <v>0</v>
      </c>
      <c r="G76" s="198">
        <v>0</v>
      </c>
      <c r="H76" s="72">
        <v>0</v>
      </c>
      <c r="I76" s="72">
        <v>0</v>
      </c>
      <c r="J76" s="72">
        <f>SUM(G76:I76)</f>
        <v>0</v>
      </c>
      <c r="K76" s="198">
        <v>0</v>
      </c>
      <c r="L76" s="72">
        <v>0</v>
      </c>
      <c r="M76" s="72">
        <v>0</v>
      </c>
      <c r="N76" s="72">
        <f>SUM(K76:M76)</f>
        <v>0</v>
      </c>
      <c r="O76" s="198">
        <v>0</v>
      </c>
      <c r="P76" s="72">
        <v>0</v>
      </c>
      <c r="Q76" s="72">
        <v>0</v>
      </c>
      <c r="R76" s="72">
        <f>SUM(O76:Q76)</f>
        <v>0</v>
      </c>
    </row>
    <row r="77" spans="1:18" ht="15" customHeight="1" x14ac:dyDescent="0.25">
      <c r="A77" s="267" t="s">
        <v>350</v>
      </c>
      <c r="B77" s="177" t="s">
        <v>351</v>
      </c>
      <c r="C77" s="72">
        <v>0</v>
      </c>
      <c r="D77" s="72">
        <v>0</v>
      </c>
      <c r="E77" s="72">
        <v>0</v>
      </c>
      <c r="F77" s="191">
        <f>SUM(C77:E77)</f>
        <v>0</v>
      </c>
      <c r="G77" s="198">
        <v>0</v>
      </c>
      <c r="H77" s="72">
        <v>0</v>
      </c>
      <c r="I77" s="72">
        <v>0</v>
      </c>
      <c r="J77" s="72">
        <f>SUM(G77:I77)</f>
        <v>0</v>
      </c>
      <c r="K77" s="198">
        <v>0</v>
      </c>
      <c r="L77" s="72">
        <v>0</v>
      </c>
      <c r="M77" s="72">
        <v>0</v>
      </c>
      <c r="N77" s="72">
        <f>SUM(K77:M77)</f>
        <v>0</v>
      </c>
      <c r="O77" s="198">
        <v>0</v>
      </c>
      <c r="P77" s="72">
        <v>0</v>
      </c>
      <c r="Q77" s="72">
        <v>0</v>
      </c>
      <c r="R77" s="72">
        <f>SUM(O77:Q77)</f>
        <v>0</v>
      </c>
    </row>
    <row r="78" spans="1:18" ht="15" customHeight="1" x14ac:dyDescent="0.25">
      <c r="A78" s="268" t="s">
        <v>505</v>
      </c>
      <c r="B78" s="177" t="s">
        <v>352</v>
      </c>
      <c r="C78" s="72">
        <v>0</v>
      </c>
      <c r="D78" s="72">
        <v>0</v>
      </c>
      <c r="E78" s="72">
        <v>0</v>
      </c>
      <c r="F78" s="191">
        <f>SUM(C78:E78)</f>
        <v>0</v>
      </c>
      <c r="G78" s="198">
        <v>0</v>
      </c>
      <c r="H78" s="72">
        <v>0</v>
      </c>
      <c r="I78" s="72">
        <v>0</v>
      </c>
      <c r="J78" s="72">
        <f>SUM(G78:I78)</f>
        <v>0</v>
      </c>
      <c r="K78" s="198">
        <v>0</v>
      </c>
      <c r="L78" s="72">
        <v>0</v>
      </c>
      <c r="M78" s="72">
        <v>0</v>
      </c>
      <c r="N78" s="72">
        <f>SUM(K78:M78)</f>
        <v>0</v>
      </c>
      <c r="O78" s="198">
        <v>0</v>
      </c>
      <c r="P78" s="72">
        <v>0</v>
      </c>
      <c r="Q78" s="72">
        <v>0</v>
      </c>
      <c r="R78" s="72">
        <f>SUM(O78:Q78)</f>
        <v>0</v>
      </c>
    </row>
    <row r="79" spans="1:18" ht="15" customHeight="1" x14ac:dyDescent="0.25">
      <c r="A79" s="267" t="s">
        <v>353</v>
      </c>
      <c r="B79" s="177" t="s">
        <v>354</v>
      </c>
      <c r="C79" s="72">
        <v>0</v>
      </c>
      <c r="D79" s="72">
        <v>0</v>
      </c>
      <c r="E79" s="72">
        <v>0</v>
      </c>
      <c r="F79" s="191">
        <f>SUM(C79:E79)</f>
        <v>0</v>
      </c>
      <c r="G79" s="198">
        <v>0</v>
      </c>
      <c r="H79" s="72">
        <v>0</v>
      </c>
      <c r="I79" s="72">
        <v>0</v>
      </c>
      <c r="J79" s="72">
        <f>SUM(G79:I79)</f>
        <v>0</v>
      </c>
      <c r="K79" s="198">
        <v>0</v>
      </c>
      <c r="L79" s="72">
        <v>0</v>
      </c>
      <c r="M79" s="72">
        <v>0</v>
      </c>
      <c r="N79" s="72">
        <f>SUM(K79:M79)</f>
        <v>0</v>
      </c>
      <c r="O79" s="198">
        <v>0</v>
      </c>
      <c r="P79" s="72">
        <v>0</v>
      </c>
      <c r="Q79" s="72">
        <v>0</v>
      </c>
      <c r="R79" s="72">
        <f>SUM(O79:Q79)</f>
        <v>0</v>
      </c>
    </row>
    <row r="80" spans="1:18" ht="15" customHeight="1" x14ac:dyDescent="0.25">
      <c r="A80" s="269" t="s">
        <v>523</v>
      </c>
      <c r="B80" s="263" t="s">
        <v>355</v>
      </c>
      <c r="C80" s="75">
        <v>0</v>
      </c>
      <c r="D80" s="75">
        <f>SUM(D76:D79)</f>
        <v>0</v>
      </c>
      <c r="E80" s="75">
        <f>SUM(E76:E79)</f>
        <v>0</v>
      </c>
      <c r="F80" s="192">
        <f>SUM(C80:E80)</f>
        <v>0</v>
      </c>
      <c r="G80" s="199">
        <v>0</v>
      </c>
      <c r="H80" s="75">
        <f>SUM(H76:H79)</f>
        <v>0</v>
      </c>
      <c r="I80" s="75">
        <f>SUM(I76:I79)</f>
        <v>0</v>
      </c>
      <c r="J80" s="75">
        <f>SUM(G80:I80)</f>
        <v>0</v>
      </c>
      <c r="K80" s="199">
        <v>0</v>
      </c>
      <c r="L80" s="75">
        <f>SUM(L76:L79)</f>
        <v>0</v>
      </c>
      <c r="M80" s="75">
        <f>SUM(M76:M79)</f>
        <v>0</v>
      </c>
      <c r="N80" s="75">
        <f>SUM(K80:M80)</f>
        <v>0</v>
      </c>
      <c r="O80" s="199">
        <v>0</v>
      </c>
      <c r="P80" s="75">
        <f>SUM(P76:P79)</f>
        <v>0</v>
      </c>
      <c r="Q80" s="75">
        <f>SUM(Q76:Q79)</f>
        <v>0</v>
      </c>
      <c r="R80" s="75">
        <f>SUM(O80:Q80)</f>
        <v>0</v>
      </c>
    </row>
    <row r="81" spans="1:18" ht="15" customHeight="1" x14ac:dyDescent="0.25">
      <c r="A81" s="177" t="s">
        <v>630</v>
      </c>
      <c r="B81" s="177" t="s">
        <v>356</v>
      </c>
      <c r="C81" s="72">
        <v>0</v>
      </c>
      <c r="D81" s="72">
        <v>0</v>
      </c>
      <c r="E81" s="72">
        <v>0</v>
      </c>
      <c r="F81" s="191">
        <f>SUM(C81:E81)</f>
        <v>0</v>
      </c>
      <c r="G81" s="198">
        <v>0</v>
      </c>
      <c r="H81" s="72">
        <v>0</v>
      </c>
      <c r="I81" s="72">
        <v>0</v>
      </c>
      <c r="J81" s="72">
        <f>SUM(G81:I81)</f>
        <v>0</v>
      </c>
      <c r="K81" s="198">
        <v>0</v>
      </c>
      <c r="L81" s="72">
        <v>0</v>
      </c>
      <c r="M81" s="72">
        <v>0</v>
      </c>
      <c r="N81" s="72">
        <f>SUM(K81:M81)</f>
        <v>0</v>
      </c>
      <c r="O81" s="198">
        <v>0</v>
      </c>
      <c r="P81" s="72">
        <v>0</v>
      </c>
      <c r="Q81" s="72">
        <v>0</v>
      </c>
      <c r="R81" s="72">
        <f>SUM(O81:Q81)</f>
        <v>0</v>
      </c>
    </row>
    <row r="82" spans="1:18" ht="15" customHeight="1" x14ac:dyDescent="0.25">
      <c r="A82" s="177" t="s">
        <v>631</v>
      </c>
      <c r="B82" s="177" t="s">
        <v>356</v>
      </c>
      <c r="C82" s="72">
        <v>0</v>
      </c>
      <c r="D82" s="72">
        <v>0</v>
      </c>
      <c r="E82" s="72">
        <v>0</v>
      </c>
      <c r="F82" s="191">
        <f>SUM(C82:E82)</f>
        <v>0</v>
      </c>
      <c r="G82" s="198">
        <v>0</v>
      </c>
      <c r="H82" s="72">
        <v>0</v>
      </c>
      <c r="I82" s="72">
        <v>0</v>
      </c>
      <c r="J82" s="72">
        <f>SUM(G82:I82)</f>
        <v>0</v>
      </c>
      <c r="K82" s="198">
        <v>0</v>
      </c>
      <c r="L82" s="72">
        <v>0</v>
      </c>
      <c r="M82" s="72">
        <v>0</v>
      </c>
      <c r="N82" s="72">
        <f>SUM(K82:M82)</f>
        <v>0</v>
      </c>
      <c r="O82" s="198">
        <v>0</v>
      </c>
      <c r="P82" s="72">
        <v>0</v>
      </c>
      <c r="Q82" s="72">
        <v>0</v>
      </c>
      <c r="R82" s="72">
        <f>SUM(O82:Q82)</f>
        <v>0</v>
      </c>
    </row>
    <row r="83" spans="1:18" ht="15" customHeight="1" x14ac:dyDescent="0.25">
      <c r="A83" s="177" t="s">
        <v>628</v>
      </c>
      <c r="B83" s="177" t="s">
        <v>357</v>
      </c>
      <c r="C83" s="72">
        <v>0</v>
      </c>
      <c r="D83" s="72">
        <v>0</v>
      </c>
      <c r="E83" s="72">
        <v>0</v>
      </c>
      <c r="F83" s="191">
        <f>SUM(C83:E83)</f>
        <v>0</v>
      </c>
      <c r="G83" s="198">
        <v>0</v>
      </c>
      <c r="H83" s="72">
        <v>0</v>
      </c>
      <c r="I83" s="72">
        <v>0</v>
      </c>
      <c r="J83" s="72">
        <f>SUM(G83:I83)</f>
        <v>0</v>
      </c>
      <c r="K83" s="198">
        <v>0</v>
      </c>
      <c r="L83" s="72">
        <v>0</v>
      </c>
      <c r="M83" s="72">
        <v>0</v>
      </c>
      <c r="N83" s="72">
        <f>SUM(K83:M83)</f>
        <v>0</v>
      </c>
      <c r="O83" s="198">
        <v>0</v>
      </c>
      <c r="P83" s="72">
        <v>0</v>
      </c>
      <c r="Q83" s="72">
        <v>0</v>
      </c>
      <c r="R83" s="72">
        <f>SUM(O83:Q83)</f>
        <v>0</v>
      </c>
    </row>
    <row r="84" spans="1:18" ht="15" customHeight="1" x14ac:dyDescent="0.25">
      <c r="A84" s="177" t="s">
        <v>629</v>
      </c>
      <c r="B84" s="177" t="s">
        <v>357</v>
      </c>
      <c r="C84" s="72">
        <v>0</v>
      </c>
      <c r="D84" s="72">
        <v>0</v>
      </c>
      <c r="E84" s="72">
        <v>0</v>
      </c>
      <c r="F84" s="191">
        <f>SUM(C84:E84)</f>
        <v>0</v>
      </c>
      <c r="G84" s="198">
        <v>0</v>
      </c>
      <c r="H84" s="72">
        <v>0</v>
      </c>
      <c r="I84" s="72">
        <v>0</v>
      </c>
      <c r="J84" s="72">
        <f>SUM(G84:I84)</f>
        <v>0</v>
      </c>
      <c r="K84" s="198">
        <v>0</v>
      </c>
      <c r="L84" s="72">
        <v>0</v>
      </c>
      <c r="M84" s="72">
        <v>0</v>
      </c>
      <c r="N84" s="72">
        <f>SUM(K84:M84)</f>
        <v>0</v>
      </c>
      <c r="O84" s="198">
        <v>0</v>
      </c>
      <c r="P84" s="72">
        <v>0</v>
      </c>
      <c r="Q84" s="72">
        <v>0</v>
      </c>
      <c r="R84" s="72">
        <f>SUM(O84:Q84)</f>
        <v>0</v>
      </c>
    </row>
    <row r="85" spans="1:18" ht="15" customHeight="1" x14ac:dyDescent="0.25">
      <c r="A85" s="263" t="s">
        <v>524</v>
      </c>
      <c r="B85" s="263" t="s">
        <v>358</v>
      </c>
      <c r="C85" s="75">
        <f>SUM(C81:C84)</f>
        <v>0</v>
      </c>
      <c r="D85" s="75">
        <f>SUM(D81:D84)</f>
        <v>0</v>
      </c>
      <c r="E85" s="75">
        <f>SUM(E81:E84)</f>
        <v>0</v>
      </c>
      <c r="F85" s="192">
        <f>SUM(C85:E85)</f>
        <v>0</v>
      </c>
      <c r="G85" s="199">
        <f>SUM(G81:G84)</f>
        <v>0</v>
      </c>
      <c r="H85" s="75">
        <f>SUM(H81:H84)</f>
        <v>0</v>
      </c>
      <c r="I85" s="75">
        <f>SUM(I81:I84)</f>
        <v>0</v>
      </c>
      <c r="J85" s="75">
        <f>SUM(G85:I85)</f>
        <v>0</v>
      </c>
      <c r="K85" s="199">
        <f>SUM(K81:K84)</f>
        <v>0</v>
      </c>
      <c r="L85" s="75">
        <f>SUM(L81:L84)</f>
        <v>0</v>
      </c>
      <c r="M85" s="75">
        <f>SUM(M81:M84)</f>
        <v>0</v>
      </c>
      <c r="N85" s="75">
        <f>SUM(K85:M85)</f>
        <v>0</v>
      </c>
      <c r="O85" s="199">
        <f>SUM(O81:O84)</f>
        <v>0</v>
      </c>
      <c r="P85" s="75">
        <f>SUM(P81:P84)</f>
        <v>0</v>
      </c>
      <c r="Q85" s="75">
        <f>SUM(Q81:Q84)</f>
        <v>0</v>
      </c>
      <c r="R85" s="75">
        <f>SUM(O85:Q85)</f>
        <v>0</v>
      </c>
    </row>
    <row r="86" spans="1:18" ht="15" customHeight="1" x14ac:dyDescent="0.25">
      <c r="A86" s="269" t="s">
        <v>359</v>
      </c>
      <c r="B86" s="263" t="s">
        <v>360</v>
      </c>
      <c r="C86" s="75">
        <v>0</v>
      </c>
      <c r="D86" s="75">
        <v>0</v>
      </c>
      <c r="E86" s="75">
        <v>0</v>
      </c>
      <c r="F86" s="192">
        <f>SUM(C86:E86)</f>
        <v>0</v>
      </c>
      <c r="G86" s="199">
        <v>0</v>
      </c>
      <c r="H86" s="75">
        <v>0</v>
      </c>
      <c r="I86" s="75">
        <v>0</v>
      </c>
      <c r="J86" s="75">
        <f>SUM(G86:I86)</f>
        <v>0</v>
      </c>
      <c r="K86" s="199">
        <v>0</v>
      </c>
      <c r="L86" s="75">
        <v>0</v>
      </c>
      <c r="M86" s="75">
        <v>0</v>
      </c>
      <c r="N86" s="75">
        <f>SUM(K86:M86)</f>
        <v>0</v>
      </c>
      <c r="O86" s="199">
        <v>0</v>
      </c>
      <c r="P86" s="75">
        <v>0</v>
      </c>
      <c r="Q86" s="75">
        <v>0</v>
      </c>
      <c r="R86" s="75">
        <f>SUM(O86:Q86)</f>
        <v>0</v>
      </c>
    </row>
    <row r="87" spans="1:18" ht="15" customHeight="1" x14ac:dyDescent="0.25">
      <c r="A87" s="269" t="s">
        <v>361</v>
      </c>
      <c r="B87" s="263" t="s">
        <v>362</v>
      </c>
      <c r="C87" s="75">
        <v>0</v>
      </c>
      <c r="D87" s="75">
        <v>0</v>
      </c>
      <c r="E87" s="75">
        <v>0</v>
      </c>
      <c r="F87" s="192">
        <f>SUM(C87:E87)</f>
        <v>0</v>
      </c>
      <c r="G87" s="199">
        <v>0</v>
      </c>
      <c r="H87" s="75">
        <v>0</v>
      </c>
      <c r="I87" s="75">
        <v>0</v>
      </c>
      <c r="J87" s="75">
        <f>SUM(G87:I87)</f>
        <v>0</v>
      </c>
      <c r="K87" s="199">
        <v>0</v>
      </c>
      <c r="L87" s="75">
        <v>0</v>
      </c>
      <c r="M87" s="75">
        <v>0</v>
      </c>
      <c r="N87" s="75">
        <f>SUM(K87:M87)</f>
        <v>0</v>
      </c>
      <c r="O87" s="199">
        <v>0</v>
      </c>
      <c r="P87" s="75">
        <v>0</v>
      </c>
      <c r="Q87" s="75">
        <v>0</v>
      </c>
      <c r="R87" s="75">
        <f>SUM(O87:Q87)</f>
        <v>0</v>
      </c>
    </row>
    <row r="88" spans="1:18" ht="15" customHeight="1" x14ac:dyDescent="0.25">
      <c r="A88" s="269" t="s">
        <v>363</v>
      </c>
      <c r="B88" s="263" t="s">
        <v>364</v>
      </c>
      <c r="C88" s="75">
        <v>39723683</v>
      </c>
      <c r="D88" s="75">
        <v>0</v>
      </c>
      <c r="E88" s="75">
        <v>0</v>
      </c>
      <c r="F88" s="192">
        <f>SUM(C88:E88)</f>
        <v>39723683</v>
      </c>
      <c r="G88" s="221">
        <v>54992917</v>
      </c>
      <c r="H88" s="75">
        <v>0</v>
      </c>
      <c r="I88" s="75">
        <v>0</v>
      </c>
      <c r="J88" s="75">
        <f>SUM(G88:I88)</f>
        <v>54992917</v>
      </c>
      <c r="K88" s="221">
        <v>54992917</v>
      </c>
      <c r="L88" s="75">
        <v>0</v>
      </c>
      <c r="M88" s="75">
        <v>0</v>
      </c>
      <c r="N88" s="75">
        <f>SUM(K88:M88)</f>
        <v>54992917</v>
      </c>
      <c r="O88" s="221">
        <v>55318203</v>
      </c>
      <c r="P88" s="75">
        <v>0</v>
      </c>
      <c r="Q88" s="75">
        <v>0</v>
      </c>
      <c r="R88" s="75">
        <f>SUM(O88:Q88)</f>
        <v>55318203</v>
      </c>
    </row>
    <row r="89" spans="1:18" ht="15" customHeight="1" x14ac:dyDescent="0.25">
      <c r="A89" s="269" t="s">
        <v>365</v>
      </c>
      <c r="B89" s="263" t="s">
        <v>366</v>
      </c>
      <c r="C89" s="75">
        <v>0</v>
      </c>
      <c r="D89" s="75">
        <v>0</v>
      </c>
      <c r="E89" s="75">
        <v>0</v>
      </c>
      <c r="F89" s="192">
        <f>SUM(C89:E89)</f>
        <v>0</v>
      </c>
      <c r="G89" s="199">
        <v>0</v>
      </c>
      <c r="H89" s="75">
        <v>0</v>
      </c>
      <c r="I89" s="75">
        <v>0</v>
      </c>
      <c r="J89" s="75">
        <f>SUM(G89:I89)</f>
        <v>0</v>
      </c>
      <c r="K89" s="199">
        <v>0</v>
      </c>
      <c r="L89" s="75">
        <v>0</v>
      </c>
      <c r="M89" s="75">
        <v>0</v>
      </c>
      <c r="N89" s="75">
        <f>SUM(K89:M89)</f>
        <v>0</v>
      </c>
      <c r="O89" s="199">
        <v>0</v>
      </c>
      <c r="P89" s="75">
        <v>0</v>
      </c>
      <c r="Q89" s="75">
        <v>0</v>
      </c>
      <c r="R89" s="75">
        <f>SUM(O89:Q89)</f>
        <v>0</v>
      </c>
    </row>
    <row r="90" spans="1:18" ht="15" customHeight="1" x14ac:dyDescent="0.25">
      <c r="A90" s="264" t="s">
        <v>506</v>
      </c>
      <c r="B90" s="263" t="s">
        <v>367</v>
      </c>
      <c r="C90" s="75">
        <v>0</v>
      </c>
      <c r="D90" s="75">
        <v>0</v>
      </c>
      <c r="E90" s="75">
        <v>0</v>
      </c>
      <c r="F90" s="192">
        <f>SUM(C90:E90)</f>
        <v>0</v>
      </c>
      <c r="G90" s="199">
        <v>0</v>
      </c>
      <c r="H90" s="75">
        <v>0</v>
      </c>
      <c r="I90" s="75">
        <v>0</v>
      </c>
      <c r="J90" s="75">
        <f>SUM(G90:I90)</f>
        <v>0</v>
      </c>
      <c r="K90" s="199">
        <v>0</v>
      </c>
      <c r="L90" s="75">
        <v>0</v>
      </c>
      <c r="M90" s="75">
        <v>0</v>
      </c>
      <c r="N90" s="75">
        <f>SUM(K90:M90)</f>
        <v>0</v>
      </c>
      <c r="O90" s="199">
        <v>0</v>
      </c>
      <c r="P90" s="75">
        <v>0</v>
      </c>
      <c r="Q90" s="75">
        <v>0</v>
      </c>
      <c r="R90" s="75">
        <f>SUM(O90:Q90)</f>
        <v>0</v>
      </c>
    </row>
    <row r="91" spans="1:18" ht="15" customHeight="1" x14ac:dyDescent="0.25">
      <c r="A91" s="271" t="s">
        <v>525</v>
      </c>
      <c r="B91" s="265" t="s">
        <v>369</v>
      </c>
      <c r="C91" s="100">
        <f>C75+C80+C85+C86+C87+C88+C89+C90</f>
        <v>39723683</v>
      </c>
      <c r="D91" s="100">
        <f>D75+D80+D85+D86+D88+D87+D89+D90</f>
        <v>0</v>
      </c>
      <c r="E91" s="100">
        <f>E75+E80+E85+E86+E88+E87+E89+E90</f>
        <v>0</v>
      </c>
      <c r="F91" s="193">
        <f>SUM(C91:E91)</f>
        <v>39723683</v>
      </c>
      <c r="G91" s="200">
        <f>G75+G80+G85+G86+G87+G88+G89+G90</f>
        <v>54992917</v>
      </c>
      <c r="H91" s="100">
        <f>H75+H80+H85+H86+H88+H87+H89+H90</f>
        <v>0</v>
      </c>
      <c r="I91" s="100">
        <f>I75+I80+I85+I86+I88+I87+I89+I90</f>
        <v>0</v>
      </c>
      <c r="J91" s="100">
        <f>SUM(G91:I91)</f>
        <v>54992917</v>
      </c>
      <c r="K91" s="200">
        <f>K75+K80+K85+K86+K87+K88+K89+K90</f>
        <v>54992917</v>
      </c>
      <c r="L91" s="100">
        <f>L75+L80+L85+L86+L88+L87+L89+L90</f>
        <v>0</v>
      </c>
      <c r="M91" s="100">
        <f>M75+M80+M85+M86+M88+M87+M89+M90</f>
        <v>0</v>
      </c>
      <c r="N91" s="100">
        <f>SUM(K91:M91)</f>
        <v>54992917</v>
      </c>
      <c r="O91" s="200">
        <f>O75+O80+O85+O86+O87+O88+O89+O90</f>
        <v>55318203</v>
      </c>
      <c r="P91" s="100">
        <f>P75+P80+P85+P86+P88+P87+P89+P90</f>
        <v>0</v>
      </c>
      <c r="Q91" s="100">
        <f>Q75+Q80+Q85+Q86+Q88+Q87+Q89+Q90</f>
        <v>0</v>
      </c>
      <c r="R91" s="100">
        <f>SUM(O91:Q91)</f>
        <v>55318203</v>
      </c>
    </row>
    <row r="92" spans="1:18" ht="15" customHeight="1" x14ac:dyDescent="0.25">
      <c r="A92" s="268" t="s">
        <v>370</v>
      </c>
      <c r="B92" s="177" t="s">
        <v>371</v>
      </c>
      <c r="C92" s="72">
        <v>0</v>
      </c>
      <c r="D92" s="72">
        <v>0</v>
      </c>
      <c r="E92" s="72">
        <v>0</v>
      </c>
      <c r="F92" s="191">
        <f>SUM(C92:E92)</f>
        <v>0</v>
      </c>
      <c r="G92" s="198">
        <v>0</v>
      </c>
      <c r="H92" s="72">
        <v>0</v>
      </c>
      <c r="I92" s="72">
        <v>0</v>
      </c>
      <c r="J92" s="72">
        <f>SUM(G92:I92)</f>
        <v>0</v>
      </c>
      <c r="K92" s="198">
        <v>0</v>
      </c>
      <c r="L92" s="72">
        <v>0</v>
      </c>
      <c r="M92" s="72">
        <v>0</v>
      </c>
      <c r="N92" s="72">
        <f>SUM(K92:M92)</f>
        <v>0</v>
      </c>
      <c r="O92" s="198">
        <v>0</v>
      </c>
      <c r="P92" s="72">
        <v>0</v>
      </c>
      <c r="Q92" s="72">
        <v>0</v>
      </c>
      <c r="R92" s="72">
        <f>SUM(O92:Q92)</f>
        <v>0</v>
      </c>
    </row>
    <row r="93" spans="1:18" ht="15" customHeight="1" x14ac:dyDescent="0.25">
      <c r="A93" s="268" t="s">
        <v>372</v>
      </c>
      <c r="B93" s="177" t="s">
        <v>373</v>
      </c>
      <c r="C93" s="72">
        <v>0</v>
      </c>
      <c r="D93" s="72">
        <v>0</v>
      </c>
      <c r="E93" s="72">
        <v>0</v>
      </c>
      <c r="F93" s="191">
        <f>SUM(C93:E93)</f>
        <v>0</v>
      </c>
      <c r="G93" s="198">
        <v>0</v>
      </c>
      <c r="H93" s="72">
        <v>0</v>
      </c>
      <c r="I93" s="72">
        <v>0</v>
      </c>
      <c r="J93" s="72">
        <f>SUM(G93:I93)</f>
        <v>0</v>
      </c>
      <c r="K93" s="198">
        <v>0</v>
      </c>
      <c r="L93" s="72">
        <v>0</v>
      </c>
      <c r="M93" s="72">
        <v>0</v>
      </c>
      <c r="N93" s="72">
        <f>SUM(K93:M93)</f>
        <v>0</v>
      </c>
      <c r="O93" s="198">
        <v>0</v>
      </c>
      <c r="P93" s="72">
        <v>0</v>
      </c>
      <c r="Q93" s="72">
        <v>0</v>
      </c>
      <c r="R93" s="72">
        <f>SUM(O93:Q93)</f>
        <v>0</v>
      </c>
    </row>
    <row r="94" spans="1:18" ht="15" customHeight="1" x14ac:dyDescent="0.25">
      <c r="A94" s="267" t="s">
        <v>374</v>
      </c>
      <c r="B94" s="177" t="s">
        <v>375</v>
      </c>
      <c r="C94" s="72">
        <v>0</v>
      </c>
      <c r="D94" s="72">
        <v>0</v>
      </c>
      <c r="E94" s="72">
        <v>0</v>
      </c>
      <c r="F94" s="191">
        <f>SUM(C94:E94)</f>
        <v>0</v>
      </c>
      <c r="G94" s="198">
        <v>0</v>
      </c>
      <c r="H94" s="72">
        <v>0</v>
      </c>
      <c r="I94" s="72">
        <v>0</v>
      </c>
      <c r="J94" s="72">
        <f>SUM(G94:I94)</f>
        <v>0</v>
      </c>
      <c r="K94" s="198">
        <v>0</v>
      </c>
      <c r="L94" s="72">
        <v>0</v>
      </c>
      <c r="M94" s="72">
        <v>0</v>
      </c>
      <c r="N94" s="72">
        <f>SUM(K94:M94)</f>
        <v>0</v>
      </c>
      <c r="O94" s="198">
        <v>0</v>
      </c>
      <c r="P94" s="72">
        <v>0</v>
      </c>
      <c r="Q94" s="72">
        <v>0</v>
      </c>
      <c r="R94" s="72">
        <f>SUM(O94:Q94)</f>
        <v>0</v>
      </c>
    </row>
    <row r="95" spans="1:18" ht="15" customHeight="1" x14ac:dyDescent="0.25">
      <c r="A95" s="267" t="s">
        <v>507</v>
      </c>
      <c r="B95" s="177" t="s">
        <v>376</v>
      </c>
      <c r="C95" s="72">
        <v>0</v>
      </c>
      <c r="D95" s="72">
        <v>0</v>
      </c>
      <c r="E95" s="72">
        <v>0</v>
      </c>
      <c r="F95" s="191">
        <f>SUM(C95:E95)</f>
        <v>0</v>
      </c>
      <c r="G95" s="198">
        <v>0</v>
      </c>
      <c r="H95" s="72">
        <v>0</v>
      </c>
      <c r="I95" s="72">
        <v>0</v>
      </c>
      <c r="J95" s="72">
        <f>SUM(G95:I95)</f>
        <v>0</v>
      </c>
      <c r="K95" s="198">
        <v>0</v>
      </c>
      <c r="L95" s="72">
        <v>0</v>
      </c>
      <c r="M95" s="72">
        <v>0</v>
      </c>
      <c r="N95" s="72">
        <f>SUM(K95:M95)</f>
        <v>0</v>
      </c>
      <c r="O95" s="198">
        <v>0</v>
      </c>
      <c r="P95" s="72">
        <v>0</v>
      </c>
      <c r="Q95" s="72">
        <v>0</v>
      </c>
      <c r="R95" s="72">
        <f>SUM(O95:Q95)</f>
        <v>0</v>
      </c>
    </row>
    <row r="96" spans="1:18" ht="15" customHeight="1" x14ac:dyDescent="0.25">
      <c r="A96" s="269" t="s">
        <v>526</v>
      </c>
      <c r="B96" s="263" t="s">
        <v>377</v>
      </c>
      <c r="C96" s="75">
        <v>0</v>
      </c>
      <c r="D96" s="75">
        <v>0</v>
      </c>
      <c r="E96" s="75">
        <v>0</v>
      </c>
      <c r="F96" s="192">
        <f>SUM(C96:E96)</f>
        <v>0</v>
      </c>
      <c r="G96" s="199">
        <v>0</v>
      </c>
      <c r="H96" s="75">
        <v>0</v>
      </c>
      <c r="I96" s="75">
        <v>0</v>
      </c>
      <c r="J96" s="75">
        <f>SUM(G96:I96)</f>
        <v>0</v>
      </c>
      <c r="K96" s="199">
        <v>0</v>
      </c>
      <c r="L96" s="75">
        <v>0</v>
      </c>
      <c r="M96" s="75">
        <v>0</v>
      </c>
      <c r="N96" s="75">
        <f>SUM(K96:M96)</f>
        <v>0</v>
      </c>
      <c r="O96" s="199">
        <v>0</v>
      </c>
      <c r="P96" s="75">
        <v>0</v>
      </c>
      <c r="Q96" s="75">
        <v>0</v>
      </c>
      <c r="R96" s="75">
        <f>SUM(O96:Q96)</f>
        <v>0</v>
      </c>
    </row>
    <row r="97" spans="1:18" ht="15" customHeight="1" x14ac:dyDescent="0.25">
      <c r="A97" s="264" t="s">
        <v>378</v>
      </c>
      <c r="B97" s="263" t="s">
        <v>379</v>
      </c>
      <c r="C97" s="75">
        <v>0</v>
      </c>
      <c r="D97" s="75">
        <v>0</v>
      </c>
      <c r="E97" s="75">
        <v>0</v>
      </c>
      <c r="F97" s="192">
        <f>SUM(C97:E97)</f>
        <v>0</v>
      </c>
      <c r="G97" s="199">
        <v>0</v>
      </c>
      <c r="H97" s="75">
        <v>0</v>
      </c>
      <c r="I97" s="75">
        <v>0</v>
      </c>
      <c r="J97" s="75">
        <f>SUM(G97:I97)</f>
        <v>0</v>
      </c>
      <c r="K97" s="199">
        <v>0</v>
      </c>
      <c r="L97" s="75">
        <v>0</v>
      </c>
      <c r="M97" s="75">
        <v>0</v>
      </c>
      <c r="N97" s="75">
        <f>SUM(K97:M97)</f>
        <v>0</v>
      </c>
      <c r="O97" s="199">
        <v>0</v>
      </c>
      <c r="P97" s="75">
        <v>0</v>
      </c>
      <c r="Q97" s="75">
        <v>0</v>
      </c>
      <c r="R97" s="75">
        <f>SUM(O97:Q97)</f>
        <v>0</v>
      </c>
    </row>
    <row r="98" spans="1:18" ht="15.75" x14ac:dyDescent="0.25">
      <c r="A98" s="108" t="s">
        <v>527</v>
      </c>
      <c r="B98" s="109" t="s">
        <v>380</v>
      </c>
      <c r="C98" s="107">
        <f>C91+C96+C97</f>
        <v>39723683</v>
      </c>
      <c r="D98" s="107">
        <f>D91+D96+D97</f>
        <v>0</v>
      </c>
      <c r="E98" s="107">
        <f>E91+E96+E97</f>
        <v>0</v>
      </c>
      <c r="F98" s="195">
        <f>SUM(C98:E98)</f>
        <v>39723683</v>
      </c>
      <c r="G98" s="202">
        <f>G91+G96+G97</f>
        <v>54992917</v>
      </c>
      <c r="H98" s="107">
        <f>H91+H96+H97</f>
        <v>0</v>
      </c>
      <c r="I98" s="107">
        <f>I91+I96+I97</f>
        <v>0</v>
      </c>
      <c r="J98" s="107">
        <f>SUM(G98:I98)</f>
        <v>54992917</v>
      </c>
      <c r="K98" s="202">
        <f>K91+K96+K97</f>
        <v>54992917</v>
      </c>
      <c r="L98" s="107">
        <f>L91+L96+L97</f>
        <v>0</v>
      </c>
      <c r="M98" s="107">
        <f>M91+M96+M97</f>
        <v>0</v>
      </c>
      <c r="N98" s="107">
        <f>SUM(K98:M98)</f>
        <v>54992917</v>
      </c>
      <c r="O98" s="202">
        <f>O91+O96+O97</f>
        <v>55318203</v>
      </c>
      <c r="P98" s="107">
        <f>P91+P96+P97</f>
        <v>0</v>
      </c>
      <c r="Q98" s="107">
        <f>Q91+Q96+Q97</f>
        <v>0</v>
      </c>
      <c r="R98" s="107">
        <f>SUM(O98:Q98)</f>
        <v>55318203</v>
      </c>
    </row>
    <row r="99" spans="1:18" ht="17.25" x14ac:dyDescent="0.3">
      <c r="A99" s="110" t="s">
        <v>509</v>
      </c>
      <c r="B99" s="110"/>
      <c r="C99" s="112">
        <f>C69+C98</f>
        <v>39723683</v>
      </c>
      <c r="D99" s="112">
        <f>D69+D98</f>
        <v>0</v>
      </c>
      <c r="E99" s="112">
        <f>E69+E98</f>
        <v>0</v>
      </c>
      <c r="F99" s="197">
        <f>SUM(C99:E99)</f>
        <v>39723683</v>
      </c>
      <c r="G99" s="204">
        <f>G69+G98</f>
        <v>54992917</v>
      </c>
      <c r="H99" s="112">
        <f>H69+H98</f>
        <v>0</v>
      </c>
      <c r="I99" s="112">
        <f>I69+I98</f>
        <v>0</v>
      </c>
      <c r="J99" s="113">
        <f>SUM(G99:I99)</f>
        <v>54992917</v>
      </c>
      <c r="K99" s="204">
        <f>K69+K98</f>
        <v>54992917</v>
      </c>
      <c r="L99" s="112">
        <f>L69+L98</f>
        <v>0</v>
      </c>
      <c r="M99" s="112">
        <f>M69+M98</f>
        <v>0</v>
      </c>
      <c r="N99" s="113">
        <f>SUM(K99:M99)</f>
        <v>54992917</v>
      </c>
      <c r="O99" s="204">
        <f>O69+O98</f>
        <v>55506787</v>
      </c>
      <c r="P99" s="112">
        <f>P69+P98</f>
        <v>0</v>
      </c>
      <c r="Q99" s="112">
        <f>Q69+Q98</f>
        <v>0</v>
      </c>
      <c r="R99" s="113">
        <f>SUM(O99:Q99)</f>
        <v>55506787</v>
      </c>
    </row>
  </sheetData>
  <mergeCells count="7">
    <mergeCell ref="O6:R6"/>
    <mergeCell ref="K6:N6"/>
    <mergeCell ref="B1:J1"/>
    <mergeCell ref="A3:F3"/>
    <mergeCell ref="A4:F4"/>
    <mergeCell ref="C6:F6"/>
    <mergeCell ref="G6:J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A7764F-FFC4-4A76-B04F-A4065B87613C}">
  <sheetPr>
    <tabColor theme="7" tint="-0.499984740745262"/>
  </sheetPr>
  <dimension ref="A1:R100"/>
  <sheetViews>
    <sheetView topLeftCell="B1" workbookViewId="0">
      <selection activeCell="B1" sqref="B1:J1"/>
    </sheetView>
  </sheetViews>
  <sheetFormatPr defaultRowHeight="15" x14ac:dyDescent="0.25"/>
  <cols>
    <col min="1" max="1" width="75.7109375" bestFit="1" customWidth="1"/>
    <col min="2" max="2" width="8.5703125" bestFit="1" customWidth="1"/>
    <col min="3" max="4" width="14.140625" bestFit="1" customWidth="1"/>
    <col min="5" max="5" width="15.7109375" customWidth="1"/>
    <col min="6" max="6" width="14.140625" bestFit="1" customWidth="1"/>
    <col min="7" max="7" width="14.28515625" style="213" bestFit="1" customWidth="1"/>
    <col min="8" max="8" width="9.7109375" style="213" bestFit="1" customWidth="1"/>
    <col min="9" max="9" width="9.28515625" style="213" bestFit="1" customWidth="1"/>
    <col min="10" max="11" width="14.28515625" style="213" bestFit="1" customWidth="1"/>
    <col min="12" max="12" width="9.5703125" style="213" bestFit="1" customWidth="1"/>
    <col min="13" max="13" width="9.28515625" style="213" bestFit="1" customWidth="1"/>
    <col min="14" max="14" width="14.28515625" style="213" bestFit="1" customWidth="1"/>
    <col min="15" max="15" width="14.140625" bestFit="1" customWidth="1"/>
    <col min="16" max="16" width="9.5703125" bestFit="1" customWidth="1"/>
    <col min="18" max="18" width="14.140625" bestFit="1" customWidth="1"/>
  </cols>
  <sheetData>
    <row r="1" spans="1:18" x14ac:dyDescent="0.25">
      <c r="B1" s="251" t="s">
        <v>727</v>
      </c>
      <c r="C1" s="251"/>
      <c r="D1" s="251"/>
      <c r="E1" s="251"/>
      <c r="F1" s="251"/>
      <c r="G1" s="251"/>
      <c r="H1" s="251"/>
      <c r="I1" s="251"/>
      <c r="J1" s="251"/>
    </row>
    <row r="3" spans="1:18" x14ac:dyDescent="0.25">
      <c r="A3" s="243" t="s">
        <v>706</v>
      </c>
      <c r="B3" s="244"/>
      <c r="C3" s="244"/>
      <c r="D3" s="244"/>
      <c r="E3" s="244"/>
      <c r="F3" s="245"/>
    </row>
    <row r="4" spans="1:18" x14ac:dyDescent="0.25">
      <c r="A4" s="246" t="s">
        <v>663</v>
      </c>
      <c r="B4" s="244"/>
      <c r="C4" s="244"/>
      <c r="D4" s="244"/>
      <c r="E4" s="244"/>
      <c r="F4" s="245"/>
      <c r="H4" s="222"/>
    </row>
    <row r="5" spans="1:18" ht="18" x14ac:dyDescent="0.25">
      <c r="A5" s="84"/>
    </row>
    <row r="6" spans="1:18" x14ac:dyDescent="0.25">
      <c r="A6" s="73" t="s">
        <v>711</v>
      </c>
      <c r="C6" s="241" t="s">
        <v>647</v>
      </c>
      <c r="D6" s="241"/>
      <c r="E6" s="241"/>
      <c r="F6" s="242"/>
      <c r="G6" s="249" t="s">
        <v>741</v>
      </c>
      <c r="H6" s="250"/>
      <c r="I6" s="250"/>
      <c r="J6" s="250"/>
      <c r="K6" s="249" t="s">
        <v>742</v>
      </c>
      <c r="L6" s="250"/>
      <c r="M6" s="250"/>
      <c r="N6" s="250"/>
      <c r="O6" s="249" t="s">
        <v>742</v>
      </c>
      <c r="P6" s="250"/>
      <c r="Q6" s="250"/>
      <c r="R6" s="250"/>
    </row>
    <row r="7" spans="1:18" ht="60" x14ac:dyDescent="0.3">
      <c r="A7" s="284" t="s">
        <v>80</v>
      </c>
      <c r="B7" s="86" t="s">
        <v>32</v>
      </c>
      <c r="C7" s="85" t="s">
        <v>582</v>
      </c>
      <c r="D7" s="85" t="s">
        <v>583</v>
      </c>
      <c r="E7" s="85" t="s">
        <v>39</v>
      </c>
      <c r="F7" s="283" t="s">
        <v>23</v>
      </c>
      <c r="G7" s="214" t="s">
        <v>582</v>
      </c>
      <c r="H7" s="215" t="s">
        <v>583</v>
      </c>
      <c r="I7" s="215" t="s">
        <v>39</v>
      </c>
      <c r="J7" s="215" t="s">
        <v>23</v>
      </c>
      <c r="K7" s="214" t="s">
        <v>582</v>
      </c>
      <c r="L7" s="215" t="s">
        <v>583</v>
      </c>
      <c r="M7" s="215" t="s">
        <v>39</v>
      </c>
      <c r="N7" s="215" t="s">
        <v>23</v>
      </c>
      <c r="O7" s="214" t="s">
        <v>582</v>
      </c>
      <c r="P7" s="215" t="s">
        <v>583</v>
      </c>
      <c r="Q7" s="215" t="s">
        <v>39</v>
      </c>
      <c r="R7" s="215" t="s">
        <v>23</v>
      </c>
    </row>
    <row r="8" spans="1:18" ht="15" customHeight="1" x14ac:dyDescent="0.25">
      <c r="A8" s="281" t="s">
        <v>260</v>
      </c>
      <c r="B8" s="274" t="s">
        <v>261</v>
      </c>
      <c r="C8" s="72">
        <v>16994381</v>
      </c>
      <c r="D8" s="72">
        <v>0</v>
      </c>
      <c r="E8" s="72">
        <v>0</v>
      </c>
      <c r="F8" s="191">
        <f>SUM(C8:E8)</f>
        <v>16994381</v>
      </c>
      <c r="G8" s="212">
        <v>71987298</v>
      </c>
      <c r="H8" s="93">
        <v>0</v>
      </c>
      <c r="I8" s="93">
        <v>0</v>
      </c>
      <c r="J8" s="93">
        <f>SUM(G8:I8)</f>
        <v>71987298</v>
      </c>
      <c r="K8" s="212">
        <v>72008213</v>
      </c>
      <c r="L8" s="93">
        <v>0</v>
      </c>
      <c r="M8" s="93">
        <v>0</v>
      </c>
      <c r="N8" s="93">
        <f>SUM(K8:M8)</f>
        <v>72008213</v>
      </c>
      <c r="O8" s="212">
        <v>72039587</v>
      </c>
      <c r="P8" s="93">
        <v>0</v>
      </c>
      <c r="Q8" s="93">
        <v>0</v>
      </c>
      <c r="R8" s="93">
        <f>SUM(O8:Q8)</f>
        <v>72039587</v>
      </c>
    </row>
    <row r="9" spans="1:18" ht="15" customHeight="1" x14ac:dyDescent="0.25">
      <c r="A9" s="177" t="s">
        <v>262</v>
      </c>
      <c r="B9" s="274" t="s">
        <v>263</v>
      </c>
      <c r="C9" s="72">
        <v>19665870</v>
      </c>
      <c r="D9" s="72">
        <v>0</v>
      </c>
      <c r="E9" s="72">
        <v>0</v>
      </c>
      <c r="F9" s="191">
        <f>SUM(C9:E9)</f>
        <v>19665870</v>
      </c>
      <c r="G9" s="212">
        <v>19665870</v>
      </c>
      <c r="H9" s="93">
        <v>0</v>
      </c>
      <c r="I9" s="93">
        <v>0</v>
      </c>
      <c r="J9" s="93">
        <f>SUM(G9:I9)</f>
        <v>19665870</v>
      </c>
      <c r="K9" s="212">
        <v>19665870</v>
      </c>
      <c r="L9" s="93">
        <v>0</v>
      </c>
      <c r="M9" s="93">
        <v>0</v>
      </c>
      <c r="N9" s="93">
        <f>SUM(K9:M9)</f>
        <v>19665870</v>
      </c>
      <c r="O9" s="212">
        <v>19946447</v>
      </c>
      <c r="P9" s="93">
        <v>0</v>
      </c>
      <c r="Q9" s="93">
        <v>0</v>
      </c>
      <c r="R9" s="93">
        <f>SUM(O9:Q9)</f>
        <v>19946447</v>
      </c>
    </row>
    <row r="10" spans="1:18" ht="15" customHeight="1" x14ac:dyDescent="0.25">
      <c r="A10" s="177"/>
      <c r="B10" s="274" t="s">
        <v>743</v>
      </c>
      <c r="C10" s="72"/>
      <c r="D10" s="72"/>
      <c r="E10" s="72"/>
      <c r="F10" s="191"/>
      <c r="G10" s="212"/>
      <c r="H10" s="93"/>
      <c r="I10" s="93"/>
      <c r="J10" s="93"/>
      <c r="K10" s="212">
        <v>4563000</v>
      </c>
      <c r="L10" s="93"/>
      <c r="M10" s="93"/>
      <c r="N10" s="93">
        <f>SUM(K10:M10)</f>
        <v>4563000</v>
      </c>
      <c r="O10" s="212">
        <v>4563000</v>
      </c>
      <c r="P10" s="93"/>
      <c r="Q10" s="93"/>
      <c r="R10" s="93">
        <f>SUM(O10:Q10)</f>
        <v>4563000</v>
      </c>
    </row>
    <row r="11" spans="1:18" ht="15" customHeight="1" x14ac:dyDescent="0.25">
      <c r="A11" s="177" t="s">
        <v>264</v>
      </c>
      <c r="B11" s="274" t="s">
        <v>744</v>
      </c>
      <c r="C11" s="72">
        <v>20258172</v>
      </c>
      <c r="D11" s="72">
        <v>0</v>
      </c>
      <c r="E11" s="72">
        <v>0</v>
      </c>
      <c r="F11" s="191">
        <f>SUM(C11:E11)</f>
        <v>20258172</v>
      </c>
      <c r="G11" s="212">
        <v>20258172</v>
      </c>
      <c r="H11" s="93">
        <v>0</v>
      </c>
      <c r="I11" s="93">
        <v>0</v>
      </c>
      <c r="J11" s="93">
        <f>SUM(G11:I11)</f>
        <v>20258172</v>
      </c>
      <c r="K11" s="212">
        <v>15695172</v>
      </c>
      <c r="L11" s="93">
        <v>0</v>
      </c>
      <c r="M11" s="93">
        <v>0</v>
      </c>
      <c r="N11" s="93">
        <f>SUM(K11:M11)</f>
        <v>15695172</v>
      </c>
      <c r="O11" s="212">
        <v>13341849</v>
      </c>
      <c r="P11" s="93">
        <v>0</v>
      </c>
      <c r="Q11" s="93">
        <v>0</v>
      </c>
      <c r="R11" s="93">
        <f>SUM(O11:Q11)</f>
        <v>13341849</v>
      </c>
    </row>
    <row r="12" spans="1:18" ht="15" customHeight="1" x14ac:dyDescent="0.25">
      <c r="A12" s="177" t="s">
        <v>266</v>
      </c>
      <c r="B12" s="274" t="s">
        <v>267</v>
      </c>
      <c r="C12" s="72">
        <v>1800000</v>
      </c>
      <c r="D12" s="72">
        <v>0</v>
      </c>
      <c r="E12" s="72">
        <v>0</v>
      </c>
      <c r="F12" s="191">
        <f>SUM(C12:E12)</f>
        <v>1800000</v>
      </c>
      <c r="G12" s="212">
        <v>1800000</v>
      </c>
      <c r="H12" s="93">
        <v>0</v>
      </c>
      <c r="I12" s="93">
        <v>0</v>
      </c>
      <c r="J12" s="93">
        <f>SUM(G12:I12)</f>
        <v>1800000</v>
      </c>
      <c r="K12" s="212">
        <v>1800000</v>
      </c>
      <c r="L12" s="93">
        <v>0</v>
      </c>
      <c r="M12" s="93">
        <v>0</v>
      </c>
      <c r="N12" s="93">
        <f>SUM(K12:M12)</f>
        <v>1800000</v>
      </c>
      <c r="O12" s="212">
        <v>1800000</v>
      </c>
      <c r="P12" s="93">
        <v>0</v>
      </c>
      <c r="Q12" s="93">
        <v>0</v>
      </c>
      <c r="R12" s="93">
        <f>SUM(O12:Q12)</f>
        <v>1800000</v>
      </c>
    </row>
    <row r="13" spans="1:18" ht="15" customHeight="1" x14ac:dyDescent="0.25">
      <c r="A13" s="177" t="s">
        <v>268</v>
      </c>
      <c r="B13" s="274" t="s">
        <v>269</v>
      </c>
      <c r="C13" s="72">
        <v>0</v>
      </c>
      <c r="D13" s="72">
        <v>0</v>
      </c>
      <c r="E13" s="72">
        <v>0</v>
      </c>
      <c r="F13" s="191">
        <f>SUM(C13:E13)</f>
        <v>0</v>
      </c>
      <c r="G13" s="212">
        <v>0</v>
      </c>
      <c r="H13" s="93">
        <v>0</v>
      </c>
      <c r="I13" s="93">
        <v>0</v>
      </c>
      <c r="J13" s="93">
        <f>SUM(G13:I13)</f>
        <v>0</v>
      </c>
      <c r="K13" s="212">
        <v>0</v>
      </c>
      <c r="L13" s="93">
        <v>0</v>
      </c>
      <c r="M13" s="93">
        <v>0</v>
      </c>
      <c r="N13" s="93">
        <f>SUM(K13:M13)</f>
        <v>0</v>
      </c>
      <c r="O13" s="212">
        <v>0</v>
      </c>
      <c r="P13" s="93">
        <v>0</v>
      </c>
      <c r="Q13" s="93">
        <v>0</v>
      </c>
      <c r="R13" s="93">
        <f>SUM(O13:Q13)</f>
        <v>0</v>
      </c>
    </row>
    <row r="14" spans="1:18" ht="15" customHeight="1" x14ac:dyDescent="0.25">
      <c r="A14" s="177" t="s">
        <v>660</v>
      </c>
      <c r="B14" s="274" t="s">
        <v>270</v>
      </c>
      <c r="C14" s="72">
        <v>0</v>
      </c>
      <c r="D14" s="72">
        <v>0</v>
      </c>
      <c r="E14" s="72">
        <v>0</v>
      </c>
      <c r="F14" s="191">
        <f>SUM(C14:E14)</f>
        <v>0</v>
      </c>
      <c r="G14" s="212">
        <v>0</v>
      </c>
      <c r="H14" s="93">
        <v>0</v>
      </c>
      <c r="I14" s="93">
        <v>0</v>
      </c>
      <c r="J14" s="93">
        <f>SUM(G14:I14)</f>
        <v>0</v>
      </c>
      <c r="K14" s="212">
        <v>0</v>
      </c>
      <c r="L14" s="93">
        <v>0</v>
      </c>
      <c r="M14" s="93">
        <v>0</v>
      </c>
      <c r="N14" s="93">
        <f>SUM(K14:M14)</f>
        <v>0</v>
      </c>
      <c r="O14" s="212">
        <v>844083</v>
      </c>
      <c r="P14" s="93">
        <v>0</v>
      </c>
      <c r="Q14" s="93">
        <v>0</v>
      </c>
      <c r="R14" s="93">
        <f>SUM(O14:Q14)</f>
        <v>844083</v>
      </c>
    </row>
    <row r="15" spans="1:18" ht="15" customHeight="1" x14ac:dyDescent="0.25">
      <c r="A15" s="263" t="s">
        <v>511</v>
      </c>
      <c r="B15" s="285" t="s">
        <v>271</v>
      </c>
      <c r="C15" s="75">
        <f>SUM(C8:C14)</f>
        <v>58718423</v>
      </c>
      <c r="D15" s="75">
        <f>SUM(D8:D14)</f>
        <v>0</v>
      </c>
      <c r="E15" s="75">
        <f>SUM(E8:E14)</f>
        <v>0</v>
      </c>
      <c r="F15" s="192">
        <f>SUM(C15:E15)</f>
        <v>58718423</v>
      </c>
      <c r="G15" s="221">
        <f>SUM(G8:G14)</f>
        <v>113711340</v>
      </c>
      <c r="H15" s="103">
        <f>SUM(H8:H14)</f>
        <v>0</v>
      </c>
      <c r="I15" s="103">
        <f>SUM(I8:I14)</f>
        <v>0</v>
      </c>
      <c r="J15" s="103">
        <f>SUM(G15:I15)</f>
        <v>113711340</v>
      </c>
      <c r="K15" s="221">
        <f>SUM(K8:K14)</f>
        <v>113732255</v>
      </c>
      <c r="L15" s="103">
        <f>SUM(L8:L14)</f>
        <v>0</v>
      </c>
      <c r="M15" s="103">
        <f>SUM(M8:M14)</f>
        <v>0</v>
      </c>
      <c r="N15" s="103">
        <f>SUM(K15:M15)</f>
        <v>113732255</v>
      </c>
      <c r="O15" s="221">
        <f>SUM(O8:O14)</f>
        <v>112534966</v>
      </c>
      <c r="P15" s="103">
        <f>SUM(P8:P14)</f>
        <v>0</v>
      </c>
      <c r="Q15" s="103">
        <f>SUM(Q8:Q14)</f>
        <v>0</v>
      </c>
      <c r="R15" s="103">
        <f>SUM(O15:Q15)</f>
        <v>112534966</v>
      </c>
    </row>
    <row r="16" spans="1:18" ht="15" customHeight="1" x14ac:dyDescent="0.25">
      <c r="A16" s="177" t="s">
        <v>272</v>
      </c>
      <c r="B16" s="274" t="s">
        <v>273</v>
      </c>
      <c r="C16" s="72">
        <v>0</v>
      </c>
      <c r="D16" s="72">
        <v>0</v>
      </c>
      <c r="E16" s="72">
        <v>0</v>
      </c>
      <c r="F16" s="191">
        <f>SUM(C16:E16)</f>
        <v>0</v>
      </c>
      <c r="G16" s="212">
        <v>0</v>
      </c>
      <c r="H16" s="93">
        <v>0</v>
      </c>
      <c r="I16" s="93">
        <v>0</v>
      </c>
      <c r="J16" s="93">
        <f>SUM(G16:I16)</f>
        <v>0</v>
      </c>
      <c r="K16" s="212">
        <v>0</v>
      </c>
      <c r="L16" s="93">
        <v>0</v>
      </c>
      <c r="M16" s="93">
        <v>0</v>
      </c>
      <c r="N16" s="93">
        <f>SUM(K16:M16)</f>
        <v>0</v>
      </c>
      <c r="O16" s="212">
        <v>0</v>
      </c>
      <c r="P16" s="93">
        <v>0</v>
      </c>
      <c r="Q16" s="93">
        <v>0</v>
      </c>
      <c r="R16" s="93">
        <f>SUM(O16:Q16)</f>
        <v>0</v>
      </c>
    </row>
    <row r="17" spans="1:18" ht="15" customHeight="1" x14ac:dyDescent="0.25">
      <c r="A17" s="177" t="s">
        <v>274</v>
      </c>
      <c r="B17" s="274" t="s">
        <v>275</v>
      </c>
      <c r="C17" s="72">
        <v>0</v>
      </c>
      <c r="D17" s="72">
        <v>0</v>
      </c>
      <c r="E17" s="72">
        <v>0</v>
      </c>
      <c r="F17" s="191">
        <f>SUM(C17:E17)</f>
        <v>0</v>
      </c>
      <c r="G17" s="212">
        <v>0</v>
      </c>
      <c r="H17" s="93">
        <v>0</v>
      </c>
      <c r="I17" s="93">
        <v>0</v>
      </c>
      <c r="J17" s="93">
        <f>SUM(G17:I17)</f>
        <v>0</v>
      </c>
      <c r="K17" s="212">
        <v>0</v>
      </c>
      <c r="L17" s="93">
        <v>0</v>
      </c>
      <c r="M17" s="93">
        <v>0</v>
      </c>
      <c r="N17" s="93">
        <f>SUM(K17:M17)</f>
        <v>0</v>
      </c>
      <c r="O17" s="212">
        <v>0</v>
      </c>
      <c r="P17" s="93">
        <v>0</v>
      </c>
      <c r="Q17" s="93">
        <v>0</v>
      </c>
      <c r="R17" s="93">
        <f>SUM(O17:Q17)</f>
        <v>0</v>
      </c>
    </row>
    <row r="18" spans="1:18" ht="15" customHeight="1" x14ac:dyDescent="0.25">
      <c r="A18" s="177" t="s">
        <v>473</v>
      </c>
      <c r="B18" s="274" t="s">
        <v>276</v>
      </c>
      <c r="C18" s="72">
        <v>0</v>
      </c>
      <c r="D18" s="72">
        <v>0</v>
      </c>
      <c r="E18" s="72">
        <v>0</v>
      </c>
      <c r="F18" s="191">
        <f>SUM(C18:E18)</f>
        <v>0</v>
      </c>
      <c r="G18" s="212">
        <v>0</v>
      </c>
      <c r="H18" s="93">
        <v>0</v>
      </c>
      <c r="I18" s="93">
        <v>0</v>
      </c>
      <c r="J18" s="93">
        <f>SUM(G18:I18)</f>
        <v>0</v>
      </c>
      <c r="K18" s="212">
        <v>0</v>
      </c>
      <c r="L18" s="93">
        <v>0</v>
      </c>
      <c r="M18" s="93">
        <v>0</v>
      </c>
      <c r="N18" s="93">
        <f>SUM(K18:M18)</f>
        <v>0</v>
      </c>
      <c r="O18" s="212">
        <v>0</v>
      </c>
      <c r="P18" s="93">
        <v>0</v>
      </c>
      <c r="Q18" s="93">
        <v>0</v>
      </c>
      <c r="R18" s="93">
        <f>SUM(O18:Q18)</f>
        <v>0</v>
      </c>
    </row>
    <row r="19" spans="1:18" ht="15" customHeight="1" x14ac:dyDescent="0.25">
      <c r="A19" s="177" t="s">
        <v>474</v>
      </c>
      <c r="B19" s="274" t="s">
        <v>277</v>
      </c>
      <c r="C19" s="72">
        <v>0</v>
      </c>
      <c r="D19" s="72">
        <v>0</v>
      </c>
      <c r="E19" s="72">
        <v>0</v>
      </c>
      <c r="F19" s="191">
        <f>SUM(C19:E19)</f>
        <v>0</v>
      </c>
      <c r="G19" s="212">
        <v>0</v>
      </c>
      <c r="H19" s="93">
        <v>0</v>
      </c>
      <c r="I19" s="93">
        <v>0</v>
      </c>
      <c r="J19" s="93">
        <f>SUM(G19:I19)</f>
        <v>0</v>
      </c>
      <c r="K19" s="212">
        <v>0</v>
      </c>
      <c r="L19" s="93">
        <v>0</v>
      </c>
      <c r="M19" s="93">
        <v>0</v>
      </c>
      <c r="N19" s="93">
        <f>SUM(K19:M19)</f>
        <v>0</v>
      </c>
      <c r="O19" s="212">
        <v>0</v>
      </c>
      <c r="P19" s="93">
        <v>0</v>
      </c>
      <c r="Q19" s="93">
        <v>0</v>
      </c>
      <c r="R19" s="93">
        <f>SUM(O19:Q19)</f>
        <v>0</v>
      </c>
    </row>
    <row r="20" spans="1:18" ht="15" customHeight="1" x14ac:dyDescent="0.25">
      <c r="A20" s="177" t="s">
        <v>475</v>
      </c>
      <c r="B20" s="274" t="s">
        <v>278</v>
      </c>
      <c r="C20" s="72">
        <v>45286058</v>
      </c>
      <c r="D20" s="72">
        <v>0</v>
      </c>
      <c r="E20" s="72">
        <v>0</v>
      </c>
      <c r="F20" s="191">
        <f>SUM(C20:E20)</f>
        <v>45286058</v>
      </c>
      <c r="G20" s="212">
        <v>5562375</v>
      </c>
      <c r="H20" s="93">
        <v>0</v>
      </c>
      <c r="I20" s="93">
        <v>0</v>
      </c>
      <c r="J20" s="93">
        <f>SUM(G20:I20)</f>
        <v>5562375</v>
      </c>
      <c r="K20" s="212">
        <v>5562375</v>
      </c>
      <c r="L20" s="93">
        <v>0</v>
      </c>
      <c r="M20" s="93">
        <v>0</v>
      </c>
      <c r="N20" s="93">
        <f>SUM(K20:M20)</f>
        <v>5562375</v>
      </c>
      <c r="O20" s="212">
        <v>7250957</v>
      </c>
      <c r="P20" s="93">
        <v>0</v>
      </c>
      <c r="Q20" s="93">
        <v>0</v>
      </c>
      <c r="R20" s="93">
        <f>SUM(O20:Q20)</f>
        <v>7250957</v>
      </c>
    </row>
    <row r="21" spans="1:18" ht="15" customHeight="1" x14ac:dyDescent="0.25">
      <c r="A21" s="265" t="s">
        <v>512</v>
      </c>
      <c r="B21" s="273" t="s">
        <v>279</v>
      </c>
      <c r="C21" s="100">
        <f>SUM(C15:C20)</f>
        <v>104004481</v>
      </c>
      <c r="D21" s="100">
        <f>SUM(D15:D20)</f>
        <v>0</v>
      </c>
      <c r="E21" s="100">
        <f>SUM(E15:E20)</f>
        <v>0</v>
      </c>
      <c r="F21" s="192">
        <f>SUM(C21:E21)</f>
        <v>104004481</v>
      </c>
      <c r="G21" s="223">
        <f>SUM(G15:G20)</f>
        <v>119273715</v>
      </c>
      <c r="H21" s="224">
        <f>SUM(H15:H20)</f>
        <v>0</v>
      </c>
      <c r="I21" s="224">
        <f>SUM(I15:I20)</f>
        <v>0</v>
      </c>
      <c r="J21" s="103">
        <f>SUM(G21:I21)</f>
        <v>119273715</v>
      </c>
      <c r="K21" s="223">
        <f>SUM(K15:K20)</f>
        <v>119294630</v>
      </c>
      <c r="L21" s="224">
        <f>SUM(L15:L20)</f>
        <v>0</v>
      </c>
      <c r="M21" s="224">
        <f>SUM(M15:M20)</f>
        <v>0</v>
      </c>
      <c r="N21" s="103">
        <f>SUM(K21:M21)</f>
        <v>119294630</v>
      </c>
      <c r="O21" s="223">
        <f>SUM(O15:O20)</f>
        <v>119785923</v>
      </c>
      <c r="P21" s="224">
        <f>SUM(P15:P20)</f>
        <v>0</v>
      </c>
      <c r="Q21" s="224">
        <f>SUM(Q15:Q20)</f>
        <v>0</v>
      </c>
      <c r="R21" s="103">
        <f>SUM(O21:Q21)</f>
        <v>119785923</v>
      </c>
    </row>
    <row r="22" spans="1:18" ht="15" customHeight="1" x14ac:dyDescent="0.25">
      <c r="A22" s="177" t="s">
        <v>479</v>
      </c>
      <c r="B22" s="274" t="s">
        <v>288</v>
      </c>
      <c r="C22" s="72">
        <v>0</v>
      </c>
      <c r="D22" s="72">
        <v>0</v>
      </c>
      <c r="E22" s="72">
        <v>0</v>
      </c>
      <c r="F22" s="191">
        <f>SUM(C22:E22)</f>
        <v>0</v>
      </c>
      <c r="G22" s="212">
        <v>0</v>
      </c>
      <c r="H22" s="93">
        <v>0</v>
      </c>
      <c r="I22" s="93">
        <v>0</v>
      </c>
      <c r="J22" s="93">
        <f>SUM(G22:I22)</f>
        <v>0</v>
      </c>
      <c r="K22" s="212">
        <v>0</v>
      </c>
      <c r="L22" s="93">
        <v>0</v>
      </c>
      <c r="M22" s="93">
        <v>0</v>
      </c>
      <c r="N22" s="93">
        <f>SUM(K22:M22)</f>
        <v>0</v>
      </c>
      <c r="O22" s="212">
        <v>0</v>
      </c>
      <c r="P22" s="93">
        <v>0</v>
      </c>
      <c r="Q22" s="93">
        <v>0</v>
      </c>
      <c r="R22" s="93">
        <f>SUM(O22:Q22)</f>
        <v>0</v>
      </c>
    </row>
    <row r="23" spans="1:18" ht="15" customHeight="1" x14ac:dyDescent="0.25">
      <c r="A23" s="177" t="s">
        <v>480</v>
      </c>
      <c r="B23" s="274" t="s">
        <v>289</v>
      </c>
      <c r="C23" s="72">
        <v>0</v>
      </c>
      <c r="D23" s="72">
        <v>0</v>
      </c>
      <c r="E23" s="72">
        <v>0</v>
      </c>
      <c r="F23" s="191">
        <f>SUM(C23:E23)</f>
        <v>0</v>
      </c>
      <c r="G23" s="212">
        <v>0</v>
      </c>
      <c r="H23" s="93">
        <v>0</v>
      </c>
      <c r="I23" s="93">
        <v>0</v>
      </c>
      <c r="J23" s="93">
        <f>SUM(G23:I23)</f>
        <v>0</v>
      </c>
      <c r="K23" s="212">
        <v>0</v>
      </c>
      <c r="L23" s="93">
        <v>0</v>
      </c>
      <c r="M23" s="93">
        <v>0</v>
      </c>
      <c r="N23" s="93">
        <f>SUM(K23:M23)</f>
        <v>0</v>
      </c>
      <c r="O23" s="212">
        <v>0</v>
      </c>
      <c r="P23" s="93">
        <v>0</v>
      </c>
      <c r="Q23" s="93">
        <v>0</v>
      </c>
      <c r="R23" s="93">
        <f>SUM(O23:Q23)</f>
        <v>0</v>
      </c>
    </row>
    <row r="24" spans="1:18" ht="15" customHeight="1" x14ac:dyDescent="0.25">
      <c r="A24" s="263" t="s">
        <v>514</v>
      </c>
      <c r="B24" s="285" t="s">
        <v>290</v>
      </c>
      <c r="C24" s="75">
        <v>0</v>
      </c>
      <c r="D24" s="75">
        <f>SUM(D22:D23)</f>
        <v>0</v>
      </c>
      <c r="E24" s="75">
        <f>SUM(E22:E23)</f>
        <v>0</v>
      </c>
      <c r="F24" s="192">
        <f>SUM(C24:E24)</f>
        <v>0</v>
      </c>
      <c r="G24" s="221">
        <v>0</v>
      </c>
      <c r="H24" s="103">
        <f>SUM(H22:H23)</f>
        <v>0</v>
      </c>
      <c r="I24" s="103">
        <f>SUM(I22:I23)</f>
        <v>0</v>
      </c>
      <c r="J24" s="103">
        <f>SUM(G24:I24)</f>
        <v>0</v>
      </c>
      <c r="K24" s="221">
        <v>0</v>
      </c>
      <c r="L24" s="103">
        <f>SUM(L22:L23)</f>
        <v>0</v>
      </c>
      <c r="M24" s="103">
        <f>SUM(M22:M23)</f>
        <v>0</v>
      </c>
      <c r="N24" s="103">
        <f>SUM(K24:M24)</f>
        <v>0</v>
      </c>
      <c r="O24" s="221">
        <v>0</v>
      </c>
      <c r="P24" s="103">
        <f>SUM(P22:P23)</f>
        <v>0</v>
      </c>
      <c r="Q24" s="103">
        <f>SUM(Q22:Q23)</f>
        <v>0</v>
      </c>
      <c r="R24" s="103">
        <f>SUM(O24:Q24)</f>
        <v>0</v>
      </c>
    </row>
    <row r="25" spans="1:18" ht="15" customHeight="1" x14ac:dyDescent="0.25">
      <c r="A25" s="263" t="s">
        <v>481</v>
      </c>
      <c r="B25" s="285" t="s">
        <v>291</v>
      </c>
      <c r="C25" s="75">
        <v>0</v>
      </c>
      <c r="D25" s="75">
        <v>0</v>
      </c>
      <c r="E25" s="75">
        <v>0</v>
      </c>
      <c r="F25" s="192">
        <f>SUM(C25:E25)</f>
        <v>0</v>
      </c>
      <c r="G25" s="221">
        <v>0</v>
      </c>
      <c r="H25" s="103">
        <v>0</v>
      </c>
      <c r="I25" s="103">
        <v>0</v>
      </c>
      <c r="J25" s="103">
        <f>SUM(G25:I25)</f>
        <v>0</v>
      </c>
      <c r="K25" s="221">
        <v>0</v>
      </c>
      <c r="L25" s="103">
        <v>0</v>
      </c>
      <c r="M25" s="103">
        <v>0</v>
      </c>
      <c r="N25" s="103">
        <f>SUM(K25:M25)</f>
        <v>0</v>
      </c>
      <c r="O25" s="221">
        <v>0</v>
      </c>
      <c r="P25" s="103">
        <v>0</v>
      </c>
      <c r="Q25" s="103">
        <v>0</v>
      </c>
      <c r="R25" s="103">
        <f>SUM(O25:Q25)</f>
        <v>0</v>
      </c>
    </row>
    <row r="26" spans="1:18" ht="15" customHeight="1" x14ac:dyDescent="0.25">
      <c r="A26" s="263" t="s">
        <v>482</v>
      </c>
      <c r="B26" s="285" t="s">
        <v>292</v>
      </c>
      <c r="C26" s="75">
        <v>0</v>
      </c>
      <c r="D26" s="75">
        <v>0</v>
      </c>
      <c r="E26" s="75">
        <v>0</v>
      </c>
      <c r="F26" s="192">
        <f>SUM(C26:E26)</f>
        <v>0</v>
      </c>
      <c r="G26" s="221">
        <v>0</v>
      </c>
      <c r="H26" s="103">
        <v>0</v>
      </c>
      <c r="I26" s="103">
        <v>0</v>
      </c>
      <c r="J26" s="103">
        <f>SUM(G26:I26)</f>
        <v>0</v>
      </c>
      <c r="K26" s="221">
        <v>0</v>
      </c>
      <c r="L26" s="103">
        <v>0</v>
      </c>
      <c r="M26" s="103">
        <v>0</v>
      </c>
      <c r="N26" s="103">
        <f>SUM(K26:M26)</f>
        <v>0</v>
      </c>
      <c r="O26" s="221">
        <v>0</v>
      </c>
      <c r="P26" s="103">
        <v>0</v>
      </c>
      <c r="Q26" s="103">
        <v>0</v>
      </c>
      <c r="R26" s="103">
        <f>SUM(O26:Q26)</f>
        <v>0</v>
      </c>
    </row>
    <row r="27" spans="1:18" ht="15" customHeight="1" x14ac:dyDescent="0.25">
      <c r="A27" s="263" t="s">
        <v>483</v>
      </c>
      <c r="B27" s="285" t="s">
        <v>293</v>
      </c>
      <c r="C27" s="75">
        <v>630000</v>
      </c>
      <c r="D27" s="75">
        <v>0</v>
      </c>
      <c r="E27" s="75">
        <v>0</v>
      </c>
      <c r="F27" s="192">
        <f>SUM(C27:E27)</f>
        <v>630000</v>
      </c>
      <c r="G27" s="221">
        <v>630000</v>
      </c>
      <c r="H27" s="103">
        <v>0</v>
      </c>
      <c r="I27" s="103">
        <v>0</v>
      </c>
      <c r="J27" s="103">
        <f>SUM(G27:I27)</f>
        <v>630000</v>
      </c>
      <c r="K27" s="221">
        <v>630000</v>
      </c>
      <c r="L27" s="103">
        <v>0</v>
      </c>
      <c r="M27" s="103">
        <v>0</v>
      </c>
      <c r="N27" s="103">
        <f>SUM(K27:M27)</f>
        <v>630000</v>
      </c>
      <c r="O27" s="221">
        <v>630000</v>
      </c>
      <c r="P27" s="103">
        <v>0</v>
      </c>
      <c r="Q27" s="103">
        <v>0</v>
      </c>
      <c r="R27" s="103">
        <f>SUM(O27:Q27)</f>
        <v>630000</v>
      </c>
    </row>
    <row r="28" spans="1:18" ht="15" customHeight="1" x14ac:dyDescent="0.25">
      <c r="A28" s="177" t="s">
        <v>484</v>
      </c>
      <c r="B28" s="274" t="s">
        <v>294</v>
      </c>
      <c r="C28" s="72">
        <v>5000000</v>
      </c>
      <c r="D28" s="72">
        <v>0</v>
      </c>
      <c r="E28" s="72">
        <v>0</v>
      </c>
      <c r="F28" s="191">
        <f>SUM(C28:E28)</f>
        <v>5000000</v>
      </c>
      <c r="G28" s="212">
        <v>5000000</v>
      </c>
      <c r="H28" s="93">
        <v>0</v>
      </c>
      <c r="I28" s="93">
        <v>0</v>
      </c>
      <c r="J28" s="93">
        <f>SUM(G28:I28)</f>
        <v>5000000</v>
      </c>
      <c r="K28" s="212">
        <v>5000000</v>
      </c>
      <c r="L28" s="93">
        <v>0</v>
      </c>
      <c r="M28" s="93">
        <v>0</v>
      </c>
      <c r="N28" s="93">
        <f>SUM(K28:M28)</f>
        <v>5000000</v>
      </c>
      <c r="O28" s="212">
        <v>5000000</v>
      </c>
      <c r="P28" s="93">
        <v>0</v>
      </c>
      <c r="Q28" s="93">
        <v>0</v>
      </c>
      <c r="R28" s="93">
        <f>SUM(O28:Q28)</f>
        <v>5000000</v>
      </c>
    </row>
    <row r="29" spans="1:18" ht="15" customHeight="1" x14ac:dyDescent="0.25">
      <c r="A29" s="177" t="s">
        <v>485</v>
      </c>
      <c r="B29" s="274" t="s">
        <v>297</v>
      </c>
      <c r="C29" s="72">
        <v>0</v>
      </c>
      <c r="D29" s="72">
        <v>0</v>
      </c>
      <c r="E29" s="72">
        <v>0</v>
      </c>
      <c r="F29" s="191">
        <f>SUM(C29:E29)</f>
        <v>0</v>
      </c>
      <c r="G29" s="212">
        <v>0</v>
      </c>
      <c r="H29" s="93">
        <v>0</v>
      </c>
      <c r="I29" s="93">
        <v>0</v>
      </c>
      <c r="J29" s="93">
        <f>SUM(G29:I29)</f>
        <v>0</v>
      </c>
      <c r="K29" s="212">
        <v>0</v>
      </c>
      <c r="L29" s="93">
        <v>0</v>
      </c>
      <c r="M29" s="93">
        <v>0</v>
      </c>
      <c r="N29" s="93">
        <f>SUM(K29:M29)</f>
        <v>0</v>
      </c>
      <c r="O29" s="212">
        <v>0</v>
      </c>
      <c r="P29" s="93">
        <v>0</v>
      </c>
      <c r="Q29" s="93">
        <v>0</v>
      </c>
      <c r="R29" s="93">
        <f>SUM(O29:Q29)</f>
        <v>0</v>
      </c>
    </row>
    <row r="30" spans="1:18" ht="15" customHeight="1" x14ac:dyDescent="0.25">
      <c r="A30" s="177" t="s">
        <v>298</v>
      </c>
      <c r="B30" s="274" t="s">
        <v>299</v>
      </c>
      <c r="C30" s="72">
        <v>0</v>
      </c>
      <c r="D30" s="72">
        <v>0</v>
      </c>
      <c r="E30" s="72">
        <v>0</v>
      </c>
      <c r="F30" s="191">
        <f>SUM(C30:E30)</f>
        <v>0</v>
      </c>
      <c r="G30" s="212">
        <v>0</v>
      </c>
      <c r="H30" s="93">
        <v>0</v>
      </c>
      <c r="I30" s="93">
        <v>0</v>
      </c>
      <c r="J30" s="93">
        <f>SUM(G30:I30)</f>
        <v>0</v>
      </c>
      <c r="K30" s="212">
        <v>0</v>
      </c>
      <c r="L30" s="93">
        <v>0</v>
      </c>
      <c r="M30" s="93">
        <v>0</v>
      </c>
      <c r="N30" s="93">
        <f>SUM(K30:M30)</f>
        <v>0</v>
      </c>
      <c r="O30" s="212">
        <v>0</v>
      </c>
      <c r="P30" s="93">
        <v>0</v>
      </c>
      <c r="Q30" s="93">
        <v>0</v>
      </c>
      <c r="R30" s="93">
        <f>SUM(O30:Q30)</f>
        <v>0</v>
      </c>
    </row>
    <row r="31" spans="1:18" ht="15" customHeight="1" x14ac:dyDescent="0.25">
      <c r="A31" s="177" t="s">
        <v>486</v>
      </c>
      <c r="B31" s="274" t="s">
        <v>300</v>
      </c>
      <c r="C31" s="72">
        <v>1600000</v>
      </c>
      <c r="D31" s="72">
        <v>0</v>
      </c>
      <c r="E31" s="72">
        <v>0</v>
      </c>
      <c r="F31" s="191">
        <f>SUM(C31:E31)</f>
        <v>1600000</v>
      </c>
      <c r="G31" s="212">
        <v>1600000</v>
      </c>
      <c r="H31" s="93">
        <v>0</v>
      </c>
      <c r="I31" s="93">
        <v>0</v>
      </c>
      <c r="J31" s="93">
        <f>SUM(G31:I31)</f>
        <v>1600000</v>
      </c>
      <c r="K31" s="212">
        <v>0</v>
      </c>
      <c r="L31" s="93">
        <v>0</v>
      </c>
      <c r="M31" s="93">
        <v>0</v>
      </c>
      <c r="N31" s="93">
        <f>SUM(K31:M31)</f>
        <v>0</v>
      </c>
      <c r="O31" s="212">
        <v>0</v>
      </c>
      <c r="P31" s="93">
        <v>0</v>
      </c>
      <c r="Q31" s="93">
        <v>0</v>
      </c>
      <c r="R31" s="93">
        <f>SUM(O31:Q31)</f>
        <v>0</v>
      </c>
    </row>
    <row r="32" spans="1:18" ht="15" customHeight="1" x14ac:dyDescent="0.25">
      <c r="A32" s="177" t="s">
        <v>487</v>
      </c>
      <c r="B32" s="274" t="s">
        <v>305</v>
      </c>
      <c r="C32" s="72">
        <v>0</v>
      </c>
      <c r="D32" s="72">
        <v>0</v>
      </c>
      <c r="E32" s="72">
        <v>0</v>
      </c>
      <c r="F32" s="191">
        <f>SUM(C32:E32)</f>
        <v>0</v>
      </c>
      <c r="G32" s="212">
        <v>0</v>
      </c>
      <c r="H32" s="93">
        <v>0</v>
      </c>
      <c r="I32" s="93">
        <v>0</v>
      </c>
      <c r="J32" s="93">
        <f>SUM(G32:I32)</f>
        <v>0</v>
      </c>
      <c r="K32" s="212">
        <v>0</v>
      </c>
      <c r="L32" s="93">
        <v>0</v>
      </c>
      <c r="M32" s="93">
        <v>0</v>
      </c>
      <c r="N32" s="93">
        <f>SUM(K32:M32)</f>
        <v>0</v>
      </c>
      <c r="O32" s="212">
        <v>0</v>
      </c>
      <c r="P32" s="93">
        <v>0</v>
      </c>
      <c r="Q32" s="93">
        <v>0</v>
      </c>
      <c r="R32" s="93">
        <f>SUM(O32:Q32)</f>
        <v>0</v>
      </c>
    </row>
    <row r="33" spans="1:18" ht="15" customHeight="1" x14ac:dyDescent="0.25">
      <c r="A33" s="263" t="s">
        <v>515</v>
      </c>
      <c r="B33" s="285" t="s">
        <v>308</v>
      </c>
      <c r="C33" s="75">
        <f>SUM(C28:C32)</f>
        <v>6600000</v>
      </c>
      <c r="D33" s="75">
        <f>SUM(D28:D32)</f>
        <v>0</v>
      </c>
      <c r="E33" s="75">
        <f>SUM(E28:E32)</f>
        <v>0</v>
      </c>
      <c r="F33" s="192">
        <f>SUM(C33:E33)</f>
        <v>6600000</v>
      </c>
      <c r="G33" s="221">
        <f>SUM(G28:G32)</f>
        <v>6600000</v>
      </c>
      <c r="H33" s="103">
        <f>SUM(H28:H32)</f>
        <v>0</v>
      </c>
      <c r="I33" s="103">
        <f>SUM(I28:I32)</f>
        <v>0</v>
      </c>
      <c r="J33" s="103">
        <f>SUM(G33:I33)</f>
        <v>6600000</v>
      </c>
      <c r="K33" s="221">
        <f>SUM(K28:K32)</f>
        <v>5000000</v>
      </c>
      <c r="L33" s="103">
        <f>SUM(L28:L32)</f>
        <v>0</v>
      </c>
      <c r="M33" s="103">
        <f>SUM(M28:M32)</f>
        <v>0</v>
      </c>
      <c r="N33" s="103">
        <f>SUM(K33:M33)</f>
        <v>5000000</v>
      </c>
      <c r="O33" s="221">
        <f>SUM(O28:O32)</f>
        <v>5000000</v>
      </c>
      <c r="P33" s="103">
        <f>SUM(P28:P32)</f>
        <v>0</v>
      </c>
      <c r="Q33" s="103">
        <f>SUM(Q28:Q32)</f>
        <v>0</v>
      </c>
      <c r="R33" s="103">
        <f>SUM(O33:Q33)</f>
        <v>5000000</v>
      </c>
    </row>
    <row r="34" spans="1:18" ht="15" customHeight="1" x14ac:dyDescent="0.25">
      <c r="A34" s="263" t="s">
        <v>488</v>
      </c>
      <c r="B34" s="285" t="s">
        <v>309</v>
      </c>
      <c r="C34" s="75">
        <v>165000</v>
      </c>
      <c r="D34" s="75">
        <v>0</v>
      </c>
      <c r="E34" s="75">
        <v>10000</v>
      </c>
      <c r="F34" s="192">
        <f>SUM(C34:E34)</f>
        <v>175000</v>
      </c>
      <c r="G34" s="221">
        <v>165000</v>
      </c>
      <c r="H34" s="103">
        <v>0</v>
      </c>
      <c r="I34" s="103">
        <v>10000</v>
      </c>
      <c r="J34" s="103">
        <f>SUM(G34:I34)</f>
        <v>175000</v>
      </c>
      <c r="K34" s="221">
        <v>165000</v>
      </c>
      <c r="L34" s="103">
        <v>0</v>
      </c>
      <c r="M34" s="103">
        <v>10000</v>
      </c>
      <c r="N34" s="103">
        <f>SUM(K34:M34)</f>
        <v>175000</v>
      </c>
      <c r="O34" s="221">
        <v>165000</v>
      </c>
      <c r="P34" s="103">
        <v>0</v>
      </c>
      <c r="Q34" s="103">
        <v>10000</v>
      </c>
      <c r="R34" s="103">
        <f>SUM(O34:Q34)</f>
        <v>175000</v>
      </c>
    </row>
    <row r="35" spans="1:18" ht="15" customHeight="1" x14ac:dyDescent="0.25">
      <c r="A35" s="265" t="s">
        <v>516</v>
      </c>
      <c r="B35" s="273" t="s">
        <v>310</v>
      </c>
      <c r="C35" s="100">
        <f>C24+C25+C26+C27+C33+C34</f>
        <v>7395000</v>
      </c>
      <c r="D35" s="100">
        <f>D24+D25+D26+D27+D33+D34</f>
        <v>0</v>
      </c>
      <c r="E35" s="100">
        <f>E24+E25+E26+E27+E33+E34</f>
        <v>10000</v>
      </c>
      <c r="F35" s="193">
        <f>SUM(C35:E35)</f>
        <v>7405000</v>
      </c>
      <c r="G35" s="223">
        <f>G24+G25+G26+G27+G33+G34</f>
        <v>7395000</v>
      </c>
      <c r="H35" s="224">
        <f>H24+H25+H26+H27+H33+H34</f>
        <v>0</v>
      </c>
      <c r="I35" s="224">
        <f>I24+I25+I26+I27+I33+I34</f>
        <v>10000</v>
      </c>
      <c r="J35" s="224">
        <f>SUM(G35:I35)</f>
        <v>7405000</v>
      </c>
      <c r="K35" s="223">
        <f>K24+K25+K26+K27+K33+K34</f>
        <v>5795000</v>
      </c>
      <c r="L35" s="224">
        <f>L24+L25+L26+L27+L33+L34</f>
        <v>0</v>
      </c>
      <c r="M35" s="224">
        <f>M24+M25+M26+M27+M33+M34</f>
        <v>10000</v>
      </c>
      <c r="N35" s="224">
        <f>SUM(K35:M35)</f>
        <v>5805000</v>
      </c>
      <c r="O35" s="223">
        <f>O24+O25+O26+O27+O33+O34</f>
        <v>5795000</v>
      </c>
      <c r="P35" s="224">
        <f>P24+P25+P26+P27+P33+P34</f>
        <v>0</v>
      </c>
      <c r="Q35" s="224">
        <f>Q24+Q25+Q26+Q27+Q33+Q34</f>
        <v>10000</v>
      </c>
      <c r="R35" s="224">
        <f>SUM(O35:Q35)</f>
        <v>5805000</v>
      </c>
    </row>
    <row r="36" spans="1:18" ht="15" customHeight="1" x14ac:dyDescent="0.25">
      <c r="A36" s="268" t="s">
        <v>311</v>
      </c>
      <c r="B36" s="274" t="s">
        <v>312</v>
      </c>
      <c r="C36" s="72">
        <v>0</v>
      </c>
      <c r="D36" s="72">
        <v>0</v>
      </c>
      <c r="E36" s="72">
        <v>0</v>
      </c>
      <c r="F36" s="191">
        <f>SUM(C36:E36)</f>
        <v>0</v>
      </c>
      <c r="G36" s="212">
        <v>0</v>
      </c>
      <c r="H36" s="93">
        <v>0</v>
      </c>
      <c r="I36" s="93">
        <v>0</v>
      </c>
      <c r="J36" s="93">
        <f>SUM(G36:I36)</f>
        <v>0</v>
      </c>
      <c r="K36" s="212">
        <v>0</v>
      </c>
      <c r="L36" s="93">
        <v>0</v>
      </c>
      <c r="M36" s="93">
        <v>0</v>
      </c>
      <c r="N36" s="93">
        <f>SUM(K36:M36)</f>
        <v>0</v>
      </c>
      <c r="O36" s="212">
        <v>0</v>
      </c>
      <c r="P36" s="93">
        <v>0</v>
      </c>
      <c r="Q36" s="93">
        <v>0</v>
      </c>
      <c r="R36" s="93">
        <f>SUM(O36:Q36)</f>
        <v>0</v>
      </c>
    </row>
    <row r="37" spans="1:18" ht="15" customHeight="1" x14ac:dyDescent="0.25">
      <c r="A37" s="268" t="s">
        <v>489</v>
      </c>
      <c r="B37" s="274" t="s">
        <v>313</v>
      </c>
      <c r="C37" s="72">
        <v>0</v>
      </c>
      <c r="D37" s="72">
        <v>0</v>
      </c>
      <c r="E37" s="72">
        <v>0</v>
      </c>
      <c r="F37" s="191">
        <f>SUM(C37:E37)</f>
        <v>0</v>
      </c>
      <c r="G37" s="212">
        <v>0</v>
      </c>
      <c r="H37" s="93">
        <v>0</v>
      </c>
      <c r="I37" s="93">
        <v>0</v>
      </c>
      <c r="J37" s="93">
        <f>SUM(G37:I37)</f>
        <v>0</v>
      </c>
      <c r="K37" s="212">
        <v>0</v>
      </c>
      <c r="L37" s="93">
        <v>0</v>
      </c>
      <c r="M37" s="93">
        <v>0</v>
      </c>
      <c r="N37" s="93">
        <f>SUM(K37:M37)</f>
        <v>0</v>
      </c>
      <c r="O37" s="205">
        <v>997205</v>
      </c>
      <c r="P37" s="93">
        <v>0</v>
      </c>
      <c r="Q37" s="93">
        <v>0</v>
      </c>
      <c r="R37" s="93">
        <f>SUM(O37:Q37)</f>
        <v>997205</v>
      </c>
    </row>
    <row r="38" spans="1:18" ht="15" customHeight="1" x14ac:dyDescent="0.25">
      <c r="A38" s="268" t="s">
        <v>490</v>
      </c>
      <c r="B38" s="274" t="s">
        <v>314</v>
      </c>
      <c r="C38" s="72">
        <v>700000</v>
      </c>
      <c r="D38" s="72">
        <v>0</v>
      </c>
      <c r="E38" s="72">
        <v>0</v>
      </c>
      <c r="F38" s="191">
        <f>SUM(C38:E38)</f>
        <v>700000</v>
      </c>
      <c r="G38" s="212">
        <v>700000</v>
      </c>
      <c r="H38" s="93">
        <v>0</v>
      </c>
      <c r="I38" s="93">
        <v>0</v>
      </c>
      <c r="J38" s="93">
        <f>SUM(G38:I38)</f>
        <v>700000</v>
      </c>
      <c r="K38" s="212">
        <v>2550000</v>
      </c>
      <c r="L38" s="93">
        <v>0</v>
      </c>
      <c r="M38" s="93">
        <v>0</v>
      </c>
      <c r="N38" s="93">
        <f>SUM(K38:M38)</f>
        <v>2550000</v>
      </c>
      <c r="O38" s="205">
        <v>2200000</v>
      </c>
      <c r="P38" s="93">
        <v>0</v>
      </c>
      <c r="Q38" s="93">
        <v>0</v>
      </c>
      <c r="R38" s="93">
        <f>SUM(O38:Q38)</f>
        <v>2200000</v>
      </c>
    </row>
    <row r="39" spans="1:18" ht="15" customHeight="1" x14ac:dyDescent="0.25">
      <c r="A39" s="268" t="s">
        <v>491</v>
      </c>
      <c r="B39" s="274" t="s">
        <v>315</v>
      </c>
      <c r="C39" s="72">
        <v>2970000</v>
      </c>
      <c r="D39" s="72">
        <v>300000</v>
      </c>
      <c r="E39" s="72">
        <v>0</v>
      </c>
      <c r="F39" s="191">
        <f>SUM(C39:E39)</f>
        <v>3270000</v>
      </c>
      <c r="G39" s="212">
        <v>2970000</v>
      </c>
      <c r="H39" s="93">
        <v>300000</v>
      </c>
      <c r="I39" s="93">
        <v>0</v>
      </c>
      <c r="J39" s="93">
        <f>SUM(G39:I39)</f>
        <v>3270000</v>
      </c>
      <c r="K39" s="212">
        <v>2970000</v>
      </c>
      <c r="L39" s="93">
        <v>300000</v>
      </c>
      <c r="M39" s="93">
        <v>0</v>
      </c>
      <c r="N39" s="93">
        <f>SUM(K39:M39)</f>
        <v>3270000</v>
      </c>
      <c r="O39" s="205">
        <v>1000000</v>
      </c>
      <c r="P39" s="93">
        <v>300000</v>
      </c>
      <c r="Q39" s="93">
        <v>0</v>
      </c>
      <c r="R39" s="93">
        <f>SUM(O39:Q39)</f>
        <v>1300000</v>
      </c>
    </row>
    <row r="40" spans="1:18" ht="15" customHeight="1" x14ac:dyDescent="0.25">
      <c r="A40" s="268" t="s">
        <v>316</v>
      </c>
      <c r="B40" s="274" t="s">
        <v>317</v>
      </c>
      <c r="C40" s="72">
        <v>5150000</v>
      </c>
      <c r="D40" s="72">
        <v>0</v>
      </c>
      <c r="E40" s="72">
        <v>0</v>
      </c>
      <c r="F40" s="191">
        <f>SUM(C40:E40)</f>
        <v>5150000</v>
      </c>
      <c r="G40" s="212">
        <v>5150000</v>
      </c>
      <c r="H40" s="93">
        <v>0</v>
      </c>
      <c r="I40" s="93">
        <v>0</v>
      </c>
      <c r="J40" s="93">
        <f>SUM(G40:I40)</f>
        <v>5150000</v>
      </c>
      <c r="K40" s="212">
        <v>5150000</v>
      </c>
      <c r="L40" s="93">
        <v>0</v>
      </c>
      <c r="M40" s="93">
        <v>0</v>
      </c>
      <c r="N40" s="93">
        <f>SUM(K40:M40)</f>
        <v>5150000</v>
      </c>
      <c r="O40" s="205">
        <v>4150000</v>
      </c>
      <c r="P40" s="93">
        <v>0</v>
      </c>
      <c r="Q40" s="93">
        <v>0</v>
      </c>
      <c r="R40" s="93">
        <f>SUM(O40:Q40)</f>
        <v>4150000</v>
      </c>
    </row>
    <row r="41" spans="1:18" ht="15" customHeight="1" x14ac:dyDescent="0.25">
      <c r="A41" s="268" t="s">
        <v>318</v>
      </c>
      <c r="B41" s="274" t="s">
        <v>319</v>
      </c>
      <c r="C41" s="72">
        <v>0</v>
      </c>
      <c r="D41" s="72">
        <v>0</v>
      </c>
      <c r="E41" s="72">
        <v>0</v>
      </c>
      <c r="F41" s="191">
        <f>SUM(C41:E41)</f>
        <v>0</v>
      </c>
      <c r="G41" s="212">
        <v>0</v>
      </c>
      <c r="H41" s="93">
        <v>0</v>
      </c>
      <c r="I41" s="93">
        <v>0</v>
      </c>
      <c r="J41" s="93">
        <f>SUM(G41:I41)</f>
        <v>0</v>
      </c>
      <c r="K41" s="212">
        <v>0</v>
      </c>
      <c r="L41" s="93">
        <v>0</v>
      </c>
      <c r="M41" s="93">
        <v>0</v>
      </c>
      <c r="N41" s="93">
        <f>SUM(K41:M41)</f>
        <v>0</v>
      </c>
      <c r="O41" s="212">
        <v>0</v>
      </c>
      <c r="P41" s="93">
        <v>0</v>
      </c>
      <c r="Q41" s="93">
        <v>0</v>
      </c>
      <c r="R41" s="93">
        <f>SUM(O41:Q41)</f>
        <v>0</v>
      </c>
    </row>
    <row r="42" spans="1:18" ht="15" customHeight="1" x14ac:dyDescent="0.25">
      <c r="A42" s="268" t="s">
        <v>320</v>
      </c>
      <c r="B42" s="274" t="s">
        <v>321</v>
      </c>
      <c r="C42" s="72">
        <v>0</v>
      </c>
      <c r="D42" s="72">
        <v>0</v>
      </c>
      <c r="E42" s="72">
        <v>0</v>
      </c>
      <c r="F42" s="191">
        <f>SUM(C42:E42)</f>
        <v>0</v>
      </c>
      <c r="G42" s="212">
        <v>0</v>
      </c>
      <c r="H42" s="93">
        <v>0</v>
      </c>
      <c r="I42" s="93">
        <v>0</v>
      </c>
      <c r="J42" s="93">
        <f>SUM(G42:I42)</f>
        <v>0</v>
      </c>
      <c r="K42" s="212">
        <v>0</v>
      </c>
      <c r="L42" s="93">
        <v>0</v>
      </c>
      <c r="M42" s="93">
        <v>0</v>
      </c>
      <c r="N42" s="93">
        <f>SUM(K42:M42)</f>
        <v>0</v>
      </c>
      <c r="O42" s="212">
        <v>0</v>
      </c>
      <c r="P42" s="93">
        <v>0</v>
      </c>
      <c r="Q42" s="93">
        <v>0</v>
      </c>
      <c r="R42" s="93">
        <f>SUM(O42:Q42)</f>
        <v>0</v>
      </c>
    </row>
    <row r="43" spans="1:18" ht="15" customHeight="1" x14ac:dyDescent="0.25">
      <c r="A43" s="268" t="s">
        <v>492</v>
      </c>
      <c r="B43" s="274" t="s">
        <v>322</v>
      </c>
      <c r="C43" s="72">
        <v>0</v>
      </c>
      <c r="D43" s="72">
        <v>0</v>
      </c>
      <c r="E43" s="72">
        <v>0</v>
      </c>
      <c r="F43" s="191">
        <f>SUM(C43:E43)</f>
        <v>0</v>
      </c>
      <c r="G43" s="212">
        <v>0</v>
      </c>
      <c r="H43" s="93">
        <v>0</v>
      </c>
      <c r="I43" s="93">
        <v>0</v>
      </c>
      <c r="J43" s="93">
        <f>SUM(G43:I43)</f>
        <v>0</v>
      </c>
      <c r="K43" s="212">
        <v>0</v>
      </c>
      <c r="L43" s="93">
        <v>0</v>
      </c>
      <c r="M43" s="93">
        <v>0</v>
      </c>
      <c r="N43" s="93">
        <f>SUM(K43:M43)</f>
        <v>0</v>
      </c>
      <c r="O43" s="212">
        <v>2</v>
      </c>
      <c r="P43" s="93">
        <v>0</v>
      </c>
      <c r="Q43" s="93">
        <v>0</v>
      </c>
      <c r="R43" s="93">
        <f>SUM(O43:Q43)</f>
        <v>2</v>
      </c>
    </row>
    <row r="44" spans="1:18" ht="15" customHeight="1" x14ac:dyDescent="0.25">
      <c r="A44" s="268" t="s">
        <v>493</v>
      </c>
      <c r="B44" s="274" t="s">
        <v>323</v>
      </c>
      <c r="C44" s="72">
        <v>0</v>
      </c>
      <c r="D44" s="72">
        <v>0</v>
      </c>
      <c r="E44" s="72">
        <v>0</v>
      </c>
      <c r="F44" s="191">
        <f>SUM(C44:E44)</f>
        <v>0</v>
      </c>
      <c r="G44" s="212">
        <v>0</v>
      </c>
      <c r="H44" s="93">
        <v>0</v>
      </c>
      <c r="I44" s="93">
        <v>0</v>
      </c>
      <c r="J44" s="93">
        <f>SUM(G44:I44)</f>
        <v>0</v>
      </c>
      <c r="K44" s="212">
        <v>0</v>
      </c>
      <c r="L44" s="93">
        <v>0</v>
      </c>
      <c r="M44" s="93">
        <v>0</v>
      </c>
      <c r="N44" s="93">
        <f>SUM(K44:M44)</f>
        <v>0</v>
      </c>
      <c r="O44" s="212">
        <v>0</v>
      </c>
      <c r="P44" s="93">
        <v>0</v>
      </c>
      <c r="Q44" s="93">
        <v>0</v>
      </c>
      <c r="R44" s="93">
        <f>SUM(O44:Q44)</f>
        <v>0</v>
      </c>
    </row>
    <row r="45" spans="1:18" ht="15" customHeight="1" x14ac:dyDescent="0.25">
      <c r="A45" s="268" t="s">
        <v>695</v>
      </c>
      <c r="B45" s="274" t="s">
        <v>324</v>
      </c>
      <c r="C45" s="72">
        <v>0</v>
      </c>
      <c r="D45" s="72"/>
      <c r="E45" s="72"/>
      <c r="F45" s="191"/>
      <c r="G45" s="212">
        <v>0</v>
      </c>
      <c r="H45" s="93"/>
      <c r="I45" s="93"/>
      <c r="J45" s="93"/>
      <c r="K45" s="212">
        <v>0</v>
      </c>
      <c r="L45" s="93"/>
      <c r="M45" s="93"/>
      <c r="N45" s="93"/>
      <c r="O45" s="212">
        <v>0</v>
      </c>
      <c r="P45" s="93"/>
      <c r="Q45" s="93"/>
      <c r="R45" s="93"/>
    </row>
    <row r="46" spans="1:18" ht="15" customHeight="1" x14ac:dyDescent="0.25">
      <c r="A46" s="268" t="s">
        <v>494</v>
      </c>
      <c r="B46" s="274" t="s">
        <v>694</v>
      </c>
      <c r="C46" s="72">
        <v>0</v>
      </c>
      <c r="D46" s="72">
        <v>0</v>
      </c>
      <c r="E46" s="72">
        <v>0</v>
      </c>
      <c r="F46" s="191">
        <f>SUM(C46:E46)</f>
        <v>0</v>
      </c>
      <c r="G46" s="212">
        <v>0</v>
      </c>
      <c r="H46" s="93">
        <v>0</v>
      </c>
      <c r="I46" s="93">
        <v>0</v>
      </c>
      <c r="J46" s="93">
        <f>SUM(G46:I46)</f>
        <v>0</v>
      </c>
      <c r="K46" s="212">
        <v>120000</v>
      </c>
      <c r="L46" s="93">
        <v>0</v>
      </c>
      <c r="M46" s="93">
        <v>0</v>
      </c>
      <c r="N46" s="93">
        <f>SUM(K46:M46)</f>
        <v>120000</v>
      </c>
      <c r="O46" s="205">
        <v>880699</v>
      </c>
      <c r="P46" s="93">
        <v>0</v>
      </c>
      <c r="Q46" s="93">
        <v>0</v>
      </c>
      <c r="R46" s="93">
        <f>SUM(O46:Q46)</f>
        <v>880699</v>
      </c>
    </row>
    <row r="47" spans="1:18" ht="15" customHeight="1" x14ac:dyDescent="0.25">
      <c r="A47" s="271" t="s">
        <v>517</v>
      </c>
      <c r="B47" s="273" t="s">
        <v>325</v>
      </c>
      <c r="C47" s="100">
        <f>SUM(C36:C46)</f>
        <v>8820000</v>
      </c>
      <c r="D47" s="100">
        <f>SUM(D36:D46)</f>
        <v>300000</v>
      </c>
      <c r="E47" s="100">
        <f>SUM(E36:E46)</f>
        <v>0</v>
      </c>
      <c r="F47" s="193">
        <f>SUM(C47:E47)</f>
        <v>9120000</v>
      </c>
      <c r="G47" s="223">
        <f>SUM(G36:G46)</f>
        <v>8820000</v>
      </c>
      <c r="H47" s="224">
        <f>SUM(H36:H46)</f>
        <v>300000</v>
      </c>
      <c r="I47" s="224">
        <f>SUM(I36:I46)</f>
        <v>0</v>
      </c>
      <c r="J47" s="224">
        <f>SUM(G47:I47)</f>
        <v>9120000</v>
      </c>
      <c r="K47" s="223">
        <f>SUM(K36:K46)</f>
        <v>10790000</v>
      </c>
      <c r="L47" s="224">
        <f>SUM(L36:L46)</f>
        <v>300000</v>
      </c>
      <c r="M47" s="224">
        <f>SUM(M36:M46)</f>
        <v>0</v>
      </c>
      <c r="N47" s="224">
        <f>SUM(K47:M47)</f>
        <v>11090000</v>
      </c>
      <c r="O47" s="223">
        <f>SUM(O36:O46)</f>
        <v>9227906</v>
      </c>
      <c r="P47" s="224">
        <f>SUM(P36:P46)</f>
        <v>300000</v>
      </c>
      <c r="Q47" s="224">
        <f>SUM(Q36:Q46)</f>
        <v>0</v>
      </c>
      <c r="R47" s="224">
        <f>SUM(O47:Q47)</f>
        <v>9527906</v>
      </c>
    </row>
    <row r="48" spans="1:18" ht="15" customHeight="1" x14ac:dyDescent="0.25">
      <c r="A48" s="268" t="s">
        <v>334</v>
      </c>
      <c r="B48" s="274" t="s">
        <v>335</v>
      </c>
      <c r="C48" s="72">
        <v>0</v>
      </c>
      <c r="D48" s="72">
        <v>0</v>
      </c>
      <c r="E48" s="72">
        <v>0</v>
      </c>
      <c r="F48" s="191">
        <f>SUM(C48:E48)</f>
        <v>0</v>
      </c>
      <c r="G48" s="212">
        <v>0</v>
      </c>
      <c r="H48" s="93">
        <v>0</v>
      </c>
      <c r="I48" s="93">
        <v>0</v>
      </c>
      <c r="J48" s="93">
        <f>SUM(G48:I48)</f>
        <v>0</v>
      </c>
      <c r="K48" s="212">
        <v>0</v>
      </c>
      <c r="L48" s="93">
        <v>0</v>
      </c>
      <c r="M48" s="93">
        <v>0</v>
      </c>
      <c r="N48" s="93">
        <f>SUM(K48:M48)</f>
        <v>0</v>
      </c>
      <c r="O48" s="212">
        <v>0</v>
      </c>
      <c r="P48" s="93">
        <v>0</v>
      </c>
      <c r="Q48" s="93">
        <v>0</v>
      </c>
      <c r="R48" s="93">
        <f>SUM(O48:Q48)</f>
        <v>0</v>
      </c>
    </row>
    <row r="49" spans="1:18" ht="15" customHeight="1" x14ac:dyDescent="0.25">
      <c r="A49" s="177" t="s">
        <v>498</v>
      </c>
      <c r="B49" s="274" t="s">
        <v>336</v>
      </c>
      <c r="C49" s="72">
        <v>0</v>
      </c>
      <c r="D49" s="72">
        <v>0</v>
      </c>
      <c r="E49" s="72">
        <v>0</v>
      </c>
      <c r="F49" s="191">
        <f>SUM(C49:E49)</f>
        <v>0</v>
      </c>
      <c r="G49" s="212">
        <v>0</v>
      </c>
      <c r="H49" s="93">
        <v>0</v>
      </c>
      <c r="I49" s="93">
        <v>0</v>
      </c>
      <c r="J49" s="93">
        <f>SUM(G49:I49)</f>
        <v>0</v>
      </c>
      <c r="K49" s="212">
        <v>0</v>
      </c>
      <c r="L49" s="93">
        <v>0</v>
      </c>
      <c r="M49" s="93">
        <v>0</v>
      </c>
      <c r="N49" s="93">
        <f>SUM(K49:M49)</f>
        <v>0</v>
      </c>
      <c r="O49" s="212">
        <v>0</v>
      </c>
      <c r="P49" s="93">
        <v>0</v>
      </c>
      <c r="Q49" s="93">
        <v>0</v>
      </c>
      <c r="R49" s="93">
        <f>SUM(O49:Q49)</f>
        <v>0</v>
      </c>
    </row>
    <row r="50" spans="1:18" ht="15" customHeight="1" x14ac:dyDescent="0.25">
      <c r="A50" s="268" t="s">
        <v>499</v>
      </c>
      <c r="B50" s="274" t="s">
        <v>661</v>
      </c>
      <c r="C50" s="72">
        <v>0</v>
      </c>
      <c r="D50" s="72">
        <v>0</v>
      </c>
      <c r="E50" s="72">
        <v>0</v>
      </c>
      <c r="F50" s="191">
        <f>SUM(C50:E50)</f>
        <v>0</v>
      </c>
      <c r="G50" s="212">
        <v>0</v>
      </c>
      <c r="H50" s="93">
        <v>0</v>
      </c>
      <c r="I50" s="93">
        <v>0</v>
      </c>
      <c r="J50" s="93">
        <f>SUM(G50:I50)</f>
        <v>0</v>
      </c>
      <c r="K50" s="212">
        <v>0</v>
      </c>
      <c r="L50" s="93">
        <v>0</v>
      </c>
      <c r="M50" s="93">
        <v>0</v>
      </c>
      <c r="N50" s="93">
        <f>SUM(K50:M50)</f>
        <v>0</v>
      </c>
      <c r="O50" s="212">
        <v>0</v>
      </c>
      <c r="P50" s="93">
        <v>0</v>
      </c>
      <c r="Q50" s="93">
        <v>0</v>
      </c>
      <c r="R50" s="93">
        <f>SUM(O50:Q50)</f>
        <v>0</v>
      </c>
    </row>
    <row r="51" spans="1:18" ht="15" customHeight="1" x14ac:dyDescent="0.25">
      <c r="A51" s="265" t="s">
        <v>519</v>
      </c>
      <c r="B51" s="273" t="s">
        <v>337</v>
      </c>
      <c r="C51" s="100">
        <f>SUM(C48:C50)</f>
        <v>0</v>
      </c>
      <c r="D51" s="100">
        <f>SUM(D48:D50)</f>
        <v>0</v>
      </c>
      <c r="E51" s="100">
        <f>SUM(E48:E50)</f>
        <v>0</v>
      </c>
      <c r="F51" s="193">
        <f>SUM(C51:E51)</f>
        <v>0</v>
      </c>
      <c r="G51" s="223">
        <f>SUM(G48:G50)</f>
        <v>0</v>
      </c>
      <c r="H51" s="224">
        <f>SUM(H48:H50)</f>
        <v>0</v>
      </c>
      <c r="I51" s="224">
        <f>SUM(I48:I50)</f>
        <v>0</v>
      </c>
      <c r="J51" s="224">
        <f>SUM(G51:I51)</f>
        <v>0</v>
      </c>
      <c r="K51" s="223">
        <f>SUM(K48:K50)</f>
        <v>0</v>
      </c>
      <c r="L51" s="224">
        <f>SUM(L48:L50)</f>
        <v>0</v>
      </c>
      <c r="M51" s="224">
        <f>SUM(M48:M50)</f>
        <v>0</v>
      </c>
      <c r="N51" s="224">
        <f>SUM(K51:M51)</f>
        <v>0</v>
      </c>
      <c r="O51" s="223">
        <f>SUM(O48:O50)</f>
        <v>0</v>
      </c>
      <c r="P51" s="224">
        <f>SUM(P48:P50)</f>
        <v>0</v>
      </c>
      <c r="Q51" s="224">
        <f>SUM(Q48:Q50)</f>
        <v>0</v>
      </c>
      <c r="R51" s="224">
        <f>SUM(O51:Q51)</f>
        <v>0</v>
      </c>
    </row>
    <row r="52" spans="1:18" ht="15" customHeight="1" x14ac:dyDescent="0.25">
      <c r="A52" s="150" t="s">
        <v>40</v>
      </c>
      <c r="B52" s="154"/>
      <c r="C52" s="156">
        <f>C21+C35+C47+C51</f>
        <v>120219481</v>
      </c>
      <c r="D52" s="156">
        <f>D21+D35+D47+D51</f>
        <v>300000</v>
      </c>
      <c r="E52" s="156">
        <f>E21+E35+E47+E51</f>
        <v>10000</v>
      </c>
      <c r="F52" s="194">
        <f>SUM(C52:E52)</f>
        <v>120529481</v>
      </c>
      <c r="G52" s="225">
        <f>G21+G35+G47+G51</f>
        <v>135488715</v>
      </c>
      <c r="H52" s="226">
        <f>H21+H35+H47+H51</f>
        <v>300000</v>
      </c>
      <c r="I52" s="226">
        <f>I21+I35+I47+I51</f>
        <v>10000</v>
      </c>
      <c r="J52" s="227">
        <f>SUM(G52:I52)</f>
        <v>135798715</v>
      </c>
      <c r="K52" s="225">
        <f>K21+K35+K47+K51</f>
        <v>135879630</v>
      </c>
      <c r="L52" s="226">
        <f>L21+L35+L47+L51</f>
        <v>300000</v>
      </c>
      <c r="M52" s="226">
        <f>M21+M35+M47+M51</f>
        <v>10000</v>
      </c>
      <c r="N52" s="227">
        <f>SUM(K52:M52)</f>
        <v>136189630</v>
      </c>
      <c r="O52" s="225">
        <f>O21+O35+O47+O51</f>
        <v>134808829</v>
      </c>
      <c r="P52" s="226">
        <f>P21+P35+P47+P51</f>
        <v>300000</v>
      </c>
      <c r="Q52" s="226">
        <f>Q21+Q35+Q47+Q51</f>
        <v>10000</v>
      </c>
      <c r="R52" s="227">
        <f>SUM(O52:Q52)</f>
        <v>135118829</v>
      </c>
    </row>
    <row r="53" spans="1:18" ht="15" customHeight="1" x14ac:dyDescent="0.25">
      <c r="A53" s="177" t="s">
        <v>280</v>
      </c>
      <c r="B53" s="274" t="s">
        <v>281</v>
      </c>
      <c r="C53" s="72">
        <v>0</v>
      </c>
      <c r="D53" s="72">
        <v>0</v>
      </c>
      <c r="E53" s="72">
        <v>0</v>
      </c>
      <c r="F53" s="191">
        <f>SUM(C53:E53)</f>
        <v>0</v>
      </c>
      <c r="G53" s="212">
        <v>0</v>
      </c>
      <c r="H53" s="93">
        <v>0</v>
      </c>
      <c r="I53" s="93">
        <v>0</v>
      </c>
      <c r="J53" s="93">
        <f>SUM(G53:I53)</f>
        <v>0</v>
      </c>
      <c r="K53" s="212">
        <v>0</v>
      </c>
      <c r="L53" s="93">
        <v>0</v>
      </c>
      <c r="M53" s="93">
        <v>0</v>
      </c>
      <c r="N53" s="93">
        <f>SUM(K53:M53)</f>
        <v>0</v>
      </c>
      <c r="O53" s="212">
        <v>0</v>
      </c>
      <c r="P53" s="93">
        <v>0</v>
      </c>
      <c r="Q53" s="93">
        <v>0</v>
      </c>
      <c r="R53" s="93">
        <f>SUM(O53:Q53)</f>
        <v>0</v>
      </c>
    </row>
    <row r="54" spans="1:18" ht="15" customHeight="1" x14ac:dyDescent="0.25">
      <c r="A54" s="177" t="s">
        <v>282</v>
      </c>
      <c r="B54" s="274" t="s">
        <v>283</v>
      </c>
      <c r="C54" s="72">
        <v>0</v>
      </c>
      <c r="D54" s="72">
        <v>0</v>
      </c>
      <c r="E54" s="72">
        <v>0</v>
      </c>
      <c r="F54" s="191">
        <f>SUM(C54:E54)</f>
        <v>0</v>
      </c>
      <c r="G54" s="212">
        <v>0</v>
      </c>
      <c r="H54" s="93">
        <v>0</v>
      </c>
      <c r="I54" s="93">
        <v>0</v>
      </c>
      <c r="J54" s="93">
        <f>SUM(G54:I54)</f>
        <v>0</v>
      </c>
      <c r="K54" s="212">
        <v>0</v>
      </c>
      <c r="L54" s="93">
        <v>0</v>
      </c>
      <c r="M54" s="93">
        <v>0</v>
      </c>
      <c r="N54" s="93">
        <f>SUM(K54:M54)</f>
        <v>0</v>
      </c>
      <c r="O54" s="212">
        <v>0</v>
      </c>
      <c r="P54" s="93">
        <v>0</v>
      </c>
      <c r="Q54" s="93">
        <v>0</v>
      </c>
      <c r="R54" s="93">
        <f>SUM(O54:Q54)</f>
        <v>0</v>
      </c>
    </row>
    <row r="55" spans="1:18" ht="15" customHeight="1" x14ac:dyDescent="0.25">
      <c r="A55" s="177" t="s">
        <v>476</v>
      </c>
      <c r="B55" s="274" t="s">
        <v>284</v>
      </c>
      <c r="C55" s="72">
        <v>0</v>
      </c>
      <c r="D55" s="72">
        <v>0</v>
      </c>
      <c r="E55" s="72">
        <v>0</v>
      </c>
      <c r="F55" s="191">
        <f>SUM(C55:E55)</f>
        <v>0</v>
      </c>
      <c r="G55" s="212">
        <v>0</v>
      </c>
      <c r="H55" s="93">
        <v>0</v>
      </c>
      <c r="I55" s="93">
        <v>0</v>
      </c>
      <c r="J55" s="93">
        <f>SUM(G55:I55)</f>
        <v>0</v>
      </c>
      <c r="K55" s="212">
        <v>0</v>
      </c>
      <c r="L55" s="93">
        <v>0</v>
      </c>
      <c r="M55" s="93">
        <v>0</v>
      </c>
      <c r="N55" s="93">
        <f>SUM(K55:M55)</f>
        <v>0</v>
      </c>
      <c r="O55" s="212">
        <v>0</v>
      </c>
      <c r="P55" s="93">
        <v>0</v>
      </c>
      <c r="Q55" s="93">
        <v>0</v>
      </c>
      <c r="R55" s="93">
        <f>SUM(O55:Q55)</f>
        <v>0</v>
      </c>
    </row>
    <row r="56" spans="1:18" ht="15" customHeight="1" x14ac:dyDescent="0.25">
      <c r="A56" s="177" t="s">
        <v>477</v>
      </c>
      <c r="B56" s="274" t="s">
        <v>285</v>
      </c>
      <c r="C56" s="72">
        <v>0</v>
      </c>
      <c r="D56" s="72">
        <v>0</v>
      </c>
      <c r="E56" s="72">
        <v>0</v>
      </c>
      <c r="F56" s="191">
        <f>SUM(C56:E56)</f>
        <v>0</v>
      </c>
      <c r="G56" s="212">
        <v>0</v>
      </c>
      <c r="H56" s="93">
        <v>0</v>
      </c>
      <c r="I56" s="93">
        <v>0</v>
      </c>
      <c r="J56" s="93">
        <f>SUM(G56:I56)</f>
        <v>0</v>
      </c>
      <c r="K56" s="212">
        <v>0</v>
      </c>
      <c r="L56" s="93">
        <v>0</v>
      </c>
      <c r="M56" s="93">
        <v>0</v>
      </c>
      <c r="N56" s="93">
        <f>SUM(K56:M56)</f>
        <v>0</v>
      </c>
      <c r="O56" s="212">
        <v>0</v>
      </c>
      <c r="P56" s="93">
        <v>0</v>
      </c>
      <c r="Q56" s="93">
        <v>0</v>
      </c>
      <c r="R56" s="93">
        <f>SUM(O56:Q56)</f>
        <v>0</v>
      </c>
    </row>
    <row r="57" spans="1:18" ht="15" customHeight="1" x14ac:dyDescent="0.25">
      <c r="A57" s="177" t="s">
        <v>478</v>
      </c>
      <c r="B57" s="274" t="s">
        <v>286</v>
      </c>
      <c r="C57" s="72">
        <v>1351547</v>
      </c>
      <c r="D57" s="72">
        <v>0</v>
      </c>
      <c r="E57" s="72">
        <v>0</v>
      </c>
      <c r="F57" s="191">
        <f>SUM(C57:E57)</f>
        <v>1351547</v>
      </c>
      <c r="G57" s="212">
        <v>1351547</v>
      </c>
      <c r="H57" s="93">
        <v>0</v>
      </c>
      <c r="I57" s="93">
        <v>0</v>
      </c>
      <c r="J57" s="93">
        <f>SUM(G57:I57)</f>
        <v>1351547</v>
      </c>
      <c r="K57" s="212">
        <v>1351547</v>
      </c>
      <c r="L57" s="93">
        <v>0</v>
      </c>
      <c r="M57" s="93">
        <v>0</v>
      </c>
      <c r="N57" s="93">
        <f>SUM(K57:M57)</f>
        <v>1351547</v>
      </c>
      <c r="O57" s="205">
        <v>27016214</v>
      </c>
      <c r="P57" s="93">
        <v>0</v>
      </c>
      <c r="Q57" s="93">
        <v>0</v>
      </c>
      <c r="R57" s="93">
        <f>SUM(O57:Q57)</f>
        <v>27016214</v>
      </c>
    </row>
    <row r="58" spans="1:18" ht="15" customHeight="1" x14ac:dyDescent="0.25">
      <c r="A58" s="265" t="s">
        <v>513</v>
      </c>
      <c r="B58" s="273" t="s">
        <v>287</v>
      </c>
      <c r="C58" s="75">
        <f>SUM(C53:C57)</f>
        <v>1351547</v>
      </c>
      <c r="D58" s="75">
        <f>SUM(D53:D57)</f>
        <v>0</v>
      </c>
      <c r="E58" s="75">
        <f>SUM(E53:E57)</f>
        <v>0</v>
      </c>
      <c r="F58" s="192">
        <f>SUM(C58:E58)</f>
        <v>1351547</v>
      </c>
      <c r="G58" s="221">
        <f>SUM(G53:G57)</f>
        <v>1351547</v>
      </c>
      <c r="H58" s="103">
        <f>SUM(H53:H57)</f>
        <v>0</v>
      </c>
      <c r="I58" s="103">
        <f>SUM(I53:I57)</f>
        <v>0</v>
      </c>
      <c r="J58" s="103">
        <f>SUM(G58:I58)</f>
        <v>1351547</v>
      </c>
      <c r="K58" s="221">
        <f>SUM(K53:K57)</f>
        <v>1351547</v>
      </c>
      <c r="L58" s="103">
        <f>SUM(L53:L57)</f>
        <v>0</v>
      </c>
      <c r="M58" s="103">
        <f>SUM(M53:M57)</f>
        <v>0</v>
      </c>
      <c r="N58" s="103">
        <f>SUM(K58:M58)</f>
        <v>1351547</v>
      </c>
      <c r="O58" s="221">
        <f>SUM(O53:O57)</f>
        <v>27016214</v>
      </c>
      <c r="P58" s="103">
        <f>SUM(P53:P57)</f>
        <v>0</v>
      </c>
      <c r="Q58" s="103">
        <f>SUM(Q53:Q57)</f>
        <v>0</v>
      </c>
      <c r="R58" s="103">
        <f>SUM(O58:Q58)</f>
        <v>27016214</v>
      </c>
    </row>
    <row r="59" spans="1:18" ht="15" customHeight="1" x14ac:dyDescent="0.25">
      <c r="A59" s="268" t="s">
        <v>495</v>
      </c>
      <c r="B59" s="274" t="s">
        <v>326</v>
      </c>
      <c r="C59" s="72">
        <v>0</v>
      </c>
      <c r="D59" s="72">
        <v>0</v>
      </c>
      <c r="E59" s="72">
        <v>0</v>
      </c>
      <c r="F59" s="191">
        <f>SUM(C59:E59)</f>
        <v>0</v>
      </c>
      <c r="G59" s="212">
        <v>0</v>
      </c>
      <c r="H59" s="93">
        <v>0</v>
      </c>
      <c r="I59" s="93">
        <v>0</v>
      </c>
      <c r="J59" s="93">
        <f>SUM(G59:I59)</f>
        <v>0</v>
      </c>
      <c r="K59" s="212">
        <v>0</v>
      </c>
      <c r="L59" s="93">
        <v>0</v>
      </c>
      <c r="M59" s="93">
        <v>0</v>
      </c>
      <c r="N59" s="93">
        <f>SUM(K59:M59)</f>
        <v>0</v>
      </c>
      <c r="O59" s="212">
        <v>0</v>
      </c>
      <c r="P59" s="93">
        <v>0</v>
      </c>
      <c r="Q59" s="93">
        <v>0</v>
      </c>
      <c r="R59" s="93">
        <f>SUM(O59:Q59)</f>
        <v>0</v>
      </c>
    </row>
    <row r="60" spans="1:18" ht="15" customHeight="1" x14ac:dyDescent="0.25">
      <c r="A60" s="268" t="s">
        <v>496</v>
      </c>
      <c r="B60" s="274" t="s">
        <v>327</v>
      </c>
      <c r="C60" s="72">
        <v>0</v>
      </c>
      <c r="D60" s="72">
        <v>0</v>
      </c>
      <c r="E60" s="72">
        <v>0</v>
      </c>
      <c r="F60" s="191">
        <f>SUM(C60:E60)</f>
        <v>0</v>
      </c>
      <c r="G60" s="212">
        <v>0</v>
      </c>
      <c r="H60" s="93">
        <v>0</v>
      </c>
      <c r="I60" s="93">
        <v>0</v>
      </c>
      <c r="J60" s="93">
        <f>SUM(G60:I60)</f>
        <v>0</v>
      </c>
      <c r="K60" s="212">
        <v>0</v>
      </c>
      <c r="L60" s="93">
        <v>0</v>
      </c>
      <c r="M60" s="93">
        <v>0</v>
      </c>
      <c r="N60" s="93">
        <f>SUM(K60:M60)</f>
        <v>0</v>
      </c>
      <c r="O60" s="212">
        <v>0</v>
      </c>
      <c r="P60" s="93">
        <v>0</v>
      </c>
      <c r="Q60" s="93">
        <v>0</v>
      </c>
      <c r="R60" s="93">
        <f>SUM(O60:Q60)</f>
        <v>0</v>
      </c>
    </row>
    <row r="61" spans="1:18" ht="15" customHeight="1" x14ac:dyDescent="0.25">
      <c r="A61" s="268" t="s">
        <v>328</v>
      </c>
      <c r="B61" s="274" t="s">
        <v>329</v>
      </c>
      <c r="C61" s="72">
        <v>0</v>
      </c>
      <c r="D61" s="72">
        <v>0</v>
      </c>
      <c r="E61" s="72">
        <v>0</v>
      </c>
      <c r="F61" s="191">
        <f>SUM(C61:E61)</f>
        <v>0</v>
      </c>
      <c r="G61" s="212">
        <v>0</v>
      </c>
      <c r="H61" s="93">
        <v>0</v>
      </c>
      <c r="I61" s="93">
        <v>0</v>
      </c>
      <c r="J61" s="93">
        <f>SUM(G61:I61)</f>
        <v>0</v>
      </c>
      <c r="K61" s="212">
        <v>0</v>
      </c>
      <c r="L61" s="93">
        <v>0</v>
      </c>
      <c r="M61" s="93">
        <v>0</v>
      </c>
      <c r="N61" s="93">
        <f>SUM(K61:M61)</f>
        <v>0</v>
      </c>
      <c r="O61" s="212">
        <v>0</v>
      </c>
      <c r="P61" s="93">
        <v>0</v>
      </c>
      <c r="Q61" s="93">
        <v>0</v>
      </c>
      <c r="R61" s="93">
        <f>SUM(O61:Q61)</f>
        <v>0</v>
      </c>
    </row>
    <row r="62" spans="1:18" ht="15" customHeight="1" x14ac:dyDescent="0.25">
      <c r="A62" s="268" t="s">
        <v>497</v>
      </c>
      <c r="B62" s="274" t="s">
        <v>330</v>
      </c>
      <c r="C62" s="72">
        <v>0</v>
      </c>
      <c r="D62" s="72">
        <v>0</v>
      </c>
      <c r="E62" s="72">
        <v>0</v>
      </c>
      <c r="F62" s="191">
        <f>SUM(C62:E62)</f>
        <v>0</v>
      </c>
      <c r="G62" s="212">
        <v>0</v>
      </c>
      <c r="H62" s="93">
        <v>0</v>
      </c>
      <c r="I62" s="93">
        <v>0</v>
      </c>
      <c r="J62" s="93">
        <f>SUM(G62:I62)</f>
        <v>0</v>
      </c>
      <c r="K62" s="212">
        <v>0</v>
      </c>
      <c r="L62" s="93">
        <v>0</v>
      </c>
      <c r="M62" s="93">
        <v>0</v>
      </c>
      <c r="N62" s="93">
        <f>SUM(K62:M62)</f>
        <v>0</v>
      </c>
      <c r="O62" s="212">
        <v>0</v>
      </c>
      <c r="P62" s="93">
        <v>0</v>
      </c>
      <c r="Q62" s="93">
        <v>0</v>
      </c>
      <c r="R62" s="93">
        <f>SUM(O62:Q62)</f>
        <v>0</v>
      </c>
    </row>
    <row r="63" spans="1:18" ht="15" customHeight="1" x14ac:dyDescent="0.25">
      <c r="A63" s="268" t="s">
        <v>331</v>
      </c>
      <c r="B63" s="274" t="s">
        <v>332</v>
      </c>
      <c r="C63" s="72">
        <v>0</v>
      </c>
      <c r="D63" s="72">
        <v>0</v>
      </c>
      <c r="E63" s="72">
        <v>0</v>
      </c>
      <c r="F63" s="191">
        <f>SUM(C63:E63)</f>
        <v>0</v>
      </c>
      <c r="G63" s="212">
        <v>0</v>
      </c>
      <c r="H63" s="93">
        <v>0</v>
      </c>
      <c r="I63" s="93">
        <v>0</v>
      </c>
      <c r="J63" s="93">
        <f>SUM(G63:I63)</f>
        <v>0</v>
      </c>
      <c r="K63" s="212">
        <v>0</v>
      </c>
      <c r="L63" s="93">
        <v>0</v>
      </c>
      <c r="M63" s="93">
        <v>0</v>
      </c>
      <c r="N63" s="93">
        <f>SUM(K63:M63)</f>
        <v>0</v>
      </c>
      <c r="O63" s="212">
        <v>0</v>
      </c>
      <c r="P63" s="93">
        <v>0</v>
      </c>
      <c r="Q63" s="93">
        <v>0</v>
      </c>
      <c r="R63" s="93">
        <f>SUM(O63:Q63)</f>
        <v>0</v>
      </c>
    </row>
    <row r="64" spans="1:18" ht="15" customHeight="1" x14ac:dyDescent="0.25">
      <c r="A64" s="265" t="s">
        <v>518</v>
      </c>
      <c r="B64" s="273" t="s">
        <v>333</v>
      </c>
      <c r="C64" s="75">
        <f>SUM(C59:C63)</f>
        <v>0</v>
      </c>
      <c r="D64" s="75">
        <f>SUM(D59:D63)</f>
        <v>0</v>
      </c>
      <c r="E64" s="75">
        <f>SUM(E59:E63)</f>
        <v>0</v>
      </c>
      <c r="F64" s="192">
        <f>SUM(C64:E64)</f>
        <v>0</v>
      </c>
      <c r="G64" s="221">
        <f>SUM(G59:G63)</f>
        <v>0</v>
      </c>
      <c r="H64" s="103">
        <f>SUM(H59:H63)</f>
        <v>0</v>
      </c>
      <c r="I64" s="103">
        <f>SUM(I59:I63)</f>
        <v>0</v>
      </c>
      <c r="J64" s="103">
        <f>SUM(G64:I64)</f>
        <v>0</v>
      </c>
      <c r="K64" s="221">
        <f>SUM(K59:K63)</f>
        <v>0</v>
      </c>
      <c r="L64" s="103">
        <f>SUM(L59:L63)</f>
        <v>0</v>
      </c>
      <c r="M64" s="103">
        <f>SUM(M59:M63)</f>
        <v>0</v>
      </c>
      <c r="N64" s="103">
        <f>SUM(K64:M64)</f>
        <v>0</v>
      </c>
      <c r="O64" s="221">
        <f>SUM(O59:O63)</f>
        <v>0</v>
      </c>
      <c r="P64" s="103">
        <f>SUM(P59:P63)</f>
        <v>0</v>
      </c>
      <c r="Q64" s="103">
        <f>SUM(Q59:Q63)</f>
        <v>0</v>
      </c>
      <c r="R64" s="103">
        <f>SUM(O64:Q64)</f>
        <v>0</v>
      </c>
    </row>
    <row r="65" spans="1:18" ht="15" customHeight="1" x14ac:dyDescent="0.25">
      <c r="A65" s="268" t="s">
        <v>338</v>
      </c>
      <c r="B65" s="274" t="s">
        <v>339</v>
      </c>
      <c r="C65" s="72">
        <v>0</v>
      </c>
      <c r="D65" s="72">
        <v>0</v>
      </c>
      <c r="E65" s="72">
        <v>0</v>
      </c>
      <c r="F65" s="191">
        <f>SUM(C65:E65)</f>
        <v>0</v>
      </c>
      <c r="G65" s="212">
        <v>0</v>
      </c>
      <c r="H65" s="93">
        <v>0</v>
      </c>
      <c r="I65" s="93">
        <v>0</v>
      </c>
      <c r="J65" s="93">
        <f>SUM(G65:I65)</f>
        <v>0</v>
      </c>
      <c r="K65" s="212">
        <v>0</v>
      </c>
      <c r="L65" s="93">
        <v>0</v>
      </c>
      <c r="M65" s="93">
        <v>0</v>
      </c>
      <c r="N65" s="93">
        <f>SUM(K65:M65)</f>
        <v>0</v>
      </c>
      <c r="O65" s="212">
        <v>0</v>
      </c>
      <c r="P65" s="93">
        <v>0</v>
      </c>
      <c r="Q65" s="93">
        <v>0</v>
      </c>
      <c r="R65" s="93">
        <f>SUM(O65:Q65)</f>
        <v>0</v>
      </c>
    </row>
    <row r="66" spans="1:18" ht="15" customHeight="1" x14ac:dyDescent="0.25">
      <c r="A66" s="177" t="s">
        <v>500</v>
      </c>
      <c r="B66" s="274" t="s">
        <v>340</v>
      </c>
      <c r="C66" s="72">
        <v>0</v>
      </c>
      <c r="D66" s="72">
        <v>0</v>
      </c>
      <c r="E66" s="72">
        <v>0</v>
      </c>
      <c r="F66" s="191">
        <f>SUM(C66:E66)</f>
        <v>0</v>
      </c>
      <c r="G66" s="212">
        <v>0</v>
      </c>
      <c r="H66" s="93">
        <v>0</v>
      </c>
      <c r="I66" s="93">
        <v>0</v>
      </c>
      <c r="J66" s="93">
        <f>SUM(G66:I66)</f>
        <v>0</v>
      </c>
      <c r="K66" s="212">
        <v>0</v>
      </c>
      <c r="L66" s="93">
        <v>0</v>
      </c>
      <c r="M66" s="93">
        <v>0</v>
      </c>
      <c r="N66" s="93">
        <f>SUM(K66:M66)</f>
        <v>0</v>
      </c>
      <c r="O66" s="212">
        <v>0</v>
      </c>
      <c r="P66" s="93">
        <v>0</v>
      </c>
      <c r="Q66" s="93">
        <v>0</v>
      </c>
      <c r="R66" s="93">
        <f>SUM(O66:Q66)</f>
        <v>0</v>
      </c>
    </row>
    <row r="67" spans="1:18" ht="15" customHeight="1" x14ac:dyDescent="0.25">
      <c r="A67" s="268" t="s">
        <v>501</v>
      </c>
      <c r="B67" s="274" t="s">
        <v>341</v>
      </c>
      <c r="C67" s="72">
        <v>0</v>
      </c>
      <c r="D67" s="72">
        <v>0</v>
      </c>
      <c r="E67" s="72">
        <v>0</v>
      </c>
      <c r="F67" s="191">
        <f>SUM(C67:E67)</f>
        <v>0</v>
      </c>
      <c r="G67" s="212">
        <v>0</v>
      </c>
      <c r="H67" s="93">
        <v>0</v>
      </c>
      <c r="I67" s="93">
        <v>0</v>
      </c>
      <c r="J67" s="93">
        <f>SUM(G67:I67)</f>
        <v>0</v>
      </c>
      <c r="K67" s="212">
        <v>0</v>
      </c>
      <c r="L67" s="93">
        <v>0</v>
      </c>
      <c r="M67" s="93">
        <v>0</v>
      </c>
      <c r="N67" s="93">
        <f>SUM(K67:M67)</f>
        <v>0</v>
      </c>
      <c r="O67" s="212">
        <v>0</v>
      </c>
      <c r="P67" s="93">
        <v>0</v>
      </c>
      <c r="Q67" s="93">
        <v>0</v>
      </c>
      <c r="R67" s="93">
        <f>SUM(O67:Q67)</f>
        <v>0</v>
      </c>
    </row>
    <row r="68" spans="1:18" ht="15" customHeight="1" x14ac:dyDescent="0.25">
      <c r="A68" s="265" t="s">
        <v>521</v>
      </c>
      <c r="B68" s="273" t="s">
        <v>342</v>
      </c>
      <c r="C68" s="75">
        <f>SUM(C65:C67)</f>
        <v>0</v>
      </c>
      <c r="D68" s="75">
        <f>SUM(D65:D67)</f>
        <v>0</v>
      </c>
      <c r="E68" s="75">
        <f>SUM(E65:E67)</f>
        <v>0</v>
      </c>
      <c r="F68" s="192">
        <f>SUM(C68:E68)</f>
        <v>0</v>
      </c>
      <c r="G68" s="221">
        <f>SUM(G65:G67)</f>
        <v>0</v>
      </c>
      <c r="H68" s="103">
        <f>SUM(H65:H67)</f>
        <v>0</v>
      </c>
      <c r="I68" s="103">
        <f>SUM(I65:I67)</f>
        <v>0</v>
      </c>
      <c r="J68" s="103">
        <f>SUM(G68:I68)</f>
        <v>0</v>
      </c>
      <c r="K68" s="221">
        <f>SUM(K65:K67)</f>
        <v>0</v>
      </c>
      <c r="L68" s="103">
        <f>SUM(L65:L67)</f>
        <v>0</v>
      </c>
      <c r="M68" s="103">
        <f>SUM(M65:M67)</f>
        <v>0</v>
      </c>
      <c r="N68" s="103">
        <f>SUM(K68:M68)</f>
        <v>0</v>
      </c>
      <c r="O68" s="221">
        <f>SUM(O65:O67)</f>
        <v>0</v>
      </c>
      <c r="P68" s="103">
        <f>SUM(P65:P67)</f>
        <v>0</v>
      </c>
      <c r="Q68" s="103">
        <f>SUM(Q65:Q67)</f>
        <v>0</v>
      </c>
      <c r="R68" s="103">
        <f>SUM(O68:Q68)</f>
        <v>0</v>
      </c>
    </row>
    <row r="69" spans="1:18" ht="15" customHeight="1" x14ac:dyDescent="0.25">
      <c r="A69" s="150" t="s">
        <v>41</v>
      </c>
      <c r="B69" s="154"/>
      <c r="C69" s="156">
        <f>C58+C64+C68</f>
        <v>1351547</v>
      </c>
      <c r="D69" s="156">
        <f>D58+D64+D68</f>
        <v>0</v>
      </c>
      <c r="E69" s="156">
        <f>E58+E64+E68</f>
        <v>0</v>
      </c>
      <c r="F69" s="194">
        <f>SUM(C69:E69)</f>
        <v>1351547</v>
      </c>
      <c r="G69" s="225">
        <f>G58+G64+G68</f>
        <v>1351547</v>
      </c>
      <c r="H69" s="226">
        <f>H58+H64+H68</f>
        <v>0</v>
      </c>
      <c r="I69" s="226">
        <f>I58+I64+I68</f>
        <v>0</v>
      </c>
      <c r="J69" s="227">
        <f>SUM(G69:I69)</f>
        <v>1351547</v>
      </c>
      <c r="K69" s="225">
        <f>K58+K64+K68</f>
        <v>1351547</v>
      </c>
      <c r="L69" s="226">
        <f>L58+L64+L68</f>
        <v>0</v>
      </c>
      <c r="M69" s="226">
        <f>M58+M64+M68</f>
        <v>0</v>
      </c>
      <c r="N69" s="227">
        <f>SUM(K69:M69)</f>
        <v>1351547</v>
      </c>
      <c r="O69" s="225">
        <f>O58+O64+O68</f>
        <v>27016214</v>
      </c>
      <c r="P69" s="226">
        <f>P58+P64+P68</f>
        <v>0</v>
      </c>
      <c r="Q69" s="226">
        <f>Q58+Q64+Q68</f>
        <v>0</v>
      </c>
      <c r="R69" s="227">
        <f>SUM(O69:Q69)</f>
        <v>27016214</v>
      </c>
    </row>
    <row r="70" spans="1:18" ht="15" customHeight="1" x14ac:dyDescent="0.25">
      <c r="A70" s="111" t="s">
        <v>520</v>
      </c>
      <c r="B70" s="105" t="s">
        <v>343</v>
      </c>
      <c r="C70" s="107">
        <f>C21+C35+C47+C51+C58+C64+C68</f>
        <v>121571028</v>
      </c>
      <c r="D70" s="107">
        <f>D21+D35+D47+D51+D58+D64+D68</f>
        <v>300000</v>
      </c>
      <c r="E70" s="107">
        <f>E21+E35+E47+E51+E58+E64+E68</f>
        <v>10000</v>
      </c>
      <c r="F70" s="195">
        <f>SUM(C70:E70)</f>
        <v>121881028</v>
      </c>
      <c r="G70" s="228">
        <f>G21+G35+G47+G51+G58+G64+G68</f>
        <v>136840262</v>
      </c>
      <c r="H70" s="229">
        <f>H21+H35+H47+H51+H58+H64+H68</f>
        <v>300000</v>
      </c>
      <c r="I70" s="229">
        <f>I21+I35+I47+I51+I58+I64+I68</f>
        <v>10000</v>
      </c>
      <c r="J70" s="229">
        <f>SUM(G70:I70)</f>
        <v>137150262</v>
      </c>
      <c r="K70" s="228">
        <f>K21+K35+K47+K51+K58+K64+K68</f>
        <v>137231177</v>
      </c>
      <c r="L70" s="229">
        <f>L21+L35+L47+L51+L58+L64+L68</f>
        <v>300000</v>
      </c>
      <c r="M70" s="229">
        <f>M21+M35+M47+M51+M58+M64+M68</f>
        <v>10000</v>
      </c>
      <c r="N70" s="229">
        <f>SUM(K70:M70)</f>
        <v>137541177</v>
      </c>
      <c r="O70" s="228">
        <f>O21+O35+O47+O51+O58+O64+O68</f>
        <v>161825043</v>
      </c>
      <c r="P70" s="229">
        <f>P21+P35+P47+P51+P58+P64+P68</f>
        <v>300000</v>
      </c>
      <c r="Q70" s="229">
        <f>Q21+Q35+Q47+Q51+Q58+Q64+Q68</f>
        <v>10000</v>
      </c>
      <c r="R70" s="229">
        <f>SUM(O70:Q70)</f>
        <v>162135043</v>
      </c>
    </row>
    <row r="71" spans="1:18" ht="15" customHeight="1" x14ac:dyDescent="0.25">
      <c r="A71" s="157" t="s">
        <v>42</v>
      </c>
      <c r="B71" s="158"/>
      <c r="C71" s="159">
        <f>C52-'2A melléklet'!C76</f>
        <v>34002966</v>
      </c>
      <c r="D71" s="159">
        <f>D52-'2A melléklet'!D76</f>
        <v>0</v>
      </c>
      <c r="E71" s="159">
        <f>E52-'2A melléklet'!E76</f>
        <v>1000</v>
      </c>
      <c r="F71" s="196">
        <f>SUM(C71:E71)</f>
        <v>34003966</v>
      </c>
      <c r="G71" s="230">
        <f>G52-'2A melléklet'!G76</f>
        <v>49272200</v>
      </c>
      <c r="H71" s="231">
        <f>H52-'2A melléklet'!H76</f>
        <v>0</v>
      </c>
      <c r="I71" s="231">
        <f>I52-'2A melléklet'!I76</f>
        <v>1000</v>
      </c>
      <c r="J71" s="231">
        <f>SUM(G71:I71)</f>
        <v>49273200</v>
      </c>
      <c r="K71" s="230">
        <f>K52-'2A melléklet'!K76</f>
        <v>52819567</v>
      </c>
      <c r="L71" s="231">
        <f>L52-'2A melléklet'!L76</f>
        <v>0</v>
      </c>
      <c r="M71" s="231">
        <f>M52-'2A melléklet'!M76</f>
        <v>1000</v>
      </c>
      <c r="N71" s="231">
        <f>SUM(K71:M71)</f>
        <v>52820567</v>
      </c>
      <c r="O71" s="230">
        <f>O52-'2A melléklet'!O76</f>
        <v>32267852</v>
      </c>
      <c r="P71" s="231">
        <f>P52-'2A melléklet'!P76</f>
        <v>0</v>
      </c>
      <c r="Q71" s="231">
        <f>Q52-'2A melléklet'!Q76</f>
        <v>1000</v>
      </c>
      <c r="R71" s="231">
        <f>SUM(O71:Q71)</f>
        <v>32268852</v>
      </c>
    </row>
    <row r="72" spans="1:18" ht="15" customHeight="1" x14ac:dyDescent="0.25">
      <c r="A72" s="157" t="s">
        <v>43</v>
      </c>
      <c r="B72" s="158"/>
      <c r="C72" s="159">
        <f>C69-'2A melléklet'!C100</f>
        <v>-160846713</v>
      </c>
      <c r="D72" s="159">
        <f>D69-'2A melléklet'!D100</f>
        <v>0</v>
      </c>
      <c r="E72" s="159">
        <f>E69-'2A melléklet'!E100</f>
        <v>0</v>
      </c>
      <c r="F72" s="196">
        <f>SUM(C72:E72)</f>
        <v>-160846713</v>
      </c>
      <c r="G72" s="230">
        <f>G69-'2A melléklet'!G100</f>
        <v>-160846713</v>
      </c>
      <c r="H72" s="231">
        <f>H69-'2A melléklet'!H100</f>
        <v>0</v>
      </c>
      <c r="I72" s="231">
        <f>I69-'2A melléklet'!I100</f>
        <v>0</v>
      </c>
      <c r="J72" s="231">
        <f>SUM(G72:I72)</f>
        <v>-160846713</v>
      </c>
      <c r="K72" s="230">
        <f>K69-'2A melléklet'!K100</f>
        <v>-160179963</v>
      </c>
      <c r="L72" s="231">
        <f>L69-'2A melléklet'!L100</f>
        <v>0</v>
      </c>
      <c r="M72" s="231">
        <f>M69-'2A melléklet'!M100</f>
        <v>0</v>
      </c>
      <c r="N72" s="231">
        <f>SUM(K72:M72)</f>
        <v>-160179963</v>
      </c>
      <c r="O72" s="230">
        <f>O69-'2A melléklet'!O100</f>
        <v>-139114378</v>
      </c>
      <c r="P72" s="231">
        <f>P69-'2A melléklet'!P100</f>
        <v>0</v>
      </c>
      <c r="Q72" s="231">
        <f>Q69-'2A melléklet'!Q100</f>
        <v>0</v>
      </c>
      <c r="R72" s="231">
        <f>SUM(O72:Q72)</f>
        <v>-139114378</v>
      </c>
    </row>
    <row r="73" spans="1:18" ht="15" customHeight="1" x14ac:dyDescent="0.25">
      <c r="A73" s="267" t="s">
        <v>502</v>
      </c>
      <c r="B73" s="177" t="s">
        <v>344</v>
      </c>
      <c r="C73" s="72">
        <v>0</v>
      </c>
      <c r="D73" s="72">
        <v>0</v>
      </c>
      <c r="E73" s="72">
        <v>0</v>
      </c>
      <c r="F73" s="191">
        <f>SUM(C73:E73)</f>
        <v>0</v>
      </c>
      <c r="G73" s="212">
        <v>0</v>
      </c>
      <c r="H73" s="93">
        <v>0</v>
      </c>
      <c r="I73" s="93">
        <v>0</v>
      </c>
      <c r="J73" s="93">
        <f>SUM(G73:I73)</f>
        <v>0</v>
      </c>
      <c r="K73" s="212">
        <v>0</v>
      </c>
      <c r="L73" s="93">
        <v>0</v>
      </c>
      <c r="M73" s="93">
        <v>0</v>
      </c>
      <c r="N73" s="93">
        <f>SUM(K73:M73)</f>
        <v>0</v>
      </c>
      <c r="O73" s="212">
        <v>0</v>
      </c>
      <c r="P73" s="93">
        <v>0</v>
      </c>
      <c r="Q73" s="93">
        <v>0</v>
      </c>
      <c r="R73" s="93">
        <f>SUM(O73:Q73)</f>
        <v>0</v>
      </c>
    </row>
    <row r="74" spans="1:18" ht="15" customHeight="1" x14ac:dyDescent="0.25">
      <c r="A74" s="268" t="s">
        <v>345</v>
      </c>
      <c r="B74" s="177" t="s">
        <v>346</v>
      </c>
      <c r="C74" s="72">
        <v>0</v>
      </c>
      <c r="D74" s="72">
        <v>0</v>
      </c>
      <c r="E74" s="72">
        <v>0</v>
      </c>
      <c r="F74" s="191">
        <f>SUM(C74:E74)</f>
        <v>0</v>
      </c>
      <c r="G74" s="212">
        <v>0</v>
      </c>
      <c r="H74" s="93">
        <v>0</v>
      </c>
      <c r="I74" s="93">
        <v>0</v>
      </c>
      <c r="J74" s="93">
        <f>SUM(G74:I74)</f>
        <v>0</v>
      </c>
      <c r="K74" s="212">
        <v>0</v>
      </c>
      <c r="L74" s="93">
        <v>0</v>
      </c>
      <c r="M74" s="93">
        <v>0</v>
      </c>
      <c r="N74" s="93">
        <f>SUM(K74:M74)</f>
        <v>0</v>
      </c>
      <c r="O74" s="212">
        <v>0</v>
      </c>
      <c r="P74" s="93">
        <v>0</v>
      </c>
      <c r="Q74" s="93">
        <v>0</v>
      </c>
      <c r="R74" s="93">
        <f>SUM(O74:Q74)</f>
        <v>0</v>
      </c>
    </row>
    <row r="75" spans="1:18" ht="15" customHeight="1" x14ac:dyDescent="0.25">
      <c r="A75" s="267" t="s">
        <v>503</v>
      </c>
      <c r="B75" s="177" t="s">
        <v>347</v>
      </c>
      <c r="C75" s="72">
        <v>0</v>
      </c>
      <c r="D75" s="72">
        <v>0</v>
      </c>
      <c r="E75" s="72">
        <v>0</v>
      </c>
      <c r="F75" s="191">
        <f>SUM(C75:E75)</f>
        <v>0</v>
      </c>
      <c r="G75" s="212">
        <v>0</v>
      </c>
      <c r="H75" s="93">
        <v>0</v>
      </c>
      <c r="I75" s="93">
        <v>0</v>
      </c>
      <c r="J75" s="93">
        <f>SUM(G75:I75)</f>
        <v>0</v>
      </c>
      <c r="K75" s="212">
        <v>0</v>
      </c>
      <c r="L75" s="93">
        <v>0</v>
      </c>
      <c r="M75" s="93">
        <v>0</v>
      </c>
      <c r="N75" s="93">
        <f>SUM(K75:M75)</f>
        <v>0</v>
      </c>
      <c r="O75" s="212">
        <v>0</v>
      </c>
      <c r="P75" s="93">
        <v>0</v>
      </c>
      <c r="Q75" s="93">
        <v>0</v>
      </c>
      <c r="R75" s="93">
        <f>SUM(O75:Q75)</f>
        <v>0</v>
      </c>
    </row>
    <row r="76" spans="1:18" ht="15" customHeight="1" x14ac:dyDescent="0.25">
      <c r="A76" s="264" t="s">
        <v>522</v>
      </c>
      <c r="B76" s="263" t="s">
        <v>348</v>
      </c>
      <c r="C76" s="75">
        <v>0</v>
      </c>
      <c r="D76" s="75">
        <f>SUM(D73:D75)</f>
        <v>0</v>
      </c>
      <c r="E76" s="75">
        <f>SUM(E73:E75)</f>
        <v>0</v>
      </c>
      <c r="F76" s="192">
        <f>SUM(C76:E76)</f>
        <v>0</v>
      </c>
      <c r="G76" s="221">
        <v>0</v>
      </c>
      <c r="H76" s="103">
        <f>SUM(H73:H75)</f>
        <v>0</v>
      </c>
      <c r="I76" s="103">
        <f>SUM(I73:I75)</f>
        <v>0</v>
      </c>
      <c r="J76" s="103">
        <f>SUM(G76:I76)</f>
        <v>0</v>
      </c>
      <c r="K76" s="221">
        <v>0</v>
      </c>
      <c r="L76" s="103">
        <f>SUM(L73:L75)</f>
        <v>0</v>
      </c>
      <c r="M76" s="103">
        <f>SUM(M73:M75)</f>
        <v>0</v>
      </c>
      <c r="N76" s="103">
        <f>SUM(K76:M76)</f>
        <v>0</v>
      </c>
      <c r="O76" s="221">
        <v>0</v>
      </c>
      <c r="P76" s="103">
        <f>SUM(P73:P75)</f>
        <v>0</v>
      </c>
      <c r="Q76" s="103">
        <f>SUM(Q73:Q75)</f>
        <v>0</v>
      </c>
      <c r="R76" s="103">
        <f>SUM(O76:Q76)</f>
        <v>0</v>
      </c>
    </row>
    <row r="77" spans="1:18" ht="15" customHeight="1" x14ac:dyDescent="0.25">
      <c r="A77" s="268" t="s">
        <v>504</v>
      </c>
      <c r="B77" s="177" t="s">
        <v>349</v>
      </c>
      <c r="C77" s="72">
        <v>0</v>
      </c>
      <c r="D77" s="72">
        <v>0</v>
      </c>
      <c r="E77" s="72">
        <v>0</v>
      </c>
      <c r="F77" s="191">
        <f>SUM(C77:E77)</f>
        <v>0</v>
      </c>
      <c r="G77" s="212">
        <v>0</v>
      </c>
      <c r="H77" s="93">
        <v>0</v>
      </c>
      <c r="I77" s="93">
        <v>0</v>
      </c>
      <c r="J77" s="93">
        <f>SUM(G77:I77)</f>
        <v>0</v>
      </c>
      <c r="K77" s="212">
        <v>0</v>
      </c>
      <c r="L77" s="93">
        <v>0</v>
      </c>
      <c r="M77" s="93">
        <v>0</v>
      </c>
      <c r="N77" s="93">
        <f>SUM(K77:M77)</f>
        <v>0</v>
      </c>
      <c r="O77" s="212">
        <v>0</v>
      </c>
      <c r="P77" s="93">
        <v>0</v>
      </c>
      <c r="Q77" s="93">
        <v>0</v>
      </c>
      <c r="R77" s="93">
        <f>SUM(O77:Q77)</f>
        <v>0</v>
      </c>
    </row>
    <row r="78" spans="1:18" ht="15" customHeight="1" x14ac:dyDescent="0.25">
      <c r="A78" s="267" t="s">
        <v>350</v>
      </c>
      <c r="B78" s="177" t="s">
        <v>351</v>
      </c>
      <c r="C78" s="72">
        <v>0</v>
      </c>
      <c r="D78" s="72">
        <v>0</v>
      </c>
      <c r="E78" s="72">
        <v>0</v>
      </c>
      <c r="F78" s="191">
        <f>SUM(C78:E78)</f>
        <v>0</v>
      </c>
      <c r="G78" s="212">
        <v>0</v>
      </c>
      <c r="H78" s="93">
        <v>0</v>
      </c>
      <c r="I78" s="93">
        <v>0</v>
      </c>
      <c r="J78" s="93">
        <f>SUM(G78:I78)</f>
        <v>0</v>
      </c>
      <c r="K78" s="212">
        <v>0</v>
      </c>
      <c r="L78" s="93">
        <v>0</v>
      </c>
      <c r="M78" s="93">
        <v>0</v>
      </c>
      <c r="N78" s="93">
        <f>SUM(K78:M78)</f>
        <v>0</v>
      </c>
      <c r="O78" s="212">
        <v>0</v>
      </c>
      <c r="P78" s="93">
        <v>0</v>
      </c>
      <c r="Q78" s="93">
        <v>0</v>
      </c>
      <c r="R78" s="93">
        <f>SUM(O78:Q78)</f>
        <v>0</v>
      </c>
    </row>
    <row r="79" spans="1:18" ht="15" customHeight="1" x14ac:dyDescent="0.25">
      <c r="A79" s="268" t="s">
        <v>505</v>
      </c>
      <c r="B79" s="177" t="s">
        <v>352</v>
      </c>
      <c r="C79" s="72">
        <v>0</v>
      </c>
      <c r="D79" s="72">
        <v>0</v>
      </c>
      <c r="E79" s="72">
        <v>0</v>
      </c>
      <c r="F79" s="191">
        <f>SUM(C79:E79)</f>
        <v>0</v>
      </c>
      <c r="G79" s="212">
        <v>0</v>
      </c>
      <c r="H79" s="93">
        <v>0</v>
      </c>
      <c r="I79" s="93">
        <v>0</v>
      </c>
      <c r="J79" s="93">
        <f>SUM(G79:I79)</f>
        <v>0</v>
      </c>
      <c r="K79" s="212">
        <v>0</v>
      </c>
      <c r="L79" s="93">
        <v>0</v>
      </c>
      <c r="M79" s="93">
        <v>0</v>
      </c>
      <c r="N79" s="93">
        <f>SUM(K79:M79)</f>
        <v>0</v>
      </c>
      <c r="O79" s="212">
        <v>0</v>
      </c>
      <c r="P79" s="93">
        <v>0</v>
      </c>
      <c r="Q79" s="93">
        <v>0</v>
      </c>
      <c r="R79" s="93">
        <f>SUM(O79:Q79)</f>
        <v>0</v>
      </c>
    </row>
    <row r="80" spans="1:18" ht="15" customHeight="1" x14ac:dyDescent="0.25">
      <c r="A80" s="267" t="s">
        <v>353</v>
      </c>
      <c r="B80" s="177" t="s">
        <v>354</v>
      </c>
      <c r="C80" s="72">
        <v>0</v>
      </c>
      <c r="D80" s="72">
        <v>0</v>
      </c>
      <c r="E80" s="72">
        <v>0</v>
      </c>
      <c r="F80" s="191">
        <f>SUM(C80:E80)</f>
        <v>0</v>
      </c>
      <c r="G80" s="212">
        <v>0</v>
      </c>
      <c r="H80" s="93">
        <v>0</v>
      </c>
      <c r="I80" s="93">
        <v>0</v>
      </c>
      <c r="J80" s="93">
        <f>SUM(G80:I80)</f>
        <v>0</v>
      </c>
      <c r="K80" s="212">
        <v>0</v>
      </c>
      <c r="L80" s="93">
        <v>0</v>
      </c>
      <c r="M80" s="93">
        <v>0</v>
      </c>
      <c r="N80" s="93">
        <f>SUM(K80:M80)</f>
        <v>0</v>
      </c>
      <c r="O80" s="212">
        <v>0</v>
      </c>
      <c r="P80" s="93">
        <v>0</v>
      </c>
      <c r="Q80" s="93">
        <v>0</v>
      </c>
      <c r="R80" s="93">
        <f>SUM(O80:Q80)</f>
        <v>0</v>
      </c>
    </row>
    <row r="81" spans="1:18" ht="15" customHeight="1" x14ac:dyDescent="0.25">
      <c r="A81" s="269" t="s">
        <v>523</v>
      </c>
      <c r="B81" s="263" t="s">
        <v>355</v>
      </c>
      <c r="C81" s="75">
        <v>0</v>
      </c>
      <c r="D81" s="75">
        <f>SUM(D77:D80)</f>
        <v>0</v>
      </c>
      <c r="E81" s="75">
        <f>SUM(E77:E80)</f>
        <v>0</v>
      </c>
      <c r="F81" s="192">
        <f>SUM(C81:E81)</f>
        <v>0</v>
      </c>
      <c r="G81" s="221">
        <v>0</v>
      </c>
      <c r="H81" s="103">
        <f>SUM(H77:H80)</f>
        <v>0</v>
      </c>
      <c r="I81" s="103">
        <f>SUM(I77:I80)</f>
        <v>0</v>
      </c>
      <c r="J81" s="103">
        <f>SUM(G81:I81)</f>
        <v>0</v>
      </c>
      <c r="K81" s="221">
        <v>0</v>
      </c>
      <c r="L81" s="103">
        <f>SUM(L77:L80)</f>
        <v>0</v>
      </c>
      <c r="M81" s="103">
        <f>SUM(M77:M80)</f>
        <v>0</v>
      </c>
      <c r="N81" s="103">
        <f>SUM(K81:M81)</f>
        <v>0</v>
      </c>
      <c r="O81" s="221">
        <v>0</v>
      </c>
      <c r="P81" s="103">
        <f>SUM(P77:P80)</f>
        <v>0</v>
      </c>
      <c r="Q81" s="103">
        <f>SUM(Q77:Q80)</f>
        <v>0</v>
      </c>
      <c r="R81" s="103">
        <f>SUM(O81:Q81)</f>
        <v>0</v>
      </c>
    </row>
    <row r="82" spans="1:18" ht="15" customHeight="1" x14ac:dyDescent="0.25">
      <c r="A82" s="177" t="s">
        <v>630</v>
      </c>
      <c r="B82" s="177" t="s">
        <v>356</v>
      </c>
      <c r="C82" s="72">
        <v>168915167</v>
      </c>
      <c r="D82" s="72">
        <v>0</v>
      </c>
      <c r="E82" s="72">
        <v>0</v>
      </c>
      <c r="F82" s="191">
        <f>SUM(C82:E82)</f>
        <v>168915167</v>
      </c>
      <c r="G82" s="212">
        <v>168915167</v>
      </c>
      <c r="H82" s="93">
        <v>0</v>
      </c>
      <c r="I82" s="93">
        <v>0</v>
      </c>
      <c r="J82" s="93">
        <f>SUM(G82:I82)</f>
        <v>168915167</v>
      </c>
      <c r="K82" s="212">
        <v>164701050</v>
      </c>
      <c r="L82" s="93">
        <v>0</v>
      </c>
      <c r="M82" s="93">
        <v>0</v>
      </c>
      <c r="N82" s="93">
        <f>SUM(K82:M82)</f>
        <v>164701050</v>
      </c>
      <c r="O82" s="212">
        <v>164701050</v>
      </c>
      <c r="P82" s="93">
        <v>0</v>
      </c>
      <c r="Q82" s="93">
        <v>0</v>
      </c>
      <c r="R82" s="93">
        <f>SUM(O82:Q82)</f>
        <v>164701050</v>
      </c>
    </row>
    <row r="83" spans="1:18" ht="15" customHeight="1" x14ac:dyDescent="0.25">
      <c r="A83" s="177" t="s">
        <v>631</v>
      </c>
      <c r="B83" s="177" t="s">
        <v>356</v>
      </c>
      <c r="C83" s="72">
        <v>0</v>
      </c>
      <c r="D83" s="72">
        <v>0</v>
      </c>
      <c r="E83" s="72">
        <v>0</v>
      </c>
      <c r="F83" s="191">
        <f>SUM(C83:E83)</f>
        <v>0</v>
      </c>
      <c r="G83" s="212">
        <v>0</v>
      </c>
      <c r="H83" s="93">
        <v>0</v>
      </c>
      <c r="I83" s="93">
        <v>0</v>
      </c>
      <c r="J83" s="93">
        <f>SUM(G83:I83)</f>
        <v>0</v>
      </c>
      <c r="K83" s="212">
        <v>0</v>
      </c>
      <c r="L83" s="93">
        <v>0</v>
      </c>
      <c r="M83" s="93">
        <v>0</v>
      </c>
      <c r="N83" s="93">
        <f>SUM(K83:M83)</f>
        <v>0</v>
      </c>
      <c r="O83" s="212">
        <v>0</v>
      </c>
      <c r="P83" s="93">
        <v>0</v>
      </c>
      <c r="Q83" s="93">
        <v>0</v>
      </c>
      <c r="R83" s="93">
        <f>SUM(O83:Q83)</f>
        <v>0</v>
      </c>
    </row>
    <row r="84" spans="1:18" ht="15" customHeight="1" x14ac:dyDescent="0.25">
      <c r="A84" s="177" t="s">
        <v>628</v>
      </c>
      <c r="B84" s="177" t="s">
        <v>357</v>
      </c>
      <c r="C84" s="72">
        <v>0</v>
      </c>
      <c r="D84" s="72">
        <v>0</v>
      </c>
      <c r="E84" s="72">
        <v>0</v>
      </c>
      <c r="F84" s="191">
        <f>SUM(C84:E84)</f>
        <v>0</v>
      </c>
      <c r="G84" s="212">
        <v>0</v>
      </c>
      <c r="H84" s="93">
        <v>0</v>
      </c>
      <c r="I84" s="93">
        <v>0</v>
      </c>
      <c r="J84" s="93">
        <f>SUM(G84:I84)</f>
        <v>0</v>
      </c>
      <c r="K84" s="212">
        <v>0</v>
      </c>
      <c r="L84" s="93">
        <v>0</v>
      </c>
      <c r="M84" s="93">
        <v>0</v>
      </c>
      <c r="N84" s="93">
        <f>SUM(K84:M84)</f>
        <v>0</v>
      </c>
      <c r="O84" s="212">
        <v>0</v>
      </c>
      <c r="P84" s="93">
        <v>0</v>
      </c>
      <c r="Q84" s="93">
        <v>0</v>
      </c>
      <c r="R84" s="93">
        <f>SUM(O84:Q84)</f>
        <v>0</v>
      </c>
    </row>
    <row r="85" spans="1:18" ht="15" customHeight="1" x14ac:dyDescent="0.25">
      <c r="A85" s="177" t="s">
        <v>629</v>
      </c>
      <c r="B85" s="177" t="s">
        <v>357</v>
      </c>
      <c r="C85" s="72">
        <v>0</v>
      </c>
      <c r="D85" s="72">
        <v>0</v>
      </c>
      <c r="E85" s="72">
        <v>0</v>
      </c>
      <c r="F85" s="191">
        <f>SUM(C85:E85)</f>
        <v>0</v>
      </c>
      <c r="G85" s="212">
        <v>0</v>
      </c>
      <c r="H85" s="93">
        <v>0</v>
      </c>
      <c r="I85" s="93">
        <v>0</v>
      </c>
      <c r="J85" s="93">
        <f>SUM(G85:I85)</f>
        <v>0</v>
      </c>
      <c r="K85" s="212">
        <v>0</v>
      </c>
      <c r="L85" s="93">
        <v>0</v>
      </c>
      <c r="M85" s="93">
        <v>0</v>
      </c>
      <c r="N85" s="93">
        <f>SUM(K85:M85)</f>
        <v>0</v>
      </c>
      <c r="O85" s="212">
        <v>0</v>
      </c>
      <c r="P85" s="93">
        <v>0</v>
      </c>
      <c r="Q85" s="93">
        <v>0</v>
      </c>
      <c r="R85" s="93">
        <f>SUM(O85:Q85)</f>
        <v>0</v>
      </c>
    </row>
    <row r="86" spans="1:18" ht="15" customHeight="1" x14ac:dyDescent="0.25">
      <c r="A86" s="263" t="s">
        <v>524</v>
      </c>
      <c r="B86" s="263" t="s">
        <v>358</v>
      </c>
      <c r="C86" s="75">
        <f>SUM(C82:C85)</f>
        <v>168915167</v>
      </c>
      <c r="D86" s="75">
        <f>SUM(D82:D85)</f>
        <v>0</v>
      </c>
      <c r="E86" s="75">
        <f>SUM(E82:E85)</f>
        <v>0</v>
      </c>
      <c r="F86" s="192">
        <f>SUM(C86:E86)</f>
        <v>168915167</v>
      </c>
      <c r="G86" s="221">
        <f>SUM(G82:G85)</f>
        <v>168915167</v>
      </c>
      <c r="H86" s="103">
        <f>SUM(H82:H85)</f>
        <v>0</v>
      </c>
      <c r="I86" s="103">
        <f>SUM(I82:I85)</f>
        <v>0</v>
      </c>
      <c r="J86" s="103">
        <f>SUM(G86:I86)</f>
        <v>168915167</v>
      </c>
      <c r="K86" s="221">
        <f>SUM(K82:K85)</f>
        <v>164701050</v>
      </c>
      <c r="L86" s="103">
        <f>SUM(L82:L85)</f>
        <v>0</v>
      </c>
      <c r="M86" s="103">
        <f>SUM(M82:M85)</f>
        <v>0</v>
      </c>
      <c r="N86" s="103">
        <f>SUM(K86:M86)</f>
        <v>164701050</v>
      </c>
      <c r="O86" s="221">
        <f>SUM(O82:O85)</f>
        <v>164701050</v>
      </c>
      <c r="P86" s="103">
        <f>SUM(P82:P85)</f>
        <v>0</v>
      </c>
      <c r="Q86" s="103">
        <f>SUM(Q82:Q85)</f>
        <v>0</v>
      </c>
      <c r="R86" s="103">
        <f>SUM(O86:Q86)</f>
        <v>164701050</v>
      </c>
    </row>
    <row r="87" spans="1:18" ht="15" customHeight="1" x14ac:dyDescent="0.25">
      <c r="A87" s="269" t="s">
        <v>359</v>
      </c>
      <c r="B87" s="263" t="s">
        <v>360</v>
      </c>
      <c r="C87" s="75">
        <v>0</v>
      </c>
      <c r="D87" s="75">
        <v>0</v>
      </c>
      <c r="E87" s="75">
        <v>0</v>
      </c>
      <c r="F87" s="192">
        <f>SUM(C87:E87)</f>
        <v>0</v>
      </c>
      <c r="G87" s="221">
        <v>0</v>
      </c>
      <c r="H87" s="103">
        <v>0</v>
      </c>
      <c r="I87" s="103">
        <v>0</v>
      </c>
      <c r="J87" s="103">
        <f>SUM(G87:I87)</f>
        <v>0</v>
      </c>
      <c r="K87" s="221">
        <v>0</v>
      </c>
      <c r="L87" s="103">
        <v>0</v>
      </c>
      <c r="M87" s="103">
        <v>0</v>
      </c>
      <c r="N87" s="103">
        <f>SUM(K87:M87)</f>
        <v>0</v>
      </c>
      <c r="O87" s="221">
        <v>0</v>
      </c>
      <c r="P87" s="103">
        <v>0</v>
      </c>
      <c r="Q87" s="103">
        <v>0</v>
      </c>
      <c r="R87" s="103">
        <f>SUM(O87:Q87)</f>
        <v>0</v>
      </c>
    </row>
    <row r="88" spans="1:18" ht="15" customHeight="1" x14ac:dyDescent="0.25">
      <c r="A88" s="269" t="s">
        <v>361</v>
      </c>
      <c r="B88" s="263" t="s">
        <v>362</v>
      </c>
      <c r="C88" s="75">
        <v>0</v>
      </c>
      <c r="D88" s="75">
        <v>0</v>
      </c>
      <c r="E88" s="75">
        <v>0</v>
      </c>
      <c r="F88" s="192">
        <f>SUM(C88:E88)</f>
        <v>0</v>
      </c>
      <c r="G88" s="221">
        <v>0</v>
      </c>
      <c r="H88" s="103">
        <v>0</v>
      </c>
      <c r="I88" s="103">
        <v>0</v>
      </c>
      <c r="J88" s="103">
        <f>SUM(G88:I88)</f>
        <v>0</v>
      </c>
      <c r="K88" s="221">
        <v>0</v>
      </c>
      <c r="L88" s="103">
        <v>0</v>
      </c>
      <c r="M88" s="103">
        <v>0</v>
      </c>
      <c r="N88" s="103">
        <f>SUM(K88:M88)</f>
        <v>0</v>
      </c>
      <c r="O88" s="221">
        <v>0</v>
      </c>
      <c r="P88" s="103">
        <v>0</v>
      </c>
      <c r="Q88" s="103">
        <v>0</v>
      </c>
      <c r="R88" s="103">
        <f>SUM(O88:Q88)</f>
        <v>0</v>
      </c>
    </row>
    <row r="89" spans="1:18" ht="15" customHeight="1" x14ac:dyDescent="0.25">
      <c r="A89" s="269" t="s">
        <v>363</v>
      </c>
      <c r="B89" s="263" t="s">
        <v>364</v>
      </c>
      <c r="C89" s="75">
        <v>0</v>
      </c>
      <c r="D89" s="75">
        <v>0</v>
      </c>
      <c r="E89" s="75">
        <v>0</v>
      </c>
      <c r="F89" s="192">
        <f>SUM(C89:E89)</f>
        <v>0</v>
      </c>
      <c r="G89" s="221">
        <v>0</v>
      </c>
      <c r="H89" s="103">
        <v>0</v>
      </c>
      <c r="I89" s="103">
        <v>0</v>
      </c>
      <c r="J89" s="103">
        <f>SUM(G89:I89)</f>
        <v>0</v>
      </c>
      <c r="K89" s="221">
        <v>0</v>
      </c>
      <c r="L89" s="103">
        <v>0</v>
      </c>
      <c r="M89" s="103">
        <v>0</v>
      </c>
      <c r="N89" s="103">
        <f>SUM(K89:M89)</f>
        <v>0</v>
      </c>
      <c r="O89" s="221">
        <v>0</v>
      </c>
      <c r="P89" s="103">
        <v>0</v>
      </c>
      <c r="Q89" s="103">
        <v>0</v>
      </c>
      <c r="R89" s="103">
        <f>SUM(O89:Q89)</f>
        <v>0</v>
      </c>
    </row>
    <row r="90" spans="1:18" ht="15" customHeight="1" x14ac:dyDescent="0.25">
      <c r="A90" s="269" t="s">
        <v>365</v>
      </c>
      <c r="B90" s="263" t="s">
        <v>366</v>
      </c>
      <c r="C90" s="75">
        <v>0</v>
      </c>
      <c r="D90" s="75">
        <v>0</v>
      </c>
      <c r="E90" s="75">
        <v>0</v>
      </c>
      <c r="F90" s="192">
        <f>SUM(C90:E90)</f>
        <v>0</v>
      </c>
      <c r="G90" s="221">
        <v>0</v>
      </c>
      <c r="H90" s="103">
        <v>0</v>
      </c>
      <c r="I90" s="103">
        <v>0</v>
      </c>
      <c r="J90" s="103">
        <f>SUM(G90:I90)</f>
        <v>0</v>
      </c>
      <c r="K90" s="221">
        <v>0</v>
      </c>
      <c r="L90" s="103">
        <v>0</v>
      </c>
      <c r="M90" s="103">
        <v>0</v>
      </c>
      <c r="N90" s="103">
        <f>SUM(K90:M90)</f>
        <v>0</v>
      </c>
      <c r="O90" s="221">
        <v>0</v>
      </c>
      <c r="P90" s="103">
        <v>0</v>
      </c>
      <c r="Q90" s="103">
        <v>0</v>
      </c>
      <c r="R90" s="103">
        <f>SUM(O90:Q90)</f>
        <v>0</v>
      </c>
    </row>
    <row r="91" spans="1:18" ht="15" customHeight="1" x14ac:dyDescent="0.25">
      <c r="A91" s="264" t="s">
        <v>506</v>
      </c>
      <c r="B91" s="263" t="s">
        <v>367</v>
      </c>
      <c r="C91" s="75">
        <v>0</v>
      </c>
      <c r="D91" s="75">
        <v>0</v>
      </c>
      <c r="E91" s="75">
        <v>0</v>
      </c>
      <c r="F91" s="192">
        <f>SUM(C91:E91)</f>
        <v>0</v>
      </c>
      <c r="G91" s="221">
        <v>0</v>
      </c>
      <c r="H91" s="103">
        <v>0</v>
      </c>
      <c r="I91" s="103">
        <v>0</v>
      </c>
      <c r="J91" s="103">
        <f>SUM(G91:I91)</f>
        <v>0</v>
      </c>
      <c r="K91" s="221">
        <v>0</v>
      </c>
      <c r="L91" s="103">
        <v>0</v>
      </c>
      <c r="M91" s="103">
        <v>0</v>
      </c>
      <c r="N91" s="103">
        <f>SUM(K91:M91)</f>
        <v>0</v>
      </c>
      <c r="O91" s="221">
        <v>0</v>
      </c>
      <c r="P91" s="103">
        <v>0</v>
      </c>
      <c r="Q91" s="103">
        <v>0</v>
      </c>
      <c r="R91" s="103">
        <f>SUM(O91:Q91)</f>
        <v>0</v>
      </c>
    </row>
    <row r="92" spans="1:18" ht="15" customHeight="1" x14ac:dyDescent="0.25">
      <c r="A92" s="271" t="s">
        <v>525</v>
      </c>
      <c r="B92" s="265" t="s">
        <v>369</v>
      </c>
      <c r="C92" s="100">
        <f>C76+C81+C86+C87+C88+C89+C90+C91</f>
        <v>168915167</v>
      </c>
      <c r="D92" s="100">
        <f>D76+D81+D86+D87+D89+D88+D90+D91</f>
        <v>0</v>
      </c>
      <c r="E92" s="100">
        <f>E76+E81+E86+E87+E89+E88+E90+E91</f>
        <v>0</v>
      </c>
      <c r="F92" s="193">
        <f>SUM(C92:E92)</f>
        <v>168915167</v>
      </c>
      <c r="G92" s="223">
        <f>G76+G81+G86+G87+G88+G89+G90+G91</f>
        <v>168915167</v>
      </c>
      <c r="H92" s="224">
        <f>H76+H81+H86+H87+H89+H88+H90+H91</f>
        <v>0</v>
      </c>
      <c r="I92" s="224">
        <f>I76+I81+I86+I87+I89+I88+I90+I91</f>
        <v>0</v>
      </c>
      <c r="J92" s="224">
        <f>SUM(G92:I92)</f>
        <v>168915167</v>
      </c>
      <c r="K92" s="223">
        <f>K76+K81+K86+K87+K88+K89+K90+K91</f>
        <v>164701050</v>
      </c>
      <c r="L92" s="224">
        <f>L76+L81+L86+L87+L89+L88+L90+L91</f>
        <v>0</v>
      </c>
      <c r="M92" s="224">
        <f>M76+M81+M86+M87+M89+M88+M90+M91</f>
        <v>0</v>
      </c>
      <c r="N92" s="224">
        <f>SUM(K92:M92)</f>
        <v>164701050</v>
      </c>
      <c r="O92" s="223">
        <f>O76+O81+O86+O87+O88+O89+O90+O91</f>
        <v>164701050</v>
      </c>
      <c r="P92" s="224">
        <f>P76+P81+P86+P87+P89+P88+P90+P91</f>
        <v>0</v>
      </c>
      <c r="Q92" s="224">
        <f>Q76+Q81+Q86+Q87+Q89+Q88+Q90+Q91</f>
        <v>0</v>
      </c>
      <c r="R92" s="224">
        <f>SUM(O92:Q92)</f>
        <v>164701050</v>
      </c>
    </row>
    <row r="93" spans="1:18" ht="15" customHeight="1" x14ac:dyDescent="0.25">
      <c r="A93" s="268" t="s">
        <v>370</v>
      </c>
      <c r="B93" s="177" t="s">
        <v>371</v>
      </c>
      <c r="C93" s="72">
        <v>0</v>
      </c>
      <c r="D93" s="72">
        <v>0</v>
      </c>
      <c r="E93" s="72">
        <v>0</v>
      </c>
      <c r="F93" s="191">
        <f>SUM(C93:E93)</f>
        <v>0</v>
      </c>
      <c r="G93" s="212">
        <v>0</v>
      </c>
      <c r="H93" s="93">
        <v>0</v>
      </c>
      <c r="I93" s="93">
        <v>0</v>
      </c>
      <c r="J93" s="93">
        <f>SUM(G93:I93)</f>
        <v>0</v>
      </c>
      <c r="K93" s="212">
        <v>0</v>
      </c>
      <c r="L93" s="93">
        <v>0</v>
      </c>
      <c r="M93" s="93">
        <v>0</v>
      </c>
      <c r="N93" s="93">
        <f>SUM(K93:M93)</f>
        <v>0</v>
      </c>
      <c r="O93" s="212">
        <v>0</v>
      </c>
      <c r="P93" s="93">
        <v>0</v>
      </c>
      <c r="Q93" s="93">
        <v>0</v>
      </c>
      <c r="R93" s="93">
        <f>SUM(O93:Q93)</f>
        <v>0</v>
      </c>
    </row>
    <row r="94" spans="1:18" ht="15" customHeight="1" x14ac:dyDescent="0.25">
      <c r="A94" s="268" t="s">
        <v>372</v>
      </c>
      <c r="B94" s="177" t="s">
        <v>373</v>
      </c>
      <c r="C94" s="72">
        <v>0</v>
      </c>
      <c r="D94" s="72">
        <v>0</v>
      </c>
      <c r="E94" s="72">
        <v>0</v>
      </c>
      <c r="F94" s="191">
        <f>SUM(C94:E94)</f>
        <v>0</v>
      </c>
      <c r="G94" s="212">
        <v>0</v>
      </c>
      <c r="H94" s="93">
        <v>0</v>
      </c>
      <c r="I94" s="93">
        <v>0</v>
      </c>
      <c r="J94" s="93">
        <f>SUM(G94:I94)</f>
        <v>0</v>
      </c>
      <c r="K94" s="212">
        <v>0</v>
      </c>
      <c r="L94" s="93">
        <v>0</v>
      </c>
      <c r="M94" s="93">
        <v>0</v>
      </c>
      <c r="N94" s="93">
        <f>SUM(K94:M94)</f>
        <v>0</v>
      </c>
      <c r="O94" s="212">
        <v>0</v>
      </c>
      <c r="P94" s="93">
        <v>0</v>
      </c>
      <c r="Q94" s="93">
        <v>0</v>
      </c>
      <c r="R94" s="93">
        <f>SUM(O94:Q94)</f>
        <v>0</v>
      </c>
    </row>
    <row r="95" spans="1:18" ht="15" customHeight="1" x14ac:dyDescent="0.25">
      <c r="A95" s="267" t="s">
        <v>374</v>
      </c>
      <c r="B95" s="177" t="s">
        <v>375</v>
      </c>
      <c r="C95" s="72">
        <v>0</v>
      </c>
      <c r="D95" s="72">
        <v>0</v>
      </c>
      <c r="E95" s="72">
        <v>0</v>
      </c>
      <c r="F95" s="191">
        <f>SUM(C95:E95)</f>
        <v>0</v>
      </c>
      <c r="G95" s="212">
        <v>0</v>
      </c>
      <c r="H95" s="93">
        <v>0</v>
      </c>
      <c r="I95" s="93">
        <v>0</v>
      </c>
      <c r="J95" s="93">
        <f>SUM(G95:I95)</f>
        <v>0</v>
      </c>
      <c r="K95" s="212">
        <v>0</v>
      </c>
      <c r="L95" s="93">
        <v>0</v>
      </c>
      <c r="M95" s="93">
        <v>0</v>
      </c>
      <c r="N95" s="93">
        <f>SUM(K95:M95)</f>
        <v>0</v>
      </c>
      <c r="O95" s="212">
        <v>0</v>
      </c>
      <c r="P95" s="93">
        <v>0</v>
      </c>
      <c r="Q95" s="93">
        <v>0</v>
      </c>
      <c r="R95" s="93">
        <f>SUM(O95:Q95)</f>
        <v>0</v>
      </c>
    </row>
    <row r="96" spans="1:18" ht="15" customHeight="1" x14ac:dyDescent="0.25">
      <c r="A96" s="267" t="s">
        <v>507</v>
      </c>
      <c r="B96" s="177" t="s">
        <v>376</v>
      </c>
      <c r="C96" s="72">
        <v>0</v>
      </c>
      <c r="D96" s="72">
        <v>0</v>
      </c>
      <c r="E96" s="72">
        <v>0</v>
      </c>
      <c r="F96" s="191">
        <f>SUM(C96:E96)</f>
        <v>0</v>
      </c>
      <c r="G96" s="212">
        <v>0</v>
      </c>
      <c r="H96" s="93">
        <v>0</v>
      </c>
      <c r="I96" s="93">
        <v>0</v>
      </c>
      <c r="J96" s="93">
        <f>SUM(G96:I96)</f>
        <v>0</v>
      </c>
      <c r="K96" s="212">
        <v>0</v>
      </c>
      <c r="L96" s="93">
        <v>0</v>
      </c>
      <c r="M96" s="93">
        <v>0</v>
      </c>
      <c r="N96" s="93">
        <f>SUM(K96:M96)</f>
        <v>0</v>
      </c>
      <c r="O96" s="212">
        <v>0</v>
      </c>
      <c r="P96" s="93">
        <v>0</v>
      </c>
      <c r="Q96" s="93">
        <v>0</v>
      </c>
      <c r="R96" s="93">
        <f>SUM(O96:Q96)</f>
        <v>0</v>
      </c>
    </row>
    <row r="97" spans="1:18" ht="15" customHeight="1" x14ac:dyDescent="0.25">
      <c r="A97" s="269" t="s">
        <v>526</v>
      </c>
      <c r="B97" s="263" t="s">
        <v>377</v>
      </c>
      <c r="C97" s="75">
        <v>0</v>
      </c>
      <c r="D97" s="75">
        <v>0</v>
      </c>
      <c r="E97" s="75">
        <v>0</v>
      </c>
      <c r="F97" s="192">
        <f>SUM(C97:E97)</f>
        <v>0</v>
      </c>
      <c r="G97" s="221">
        <v>0</v>
      </c>
      <c r="H97" s="103">
        <v>0</v>
      </c>
      <c r="I97" s="103">
        <v>0</v>
      </c>
      <c r="J97" s="103">
        <f>SUM(G97:I97)</f>
        <v>0</v>
      </c>
      <c r="K97" s="221">
        <v>0</v>
      </c>
      <c r="L97" s="103">
        <v>0</v>
      </c>
      <c r="M97" s="103">
        <v>0</v>
      </c>
      <c r="N97" s="103">
        <f>SUM(K97:M97)</f>
        <v>0</v>
      </c>
      <c r="O97" s="221">
        <v>0</v>
      </c>
      <c r="P97" s="103">
        <v>0</v>
      </c>
      <c r="Q97" s="103">
        <v>0</v>
      </c>
      <c r="R97" s="103">
        <f>SUM(O97:Q97)</f>
        <v>0</v>
      </c>
    </row>
    <row r="98" spans="1:18" x14ac:dyDescent="0.25">
      <c r="A98" s="264" t="s">
        <v>378</v>
      </c>
      <c r="B98" s="263" t="s">
        <v>379</v>
      </c>
      <c r="C98" s="75">
        <v>0</v>
      </c>
      <c r="D98" s="75">
        <v>0</v>
      </c>
      <c r="E98" s="75">
        <v>0</v>
      </c>
      <c r="F98" s="192">
        <f>SUM(C98:E98)</f>
        <v>0</v>
      </c>
      <c r="G98" s="221">
        <v>0</v>
      </c>
      <c r="H98" s="103">
        <v>0</v>
      </c>
      <c r="I98" s="103">
        <v>0</v>
      </c>
      <c r="J98" s="103">
        <f>SUM(G98:I98)</f>
        <v>0</v>
      </c>
      <c r="K98" s="221">
        <v>0</v>
      </c>
      <c r="L98" s="103">
        <v>0</v>
      </c>
      <c r="M98" s="103">
        <v>0</v>
      </c>
      <c r="N98" s="103">
        <f>SUM(K98:M98)</f>
        <v>0</v>
      </c>
      <c r="O98" s="221">
        <v>0</v>
      </c>
      <c r="P98" s="103">
        <v>0</v>
      </c>
      <c r="Q98" s="103">
        <v>0</v>
      </c>
      <c r="R98" s="103">
        <f>SUM(O98:Q98)</f>
        <v>0</v>
      </c>
    </row>
    <row r="99" spans="1:18" ht="15.75" x14ac:dyDescent="0.25">
      <c r="A99" s="108" t="s">
        <v>527</v>
      </c>
      <c r="B99" s="109" t="s">
        <v>380</v>
      </c>
      <c r="C99" s="107">
        <f>C92+C97+C98</f>
        <v>168915167</v>
      </c>
      <c r="D99" s="107">
        <f>D92+D97+D98</f>
        <v>0</v>
      </c>
      <c r="E99" s="107">
        <f>E92+E97+E98</f>
        <v>0</v>
      </c>
      <c r="F99" s="195">
        <f>SUM(C99:E99)</f>
        <v>168915167</v>
      </c>
      <c r="G99" s="228">
        <f>G92+G97+G98</f>
        <v>168915167</v>
      </c>
      <c r="H99" s="229">
        <f>H92+H97+H98</f>
        <v>0</v>
      </c>
      <c r="I99" s="229">
        <f>I92+I97+I98</f>
        <v>0</v>
      </c>
      <c r="J99" s="229">
        <f>SUM(G99:I99)</f>
        <v>168915167</v>
      </c>
      <c r="K99" s="228">
        <f>K92+K97+K98</f>
        <v>164701050</v>
      </c>
      <c r="L99" s="229">
        <f>L92+L97+L98</f>
        <v>0</v>
      </c>
      <c r="M99" s="229">
        <f>M92+M97+M98</f>
        <v>0</v>
      </c>
      <c r="N99" s="229">
        <f>SUM(K99:M99)</f>
        <v>164701050</v>
      </c>
      <c r="O99" s="228">
        <f>O92+O97+O98</f>
        <v>164701050</v>
      </c>
      <c r="P99" s="229">
        <f>P92+P97+P98</f>
        <v>0</v>
      </c>
      <c r="Q99" s="229">
        <f>Q92+Q97+Q98</f>
        <v>0</v>
      </c>
      <c r="R99" s="229">
        <f>SUM(O99:Q99)</f>
        <v>164701050</v>
      </c>
    </row>
    <row r="100" spans="1:18" ht="17.25" x14ac:dyDescent="0.3">
      <c r="A100" s="110" t="s">
        <v>509</v>
      </c>
      <c r="B100" s="110"/>
      <c r="C100" s="112">
        <f>C70+C99</f>
        <v>290486195</v>
      </c>
      <c r="D100" s="112">
        <f>D70+D99</f>
        <v>300000</v>
      </c>
      <c r="E100" s="112">
        <f>E70+E99</f>
        <v>10000</v>
      </c>
      <c r="F100" s="197">
        <f>SUM(C100:E100)</f>
        <v>290796195</v>
      </c>
      <c r="G100" s="232">
        <f>G70+G99</f>
        <v>305755429</v>
      </c>
      <c r="H100" s="233">
        <f>H70+H99</f>
        <v>300000</v>
      </c>
      <c r="I100" s="233">
        <f>I70+I99</f>
        <v>10000</v>
      </c>
      <c r="J100" s="234">
        <f>SUM(G100:I100)</f>
        <v>306065429</v>
      </c>
      <c r="K100" s="232">
        <f>K70+K99</f>
        <v>301932227</v>
      </c>
      <c r="L100" s="233">
        <f>L70+L99</f>
        <v>300000</v>
      </c>
      <c r="M100" s="233">
        <f>M70+M99</f>
        <v>10000</v>
      </c>
      <c r="N100" s="234">
        <f>SUM(K100:M100)</f>
        <v>302242227</v>
      </c>
      <c r="O100" s="232">
        <f>O70+O99</f>
        <v>326526093</v>
      </c>
      <c r="P100" s="233">
        <f>P70+P99</f>
        <v>300000</v>
      </c>
      <c r="Q100" s="233">
        <f>Q70+Q99</f>
        <v>10000</v>
      </c>
      <c r="R100" s="234">
        <f>SUM(O100:Q100)</f>
        <v>326836093</v>
      </c>
    </row>
  </sheetData>
  <mergeCells count="7">
    <mergeCell ref="O6:R6"/>
    <mergeCell ref="K6:N6"/>
    <mergeCell ref="B1:J1"/>
    <mergeCell ref="A3:F3"/>
    <mergeCell ref="A4:F4"/>
    <mergeCell ref="C6:F6"/>
    <mergeCell ref="G6:J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08BCF5-86F3-46B2-8C22-D6CD99F0A870}">
  <sheetPr>
    <tabColor theme="7" tint="-0.499984740745262"/>
    <pageSetUpPr fitToPage="1"/>
  </sheetPr>
  <dimension ref="A1:F64"/>
  <sheetViews>
    <sheetView workbookViewId="0">
      <selection sqref="A1:F1"/>
    </sheetView>
  </sheetViews>
  <sheetFormatPr defaultRowHeight="15" x14ac:dyDescent="0.25"/>
  <cols>
    <col min="1" max="1" width="64.7109375" customWidth="1"/>
    <col min="2" max="2" width="9.42578125" customWidth="1"/>
    <col min="3" max="4" width="22.42578125" customWidth="1"/>
    <col min="5" max="5" width="18" customWidth="1"/>
    <col min="6" max="6" width="18.7109375" customWidth="1"/>
    <col min="7" max="7" width="10.85546875" bestFit="1" customWidth="1"/>
    <col min="255" max="255" width="64.7109375" customWidth="1"/>
    <col min="256" max="256" width="9.42578125" customWidth="1"/>
    <col min="257" max="257" width="22.42578125" customWidth="1"/>
    <col min="258" max="258" width="18.85546875" customWidth="1"/>
    <col min="259" max="259" width="18.7109375" customWidth="1"/>
    <col min="260" max="260" width="18.28515625" customWidth="1"/>
    <col min="261" max="261" width="18" customWidth="1"/>
    <col min="262" max="262" width="18.7109375" customWidth="1"/>
    <col min="511" max="511" width="64.7109375" customWidth="1"/>
    <col min="512" max="512" width="9.42578125" customWidth="1"/>
    <col min="513" max="513" width="22.42578125" customWidth="1"/>
    <col min="514" max="514" width="18.85546875" customWidth="1"/>
    <col min="515" max="515" width="18.7109375" customWidth="1"/>
    <col min="516" max="516" width="18.28515625" customWidth="1"/>
    <col min="517" max="517" width="18" customWidth="1"/>
    <col min="518" max="518" width="18.7109375" customWidth="1"/>
    <col min="767" max="767" width="64.7109375" customWidth="1"/>
    <col min="768" max="768" width="9.42578125" customWidth="1"/>
    <col min="769" max="769" width="22.42578125" customWidth="1"/>
    <col min="770" max="770" width="18.85546875" customWidth="1"/>
    <col min="771" max="771" width="18.7109375" customWidth="1"/>
    <col min="772" max="772" width="18.28515625" customWidth="1"/>
    <col min="773" max="773" width="18" customWidth="1"/>
    <col min="774" max="774" width="18.7109375" customWidth="1"/>
    <col min="1023" max="1023" width="64.7109375" customWidth="1"/>
    <col min="1024" max="1024" width="9.42578125" customWidth="1"/>
    <col min="1025" max="1025" width="22.42578125" customWidth="1"/>
    <col min="1026" max="1026" width="18.85546875" customWidth="1"/>
    <col min="1027" max="1027" width="18.7109375" customWidth="1"/>
    <col min="1028" max="1028" width="18.28515625" customWidth="1"/>
    <col min="1029" max="1029" width="18" customWidth="1"/>
    <col min="1030" max="1030" width="18.7109375" customWidth="1"/>
    <col min="1279" max="1279" width="64.7109375" customWidth="1"/>
    <col min="1280" max="1280" width="9.42578125" customWidth="1"/>
    <col min="1281" max="1281" width="22.42578125" customWidth="1"/>
    <col min="1282" max="1282" width="18.85546875" customWidth="1"/>
    <col min="1283" max="1283" width="18.7109375" customWidth="1"/>
    <col min="1284" max="1284" width="18.28515625" customWidth="1"/>
    <col min="1285" max="1285" width="18" customWidth="1"/>
    <col min="1286" max="1286" width="18.7109375" customWidth="1"/>
    <col min="1535" max="1535" width="64.7109375" customWidth="1"/>
    <col min="1536" max="1536" width="9.42578125" customWidth="1"/>
    <col min="1537" max="1537" width="22.42578125" customWidth="1"/>
    <col min="1538" max="1538" width="18.85546875" customWidth="1"/>
    <col min="1539" max="1539" width="18.7109375" customWidth="1"/>
    <col min="1540" max="1540" width="18.28515625" customWidth="1"/>
    <col min="1541" max="1541" width="18" customWidth="1"/>
    <col min="1542" max="1542" width="18.7109375" customWidth="1"/>
    <col min="1791" max="1791" width="64.7109375" customWidth="1"/>
    <col min="1792" max="1792" width="9.42578125" customWidth="1"/>
    <col min="1793" max="1793" width="22.42578125" customWidth="1"/>
    <col min="1794" max="1794" width="18.85546875" customWidth="1"/>
    <col min="1795" max="1795" width="18.7109375" customWidth="1"/>
    <col min="1796" max="1796" width="18.28515625" customWidth="1"/>
    <col min="1797" max="1797" width="18" customWidth="1"/>
    <col min="1798" max="1798" width="18.7109375" customWidth="1"/>
    <col min="2047" max="2047" width="64.7109375" customWidth="1"/>
    <col min="2048" max="2048" width="9.42578125" customWidth="1"/>
    <col min="2049" max="2049" width="22.42578125" customWidth="1"/>
    <col min="2050" max="2050" width="18.85546875" customWidth="1"/>
    <col min="2051" max="2051" width="18.7109375" customWidth="1"/>
    <col min="2052" max="2052" width="18.28515625" customWidth="1"/>
    <col min="2053" max="2053" width="18" customWidth="1"/>
    <col min="2054" max="2054" width="18.7109375" customWidth="1"/>
    <col min="2303" max="2303" width="64.7109375" customWidth="1"/>
    <col min="2304" max="2304" width="9.42578125" customWidth="1"/>
    <col min="2305" max="2305" width="22.42578125" customWidth="1"/>
    <col min="2306" max="2306" width="18.85546875" customWidth="1"/>
    <col min="2307" max="2307" width="18.7109375" customWidth="1"/>
    <col min="2308" max="2308" width="18.28515625" customWidth="1"/>
    <col min="2309" max="2309" width="18" customWidth="1"/>
    <col min="2310" max="2310" width="18.7109375" customWidth="1"/>
    <col min="2559" max="2559" width="64.7109375" customWidth="1"/>
    <col min="2560" max="2560" width="9.42578125" customWidth="1"/>
    <col min="2561" max="2561" width="22.42578125" customWidth="1"/>
    <col min="2562" max="2562" width="18.85546875" customWidth="1"/>
    <col min="2563" max="2563" width="18.7109375" customWidth="1"/>
    <col min="2564" max="2564" width="18.28515625" customWidth="1"/>
    <col min="2565" max="2565" width="18" customWidth="1"/>
    <col min="2566" max="2566" width="18.7109375" customWidth="1"/>
    <col min="2815" max="2815" width="64.7109375" customWidth="1"/>
    <col min="2816" max="2816" width="9.42578125" customWidth="1"/>
    <col min="2817" max="2817" width="22.42578125" customWidth="1"/>
    <col min="2818" max="2818" width="18.85546875" customWidth="1"/>
    <col min="2819" max="2819" width="18.7109375" customWidth="1"/>
    <col min="2820" max="2820" width="18.28515625" customWidth="1"/>
    <col min="2821" max="2821" width="18" customWidth="1"/>
    <col min="2822" max="2822" width="18.7109375" customWidth="1"/>
    <col min="3071" max="3071" width="64.7109375" customWidth="1"/>
    <col min="3072" max="3072" width="9.42578125" customWidth="1"/>
    <col min="3073" max="3073" width="22.42578125" customWidth="1"/>
    <col min="3074" max="3074" width="18.85546875" customWidth="1"/>
    <col min="3075" max="3075" width="18.7109375" customWidth="1"/>
    <col min="3076" max="3076" width="18.28515625" customWidth="1"/>
    <col min="3077" max="3077" width="18" customWidth="1"/>
    <col min="3078" max="3078" width="18.7109375" customWidth="1"/>
    <col min="3327" max="3327" width="64.7109375" customWidth="1"/>
    <col min="3328" max="3328" width="9.42578125" customWidth="1"/>
    <col min="3329" max="3329" width="22.42578125" customWidth="1"/>
    <col min="3330" max="3330" width="18.85546875" customWidth="1"/>
    <col min="3331" max="3331" width="18.7109375" customWidth="1"/>
    <col min="3332" max="3332" width="18.28515625" customWidth="1"/>
    <col min="3333" max="3333" width="18" customWidth="1"/>
    <col min="3334" max="3334" width="18.7109375" customWidth="1"/>
    <col min="3583" max="3583" width="64.7109375" customWidth="1"/>
    <col min="3584" max="3584" width="9.42578125" customWidth="1"/>
    <col min="3585" max="3585" width="22.42578125" customWidth="1"/>
    <col min="3586" max="3586" width="18.85546875" customWidth="1"/>
    <col min="3587" max="3587" width="18.7109375" customWidth="1"/>
    <col min="3588" max="3588" width="18.28515625" customWidth="1"/>
    <col min="3589" max="3589" width="18" customWidth="1"/>
    <col min="3590" max="3590" width="18.7109375" customWidth="1"/>
    <col min="3839" max="3839" width="64.7109375" customWidth="1"/>
    <col min="3840" max="3840" width="9.42578125" customWidth="1"/>
    <col min="3841" max="3841" width="22.42578125" customWidth="1"/>
    <col min="3842" max="3842" width="18.85546875" customWidth="1"/>
    <col min="3843" max="3843" width="18.7109375" customWidth="1"/>
    <col min="3844" max="3844" width="18.28515625" customWidth="1"/>
    <col min="3845" max="3845" width="18" customWidth="1"/>
    <col min="3846" max="3846" width="18.7109375" customWidth="1"/>
    <col min="4095" max="4095" width="64.7109375" customWidth="1"/>
    <col min="4096" max="4096" width="9.42578125" customWidth="1"/>
    <col min="4097" max="4097" width="22.42578125" customWidth="1"/>
    <col min="4098" max="4098" width="18.85546875" customWidth="1"/>
    <col min="4099" max="4099" width="18.7109375" customWidth="1"/>
    <col min="4100" max="4100" width="18.28515625" customWidth="1"/>
    <col min="4101" max="4101" width="18" customWidth="1"/>
    <col min="4102" max="4102" width="18.7109375" customWidth="1"/>
    <col min="4351" max="4351" width="64.7109375" customWidth="1"/>
    <col min="4352" max="4352" width="9.42578125" customWidth="1"/>
    <col min="4353" max="4353" width="22.42578125" customWidth="1"/>
    <col min="4354" max="4354" width="18.85546875" customWidth="1"/>
    <col min="4355" max="4355" width="18.7109375" customWidth="1"/>
    <col min="4356" max="4356" width="18.28515625" customWidth="1"/>
    <col min="4357" max="4357" width="18" customWidth="1"/>
    <col min="4358" max="4358" width="18.7109375" customWidth="1"/>
    <col min="4607" max="4607" width="64.7109375" customWidth="1"/>
    <col min="4608" max="4608" width="9.42578125" customWidth="1"/>
    <col min="4609" max="4609" width="22.42578125" customWidth="1"/>
    <col min="4610" max="4610" width="18.85546875" customWidth="1"/>
    <col min="4611" max="4611" width="18.7109375" customWidth="1"/>
    <col min="4612" max="4612" width="18.28515625" customWidth="1"/>
    <col min="4613" max="4613" width="18" customWidth="1"/>
    <col min="4614" max="4614" width="18.7109375" customWidth="1"/>
    <col min="4863" max="4863" width="64.7109375" customWidth="1"/>
    <col min="4864" max="4864" width="9.42578125" customWidth="1"/>
    <col min="4865" max="4865" width="22.42578125" customWidth="1"/>
    <col min="4866" max="4866" width="18.85546875" customWidth="1"/>
    <col min="4867" max="4867" width="18.7109375" customWidth="1"/>
    <col min="4868" max="4868" width="18.28515625" customWidth="1"/>
    <col min="4869" max="4869" width="18" customWidth="1"/>
    <col min="4870" max="4870" width="18.7109375" customWidth="1"/>
    <col min="5119" max="5119" width="64.7109375" customWidth="1"/>
    <col min="5120" max="5120" width="9.42578125" customWidth="1"/>
    <col min="5121" max="5121" width="22.42578125" customWidth="1"/>
    <col min="5122" max="5122" width="18.85546875" customWidth="1"/>
    <col min="5123" max="5123" width="18.7109375" customWidth="1"/>
    <col min="5124" max="5124" width="18.28515625" customWidth="1"/>
    <col min="5125" max="5125" width="18" customWidth="1"/>
    <col min="5126" max="5126" width="18.7109375" customWidth="1"/>
    <col min="5375" max="5375" width="64.7109375" customWidth="1"/>
    <col min="5376" max="5376" width="9.42578125" customWidth="1"/>
    <col min="5377" max="5377" width="22.42578125" customWidth="1"/>
    <col min="5378" max="5378" width="18.85546875" customWidth="1"/>
    <col min="5379" max="5379" width="18.7109375" customWidth="1"/>
    <col min="5380" max="5380" width="18.28515625" customWidth="1"/>
    <col min="5381" max="5381" width="18" customWidth="1"/>
    <col min="5382" max="5382" width="18.7109375" customWidth="1"/>
    <col min="5631" max="5631" width="64.7109375" customWidth="1"/>
    <col min="5632" max="5632" width="9.42578125" customWidth="1"/>
    <col min="5633" max="5633" width="22.42578125" customWidth="1"/>
    <col min="5634" max="5634" width="18.85546875" customWidth="1"/>
    <col min="5635" max="5635" width="18.7109375" customWidth="1"/>
    <col min="5636" max="5636" width="18.28515625" customWidth="1"/>
    <col min="5637" max="5637" width="18" customWidth="1"/>
    <col min="5638" max="5638" width="18.7109375" customWidth="1"/>
    <col min="5887" max="5887" width="64.7109375" customWidth="1"/>
    <col min="5888" max="5888" width="9.42578125" customWidth="1"/>
    <col min="5889" max="5889" width="22.42578125" customWidth="1"/>
    <col min="5890" max="5890" width="18.85546875" customWidth="1"/>
    <col min="5891" max="5891" width="18.7109375" customWidth="1"/>
    <col min="5892" max="5892" width="18.28515625" customWidth="1"/>
    <col min="5893" max="5893" width="18" customWidth="1"/>
    <col min="5894" max="5894" width="18.7109375" customWidth="1"/>
    <col min="6143" max="6143" width="64.7109375" customWidth="1"/>
    <col min="6144" max="6144" width="9.42578125" customWidth="1"/>
    <col min="6145" max="6145" width="22.42578125" customWidth="1"/>
    <col min="6146" max="6146" width="18.85546875" customWidth="1"/>
    <col min="6147" max="6147" width="18.7109375" customWidth="1"/>
    <col min="6148" max="6148" width="18.28515625" customWidth="1"/>
    <col min="6149" max="6149" width="18" customWidth="1"/>
    <col min="6150" max="6150" width="18.7109375" customWidth="1"/>
    <col min="6399" max="6399" width="64.7109375" customWidth="1"/>
    <col min="6400" max="6400" width="9.42578125" customWidth="1"/>
    <col min="6401" max="6401" width="22.42578125" customWidth="1"/>
    <col min="6402" max="6402" width="18.85546875" customWidth="1"/>
    <col min="6403" max="6403" width="18.7109375" customWidth="1"/>
    <col min="6404" max="6404" width="18.28515625" customWidth="1"/>
    <col min="6405" max="6405" width="18" customWidth="1"/>
    <col min="6406" max="6406" width="18.7109375" customWidth="1"/>
    <col min="6655" max="6655" width="64.7109375" customWidth="1"/>
    <col min="6656" max="6656" width="9.42578125" customWidth="1"/>
    <col min="6657" max="6657" width="22.42578125" customWidth="1"/>
    <col min="6658" max="6658" width="18.85546875" customWidth="1"/>
    <col min="6659" max="6659" width="18.7109375" customWidth="1"/>
    <col min="6660" max="6660" width="18.28515625" customWidth="1"/>
    <col min="6661" max="6661" width="18" customWidth="1"/>
    <col min="6662" max="6662" width="18.7109375" customWidth="1"/>
    <col min="6911" max="6911" width="64.7109375" customWidth="1"/>
    <col min="6912" max="6912" width="9.42578125" customWidth="1"/>
    <col min="6913" max="6913" width="22.42578125" customWidth="1"/>
    <col min="6914" max="6914" width="18.85546875" customWidth="1"/>
    <col min="6915" max="6915" width="18.7109375" customWidth="1"/>
    <col min="6916" max="6916" width="18.28515625" customWidth="1"/>
    <col min="6917" max="6917" width="18" customWidth="1"/>
    <col min="6918" max="6918" width="18.7109375" customWidth="1"/>
    <col min="7167" max="7167" width="64.7109375" customWidth="1"/>
    <col min="7168" max="7168" width="9.42578125" customWidth="1"/>
    <col min="7169" max="7169" width="22.42578125" customWidth="1"/>
    <col min="7170" max="7170" width="18.85546875" customWidth="1"/>
    <col min="7171" max="7171" width="18.7109375" customWidth="1"/>
    <col min="7172" max="7172" width="18.28515625" customWidth="1"/>
    <col min="7173" max="7173" width="18" customWidth="1"/>
    <col min="7174" max="7174" width="18.7109375" customWidth="1"/>
    <col min="7423" max="7423" width="64.7109375" customWidth="1"/>
    <col min="7424" max="7424" width="9.42578125" customWidth="1"/>
    <col min="7425" max="7425" width="22.42578125" customWidth="1"/>
    <col min="7426" max="7426" width="18.85546875" customWidth="1"/>
    <col min="7427" max="7427" width="18.7109375" customWidth="1"/>
    <col min="7428" max="7428" width="18.28515625" customWidth="1"/>
    <col min="7429" max="7429" width="18" customWidth="1"/>
    <col min="7430" max="7430" width="18.7109375" customWidth="1"/>
    <col min="7679" max="7679" width="64.7109375" customWidth="1"/>
    <col min="7680" max="7680" width="9.42578125" customWidth="1"/>
    <col min="7681" max="7681" width="22.42578125" customWidth="1"/>
    <col min="7682" max="7682" width="18.85546875" customWidth="1"/>
    <col min="7683" max="7683" width="18.7109375" customWidth="1"/>
    <col min="7684" max="7684" width="18.28515625" customWidth="1"/>
    <col min="7685" max="7685" width="18" customWidth="1"/>
    <col min="7686" max="7686" width="18.7109375" customWidth="1"/>
    <col min="7935" max="7935" width="64.7109375" customWidth="1"/>
    <col min="7936" max="7936" width="9.42578125" customWidth="1"/>
    <col min="7937" max="7937" width="22.42578125" customWidth="1"/>
    <col min="7938" max="7938" width="18.85546875" customWidth="1"/>
    <col min="7939" max="7939" width="18.7109375" customWidth="1"/>
    <col min="7940" max="7940" width="18.28515625" customWidth="1"/>
    <col min="7941" max="7941" width="18" customWidth="1"/>
    <col min="7942" max="7942" width="18.7109375" customWidth="1"/>
    <col min="8191" max="8191" width="64.7109375" customWidth="1"/>
    <col min="8192" max="8192" width="9.42578125" customWidth="1"/>
    <col min="8193" max="8193" width="22.42578125" customWidth="1"/>
    <col min="8194" max="8194" width="18.85546875" customWidth="1"/>
    <col min="8195" max="8195" width="18.7109375" customWidth="1"/>
    <col min="8196" max="8196" width="18.28515625" customWidth="1"/>
    <col min="8197" max="8197" width="18" customWidth="1"/>
    <col min="8198" max="8198" width="18.7109375" customWidth="1"/>
    <col min="8447" max="8447" width="64.7109375" customWidth="1"/>
    <col min="8448" max="8448" width="9.42578125" customWidth="1"/>
    <col min="8449" max="8449" width="22.42578125" customWidth="1"/>
    <col min="8450" max="8450" width="18.85546875" customWidth="1"/>
    <col min="8451" max="8451" width="18.7109375" customWidth="1"/>
    <col min="8452" max="8452" width="18.28515625" customWidth="1"/>
    <col min="8453" max="8453" width="18" customWidth="1"/>
    <col min="8454" max="8454" width="18.7109375" customWidth="1"/>
    <col min="8703" max="8703" width="64.7109375" customWidth="1"/>
    <col min="8704" max="8704" width="9.42578125" customWidth="1"/>
    <col min="8705" max="8705" width="22.42578125" customWidth="1"/>
    <col min="8706" max="8706" width="18.85546875" customWidth="1"/>
    <col min="8707" max="8707" width="18.7109375" customWidth="1"/>
    <col min="8708" max="8708" width="18.28515625" customWidth="1"/>
    <col min="8709" max="8709" width="18" customWidth="1"/>
    <col min="8710" max="8710" width="18.7109375" customWidth="1"/>
    <col min="8959" max="8959" width="64.7109375" customWidth="1"/>
    <col min="8960" max="8960" width="9.42578125" customWidth="1"/>
    <col min="8961" max="8961" width="22.42578125" customWidth="1"/>
    <col min="8962" max="8962" width="18.85546875" customWidth="1"/>
    <col min="8963" max="8963" width="18.7109375" customWidth="1"/>
    <col min="8964" max="8964" width="18.28515625" customWidth="1"/>
    <col min="8965" max="8965" width="18" customWidth="1"/>
    <col min="8966" max="8966" width="18.7109375" customWidth="1"/>
    <col min="9215" max="9215" width="64.7109375" customWidth="1"/>
    <col min="9216" max="9216" width="9.42578125" customWidth="1"/>
    <col min="9217" max="9217" width="22.42578125" customWidth="1"/>
    <col min="9218" max="9218" width="18.85546875" customWidth="1"/>
    <col min="9219" max="9219" width="18.7109375" customWidth="1"/>
    <col min="9220" max="9220" width="18.28515625" customWidth="1"/>
    <col min="9221" max="9221" width="18" customWidth="1"/>
    <col min="9222" max="9222" width="18.7109375" customWidth="1"/>
    <col min="9471" max="9471" width="64.7109375" customWidth="1"/>
    <col min="9472" max="9472" width="9.42578125" customWidth="1"/>
    <col min="9473" max="9473" width="22.42578125" customWidth="1"/>
    <col min="9474" max="9474" width="18.85546875" customWidth="1"/>
    <col min="9475" max="9475" width="18.7109375" customWidth="1"/>
    <col min="9476" max="9476" width="18.28515625" customWidth="1"/>
    <col min="9477" max="9477" width="18" customWidth="1"/>
    <col min="9478" max="9478" width="18.7109375" customWidth="1"/>
    <col min="9727" max="9727" width="64.7109375" customWidth="1"/>
    <col min="9728" max="9728" width="9.42578125" customWidth="1"/>
    <col min="9729" max="9729" width="22.42578125" customWidth="1"/>
    <col min="9730" max="9730" width="18.85546875" customWidth="1"/>
    <col min="9731" max="9731" width="18.7109375" customWidth="1"/>
    <col min="9732" max="9732" width="18.28515625" customWidth="1"/>
    <col min="9733" max="9733" width="18" customWidth="1"/>
    <col min="9734" max="9734" width="18.7109375" customWidth="1"/>
    <col min="9983" max="9983" width="64.7109375" customWidth="1"/>
    <col min="9984" max="9984" width="9.42578125" customWidth="1"/>
    <col min="9985" max="9985" width="22.42578125" customWidth="1"/>
    <col min="9986" max="9986" width="18.85546875" customWidth="1"/>
    <col min="9987" max="9987" width="18.7109375" customWidth="1"/>
    <col min="9988" max="9988" width="18.28515625" customWidth="1"/>
    <col min="9989" max="9989" width="18" customWidth="1"/>
    <col min="9990" max="9990" width="18.7109375" customWidth="1"/>
    <col min="10239" max="10239" width="64.7109375" customWidth="1"/>
    <col min="10240" max="10240" width="9.42578125" customWidth="1"/>
    <col min="10241" max="10241" width="22.42578125" customWidth="1"/>
    <col min="10242" max="10242" width="18.85546875" customWidth="1"/>
    <col min="10243" max="10243" width="18.7109375" customWidth="1"/>
    <col min="10244" max="10244" width="18.28515625" customWidth="1"/>
    <col min="10245" max="10245" width="18" customWidth="1"/>
    <col min="10246" max="10246" width="18.7109375" customWidth="1"/>
    <col min="10495" max="10495" width="64.7109375" customWidth="1"/>
    <col min="10496" max="10496" width="9.42578125" customWidth="1"/>
    <col min="10497" max="10497" width="22.42578125" customWidth="1"/>
    <col min="10498" max="10498" width="18.85546875" customWidth="1"/>
    <col min="10499" max="10499" width="18.7109375" customWidth="1"/>
    <col min="10500" max="10500" width="18.28515625" customWidth="1"/>
    <col min="10501" max="10501" width="18" customWidth="1"/>
    <col min="10502" max="10502" width="18.7109375" customWidth="1"/>
    <col min="10751" max="10751" width="64.7109375" customWidth="1"/>
    <col min="10752" max="10752" width="9.42578125" customWidth="1"/>
    <col min="10753" max="10753" width="22.42578125" customWidth="1"/>
    <col min="10754" max="10754" width="18.85546875" customWidth="1"/>
    <col min="10755" max="10755" width="18.7109375" customWidth="1"/>
    <col min="10756" max="10756" width="18.28515625" customWidth="1"/>
    <col min="10757" max="10757" width="18" customWidth="1"/>
    <col min="10758" max="10758" width="18.7109375" customWidth="1"/>
    <col min="11007" max="11007" width="64.7109375" customWidth="1"/>
    <col min="11008" max="11008" width="9.42578125" customWidth="1"/>
    <col min="11009" max="11009" width="22.42578125" customWidth="1"/>
    <col min="11010" max="11010" width="18.85546875" customWidth="1"/>
    <col min="11011" max="11011" width="18.7109375" customWidth="1"/>
    <col min="11012" max="11012" width="18.28515625" customWidth="1"/>
    <col min="11013" max="11013" width="18" customWidth="1"/>
    <col min="11014" max="11014" width="18.7109375" customWidth="1"/>
    <col min="11263" max="11263" width="64.7109375" customWidth="1"/>
    <col min="11264" max="11264" width="9.42578125" customWidth="1"/>
    <col min="11265" max="11265" width="22.42578125" customWidth="1"/>
    <col min="11266" max="11266" width="18.85546875" customWidth="1"/>
    <col min="11267" max="11267" width="18.7109375" customWidth="1"/>
    <col min="11268" max="11268" width="18.28515625" customWidth="1"/>
    <col min="11269" max="11269" width="18" customWidth="1"/>
    <col min="11270" max="11270" width="18.7109375" customWidth="1"/>
    <col min="11519" max="11519" width="64.7109375" customWidth="1"/>
    <col min="11520" max="11520" width="9.42578125" customWidth="1"/>
    <col min="11521" max="11521" width="22.42578125" customWidth="1"/>
    <col min="11522" max="11522" width="18.85546875" customWidth="1"/>
    <col min="11523" max="11523" width="18.7109375" customWidth="1"/>
    <col min="11524" max="11524" width="18.28515625" customWidth="1"/>
    <col min="11525" max="11525" width="18" customWidth="1"/>
    <col min="11526" max="11526" width="18.7109375" customWidth="1"/>
    <col min="11775" max="11775" width="64.7109375" customWidth="1"/>
    <col min="11776" max="11776" width="9.42578125" customWidth="1"/>
    <col min="11777" max="11777" width="22.42578125" customWidth="1"/>
    <col min="11778" max="11778" width="18.85546875" customWidth="1"/>
    <col min="11779" max="11779" width="18.7109375" customWidth="1"/>
    <col min="11780" max="11780" width="18.28515625" customWidth="1"/>
    <col min="11781" max="11781" width="18" customWidth="1"/>
    <col min="11782" max="11782" width="18.7109375" customWidth="1"/>
    <col min="12031" max="12031" width="64.7109375" customWidth="1"/>
    <col min="12032" max="12032" width="9.42578125" customWidth="1"/>
    <col min="12033" max="12033" width="22.42578125" customWidth="1"/>
    <col min="12034" max="12034" width="18.85546875" customWidth="1"/>
    <col min="12035" max="12035" width="18.7109375" customWidth="1"/>
    <col min="12036" max="12036" width="18.28515625" customWidth="1"/>
    <col min="12037" max="12037" width="18" customWidth="1"/>
    <col min="12038" max="12038" width="18.7109375" customWidth="1"/>
    <col min="12287" max="12287" width="64.7109375" customWidth="1"/>
    <col min="12288" max="12288" width="9.42578125" customWidth="1"/>
    <col min="12289" max="12289" width="22.42578125" customWidth="1"/>
    <col min="12290" max="12290" width="18.85546875" customWidth="1"/>
    <col min="12291" max="12291" width="18.7109375" customWidth="1"/>
    <col min="12292" max="12292" width="18.28515625" customWidth="1"/>
    <col min="12293" max="12293" width="18" customWidth="1"/>
    <col min="12294" max="12294" width="18.7109375" customWidth="1"/>
    <col min="12543" max="12543" width="64.7109375" customWidth="1"/>
    <col min="12544" max="12544" width="9.42578125" customWidth="1"/>
    <col min="12545" max="12545" width="22.42578125" customWidth="1"/>
    <col min="12546" max="12546" width="18.85546875" customWidth="1"/>
    <col min="12547" max="12547" width="18.7109375" customWidth="1"/>
    <col min="12548" max="12548" width="18.28515625" customWidth="1"/>
    <col min="12549" max="12549" width="18" customWidth="1"/>
    <col min="12550" max="12550" width="18.7109375" customWidth="1"/>
    <col min="12799" max="12799" width="64.7109375" customWidth="1"/>
    <col min="12800" max="12800" width="9.42578125" customWidth="1"/>
    <col min="12801" max="12801" width="22.42578125" customWidth="1"/>
    <col min="12802" max="12802" width="18.85546875" customWidth="1"/>
    <col min="12803" max="12803" width="18.7109375" customWidth="1"/>
    <col min="12804" max="12804" width="18.28515625" customWidth="1"/>
    <col min="12805" max="12805" width="18" customWidth="1"/>
    <col min="12806" max="12806" width="18.7109375" customWidth="1"/>
    <col min="13055" max="13055" width="64.7109375" customWidth="1"/>
    <col min="13056" max="13056" width="9.42578125" customWidth="1"/>
    <col min="13057" max="13057" width="22.42578125" customWidth="1"/>
    <col min="13058" max="13058" width="18.85546875" customWidth="1"/>
    <col min="13059" max="13059" width="18.7109375" customWidth="1"/>
    <col min="13060" max="13060" width="18.28515625" customWidth="1"/>
    <col min="13061" max="13061" width="18" customWidth="1"/>
    <col min="13062" max="13062" width="18.7109375" customWidth="1"/>
    <col min="13311" max="13311" width="64.7109375" customWidth="1"/>
    <col min="13312" max="13312" width="9.42578125" customWidth="1"/>
    <col min="13313" max="13313" width="22.42578125" customWidth="1"/>
    <col min="13314" max="13314" width="18.85546875" customWidth="1"/>
    <col min="13315" max="13315" width="18.7109375" customWidth="1"/>
    <col min="13316" max="13316" width="18.28515625" customWidth="1"/>
    <col min="13317" max="13317" width="18" customWidth="1"/>
    <col min="13318" max="13318" width="18.7109375" customWidth="1"/>
    <col min="13567" max="13567" width="64.7109375" customWidth="1"/>
    <col min="13568" max="13568" width="9.42578125" customWidth="1"/>
    <col min="13569" max="13569" width="22.42578125" customWidth="1"/>
    <col min="13570" max="13570" width="18.85546875" customWidth="1"/>
    <col min="13571" max="13571" width="18.7109375" customWidth="1"/>
    <col min="13572" max="13572" width="18.28515625" customWidth="1"/>
    <col min="13573" max="13573" width="18" customWidth="1"/>
    <col min="13574" max="13574" width="18.7109375" customWidth="1"/>
    <col min="13823" max="13823" width="64.7109375" customWidth="1"/>
    <col min="13824" max="13824" width="9.42578125" customWidth="1"/>
    <col min="13825" max="13825" width="22.42578125" customWidth="1"/>
    <col min="13826" max="13826" width="18.85546875" customWidth="1"/>
    <col min="13827" max="13827" width="18.7109375" customWidth="1"/>
    <col min="13828" max="13828" width="18.28515625" customWidth="1"/>
    <col min="13829" max="13829" width="18" customWidth="1"/>
    <col min="13830" max="13830" width="18.7109375" customWidth="1"/>
    <col min="14079" max="14079" width="64.7109375" customWidth="1"/>
    <col min="14080" max="14080" width="9.42578125" customWidth="1"/>
    <col min="14081" max="14081" width="22.42578125" customWidth="1"/>
    <col min="14082" max="14082" width="18.85546875" customWidth="1"/>
    <col min="14083" max="14083" width="18.7109375" customWidth="1"/>
    <col min="14084" max="14084" width="18.28515625" customWidth="1"/>
    <col min="14085" max="14085" width="18" customWidth="1"/>
    <col min="14086" max="14086" width="18.7109375" customWidth="1"/>
    <col min="14335" max="14335" width="64.7109375" customWidth="1"/>
    <col min="14336" max="14336" width="9.42578125" customWidth="1"/>
    <col min="14337" max="14337" width="22.42578125" customWidth="1"/>
    <col min="14338" max="14338" width="18.85546875" customWidth="1"/>
    <col min="14339" max="14339" width="18.7109375" customWidth="1"/>
    <col min="14340" max="14340" width="18.28515625" customWidth="1"/>
    <col min="14341" max="14341" width="18" customWidth="1"/>
    <col min="14342" max="14342" width="18.7109375" customWidth="1"/>
    <col min="14591" max="14591" width="64.7109375" customWidth="1"/>
    <col min="14592" max="14592" width="9.42578125" customWidth="1"/>
    <col min="14593" max="14593" width="22.42578125" customWidth="1"/>
    <col min="14594" max="14594" width="18.85546875" customWidth="1"/>
    <col min="14595" max="14595" width="18.7109375" customWidth="1"/>
    <col min="14596" max="14596" width="18.28515625" customWidth="1"/>
    <col min="14597" max="14597" width="18" customWidth="1"/>
    <col min="14598" max="14598" width="18.7109375" customWidth="1"/>
    <col min="14847" max="14847" width="64.7109375" customWidth="1"/>
    <col min="14848" max="14848" width="9.42578125" customWidth="1"/>
    <col min="14849" max="14849" width="22.42578125" customWidth="1"/>
    <col min="14850" max="14850" width="18.85546875" customWidth="1"/>
    <col min="14851" max="14851" width="18.7109375" customWidth="1"/>
    <col min="14852" max="14852" width="18.28515625" customWidth="1"/>
    <col min="14853" max="14853" width="18" customWidth="1"/>
    <col min="14854" max="14854" width="18.7109375" customWidth="1"/>
    <col min="15103" max="15103" width="64.7109375" customWidth="1"/>
    <col min="15104" max="15104" width="9.42578125" customWidth="1"/>
    <col min="15105" max="15105" width="22.42578125" customWidth="1"/>
    <col min="15106" max="15106" width="18.85546875" customWidth="1"/>
    <col min="15107" max="15107" width="18.7109375" customWidth="1"/>
    <col min="15108" max="15108" width="18.28515625" customWidth="1"/>
    <col min="15109" max="15109" width="18" customWidth="1"/>
    <col min="15110" max="15110" width="18.7109375" customWidth="1"/>
    <col min="15359" max="15359" width="64.7109375" customWidth="1"/>
    <col min="15360" max="15360" width="9.42578125" customWidth="1"/>
    <col min="15361" max="15361" width="22.42578125" customWidth="1"/>
    <col min="15362" max="15362" width="18.85546875" customWidth="1"/>
    <col min="15363" max="15363" width="18.7109375" customWidth="1"/>
    <col min="15364" max="15364" width="18.28515625" customWidth="1"/>
    <col min="15365" max="15365" width="18" customWidth="1"/>
    <col min="15366" max="15366" width="18.7109375" customWidth="1"/>
    <col min="15615" max="15615" width="64.7109375" customWidth="1"/>
    <col min="15616" max="15616" width="9.42578125" customWidth="1"/>
    <col min="15617" max="15617" width="22.42578125" customWidth="1"/>
    <col min="15618" max="15618" width="18.85546875" customWidth="1"/>
    <col min="15619" max="15619" width="18.7109375" customWidth="1"/>
    <col min="15620" max="15620" width="18.28515625" customWidth="1"/>
    <col min="15621" max="15621" width="18" customWidth="1"/>
    <col min="15622" max="15622" width="18.7109375" customWidth="1"/>
    <col min="15871" max="15871" width="64.7109375" customWidth="1"/>
    <col min="15872" max="15872" width="9.42578125" customWidth="1"/>
    <col min="15873" max="15873" width="22.42578125" customWidth="1"/>
    <col min="15874" max="15874" width="18.85546875" customWidth="1"/>
    <col min="15875" max="15875" width="18.7109375" customWidth="1"/>
    <col min="15876" max="15876" width="18.28515625" customWidth="1"/>
    <col min="15877" max="15877" width="18" customWidth="1"/>
    <col min="15878" max="15878" width="18.7109375" customWidth="1"/>
    <col min="16127" max="16127" width="64.7109375" customWidth="1"/>
    <col min="16128" max="16128" width="9.42578125" customWidth="1"/>
    <col min="16129" max="16129" width="22.42578125" customWidth="1"/>
    <col min="16130" max="16130" width="18.85546875" customWidth="1"/>
    <col min="16131" max="16131" width="18.7109375" customWidth="1"/>
    <col min="16132" max="16132" width="18.28515625" customWidth="1"/>
    <col min="16133" max="16133" width="18" customWidth="1"/>
    <col min="16134" max="16134" width="18.7109375" customWidth="1"/>
  </cols>
  <sheetData>
    <row r="1" spans="1:6" x14ac:dyDescent="0.25">
      <c r="A1" s="247" t="s">
        <v>728</v>
      </c>
      <c r="B1" s="247"/>
      <c r="C1" s="247"/>
      <c r="D1" s="247"/>
      <c r="E1" s="247"/>
      <c r="F1" s="247"/>
    </row>
    <row r="3" spans="1:6" ht="21.75" customHeight="1" x14ac:dyDescent="0.25">
      <c r="A3" s="243" t="s">
        <v>706</v>
      </c>
      <c r="B3" s="244"/>
      <c r="C3" s="244"/>
      <c r="D3" s="244"/>
      <c r="E3" s="244"/>
      <c r="F3" s="244"/>
    </row>
    <row r="4" spans="1:6" ht="26.25" customHeight="1" x14ac:dyDescent="0.25">
      <c r="A4" s="246" t="s">
        <v>664</v>
      </c>
      <c r="B4" s="244"/>
      <c r="C4" s="244"/>
      <c r="D4" s="244"/>
      <c r="E4" s="244"/>
      <c r="F4" s="244"/>
    </row>
    <row r="6" spans="1:6" ht="30" x14ac:dyDescent="0.3">
      <c r="A6" s="284" t="s">
        <v>80</v>
      </c>
      <c r="B6" s="86" t="s">
        <v>81</v>
      </c>
      <c r="C6" s="85" t="s">
        <v>1</v>
      </c>
      <c r="D6" s="85" t="s">
        <v>712</v>
      </c>
      <c r="E6" s="86" t="s">
        <v>3</v>
      </c>
    </row>
    <row r="7" spans="1:6" x14ac:dyDescent="0.25">
      <c r="A7" s="25"/>
      <c r="B7" s="25"/>
      <c r="C7" s="72"/>
      <c r="D7" s="72"/>
      <c r="E7" s="72"/>
    </row>
    <row r="8" spans="1:6" x14ac:dyDescent="0.25">
      <c r="A8" s="25"/>
      <c r="B8" s="25"/>
      <c r="C8" s="72"/>
      <c r="D8" s="72"/>
      <c r="E8" s="72"/>
    </row>
    <row r="9" spans="1:6" x14ac:dyDescent="0.25">
      <c r="A9" s="268" t="s">
        <v>183</v>
      </c>
      <c r="B9" s="274" t="s">
        <v>184</v>
      </c>
      <c r="C9" s="72">
        <v>0</v>
      </c>
      <c r="D9" s="72">
        <v>0</v>
      </c>
      <c r="E9" s="72">
        <f>C9</f>
        <v>0</v>
      </c>
    </row>
    <row r="10" spans="1:6" x14ac:dyDescent="0.25">
      <c r="A10" s="268"/>
      <c r="B10" s="274"/>
      <c r="C10" s="72"/>
      <c r="D10" s="72"/>
      <c r="E10" s="72"/>
    </row>
    <row r="11" spans="1:6" x14ac:dyDescent="0.25">
      <c r="A11" s="268"/>
      <c r="B11" s="274"/>
      <c r="C11" s="72"/>
      <c r="D11" s="72"/>
      <c r="E11" s="72"/>
    </row>
    <row r="12" spans="1:6" x14ac:dyDescent="0.25">
      <c r="A12" s="268" t="s">
        <v>423</v>
      </c>
      <c r="B12" s="274" t="s">
        <v>185</v>
      </c>
      <c r="C12" s="72">
        <v>0</v>
      </c>
      <c r="D12" s="72">
        <v>0</v>
      </c>
      <c r="E12" s="72">
        <f>C12</f>
        <v>0</v>
      </c>
    </row>
    <row r="13" spans="1:6" x14ac:dyDescent="0.25">
      <c r="A13" s="268"/>
      <c r="B13" s="274"/>
      <c r="C13" s="72"/>
      <c r="D13" s="72"/>
      <c r="E13" s="72"/>
    </row>
    <row r="14" spans="1:6" x14ac:dyDescent="0.25">
      <c r="A14" s="268"/>
      <c r="B14" s="274"/>
      <c r="C14" s="72"/>
      <c r="D14" s="72"/>
      <c r="E14" s="72"/>
    </row>
    <row r="15" spans="1:6" x14ac:dyDescent="0.25">
      <c r="A15" s="177" t="s">
        <v>186</v>
      </c>
      <c r="B15" s="274" t="s">
        <v>187</v>
      </c>
      <c r="C15" s="72">
        <v>0</v>
      </c>
      <c r="D15" s="72">
        <v>0</v>
      </c>
      <c r="E15" s="72">
        <f>C15</f>
        <v>0</v>
      </c>
    </row>
    <row r="16" spans="1:6" x14ac:dyDescent="0.25">
      <c r="A16" s="177"/>
      <c r="B16" s="274"/>
      <c r="C16" s="72"/>
      <c r="D16" s="72"/>
      <c r="E16" s="72"/>
    </row>
    <row r="17" spans="1:5" x14ac:dyDescent="0.25">
      <c r="A17" s="177"/>
      <c r="B17" s="274"/>
      <c r="C17" s="72"/>
      <c r="D17" s="72"/>
      <c r="E17" s="92"/>
    </row>
    <row r="18" spans="1:5" x14ac:dyDescent="0.25">
      <c r="A18" s="268" t="s">
        <v>188</v>
      </c>
      <c r="B18" s="274" t="s">
        <v>189</v>
      </c>
      <c r="C18" s="72">
        <v>4452033</v>
      </c>
      <c r="D18" s="72">
        <v>142913</v>
      </c>
      <c r="E18" s="93">
        <f>SUM(C18:D18)</f>
        <v>4594946</v>
      </c>
    </row>
    <row r="19" spans="1:5" x14ac:dyDescent="0.25">
      <c r="A19" s="288" t="s">
        <v>748</v>
      </c>
      <c r="B19" s="274"/>
      <c r="C19" s="164"/>
      <c r="D19" s="164"/>
      <c r="E19" s="164"/>
    </row>
    <row r="20" spans="1:5" x14ac:dyDescent="0.25">
      <c r="A20" s="288"/>
      <c r="B20" s="274"/>
      <c r="C20" s="164"/>
      <c r="D20" s="164"/>
      <c r="E20" s="164"/>
    </row>
    <row r="21" spans="1:5" x14ac:dyDescent="0.25">
      <c r="A21" s="268" t="s">
        <v>190</v>
      </c>
      <c r="B21" s="274" t="s">
        <v>191</v>
      </c>
      <c r="C21" s="72">
        <v>0</v>
      </c>
      <c r="D21" s="72">
        <v>0</v>
      </c>
      <c r="E21" s="72">
        <f>C21</f>
        <v>0</v>
      </c>
    </row>
    <row r="22" spans="1:5" x14ac:dyDescent="0.25">
      <c r="A22" s="268"/>
      <c r="B22" s="274"/>
      <c r="C22" s="72"/>
      <c r="D22" s="72"/>
      <c r="E22" s="72"/>
    </row>
    <row r="23" spans="1:5" x14ac:dyDescent="0.25">
      <c r="A23" s="268"/>
      <c r="B23" s="274"/>
      <c r="C23" s="72"/>
      <c r="D23" s="72"/>
      <c r="E23" s="72"/>
    </row>
    <row r="24" spans="1:5" x14ac:dyDescent="0.25">
      <c r="A24" s="177" t="s">
        <v>192</v>
      </c>
      <c r="B24" s="274" t="s">
        <v>193</v>
      </c>
      <c r="C24" s="72">
        <v>0</v>
      </c>
      <c r="D24" s="72">
        <v>0</v>
      </c>
      <c r="E24" s="72">
        <f>C24</f>
        <v>0</v>
      </c>
    </row>
    <row r="25" spans="1:5" x14ac:dyDescent="0.25">
      <c r="A25" s="177" t="s">
        <v>194</v>
      </c>
      <c r="B25" s="274" t="s">
        <v>195</v>
      </c>
      <c r="C25" s="93">
        <v>1202049</v>
      </c>
      <c r="D25" s="93">
        <v>38587</v>
      </c>
      <c r="E25" s="93">
        <f>SUM(C25:D25)</f>
        <v>1240636</v>
      </c>
    </row>
    <row r="26" spans="1:5" s="74" customFormat="1" ht="15.75" x14ac:dyDescent="0.25">
      <c r="A26" s="20" t="s">
        <v>424</v>
      </c>
      <c r="B26" s="9" t="s">
        <v>196</v>
      </c>
      <c r="C26" s="103">
        <f>SUM(C9+C12+C15+C18+C21+C24+C25)</f>
        <v>5654082</v>
      </c>
      <c r="D26" s="103">
        <f>D18+D25</f>
        <v>181500</v>
      </c>
      <c r="E26" s="103">
        <f>SUM(C26:D26)</f>
        <v>5835582</v>
      </c>
    </row>
    <row r="27" spans="1:5" ht="15.75" x14ac:dyDescent="0.25">
      <c r="A27" s="289"/>
      <c r="B27" s="285"/>
      <c r="C27" s="72"/>
      <c r="D27" s="72"/>
      <c r="E27" s="72"/>
    </row>
    <row r="28" spans="1:5" x14ac:dyDescent="0.25">
      <c r="A28" s="268" t="s">
        <v>197</v>
      </c>
      <c r="B28" s="274" t="s">
        <v>198</v>
      </c>
      <c r="C28" s="93">
        <v>126258800</v>
      </c>
      <c r="D28" s="93"/>
      <c r="E28" s="72">
        <f>C28</f>
        <v>126258800</v>
      </c>
    </row>
    <row r="29" spans="1:5" x14ac:dyDescent="0.25">
      <c r="A29" s="288" t="s">
        <v>700</v>
      </c>
      <c r="B29" s="287"/>
      <c r="C29" s="114">
        <v>3675000</v>
      </c>
      <c r="D29" s="114"/>
      <c r="E29" s="114">
        <f>SUM(C29)</f>
        <v>3675000</v>
      </c>
    </row>
    <row r="30" spans="1:5" x14ac:dyDescent="0.25">
      <c r="A30" s="288" t="s">
        <v>702</v>
      </c>
      <c r="B30" s="274"/>
      <c r="C30" s="164">
        <v>24090800</v>
      </c>
      <c r="D30" s="164"/>
      <c r="E30" s="164">
        <f>SUM(C30)</f>
        <v>24090800</v>
      </c>
    </row>
    <row r="31" spans="1:5" x14ac:dyDescent="0.25">
      <c r="A31" s="288" t="s">
        <v>703</v>
      </c>
      <c r="B31" s="274"/>
      <c r="C31" s="164">
        <v>98493000</v>
      </c>
      <c r="D31" s="164"/>
      <c r="E31" s="164">
        <f>SUM(C31)</f>
        <v>98493000</v>
      </c>
    </row>
    <row r="32" spans="1:5" x14ac:dyDescent="0.25">
      <c r="A32" s="268" t="s">
        <v>199</v>
      </c>
      <c r="B32" s="274" t="s">
        <v>200</v>
      </c>
      <c r="C32" s="72">
        <v>0</v>
      </c>
      <c r="D32" s="72"/>
      <c r="E32" s="72">
        <f>C32</f>
        <v>0</v>
      </c>
    </row>
    <row r="33" spans="1:5" x14ac:dyDescent="0.25">
      <c r="A33" s="268"/>
      <c r="B33" s="274"/>
      <c r="C33" s="72"/>
      <c r="D33" s="72"/>
      <c r="E33" s="72"/>
    </row>
    <row r="34" spans="1:5" x14ac:dyDescent="0.25">
      <c r="A34" s="268"/>
      <c r="B34" s="274"/>
      <c r="C34" s="72"/>
      <c r="D34" s="72"/>
      <c r="E34" s="72"/>
    </row>
    <row r="35" spans="1:5" x14ac:dyDescent="0.25">
      <c r="A35" s="268" t="s">
        <v>201</v>
      </c>
      <c r="B35" s="274" t="s">
        <v>202</v>
      </c>
      <c r="C35" s="72">
        <v>0</v>
      </c>
      <c r="D35" s="72"/>
      <c r="E35" s="72">
        <f>C35</f>
        <v>0</v>
      </c>
    </row>
    <row r="36" spans="1:5" x14ac:dyDescent="0.25">
      <c r="A36" s="268" t="s">
        <v>203</v>
      </c>
      <c r="B36" s="274" t="s">
        <v>204</v>
      </c>
      <c r="C36" s="72">
        <v>34217710</v>
      </c>
      <c r="D36" s="72"/>
      <c r="E36" s="72">
        <f>C36</f>
        <v>34217710</v>
      </c>
    </row>
    <row r="37" spans="1:5" s="74" customFormat="1" ht="15.75" x14ac:dyDescent="0.25">
      <c r="A37" s="20" t="s">
        <v>425</v>
      </c>
      <c r="B37" s="9" t="s">
        <v>205</v>
      </c>
      <c r="C37" s="100">
        <f>C28+C32+C35+C36</f>
        <v>160476510</v>
      </c>
      <c r="D37" s="100"/>
      <c r="E37" s="100">
        <f>C37</f>
        <v>160476510</v>
      </c>
    </row>
    <row r="40" spans="1:5" x14ac:dyDescent="0.25">
      <c r="A40" s="77" t="s">
        <v>633</v>
      </c>
      <c r="B40" s="77" t="s">
        <v>648</v>
      </c>
      <c r="C40" s="77" t="s">
        <v>634</v>
      </c>
      <c r="D40" s="77" t="s">
        <v>635</v>
      </c>
      <c r="E40" s="101" t="s">
        <v>636</v>
      </c>
    </row>
    <row r="41" spans="1:5" x14ac:dyDescent="0.25">
      <c r="A41" s="87"/>
      <c r="B41" s="87"/>
      <c r="C41" s="97"/>
      <c r="D41" s="97"/>
      <c r="E41" s="72"/>
    </row>
    <row r="42" spans="1:5" x14ac:dyDescent="0.25">
      <c r="A42" s="87"/>
      <c r="B42" s="87"/>
      <c r="C42" s="97"/>
      <c r="D42" s="97"/>
      <c r="E42" s="72"/>
    </row>
    <row r="43" spans="1:5" x14ac:dyDescent="0.25">
      <c r="A43" s="268" t="s">
        <v>183</v>
      </c>
      <c r="B43" s="274" t="s">
        <v>184</v>
      </c>
      <c r="C43" s="97">
        <v>0</v>
      </c>
      <c r="D43" s="97">
        <v>0</v>
      </c>
      <c r="E43" s="72">
        <f>SUM(C43:D43)</f>
        <v>0</v>
      </c>
    </row>
    <row r="44" spans="1:5" x14ac:dyDescent="0.25">
      <c r="A44" s="268"/>
      <c r="B44" s="274"/>
      <c r="C44" s="97"/>
      <c r="D44" s="97"/>
      <c r="E44" s="72"/>
    </row>
    <row r="45" spans="1:5" x14ac:dyDescent="0.25">
      <c r="A45" s="268"/>
      <c r="B45" s="274"/>
      <c r="C45" s="97"/>
      <c r="D45" s="97"/>
      <c r="E45" s="72"/>
    </row>
    <row r="46" spans="1:5" x14ac:dyDescent="0.25">
      <c r="A46" s="268" t="s">
        <v>423</v>
      </c>
      <c r="B46" s="274" t="s">
        <v>185</v>
      </c>
      <c r="C46" s="97">
        <v>0</v>
      </c>
      <c r="D46" s="97">
        <v>0</v>
      </c>
      <c r="E46" s="72">
        <f>SUM(C46:D46)</f>
        <v>0</v>
      </c>
    </row>
    <row r="47" spans="1:5" x14ac:dyDescent="0.25">
      <c r="A47" s="268"/>
      <c r="B47" s="274"/>
      <c r="C47" s="97"/>
      <c r="D47" s="97"/>
      <c r="E47" s="72"/>
    </row>
    <row r="48" spans="1:5" x14ac:dyDescent="0.25">
      <c r="A48" s="177" t="s">
        <v>186</v>
      </c>
      <c r="B48" s="274" t="s">
        <v>187</v>
      </c>
      <c r="C48" s="97">
        <v>0</v>
      </c>
      <c r="D48" s="97">
        <v>0</v>
      </c>
      <c r="E48" s="72">
        <f>SUM(C48:D48)</f>
        <v>0</v>
      </c>
    </row>
    <row r="49" spans="1:5" x14ac:dyDescent="0.25">
      <c r="A49" s="177"/>
      <c r="B49" s="274"/>
      <c r="C49" s="97"/>
      <c r="D49" s="97"/>
      <c r="E49" s="72"/>
    </row>
    <row r="50" spans="1:5" x14ac:dyDescent="0.25">
      <c r="A50" s="268" t="s">
        <v>188</v>
      </c>
      <c r="B50" s="274" t="s">
        <v>189</v>
      </c>
      <c r="C50" s="93">
        <f>E18</f>
        <v>4594946</v>
      </c>
      <c r="D50" s="93">
        <f>E25</f>
        <v>1240636</v>
      </c>
      <c r="E50" s="93">
        <f>SUM(C50:D50)</f>
        <v>5835582</v>
      </c>
    </row>
    <row r="51" spans="1:5" s="74" customFormat="1" ht="15.75" x14ac:dyDescent="0.25">
      <c r="A51" s="20" t="s">
        <v>424</v>
      </c>
      <c r="B51" s="9" t="s">
        <v>196</v>
      </c>
      <c r="C51" s="98">
        <f>C43+C46+C48+C50</f>
        <v>4594946</v>
      </c>
      <c r="D51" s="98">
        <f>D43+D46+D48+D50</f>
        <v>1240636</v>
      </c>
      <c r="E51" s="98">
        <f>SUM(C51:D51)</f>
        <v>5835582</v>
      </c>
    </row>
    <row r="52" spans="1:5" ht="15.75" x14ac:dyDescent="0.25">
      <c r="A52" s="289"/>
      <c r="B52" s="285"/>
      <c r="C52" s="97"/>
      <c r="D52" s="97"/>
      <c r="E52" s="72"/>
    </row>
    <row r="53" spans="1:5" x14ac:dyDescent="0.25">
      <c r="A53" s="268" t="s">
        <v>197</v>
      </c>
      <c r="B53" s="274" t="s">
        <v>198</v>
      </c>
      <c r="C53" s="97">
        <f>E28</f>
        <v>126258800</v>
      </c>
      <c r="D53" s="97">
        <v>34217710</v>
      </c>
      <c r="E53" s="72">
        <f>SUM(C53:D53)</f>
        <v>160476510</v>
      </c>
    </row>
    <row r="54" spans="1:5" x14ac:dyDescent="0.25">
      <c r="A54" s="288"/>
      <c r="B54" s="287"/>
      <c r="C54" s="115"/>
      <c r="D54" s="115"/>
      <c r="E54" s="114"/>
    </row>
    <row r="55" spans="1:5" x14ac:dyDescent="0.25">
      <c r="A55" s="268" t="s">
        <v>199</v>
      </c>
      <c r="B55" s="274" t="s">
        <v>200</v>
      </c>
      <c r="C55" s="97">
        <v>0</v>
      </c>
      <c r="D55" s="97">
        <v>0</v>
      </c>
      <c r="E55" s="72">
        <f>SUM(C55:D55)</f>
        <v>0</v>
      </c>
    </row>
    <row r="56" spans="1:5" x14ac:dyDescent="0.25">
      <c r="A56" s="268"/>
      <c r="B56" s="274"/>
      <c r="C56" s="97"/>
      <c r="D56" s="97"/>
      <c r="E56" s="72"/>
    </row>
    <row r="57" spans="1:5" x14ac:dyDescent="0.25">
      <c r="A57" s="268" t="s">
        <v>201</v>
      </c>
      <c r="B57" s="274" t="s">
        <v>202</v>
      </c>
      <c r="C57" s="97">
        <v>0</v>
      </c>
      <c r="D57" s="97">
        <v>0</v>
      </c>
      <c r="E57" s="72">
        <f>SUM(C57:D57)</f>
        <v>0</v>
      </c>
    </row>
    <row r="58" spans="1:5" s="74" customFormat="1" ht="15.75" x14ac:dyDescent="0.25">
      <c r="A58" s="20" t="s">
        <v>425</v>
      </c>
      <c r="B58" s="9" t="s">
        <v>205</v>
      </c>
      <c r="C58" s="99">
        <f>C53+C55+C57</f>
        <v>126258800</v>
      </c>
      <c r="D58" s="99">
        <f>D53+D55+D57</f>
        <v>34217710</v>
      </c>
      <c r="E58" s="100">
        <f>SUM(C58:D58)</f>
        <v>160476510</v>
      </c>
    </row>
    <row r="59" spans="1:5" x14ac:dyDescent="0.25">
      <c r="A59" s="73"/>
      <c r="B59" s="73"/>
      <c r="C59" s="73"/>
      <c r="D59" s="73"/>
      <c r="E59" s="73"/>
    </row>
    <row r="60" spans="1:5" x14ac:dyDescent="0.25">
      <c r="A60" s="73"/>
      <c r="B60" s="73"/>
      <c r="C60" s="73"/>
      <c r="D60" s="73"/>
      <c r="E60" s="73"/>
    </row>
    <row r="61" spans="1:5" x14ac:dyDescent="0.25">
      <c r="A61" s="73"/>
      <c r="B61" s="73"/>
      <c r="C61" s="73"/>
      <c r="D61" s="73"/>
      <c r="E61" s="73"/>
    </row>
    <row r="62" spans="1:5" x14ac:dyDescent="0.25">
      <c r="A62" s="73"/>
      <c r="B62" s="73"/>
      <c r="C62" s="73"/>
      <c r="D62" s="73"/>
      <c r="E62" s="73"/>
    </row>
    <row r="63" spans="1:5" x14ac:dyDescent="0.25">
      <c r="A63" s="73"/>
      <c r="B63" s="73"/>
      <c r="C63" s="73"/>
      <c r="D63" s="73"/>
      <c r="E63" s="73"/>
    </row>
    <row r="64" spans="1:5" x14ac:dyDescent="0.25">
      <c r="A64" s="73"/>
      <c r="B64" s="73"/>
      <c r="C64" s="73"/>
      <c r="D64" s="73"/>
      <c r="E64" s="73"/>
    </row>
  </sheetData>
  <mergeCells count="3">
    <mergeCell ref="A1:F1"/>
    <mergeCell ref="A3:F3"/>
    <mergeCell ref="A4:F4"/>
  </mergeCells>
  <pageMargins left="0.70866141732283472" right="0.70866141732283472" top="0.74803149606299213" bottom="0.74803149606299213" header="0.31496062992125984" footer="0.31496062992125984"/>
  <pageSetup paperSize="9" scale="56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</sheetPr>
  <dimension ref="A1:D36"/>
  <sheetViews>
    <sheetView topLeftCell="A7" zoomScaleNormal="100" workbookViewId="0">
      <selection activeCell="H17" sqref="H17"/>
    </sheetView>
  </sheetViews>
  <sheetFormatPr defaultRowHeight="15" x14ac:dyDescent="0.25"/>
  <cols>
    <col min="1" max="1" width="86.28515625" customWidth="1"/>
    <col min="2" max="3" width="28.28515625" customWidth="1"/>
    <col min="4" max="4" width="18.42578125" customWidth="1"/>
  </cols>
  <sheetData>
    <row r="1" spans="1:4" x14ac:dyDescent="0.25">
      <c r="D1" s="104"/>
    </row>
    <row r="2" spans="1:4" x14ac:dyDescent="0.25">
      <c r="B2" t="s">
        <v>729</v>
      </c>
    </row>
    <row r="3" spans="1:4" ht="25.5" customHeight="1" x14ac:dyDescent="0.25">
      <c r="A3" s="243" t="s">
        <v>706</v>
      </c>
      <c r="B3" s="252"/>
      <c r="C3" s="252"/>
      <c r="D3" s="252"/>
    </row>
    <row r="4" spans="1:4" ht="23.25" customHeight="1" x14ac:dyDescent="0.25">
      <c r="A4" s="256" t="s">
        <v>581</v>
      </c>
      <c r="B4" s="257"/>
      <c r="C4" s="257"/>
      <c r="D4" s="257"/>
    </row>
    <row r="5" spans="1:4" x14ac:dyDescent="0.25">
      <c r="A5" s="1"/>
    </row>
    <row r="6" spans="1:4" x14ac:dyDescent="0.25">
      <c r="A6" s="1"/>
    </row>
    <row r="7" spans="1:4" ht="51" customHeight="1" x14ac:dyDescent="0.25">
      <c r="A7" s="121" t="s">
        <v>580</v>
      </c>
      <c r="B7" s="122" t="s">
        <v>627</v>
      </c>
      <c r="C7" s="122" t="s">
        <v>713</v>
      </c>
      <c r="D7" s="123" t="s">
        <v>3</v>
      </c>
    </row>
    <row r="8" spans="1:4" ht="15" customHeight="1" x14ac:dyDescent="0.25">
      <c r="A8" s="38" t="s">
        <v>554</v>
      </c>
      <c r="B8" s="116">
        <v>0</v>
      </c>
      <c r="C8" s="116">
        <v>1</v>
      </c>
      <c r="D8" s="118">
        <f>SUM(B8:C8)</f>
        <v>1</v>
      </c>
    </row>
    <row r="9" spans="1:4" ht="15" customHeight="1" x14ac:dyDescent="0.25">
      <c r="A9" s="38" t="s">
        <v>555</v>
      </c>
      <c r="B9" s="116">
        <v>0</v>
      </c>
      <c r="C9" s="210">
        <v>3</v>
      </c>
      <c r="D9" s="118">
        <f t="shared" ref="D9:D34" si="0">SUM(B9:C9)</f>
        <v>3</v>
      </c>
    </row>
    <row r="10" spans="1:4" ht="15" customHeight="1" x14ac:dyDescent="0.25">
      <c r="A10" s="38" t="s">
        <v>556</v>
      </c>
      <c r="B10" s="116">
        <v>0</v>
      </c>
      <c r="C10" s="116">
        <v>5</v>
      </c>
      <c r="D10" s="118">
        <f t="shared" si="0"/>
        <v>5</v>
      </c>
    </row>
    <row r="11" spans="1:4" ht="15" customHeight="1" x14ac:dyDescent="0.25">
      <c r="A11" s="38" t="s">
        <v>557</v>
      </c>
      <c r="B11" s="116">
        <v>0</v>
      </c>
      <c r="C11" s="116">
        <v>0</v>
      </c>
      <c r="D11" s="118">
        <f t="shared" si="0"/>
        <v>0</v>
      </c>
    </row>
    <row r="12" spans="1:4" s="74" customFormat="1" ht="15" customHeight="1" x14ac:dyDescent="0.25">
      <c r="A12" s="37" t="s">
        <v>575</v>
      </c>
      <c r="B12" s="117">
        <f>SUM(B8:B11)</f>
        <v>0</v>
      </c>
      <c r="C12" s="117">
        <v>9</v>
      </c>
      <c r="D12" s="119">
        <f t="shared" si="0"/>
        <v>9</v>
      </c>
    </row>
    <row r="13" spans="1:4" ht="15" customHeight="1" x14ac:dyDescent="0.25">
      <c r="A13" s="38" t="s">
        <v>558</v>
      </c>
      <c r="B13" s="116">
        <v>0</v>
      </c>
      <c r="C13" s="116">
        <v>0</v>
      </c>
      <c r="D13" s="118">
        <f t="shared" si="0"/>
        <v>0</v>
      </c>
    </row>
    <row r="14" spans="1:4" ht="33" customHeight="1" x14ac:dyDescent="0.25">
      <c r="A14" s="38" t="s">
        <v>559</v>
      </c>
      <c r="B14" s="116">
        <v>0</v>
      </c>
      <c r="C14" s="116">
        <v>0</v>
      </c>
      <c r="D14" s="118">
        <f t="shared" si="0"/>
        <v>0</v>
      </c>
    </row>
    <row r="15" spans="1:4" ht="15" customHeight="1" x14ac:dyDescent="0.25">
      <c r="A15" s="38" t="s">
        <v>560</v>
      </c>
      <c r="B15" s="116">
        <v>0</v>
      </c>
      <c r="C15" s="116">
        <v>0</v>
      </c>
      <c r="D15" s="118">
        <f t="shared" si="0"/>
        <v>0</v>
      </c>
    </row>
    <row r="16" spans="1:4" ht="15" customHeight="1" x14ac:dyDescent="0.25">
      <c r="A16" s="38" t="s">
        <v>561</v>
      </c>
      <c r="B16" s="116">
        <v>0</v>
      </c>
      <c r="C16" s="116">
        <v>0</v>
      </c>
      <c r="D16" s="118">
        <f t="shared" si="0"/>
        <v>0</v>
      </c>
    </row>
    <row r="17" spans="1:4" ht="15" customHeight="1" x14ac:dyDescent="0.25">
      <c r="A17" s="38" t="s">
        <v>562</v>
      </c>
      <c r="B17" s="116">
        <v>1</v>
      </c>
      <c r="C17" s="116">
        <v>0</v>
      </c>
      <c r="D17" s="118">
        <f t="shared" si="0"/>
        <v>1</v>
      </c>
    </row>
    <row r="18" spans="1:4" ht="15" customHeight="1" x14ac:dyDescent="0.25">
      <c r="A18" s="38" t="s">
        <v>563</v>
      </c>
      <c r="B18" s="116">
        <v>1</v>
      </c>
      <c r="C18" s="116">
        <v>0</v>
      </c>
      <c r="D18" s="118">
        <f t="shared" si="0"/>
        <v>1</v>
      </c>
    </row>
    <row r="19" spans="1:4" ht="15" customHeight="1" x14ac:dyDescent="0.25">
      <c r="A19" s="38" t="s">
        <v>564</v>
      </c>
      <c r="B19" s="116">
        <v>0</v>
      </c>
      <c r="C19" s="116">
        <v>0</v>
      </c>
      <c r="D19" s="118">
        <f t="shared" si="0"/>
        <v>0</v>
      </c>
    </row>
    <row r="20" spans="1:4" s="74" customFormat="1" ht="15" customHeight="1" x14ac:dyDescent="0.25">
      <c r="A20" s="37" t="s">
        <v>576</v>
      </c>
      <c r="B20" s="117">
        <f>SUM(B13:B19)</f>
        <v>2</v>
      </c>
      <c r="C20" s="117">
        <v>0</v>
      </c>
      <c r="D20" s="119">
        <f t="shared" si="0"/>
        <v>2</v>
      </c>
    </row>
    <row r="21" spans="1:4" ht="15" customHeight="1" x14ac:dyDescent="0.25">
      <c r="A21" s="38" t="s">
        <v>565</v>
      </c>
      <c r="B21" s="116">
        <v>0</v>
      </c>
      <c r="C21" s="116">
        <v>0</v>
      </c>
      <c r="D21" s="118">
        <f t="shared" si="0"/>
        <v>0</v>
      </c>
    </row>
    <row r="22" spans="1:4" ht="15" customHeight="1" x14ac:dyDescent="0.25">
      <c r="A22" s="38" t="s">
        <v>566</v>
      </c>
      <c r="B22" s="116">
        <v>0</v>
      </c>
      <c r="C22" s="116">
        <v>0</v>
      </c>
      <c r="D22" s="118">
        <f t="shared" si="0"/>
        <v>0</v>
      </c>
    </row>
    <row r="23" spans="1:4" ht="15" customHeight="1" x14ac:dyDescent="0.25">
      <c r="A23" s="38" t="s">
        <v>567</v>
      </c>
      <c r="B23" s="116">
        <v>0</v>
      </c>
      <c r="C23" s="116">
        <v>0</v>
      </c>
      <c r="D23" s="118">
        <f t="shared" si="0"/>
        <v>0</v>
      </c>
    </row>
    <row r="24" spans="1:4" s="74" customFormat="1" ht="15" customHeight="1" x14ac:dyDescent="0.25">
      <c r="A24" s="37" t="s">
        <v>577</v>
      </c>
      <c r="B24" s="117">
        <f>SUM(B21:B23)</f>
        <v>0</v>
      </c>
      <c r="C24" s="117">
        <v>0</v>
      </c>
      <c r="D24" s="119">
        <f t="shared" si="0"/>
        <v>0</v>
      </c>
    </row>
    <row r="25" spans="1:4" ht="15" customHeight="1" x14ac:dyDescent="0.25">
      <c r="A25" s="38" t="s">
        <v>568</v>
      </c>
      <c r="B25" s="116">
        <v>1</v>
      </c>
      <c r="C25" s="116">
        <v>0</v>
      </c>
      <c r="D25" s="118">
        <f t="shared" si="0"/>
        <v>1</v>
      </c>
    </row>
    <row r="26" spans="1:4" ht="15" customHeight="1" x14ac:dyDescent="0.25">
      <c r="A26" s="38" t="s">
        <v>569</v>
      </c>
      <c r="B26" s="116">
        <v>3</v>
      </c>
      <c r="C26" s="116">
        <v>0</v>
      </c>
      <c r="D26" s="118">
        <f t="shared" si="0"/>
        <v>3</v>
      </c>
    </row>
    <row r="27" spans="1:4" ht="15" customHeight="1" x14ac:dyDescent="0.25">
      <c r="A27" s="38" t="s">
        <v>570</v>
      </c>
      <c r="B27" s="116">
        <v>1</v>
      </c>
      <c r="C27" s="116">
        <v>0</v>
      </c>
      <c r="D27" s="118">
        <f t="shared" si="0"/>
        <v>1</v>
      </c>
    </row>
    <row r="28" spans="1:4" s="74" customFormat="1" ht="15" customHeight="1" x14ac:dyDescent="0.25">
      <c r="A28" s="37" t="s">
        <v>578</v>
      </c>
      <c r="B28" s="117">
        <f>SUM(B25:B27)</f>
        <v>5</v>
      </c>
      <c r="C28" s="117">
        <v>0</v>
      </c>
      <c r="D28" s="119">
        <f t="shared" si="0"/>
        <v>5</v>
      </c>
    </row>
    <row r="29" spans="1:4" s="74" customFormat="1" ht="37.5" customHeight="1" x14ac:dyDescent="0.25">
      <c r="A29" s="37" t="s">
        <v>579</v>
      </c>
      <c r="B29" s="53">
        <f>SUM(B28,B24,B20,B12)</f>
        <v>7</v>
      </c>
      <c r="C29" s="53">
        <v>9</v>
      </c>
      <c r="D29" s="119">
        <f t="shared" si="0"/>
        <v>16</v>
      </c>
    </row>
    <row r="30" spans="1:4" ht="30" x14ac:dyDescent="0.25">
      <c r="A30" s="38" t="s">
        <v>571</v>
      </c>
      <c r="B30" s="116">
        <v>0</v>
      </c>
      <c r="C30" s="116">
        <v>0</v>
      </c>
      <c r="D30" s="118">
        <f t="shared" si="0"/>
        <v>0</v>
      </c>
    </row>
    <row r="31" spans="1:4" ht="43.5" customHeight="1" x14ac:dyDescent="0.25">
      <c r="A31" s="38" t="s">
        <v>572</v>
      </c>
      <c r="B31" s="116">
        <v>0</v>
      </c>
      <c r="C31" s="116">
        <v>0</v>
      </c>
      <c r="D31" s="118">
        <f t="shared" si="0"/>
        <v>0</v>
      </c>
    </row>
    <row r="32" spans="1:4" ht="33.75" customHeight="1" x14ac:dyDescent="0.25">
      <c r="A32" s="38" t="s">
        <v>573</v>
      </c>
      <c r="B32" s="116">
        <v>0</v>
      </c>
      <c r="C32" s="116">
        <v>0</v>
      </c>
      <c r="D32" s="118">
        <f t="shared" si="0"/>
        <v>0</v>
      </c>
    </row>
    <row r="33" spans="1:4" ht="18.75" customHeight="1" x14ac:dyDescent="0.25">
      <c r="A33" s="38" t="s">
        <v>574</v>
      </c>
      <c r="B33" s="116">
        <v>0</v>
      </c>
      <c r="C33" s="116">
        <v>0</v>
      </c>
      <c r="D33" s="118">
        <f t="shared" si="0"/>
        <v>0</v>
      </c>
    </row>
    <row r="34" spans="1:4" s="74" customFormat="1" ht="33" customHeight="1" x14ac:dyDescent="0.25">
      <c r="A34" s="37" t="s">
        <v>44</v>
      </c>
      <c r="B34" s="117">
        <f>SUM(B30:B33)</f>
        <v>0</v>
      </c>
      <c r="C34" s="117">
        <v>0</v>
      </c>
      <c r="D34" s="119">
        <f t="shared" si="0"/>
        <v>0</v>
      </c>
    </row>
    <row r="35" spans="1:4" x14ac:dyDescent="0.25">
      <c r="A35" s="253"/>
      <c r="B35" s="254"/>
      <c r="C35" s="174"/>
    </row>
    <row r="36" spans="1:4" x14ac:dyDescent="0.25">
      <c r="A36" s="255"/>
      <c r="B36" s="254"/>
      <c r="C36" s="174"/>
    </row>
  </sheetData>
  <mergeCells count="4">
    <mergeCell ref="A35:B35"/>
    <mergeCell ref="A36:B36"/>
    <mergeCell ref="A3:D3"/>
    <mergeCell ref="A4:D4"/>
  </mergeCells>
  <phoneticPr fontId="36" type="noConversion"/>
  <pageMargins left="0.70866141732283472" right="0.70866141732283472" top="0.74803149606299213" bottom="0.74803149606299213" header="0.31496062992125984" footer="0.31496062992125984"/>
  <pageSetup paperSize="9" scale="65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20</vt:i4>
      </vt:variant>
      <vt:variant>
        <vt:lpstr>Névvel ellátott tartományok</vt:lpstr>
      </vt:variant>
      <vt:variant>
        <vt:i4>14</vt:i4>
      </vt:variant>
    </vt:vector>
  </HeadingPairs>
  <TitlesOfParts>
    <vt:vector size="34" baseType="lpstr">
      <vt:lpstr>1. melléklet</vt:lpstr>
      <vt:lpstr>2A melléklet</vt:lpstr>
      <vt:lpstr>2B melléklet</vt:lpstr>
      <vt:lpstr>2. melléklet</vt:lpstr>
      <vt:lpstr>3A melléklet</vt:lpstr>
      <vt:lpstr>3B melléklet</vt:lpstr>
      <vt:lpstr>3. melléklet</vt:lpstr>
      <vt:lpstr>4. melléklet</vt:lpstr>
      <vt:lpstr>5. melléklet</vt:lpstr>
      <vt:lpstr>6. melléklet</vt:lpstr>
      <vt:lpstr>7. melléklet</vt:lpstr>
      <vt:lpstr>8. melléklet</vt:lpstr>
      <vt:lpstr>9. melléklet</vt:lpstr>
      <vt:lpstr>10. melléklet</vt:lpstr>
      <vt:lpstr>11. melléklet</vt:lpstr>
      <vt:lpstr>12. melléklet</vt:lpstr>
      <vt:lpstr>13. melléklet</vt:lpstr>
      <vt:lpstr>14. melléklet</vt:lpstr>
      <vt:lpstr>15. melléklet</vt:lpstr>
      <vt:lpstr>16. melléklet</vt:lpstr>
      <vt:lpstr>'7. melléklet'!_pr21</vt:lpstr>
      <vt:lpstr>'10. melléklet'!_pr232</vt:lpstr>
      <vt:lpstr>'10. melléklet'!_pr233</vt:lpstr>
      <vt:lpstr>'10. melléklet'!_pr234</vt:lpstr>
      <vt:lpstr>'10. melléklet'!_pr235</vt:lpstr>
      <vt:lpstr>'10. melléklet'!_pr236</vt:lpstr>
      <vt:lpstr>'7. melléklet'!_pr24</vt:lpstr>
      <vt:lpstr>'7. melléklet'!_pr25</vt:lpstr>
      <vt:lpstr>'7. melléklet'!_pr26</vt:lpstr>
      <vt:lpstr>'7. melléklet'!_pr27</vt:lpstr>
      <vt:lpstr>'7. melléklet'!_pr28</vt:lpstr>
      <vt:lpstr>'10. melléklet'!_pr314</vt:lpstr>
      <vt:lpstr>'8. melléklet'!foot_4_place</vt:lpstr>
      <vt:lpstr>'10. melléklet'!Nyomtatási_terület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</dc:creator>
  <cp:lastModifiedBy>Hatóság Sorkifalud</cp:lastModifiedBy>
  <cp:lastPrinted>2020-05-18T08:59:54Z</cp:lastPrinted>
  <dcterms:created xsi:type="dcterms:W3CDTF">2014-01-03T21:48:14Z</dcterms:created>
  <dcterms:modified xsi:type="dcterms:W3CDTF">2020-11-17T10:46:09Z</dcterms:modified>
</cp:coreProperties>
</file>