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20" yWindow="15" windowWidth="11700" windowHeight="6540" tabRatio="727" activeTab="13"/>
  </bookViews>
  <sheets>
    <sheet name="ÖSSZEFÜGGÉSEK" sheetId="75" r:id="rId1"/>
    <sheet name="1.1.sz.mell." sheetId="1" r:id="rId2"/>
    <sheet name="1.2.sz.mell. " sheetId="91" r:id="rId3"/>
    <sheet name="2.1.sz.mell  " sheetId="73" r:id="rId4"/>
    <sheet name="2.2.sz.mell  " sheetId="61" r:id="rId5"/>
    <sheet name="ELLENŐRZÉS-1.sz.2.a.sz.2.b.sz." sheetId="76" r:id="rId6"/>
    <sheet name="3.sz.mell.  " sheetId="62" r:id="rId7"/>
    <sheet name="4.sz.mell." sheetId="77" r:id="rId8"/>
    <sheet name="5.sz.mell." sheetId="78" r:id="rId9"/>
    <sheet name="6.sz.mell." sheetId="64" r:id="rId10"/>
    <sheet name="7.1. sz. mell" sheetId="79" r:id="rId11"/>
    <sheet name="7.2. sz. mell" sheetId="80" r:id="rId12"/>
    <sheet name="7.3. sz. mell" sheetId="90" r:id="rId13"/>
    <sheet name="7.4. sz. mell" sheetId="82" r:id="rId14"/>
  </sheets>
  <definedNames>
    <definedName name="_xlnm.Print_Titles" localSheetId="10">'7.1. sz. mell'!$1:$6</definedName>
    <definedName name="_xlnm.Print_Titles" localSheetId="11">'7.2. sz. mell'!$1:$6</definedName>
    <definedName name="_xlnm.Print_Titles" localSheetId="12">'7.3. sz. mell'!$1:$6</definedName>
    <definedName name="_xlnm.Print_Titles" localSheetId="13">'7.4. sz. mell'!$1:$6</definedName>
    <definedName name="_xlnm.Print_Area" localSheetId="1">'1.1.sz.mell.'!$A$1:$E$144</definedName>
    <definedName name="_xlnm.Print_Area" localSheetId="2">'1.2.sz.mell. '!$A$1:$E$128</definedName>
  </definedNames>
  <calcPr calcId="125725"/>
</workbook>
</file>

<file path=xl/calcChain.xml><?xml version="1.0" encoding="utf-8"?>
<calcChain xmlns="http://schemas.openxmlformats.org/spreadsheetml/2006/main">
  <c r="E7" i="1"/>
  <c r="D7"/>
  <c r="D6" s="1"/>
  <c r="E6"/>
  <c r="H18" i="61"/>
  <c r="I18"/>
  <c r="G18"/>
  <c r="G32" s="1"/>
  <c r="D18"/>
  <c r="E18"/>
  <c r="C18"/>
  <c r="E105" i="91"/>
  <c r="E113"/>
  <c r="D105"/>
  <c r="D113"/>
  <c r="D104"/>
  <c r="C105"/>
  <c r="C113"/>
  <c r="C104" s="1"/>
  <c r="E54"/>
  <c r="E60"/>
  <c r="E53" s="1"/>
  <c r="D54"/>
  <c r="D60"/>
  <c r="C54"/>
  <c r="C60"/>
  <c r="C53"/>
  <c r="E7"/>
  <c r="E12"/>
  <c r="E22"/>
  <c r="E32"/>
  <c r="E38"/>
  <c r="E31" s="1"/>
  <c r="E44"/>
  <c r="E47"/>
  <c r="E75"/>
  <c r="E88"/>
  <c r="E99"/>
  <c r="D7"/>
  <c r="D12"/>
  <c r="D22"/>
  <c r="D32"/>
  <c r="D38"/>
  <c r="D31" s="1"/>
  <c r="D44"/>
  <c r="D47"/>
  <c r="D75"/>
  <c r="D88"/>
  <c r="D99"/>
  <c r="C7"/>
  <c r="C12"/>
  <c r="C22"/>
  <c r="C32"/>
  <c r="C38"/>
  <c r="C31"/>
  <c r="C44"/>
  <c r="C47"/>
  <c r="C75"/>
  <c r="C88"/>
  <c r="C99"/>
  <c r="D6"/>
  <c r="F35" i="82"/>
  <c r="F41"/>
  <c r="F48" s="1"/>
  <c r="E35"/>
  <c r="E41"/>
  <c r="D35"/>
  <c r="D41"/>
  <c r="F27"/>
  <c r="F31" s="1"/>
  <c r="E27"/>
  <c r="E31" s="1"/>
  <c r="D27"/>
  <c r="D31" s="1"/>
  <c r="F22"/>
  <c r="E22"/>
  <c r="D22"/>
  <c r="F17"/>
  <c r="E17"/>
  <c r="D17"/>
  <c r="F8"/>
  <c r="E8"/>
  <c r="D8"/>
  <c r="F35" i="90"/>
  <c r="F41"/>
  <c r="F48"/>
  <c r="E35"/>
  <c r="E41"/>
  <c r="D35"/>
  <c r="D41"/>
  <c r="D48" s="1"/>
  <c r="F27"/>
  <c r="F31" s="1"/>
  <c r="E27"/>
  <c r="E31" s="1"/>
  <c r="D27"/>
  <c r="D31" s="1"/>
  <c r="F22"/>
  <c r="E22"/>
  <c r="D22"/>
  <c r="F17"/>
  <c r="E17"/>
  <c r="D17"/>
  <c r="F8"/>
  <c r="E8"/>
  <c r="D8"/>
  <c r="F35" i="80"/>
  <c r="F41"/>
  <c r="F48" s="1"/>
  <c r="F27"/>
  <c r="F31" s="1"/>
  <c r="F22"/>
  <c r="F17"/>
  <c r="F8"/>
  <c r="E35"/>
  <c r="E41"/>
  <c r="E48" s="1"/>
  <c r="E27"/>
  <c r="E31" s="1"/>
  <c r="E22"/>
  <c r="E17"/>
  <c r="E8"/>
  <c r="F36" i="79"/>
  <c r="F42"/>
  <c r="F49" s="1"/>
  <c r="F8"/>
  <c r="F17"/>
  <c r="F22"/>
  <c r="F28"/>
  <c r="E36"/>
  <c r="E42"/>
  <c r="E8"/>
  <c r="E17"/>
  <c r="E22"/>
  <c r="E28"/>
  <c r="G5" i="64"/>
  <c r="G6"/>
  <c r="G7"/>
  <c r="G8"/>
  <c r="G9"/>
  <c r="G10"/>
  <c r="G11"/>
  <c r="G24" s="1"/>
  <c r="G12"/>
  <c r="G13"/>
  <c r="G14"/>
  <c r="G15"/>
  <c r="G16"/>
  <c r="G17"/>
  <c r="G18"/>
  <c r="G19"/>
  <c r="G20"/>
  <c r="G21"/>
  <c r="G22"/>
  <c r="G23"/>
  <c r="F24"/>
  <c r="E24"/>
  <c r="D24"/>
  <c r="B24"/>
  <c r="D11" i="77"/>
  <c r="E75" i="1"/>
  <c r="E88"/>
  <c r="E99"/>
  <c r="E103"/>
  <c r="B36" i="76" s="1"/>
  <c r="E105" i="1"/>
  <c r="E113"/>
  <c r="E104" s="1"/>
  <c r="D75"/>
  <c r="D88"/>
  <c r="D105"/>
  <c r="D113"/>
  <c r="I18" i="73"/>
  <c r="I27"/>
  <c r="I31" i="61"/>
  <c r="I32"/>
  <c r="I34" s="1"/>
  <c r="D36" i="76"/>
  <c r="H18" i="73"/>
  <c r="H27"/>
  <c r="H31" i="61"/>
  <c r="G18" i="73"/>
  <c r="G27"/>
  <c r="G28" s="1"/>
  <c r="G31" i="61"/>
  <c r="D24" i="76"/>
  <c r="E18" i="73"/>
  <c r="D18" i="76" s="1"/>
  <c r="E19" i="73"/>
  <c r="E24"/>
  <c r="E27" s="1"/>
  <c r="E28" s="1"/>
  <c r="E19" i="61"/>
  <c r="E36" s="1"/>
  <c r="E133" i="1" s="1"/>
  <c r="E25" i="61"/>
  <c r="D18" i="73"/>
  <c r="D19"/>
  <c r="D24"/>
  <c r="D27"/>
  <c r="D28" s="1"/>
  <c r="D19" i="61"/>
  <c r="D25"/>
  <c r="D12" i="76"/>
  <c r="E12" i="1"/>
  <c r="E22"/>
  <c r="E32"/>
  <c r="E38"/>
  <c r="E31" s="1"/>
  <c r="E44"/>
  <c r="E47"/>
  <c r="E54"/>
  <c r="E60"/>
  <c r="E53"/>
  <c r="D12"/>
  <c r="D22"/>
  <c r="D32"/>
  <c r="D38"/>
  <c r="D44"/>
  <c r="D47"/>
  <c r="D60"/>
  <c r="D35" i="61"/>
  <c r="E35"/>
  <c r="C19"/>
  <c r="C35"/>
  <c r="H35"/>
  <c r="I35"/>
  <c r="E144" i="1"/>
  <c r="D144"/>
  <c r="C144"/>
  <c r="D143"/>
  <c r="D31" i="73"/>
  <c r="E139" i="1"/>
  <c r="C18" i="73"/>
  <c r="G31" s="1"/>
  <c r="C19"/>
  <c r="C27" s="1"/>
  <c r="C140" i="1" s="1"/>
  <c r="C25" i="61"/>
  <c r="C31" s="1"/>
  <c r="C24" i="73"/>
  <c r="C143" i="1"/>
  <c r="C105"/>
  <c r="C113"/>
  <c r="C104" s="1"/>
  <c r="C142" s="1"/>
  <c r="C54"/>
  <c r="C60"/>
  <c r="C53" s="1"/>
  <c r="C139" s="1"/>
  <c r="C138" s="1"/>
  <c r="C38"/>
  <c r="D8" i="80"/>
  <c r="D17"/>
  <c r="D22"/>
  <c r="D35"/>
  <c r="D41"/>
  <c r="D48" s="1"/>
  <c r="D27"/>
  <c r="D31" s="1"/>
  <c r="D36" i="79"/>
  <c r="D42"/>
  <c r="D22"/>
  <c r="D8"/>
  <c r="D17"/>
  <c r="D28"/>
  <c r="C7" i="1"/>
  <c r="C12"/>
  <c r="C6" s="1"/>
  <c r="C75"/>
  <c r="C88"/>
  <c r="C99"/>
  <c r="C22"/>
  <c r="C32"/>
  <c r="C31" s="1"/>
  <c r="C44"/>
  <c r="C47"/>
  <c r="C8" i="78"/>
  <c r="C11" i="77"/>
  <c r="C11" i="62"/>
  <c r="D11"/>
  <c r="E11"/>
  <c r="F8"/>
  <c r="F9"/>
  <c r="F10"/>
  <c r="F7"/>
  <c r="F6"/>
  <c r="F11"/>
  <c r="D48" i="82" l="1"/>
  <c r="E48"/>
  <c r="E48" i="90"/>
  <c r="F27" i="79"/>
  <c r="F32" s="1"/>
  <c r="D27"/>
  <c r="D32" s="1"/>
  <c r="H32" i="61"/>
  <c r="H34" s="1"/>
  <c r="D30" i="76"/>
  <c r="G34" i="61"/>
  <c r="G36"/>
  <c r="G35"/>
  <c r="C36"/>
  <c r="C133" i="1" s="1"/>
  <c r="I36" i="61"/>
  <c r="D31"/>
  <c r="D32" s="1"/>
  <c r="I28" i="73"/>
  <c r="H31"/>
  <c r="D140" i="1"/>
  <c r="I31" i="73"/>
  <c r="E31"/>
  <c r="D32"/>
  <c r="D132" i="1" s="1"/>
  <c r="C31" i="73"/>
  <c r="D103" i="1"/>
  <c r="B30" i="76" s="1"/>
  <c r="E30" s="1"/>
  <c r="C103" i="1"/>
  <c r="D49" i="79"/>
  <c r="D53" i="1"/>
  <c r="D139" s="1"/>
  <c r="D31"/>
  <c r="D52" s="1"/>
  <c r="B12" i="76" s="1"/>
  <c r="E12" s="1"/>
  <c r="E52" i="1"/>
  <c r="E31" i="61"/>
  <c r="E32" s="1"/>
  <c r="E34" s="1"/>
  <c r="E32" i="73"/>
  <c r="E132" i="1" s="1"/>
  <c r="E134" s="1"/>
  <c r="H28" i="73"/>
  <c r="D31" i="76" s="1"/>
  <c r="D104" i="1"/>
  <c r="E49" i="79"/>
  <c r="C103" i="91"/>
  <c r="C128" s="1"/>
  <c r="D52"/>
  <c r="E103"/>
  <c r="D53"/>
  <c r="E104"/>
  <c r="E27" i="79"/>
  <c r="E32" s="1"/>
  <c r="C52" i="91"/>
  <c r="D103"/>
  <c r="D122" s="1"/>
  <c r="D124" s="1"/>
  <c r="E52"/>
  <c r="E36" i="76"/>
  <c r="D141" i="1"/>
  <c r="G30" i="73"/>
  <c r="D26" i="76" s="1"/>
  <c r="G32" i="73"/>
  <c r="D25" i="76"/>
  <c r="I30" i="73"/>
  <c r="D38" i="76" s="1"/>
  <c r="D37"/>
  <c r="E122" i="1"/>
  <c r="E142"/>
  <c r="E138" s="1"/>
  <c r="C66" i="91"/>
  <c r="C68" s="1"/>
  <c r="E128"/>
  <c r="E66"/>
  <c r="E68" s="1"/>
  <c r="B24" i="76"/>
  <c r="E24" s="1"/>
  <c r="C122" i="1"/>
  <c r="C141"/>
  <c r="C32" i="61"/>
  <c r="C34" s="1"/>
  <c r="D66" i="1"/>
  <c r="E128"/>
  <c r="E66"/>
  <c r="B18" i="76"/>
  <c r="E18" s="1"/>
  <c r="E141" i="1"/>
  <c r="E30" i="73"/>
  <c r="H30"/>
  <c r="D32" i="76" s="1"/>
  <c r="D122" i="1"/>
  <c r="D142"/>
  <c r="D66" i="91"/>
  <c r="D68" s="1"/>
  <c r="C32" i="73"/>
  <c r="C132" i="1" s="1"/>
  <c r="D138"/>
  <c r="D30" i="73"/>
  <c r="C28"/>
  <c r="C52" i="1"/>
  <c r="D6" i="76"/>
  <c r="I32" i="73"/>
  <c r="E140" i="1"/>
  <c r="E143"/>
  <c r="H36" i="61"/>
  <c r="D36"/>
  <c r="D133" i="1" s="1"/>
  <c r="C6" i="91"/>
  <c r="E6"/>
  <c r="D34" i="61" l="1"/>
  <c r="D13" i="76"/>
  <c r="C134" i="1"/>
  <c r="D14" i="76"/>
  <c r="H32" i="73"/>
  <c r="D134" i="1"/>
  <c r="D128" i="91"/>
  <c r="C122"/>
  <c r="C124" s="1"/>
  <c r="D128" i="1"/>
  <c r="E122" i="91"/>
  <c r="E124" s="1"/>
  <c r="B6" i="76"/>
  <c r="E6" s="1"/>
  <c r="C128" i="1"/>
  <c r="C66"/>
  <c r="D124"/>
  <c r="B32" i="76" s="1"/>
  <c r="E32" s="1"/>
  <c r="B31"/>
  <c r="E31" s="1"/>
  <c r="E68" i="1"/>
  <c r="B20" i="76" s="1"/>
  <c r="B19"/>
  <c r="D68" i="1"/>
  <c r="B14" i="76" s="1"/>
  <c r="E14" s="1"/>
  <c r="B13"/>
  <c r="E124" i="1"/>
  <c r="B38" i="76" s="1"/>
  <c r="E38" s="1"/>
  <c r="B37"/>
  <c r="E37" s="1"/>
  <c r="C30" i="73"/>
  <c r="D8" i="76" s="1"/>
  <c r="D7"/>
  <c r="C124" i="1"/>
  <c r="B26" i="76" s="1"/>
  <c r="E26" s="1"/>
  <c r="B25"/>
  <c r="E25" s="1"/>
  <c r="D20"/>
  <c r="D19"/>
  <c r="E13" l="1"/>
  <c r="B7"/>
  <c r="E7" s="1"/>
  <c r="C68" i="1"/>
  <c r="B8" i="76" s="1"/>
  <c r="E8" s="1"/>
  <c r="E20"/>
  <c r="E19"/>
</calcChain>
</file>

<file path=xl/sharedStrings.xml><?xml version="1.0" encoding="utf-8"?>
<sst xmlns="http://schemas.openxmlformats.org/spreadsheetml/2006/main" count="1233" uniqueCount="457">
  <si>
    <t xml:space="preserve">2013. évi </t>
  </si>
  <si>
    <t>2013. VI. 30. teljesítés</t>
  </si>
  <si>
    <t>2013. évi eredeti előirányzat</t>
  </si>
  <si>
    <t>2013. évi módosított előirányzat</t>
  </si>
  <si>
    <r>
      <t xml:space="preserve">2013. évi külső forrásból fedezhető működési hiány  </t>
    </r>
    <r>
      <rPr>
        <sz val="7"/>
        <rFont val="Times New Roman"/>
        <family val="1"/>
        <charset val="238"/>
      </rPr>
      <t>(2.1. melléklet 3.,4.,5. oszlop 27. sor)</t>
    </r>
  </si>
  <si>
    <r>
      <t xml:space="preserve">2013. évi külső forrásból fedezhető felhalmozási hiány  </t>
    </r>
    <r>
      <rPr>
        <sz val="7"/>
        <rFont val="Times New Roman"/>
        <family val="1"/>
        <charset val="238"/>
      </rPr>
      <t>(2.2. melléklet 3.,4.,5. oszlop 30. sor)</t>
    </r>
  </si>
  <si>
    <t>2013. évi eredeti előirányzat BEVÉTELEK</t>
  </si>
  <si>
    <t>2013. évi eredeti előirányzat KIADÁSOK</t>
  </si>
  <si>
    <t>2013. évi módosított előirányzat BEVÉTELEK</t>
  </si>
  <si>
    <t>2013. évi módosított előirányzat KIADÁSOK</t>
  </si>
  <si>
    <t>2013. I. féléviévi (I-III. negyedévi) teljesítés BEVÉTELEK</t>
  </si>
  <si>
    <t>2013.  I. féléviévi (I-III. negyedévi) teljesítés KIADÁSOK</t>
  </si>
  <si>
    <t>1. sz. melléklet Kiadások táblázat 4. oszlop 7 sora =</t>
  </si>
  <si>
    <t>1. sz. melléklet Kiadások táblázat 4. oszlop 9 sora =</t>
  </si>
  <si>
    <t>1. sz. melléklet Kiadások táblázat 5. oszlop 9 sora =</t>
  </si>
  <si>
    <t>1. sz. melléklet Kiadások táblázat 5. oszlop 7 sora =</t>
  </si>
  <si>
    <t>Összes teljesítés 2013. VI. 30-ig</t>
  </si>
  <si>
    <t>Teljesítés
2013. VI.30.</t>
  </si>
  <si>
    <t>Teljesítés 
2013. VI. 30.</t>
  </si>
  <si>
    <t>Felhasználás
2012. XII.31-ig</t>
  </si>
  <si>
    <t>Felújítási kiadások előirányzata felújításonként</t>
  </si>
  <si>
    <t>I. Működési költségvetés kiadásai (1.1+…+1.5.)</t>
  </si>
  <si>
    <t>Működési támogatás államháztartáson belülről</t>
  </si>
  <si>
    <t xml:space="preserve"> - ebből EU támogatás</t>
  </si>
  <si>
    <t>Felhalmozási támogatás államháztartáson belülről</t>
  </si>
  <si>
    <t>Osztalék,  hozambevétel</t>
  </si>
  <si>
    <t>II. Átvett pénzeszközök  államháztartáson belülről (2.1.+2.4.)</t>
  </si>
  <si>
    <t>III. Átvett pénzeszköz államháztartáson kívülről (3.1.+3.2.)</t>
  </si>
  <si>
    <t>V. Önkormányzati támogatás</t>
  </si>
  <si>
    <t>VI. Finanszírozási bevételek (7.1.+7.2.)</t>
  </si>
  <si>
    <t>Vállalkozási maradvány igénybevétele</t>
  </si>
  <si>
    <t>VII. Függő, átfutó, kiegyenlítő bevételek</t>
  </si>
  <si>
    <t>BEVÉTELEK ÖSSZESEN: (6+7+8)</t>
  </si>
  <si>
    <t>Költségvetési bevételek összesen (1+…+5)</t>
  </si>
  <si>
    <t xml:space="preserve"> - ebből EU-s forrásból tám. megvalósuló programok, projektek kiadásai</t>
  </si>
  <si>
    <t>III. Kölcsön nyújtása</t>
  </si>
  <si>
    <t>KIADÁSOK ÖSSZESEN: (1+2+3+4)</t>
  </si>
  <si>
    <t>II. Felhalmozási költségvetés kiadásai (2.1+…+2.4)</t>
  </si>
  <si>
    <t>IV. Függő, átfutó, kiegyenlítő kiadások</t>
  </si>
  <si>
    <t>Költségvetési bevételek összesen (1+…+4)</t>
  </si>
  <si>
    <t>BEVÉTELEK ÖSSZESEN: (5+6+7)</t>
  </si>
  <si>
    <t>V. Finanszírozási bevételek (6.1.+6.2.)</t>
  </si>
  <si>
    <t>VI. Függő, átfutó, kiegyenlítő bevételek</t>
  </si>
  <si>
    <t>IV. Önkormányzati támogatás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</si>
  <si>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</si>
  <si>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</si>
  <si>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</si>
  <si>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</si>
  <si>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</si>
  <si>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</si>
  <si>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</si>
  <si>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</si>
  <si>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</si>
  <si>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</si>
  <si>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</si>
  <si>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</si>
  <si>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</si>
  <si>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</si>
  <si>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</si>
  <si>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</si>
  <si>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</si>
  <si>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</si>
  <si>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</si>
  <si>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</si>
  <si>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</si>
  <si>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</si>
  <si>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</si>
  <si>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</si>
  <si>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</si>
  <si>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</si>
  <si>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</si>
  <si>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</si>
  <si>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</si>
  <si>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</si>
  <si>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</si>
  <si>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</si>
  <si>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K I A D Á S O K</t>
  </si>
  <si>
    <t>Személyi  juttatások</t>
  </si>
  <si>
    <t>Tartalékok</t>
  </si>
  <si>
    <t>01</t>
  </si>
  <si>
    <t>Ezer forintban !</t>
  </si>
  <si>
    <t>Előirányzat-csoport, kiemelt előirányzat megnevezése</t>
  </si>
  <si>
    <t>Bevételek</t>
  </si>
  <si>
    <t>Intézményi működési bevételek</t>
  </si>
  <si>
    <t>Helyi adók</t>
  </si>
  <si>
    <t>Átengedett központi adók</t>
  </si>
  <si>
    <t>Kiadások</t>
  </si>
  <si>
    <t>Egyéb fejlesztési célú kiadások</t>
  </si>
  <si>
    <t>Általános tartalék</t>
  </si>
  <si>
    <t>Céltartalék</t>
  </si>
  <si>
    <t>02</t>
  </si>
  <si>
    <t>04</t>
  </si>
  <si>
    <t xml:space="preserve"> Ezer forintban !</t>
  </si>
  <si>
    <t>Megnevezés</t>
  </si>
  <si>
    <t>Személyi juttatások</t>
  </si>
  <si>
    <t>ÖSSZESEN:</t>
  </si>
  <si>
    <t>Teljes költség</t>
  </si>
  <si>
    <t>Kivitelezés kezdési és befejezési éve</t>
  </si>
  <si>
    <t>Felújítás  megnevezése</t>
  </si>
  <si>
    <t>Sor-
szám</t>
  </si>
  <si>
    <t>Illetékek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</si>
  <si>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</si>
  <si>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</si>
  <si>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</si>
  <si>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</si>
  <si>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</si>
  <si>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</si>
  <si>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</si>
  <si>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</si>
  <si>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</si>
  <si>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Kiegészítő támogatás</t>
  </si>
  <si>
    <t>6.1.1.</t>
  </si>
  <si>
    <t>6.1.2.</t>
  </si>
  <si>
    <t>6.1.3.</t>
  </si>
  <si>
    <t>6.1.4.</t>
  </si>
  <si>
    <t>7.1.</t>
  </si>
  <si>
    <t>7.2.</t>
  </si>
  <si>
    <t>6.2.1.</t>
  </si>
  <si>
    <t>6.2.2.</t>
  </si>
  <si>
    <t>6.2.3.</t>
  </si>
  <si>
    <t>6.2.4.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</si>
  <si>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</si>
  <si>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</si>
  <si>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</si>
  <si>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</si>
  <si>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</si>
  <si>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</si>
  <si>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</si>
  <si>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</si>
  <si>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</si>
  <si>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</si>
  <si>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</si>
  <si>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1.5</t>
  </si>
  <si>
    <t>1.8.</t>
  </si>
  <si>
    <t>1.9.</t>
  </si>
  <si>
    <t>1.10.</t>
  </si>
  <si>
    <t>1.11.</t>
  </si>
  <si>
    <t>2.6.</t>
  </si>
  <si>
    <t>1.12.</t>
  </si>
  <si>
    <t>2.7.</t>
  </si>
  <si>
    <t>30.</t>
  </si>
  <si>
    <t>Dologi  kiadások</t>
  </si>
  <si>
    <t>1.5.</t>
  </si>
  <si>
    <t>11.1.</t>
  </si>
  <si>
    <t>11.2.</t>
  </si>
  <si>
    <t>Költségvetési bevételek összesen:</t>
  </si>
  <si>
    <t>Költségvetési kiadások összesen:</t>
  </si>
  <si>
    <t>Költségvetési rendelet űrlapjainak összefüggései:</t>
  </si>
  <si>
    <t>1. sz. melléklet Bevételek táblázat 3. oszlop 12 sora =</t>
  </si>
  <si>
    <t>1. sz. melléklet Kiadások táblázat 3. oszlop 7 sora =</t>
  </si>
  <si>
    <t>1. sz. táblázat</t>
  </si>
  <si>
    <t>2. sz. táblázat</t>
  </si>
  <si>
    <t>3. sz. táblázat</t>
  </si>
  <si>
    <t>4. sz. táblázat</t>
  </si>
  <si>
    <t>ELTÉRÉS</t>
  </si>
  <si>
    <t>Pénzügyi befektetésekből származó bevétel</t>
  </si>
  <si>
    <t>KÖLTSÉGVETÉSI KIADÁSOK ÖSSZESEN (1+2+3+4)</t>
  </si>
  <si>
    <t>Rövid lejáratú hitelek törlesztése</t>
  </si>
  <si>
    <t>Hosszú lejáratú hitelek törlesztése</t>
  </si>
  <si>
    <t>KÖLTSÉGVETÉSI BEVÉTELEK ÉS KIADÁSOK EGYENLEGE</t>
  </si>
  <si>
    <t>I. Működési célú bevételek és kiadások mérlege
(Önkormányzati szinten)</t>
  </si>
  <si>
    <t>II. Felhalmozási célú bevételek és kiadások mérlege
(Önkormányzati szinten)</t>
  </si>
  <si>
    <t>1. sz. melléklet Kiadások táblázat 3. oszlop 5 sora =</t>
  </si>
  <si>
    <t>Költségvetési hiány:</t>
  </si>
  <si>
    <t>Költségvetési többlet:</t>
  </si>
  <si>
    <t>I. Önkormányzat működési bevételei (2+3+4)</t>
  </si>
  <si>
    <t>Bírságok, díjak, pótlékok</t>
  </si>
  <si>
    <t>Egyéb fizetési kötelezettségből származó bevételek</t>
  </si>
  <si>
    <t>I/2. Intézményi működési bevételek (3.1.+…+3.8.)</t>
  </si>
  <si>
    <t>3.5.</t>
  </si>
  <si>
    <t>3.6.</t>
  </si>
  <si>
    <t>3.7.</t>
  </si>
  <si>
    <t>3.8.</t>
  </si>
  <si>
    <t>Áru- és készletértékesítés</t>
  </si>
  <si>
    <t>Nyújtott szolgáltatások ellenértéke</t>
  </si>
  <si>
    <t>Bérleti díj</t>
  </si>
  <si>
    <t>Intézményi ellátási díjak</t>
  </si>
  <si>
    <t>Alkalmazottak térítése</t>
  </si>
  <si>
    <t>Általános forgalmi adó bevétel</t>
  </si>
  <si>
    <t>Működési célú hozam- és kamatbevételek</t>
  </si>
  <si>
    <t>Egyéb működési célú bevétel</t>
  </si>
  <si>
    <t xml:space="preserve">4. </t>
  </si>
  <si>
    <t>Közhatalmi bevételek</t>
  </si>
  <si>
    <r>
      <t xml:space="preserve">III. Támogatások, kiegészítések </t>
    </r>
    <r>
      <rPr>
        <sz val="8"/>
        <rFont val="Times New Roman CE"/>
        <charset val="238"/>
      </rPr>
      <t>(5.1+…+5.8.)</t>
    </r>
  </si>
  <si>
    <t>5.4.</t>
  </si>
  <si>
    <t>5.5.</t>
  </si>
  <si>
    <t>5.6.</t>
  </si>
  <si>
    <t>5.7.</t>
  </si>
  <si>
    <t>5.8.</t>
  </si>
  <si>
    <t>Normatív hozzájárulások</t>
  </si>
  <si>
    <t>Felhasználási kötöttséggel járó normatív támogatás</t>
  </si>
  <si>
    <t>Központosított előirányzatok</t>
  </si>
  <si>
    <t>Fenntartott, illetve támogatott előadó-művészeti szervezetek támogatása</t>
  </si>
  <si>
    <t>Címzett és céltámogatások</t>
  </si>
  <si>
    <t>Egyéb támogatás</t>
  </si>
  <si>
    <t>6.1.5.</t>
  </si>
  <si>
    <t>6.2.5.</t>
  </si>
  <si>
    <t xml:space="preserve">7. </t>
  </si>
  <si>
    <t>Tárgyi eszközök és immateriális javak értékesítése (vagyonhasznosítás)</t>
  </si>
  <si>
    <t>Önkormányzatot megillető vagyoni értékű jog értékesítése, hasznosítása</t>
  </si>
  <si>
    <t>8.1.</t>
  </si>
  <si>
    <t>8.2.</t>
  </si>
  <si>
    <t xml:space="preserve">9. </t>
  </si>
  <si>
    <t>KÖLTSÉGVETÉSI BEVÉTELEK ÖSSZESEN: (2+…+9)</t>
  </si>
  <si>
    <r>
      <t xml:space="preserve">I. Működési költségvetés kiadásai </t>
    </r>
    <r>
      <rPr>
        <sz val="8"/>
        <rFont val="Times New Roman CE"/>
        <charset val="238"/>
      </rPr>
      <t>(1.1+…+1.5.)</t>
    </r>
  </si>
  <si>
    <t>Munkaadókat terhelő járulékok és szociális hozzájárulási adó</t>
  </si>
  <si>
    <t>Ellátottak pénzbeli juttatásai</t>
  </si>
  <si>
    <t>Egyéb működési célú kiadások</t>
  </si>
  <si>
    <t>Felújítások</t>
  </si>
  <si>
    <t>2.8.</t>
  </si>
  <si>
    <t>2.9.</t>
  </si>
  <si>
    <t>2.10.</t>
  </si>
  <si>
    <t>6.1.6.</t>
  </si>
  <si>
    <t>6.1.7.</t>
  </si>
  <si>
    <t>6.2.6.</t>
  </si>
  <si>
    <t>6.2.7.</t>
  </si>
  <si>
    <t>6.2.8.</t>
  </si>
  <si>
    <t>Értékpapír vásárlása, visszavásárlása</t>
  </si>
  <si>
    <t>Likviditási hitelek törlesztése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</si>
  <si>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</si>
  <si>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</si>
  <si>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</si>
  <si>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</si>
  <si>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Költségvetési hiány, többlet ( költségvetési bevételek 10. sor - költségvetési kiadások 5. sor) (+/-)</t>
  </si>
  <si>
    <t>1.1.1.</t>
  </si>
  <si>
    <t>1.1.2.</t>
  </si>
  <si>
    <t>1.2.1.</t>
  </si>
  <si>
    <t>1.2.2.</t>
  </si>
  <si>
    <t xml:space="preserve"> - az 1.5-ből: - Lakosságnak juttatott támogatások</t>
  </si>
  <si>
    <t xml:space="preserve">   - Szociális, rászorultság jellegű ellátások</t>
  </si>
  <si>
    <t xml:space="preserve">   - Működési célú pénzeszköz átadás államháztartáson kívülre</t>
  </si>
  <si>
    <t xml:space="preserve">   - Garancia és kezességvállalásból származó kifizetés</t>
  </si>
  <si>
    <t xml:space="preserve">   - Kamatkiadások</t>
  </si>
  <si>
    <t xml:space="preserve">   - Pénzforgalom nélküli kiadások</t>
  </si>
  <si>
    <t>1. sz. melléklet Bevételek táblázat 3. oszlop 10 sora =</t>
  </si>
  <si>
    <t>Bevételi jogcímek</t>
  </si>
  <si>
    <t>Kezességvállalással kapcsolatos megtérülés</t>
  </si>
  <si>
    <t>Kamatbevétel</t>
  </si>
  <si>
    <t>MEGNEVEZÉS</t>
  </si>
  <si>
    <t>2014.</t>
  </si>
  <si>
    <t>ÖSSZES KÖTELEZETTSÉG</t>
  </si>
  <si>
    <t>Díjak, pótlékok bírságok</t>
  </si>
  <si>
    <t>SAJÁT BEVÉTELEK ÖSSZESEN*</t>
  </si>
  <si>
    <t>Fejlesztési cél leírása</t>
  </si>
  <si>
    <t>ADÓSSÁGOT KELETKEZTETŐ ÜGYLETEK VÁRHATÓ EGYÜTTES ÖSSZEGE</t>
  </si>
  <si>
    <t>Feladat megnevezése</t>
  </si>
  <si>
    <t>Költségvetési szerv megnevezése</t>
  </si>
  <si>
    <t>Száma</t>
  </si>
  <si>
    <t>Éves engedélyezett létszám előirányzat (fő)</t>
  </si>
  <si>
    <t>Közfoglalkoztatottak létszáma (fő)</t>
  </si>
  <si>
    <t>I. Intézményi működési bevételek (1.1.+…+1.8.)</t>
  </si>
  <si>
    <t>Önkormányzati hivatal</t>
  </si>
  <si>
    <t>Művelődés, sport</t>
  </si>
  <si>
    <t>Fejlesztés várható kiadása</t>
  </si>
  <si>
    <t>-</t>
  </si>
  <si>
    <t>IV. Közhatalmi bevételek</t>
  </si>
  <si>
    <t>*Az adósságot keletkeztető ügyletekhez történő hozzájárulás részletes szabályairól szóló 353/2011. (XII.31.) Korm. Rendelet 2.§ (1) bekezdése alapján.</t>
  </si>
  <si>
    <t>Általános forgalmi adó bevétel, visszatérülések</t>
  </si>
  <si>
    <t>II. Átengedett központi adók</t>
  </si>
  <si>
    <t>Vis maior támogatás</t>
  </si>
  <si>
    <t xml:space="preserve">   Társadalombiztosítás pénzügyi alapjából átvett pénzeszköz </t>
  </si>
  <si>
    <t xml:space="preserve">   Helyi, nemzetiségi önkormányzattól átvett pénzeszköz</t>
  </si>
  <si>
    <t xml:space="preserve">   Társulástól átvett pénzeszköz</t>
  </si>
  <si>
    <t xml:space="preserve">   EU támogatás</t>
  </si>
  <si>
    <t>V. Átvett pénzeszközök államháztartáson kívülről (7.1.+7.2.)</t>
  </si>
  <si>
    <t>Működési célú pénzeszközök átvétele államháztartáson kívülről</t>
  </si>
  <si>
    <t xml:space="preserve">Pénzügyi befektetésekből származó bevétel </t>
  </si>
  <si>
    <t>VII. Kölcsön visszatérülése</t>
  </si>
  <si>
    <t>VI. Felhalmozási célú bevételek (8.1+8.2+8.3.)</t>
  </si>
  <si>
    <t>Felhalmozási célú pénzeszközök átvétele államháztartáson kívülről</t>
  </si>
  <si>
    <t>VIII. Finanszírozási bevételek (11.1.+11.2.)</t>
  </si>
  <si>
    <t xml:space="preserve">   Költségvetési maradvány igénybevétele </t>
  </si>
  <si>
    <t xml:space="preserve">   Vállalkozási maradvány igénybevétele </t>
  </si>
  <si>
    <t xml:space="preserve">   Betét visszavonásából származó bevétel</t>
  </si>
  <si>
    <t xml:space="preserve">   Értékpapír értékesítése</t>
  </si>
  <si>
    <t xml:space="preserve">   Egyéb belső finanszírozási bevétek</t>
  </si>
  <si>
    <t xml:space="preserve">   Hosszú lejáratú hitelek, kölcsönök felvétele </t>
  </si>
  <si>
    <t xml:space="preserve">   Likviditási célú hitelek, kölcsönök felvétele </t>
  </si>
  <si>
    <t xml:space="preserve">   Rövid lejáratú hitelek, kölcsönök felvétele</t>
  </si>
  <si>
    <t xml:space="preserve">   Értékpapírok kibocsátása </t>
  </si>
  <si>
    <t xml:space="preserve">   Egyéb külső finanszírozási bevételek</t>
  </si>
  <si>
    <t>IX. Függő, átfutó, kiegyenlítő bevételek</t>
  </si>
  <si>
    <t>11.1.1.</t>
  </si>
  <si>
    <t>11.1.2.</t>
  </si>
  <si>
    <t>11.1.3.</t>
  </si>
  <si>
    <t>11.1.4.</t>
  </si>
  <si>
    <t>11.1.5.</t>
  </si>
  <si>
    <t>11.2.1.</t>
  </si>
  <si>
    <t>11.2.2.</t>
  </si>
  <si>
    <t>11.2.3.</t>
  </si>
  <si>
    <t>11.2.4.</t>
  </si>
  <si>
    <t>11.2.5.</t>
  </si>
  <si>
    <t xml:space="preserve">   - Működési célú pénzeszköz átadás államháztartáson belülre</t>
  </si>
  <si>
    <t>Beruházások</t>
  </si>
  <si>
    <t>- EU-s forrásból finanszírozott támogatással megvalósuló programok, projektek kiadásai</t>
  </si>
  <si>
    <t>- Lakástámogatás</t>
  </si>
  <si>
    <t>- Lakásépítés</t>
  </si>
  <si>
    <t>IV. Kölcsön nyújtása</t>
  </si>
  <si>
    <t xml:space="preserve">   Értékpapír vásárlása, visszavásárlása</t>
  </si>
  <si>
    <t xml:space="preserve">   Likviditási hitelek törlesztése</t>
  </si>
  <si>
    <t xml:space="preserve">   Rövid lejáratú hitelek törlesztése</t>
  </si>
  <si>
    <t xml:space="preserve">   Hosszú lejáratú hitelek törlesztése</t>
  </si>
  <si>
    <t xml:space="preserve">   Kölcsön törlesztése</t>
  </si>
  <si>
    <t xml:space="preserve">   Forgatási célú belföldi, külföldi értékpapírok vásárlása</t>
  </si>
  <si>
    <t xml:space="preserve">   Betét elhelyezése</t>
  </si>
  <si>
    <t xml:space="preserve">   Hitelek törlesztése</t>
  </si>
  <si>
    <t xml:space="preserve">   Befektetési célú belföldi, külföldi értékpapírok vásárlása</t>
  </si>
  <si>
    <t>KÖLTSÉGVETÉSI ÉS FINANSZÍROZÁSI KIADÁSOK ÖSSZESEN: (5+6)</t>
  </si>
  <si>
    <t>VI. Függő, átfutó, kiegyenlítő kiadások</t>
  </si>
  <si>
    <t>KIADÁSOK ÖSSZESEN: (7+8)</t>
  </si>
  <si>
    <t xml:space="preserve">KÜLSŐ FORRÁS BEVONÁSÁVAL – HITEL, KÖLCSÖN -  FINANSZÍROZHATÓ HIÁNY ÖSSZEGE </t>
  </si>
  <si>
    <t>Ezer forintban</t>
  </si>
  <si>
    <t>FINANSZÍROZÁSI BEVÉTELEK ÉS KIADÁSOK EGYENLEGE</t>
  </si>
  <si>
    <t>5. sz. táblázat</t>
  </si>
  <si>
    <t>Finanszírozási bevételek (1. melléklet 1. sz. táblázat 11. sor)</t>
  </si>
  <si>
    <t>1.1-ből: Működési célú finanszírozási bevételek (2.1. melléklet 2. sz. oszlop 22. sor)</t>
  </si>
  <si>
    <t xml:space="preserve">             Felhalmozási célú finanszírozási bevételek (2.2. melléklet 2. sz. oszlop 25. sor)</t>
  </si>
  <si>
    <t>Finanszírozási kiadások (1. melléklet 2. sz. táblázat 6. sor)</t>
  </si>
  <si>
    <t>1.2-ből: Működési célú finanszírozási kiadások (2.1. melléklet 4. sz. oszlop 22. sor)</t>
  </si>
  <si>
    <t xml:space="preserve">              Felhalmozási célú finanszírozási kiadások (2.2 .melléklet 4. sz. oszlop 25. sor)</t>
  </si>
  <si>
    <t>8.3.</t>
  </si>
  <si>
    <r>
      <t xml:space="preserve">II. Felhalmozási költségvetés kiadásai </t>
    </r>
    <r>
      <rPr>
        <sz val="8"/>
        <rFont val="Times New Roman CE"/>
        <charset val="238"/>
      </rPr>
      <t>(2.1+…+2.3)</t>
    </r>
  </si>
  <si>
    <t>Egyéb felhalmozási kiadások</t>
  </si>
  <si>
    <t xml:space="preserve">               - Felhalmozási célú pénzeszköz átadás államháztartáson kívülre</t>
  </si>
  <si>
    <t xml:space="preserve">               - Pénzügyi befektetések kiadásai</t>
  </si>
  <si>
    <t>III. Tartalékok (3.1.+3.2.)</t>
  </si>
  <si>
    <t>2013. évi külső forrásból fedezhető összes hiány (1+2)</t>
  </si>
  <si>
    <t>Támogatások, kiegészítések (működési célú)</t>
  </si>
  <si>
    <t>Átvett pénzeszközök államháztartáson belülről</t>
  </si>
  <si>
    <t>Átvett pénzeszközök államháztartáson  kívülről</t>
  </si>
  <si>
    <t>Kölcsön visszatérülés  (működési célú)</t>
  </si>
  <si>
    <t>Egyéb bevételek</t>
  </si>
  <si>
    <t>Hiány belső finanszírozásának bevételei (15+…+18 )</t>
  </si>
  <si>
    <t xml:space="preserve">   Betét visszavonásából származó bevétel </t>
  </si>
  <si>
    <t xml:space="preserve">   Egyéb belső finanszírozási bevételek</t>
  </si>
  <si>
    <t xml:space="preserve">Hiány külső finanszírozásának bevételei (20+…+21) </t>
  </si>
  <si>
    <t xml:space="preserve">   Hitelek, kölcsönök felvétele</t>
  </si>
  <si>
    <t>Függő, átfutó, kiegyenlítő bevételek</t>
  </si>
  <si>
    <t>BEVÉTEL ÖSSZESEN (23+24)</t>
  </si>
  <si>
    <t>Költségvetési és finanszírozási bevételek összesen (13+22)</t>
  </si>
  <si>
    <t xml:space="preserve">Dologi kiadások </t>
  </si>
  <si>
    <t>Kölcsön törlesztése</t>
  </si>
  <si>
    <t>Költségvetési és finanszírozási kiadások összesen (13+22)</t>
  </si>
  <si>
    <t>Függő, átfutó, kiegyenlítő kiadások</t>
  </si>
  <si>
    <t>KIADÁSOK ÖSSZESEN (23+24)</t>
  </si>
  <si>
    <t>Tárgyévi  hiány:</t>
  </si>
  <si>
    <t>Tárgyévi  többlet:</t>
  </si>
  <si>
    <t>KÖLTSÉGVETÉSI ÉS FINANSZÍROZÁSI BEVÉTELEK ÖSSZESEN (10+11)</t>
  </si>
  <si>
    <t>BEVÉTELEK ÖSSZESEN (12+13)</t>
  </si>
  <si>
    <t>Hiány külső finanszírozásának bevételei (11.2.1.+…+11.2.5.)</t>
  </si>
  <si>
    <t>Hiány belső finanszírozás bevételei (11.1.1.+…+11.1.5.)</t>
  </si>
  <si>
    <t>Működési célú finanszírozási bevételek összesen (14+...+21)</t>
  </si>
  <si>
    <t>Működési célú finanszírozási kiadások összesen (14+...+21)</t>
  </si>
  <si>
    <t>Költségvetési kiadások összesen (1+...+12)</t>
  </si>
  <si>
    <t>Költségvetési bevételek összesen (1+...+12)</t>
  </si>
  <si>
    <t>Önkormányzatot megillető vagyoni ért. jog  értékesítése, hasznosítása</t>
  </si>
  <si>
    <t>Támogatások, kiegészítések (felhalmozási)</t>
  </si>
  <si>
    <t>Egyéb központi támogatások</t>
  </si>
  <si>
    <t>Átvett pénzeszköz államháztartáson  kívülről</t>
  </si>
  <si>
    <t>Kölcsön visszatérülés</t>
  </si>
  <si>
    <t>Átvett pénzeszköz államháztartáson belülről</t>
  </si>
  <si>
    <t xml:space="preserve">    - 5.-ből: EU támogatás</t>
  </si>
  <si>
    <t xml:space="preserve">   3.-ból:  - Felhalmozási célú pe. átadás államháztartáson belül</t>
  </si>
  <si>
    <t xml:space="preserve">               - Felhalmozási célú pe.átadás államháztartáson kívül</t>
  </si>
  <si>
    <t>- Pénzügyi befektetések kiadásai</t>
  </si>
  <si>
    <t>- EU-s forrásból megvalósuló  programok, projektek</t>
  </si>
  <si>
    <t>- Eu-s forrásból megvalósuló  programok, projektek
   önkormányzati hozzájárulásának kiadásai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</si>
  <si>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</si>
  <si>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</si>
  <si>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</si>
  <si>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</si>
  <si>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</si>
  <si>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</si>
  <si>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</si>
  <si>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</si>
  <si>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</si>
  <si>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</si>
  <si>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</si>
  <si>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</si>
  <si>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- ebből: EU támogatás</t>
  </si>
  <si>
    <t>Pénzügyi lízing tőkerész törlesztés kiadása</t>
  </si>
  <si>
    <t>Tárgyi eszközök és immateriális  javak értékesítése</t>
  </si>
  <si>
    <t>2015.</t>
  </si>
  <si>
    <t>2016.</t>
  </si>
  <si>
    <t>Összesen
(6=3+4+5)</t>
  </si>
  <si>
    <t>Az önkormányzati vagyon és az önkormányzatot megillető vagyoni értékű jog értékesítéséből és hasznosításából származó bevétel</t>
  </si>
  <si>
    <t>Bírság-, pótlék- és díjbevétel</t>
  </si>
  <si>
    <t>Tárgyi eszköz és az immateriális jószág, részvény, részesedés, vállalat értékesítéséből vagy privatizációból származó bevétel</t>
  </si>
  <si>
    <t>I/1. Közhatalmi bevételek (2.1. + …+ 2.4.)</t>
  </si>
  <si>
    <r>
      <t>IV</t>
    </r>
    <r>
      <rPr>
        <b/>
        <sz val="8"/>
        <rFont val="Times New Roman"/>
        <family val="1"/>
        <charset val="238"/>
      </rPr>
      <t>. Átvett pénzeszközök államháztartáson belülről (6.1.+6.2.)</t>
    </r>
  </si>
  <si>
    <t>Működési támogatás államháztartáson belülről (6.1.1.+…+ 6.1.5.)</t>
  </si>
  <si>
    <t xml:space="preserve">   Egyéb működési támogatás államháztartáson belülről</t>
  </si>
  <si>
    <t>Felhalmozási támogatás államháztartáson belülről (6.2.1.+…+ 6.2.5.)</t>
  </si>
  <si>
    <t xml:space="preserve">   Egyéb felhalmozási támogatás államháztartáson belülről</t>
  </si>
  <si>
    <t>a 2.3-ból   - Felhalmozási célú pénzeszköz átadás államháztartáson belülre</t>
  </si>
  <si>
    <t>V. Finanszírozási kiadások (6.1+6.2.)</t>
  </si>
  <si>
    <t>Működési célú finanszírozási kiadások 6.1.1.+…+6.1.7.)</t>
  </si>
  <si>
    <t>Felhalmozási célú finanszírozási bevételek (6.2.1.+...+6.2.8.)</t>
  </si>
  <si>
    <t xml:space="preserve">   Pénzügyi lízing tőkerész törlesztés kiadása</t>
  </si>
  <si>
    <t xml:space="preserve"> Finanszírozási műveletek egyenlege (1.1-1.2.) +/-</t>
  </si>
  <si>
    <t>1. sz. melléklet Bevételek táblázat 3. oszlop 14 sora =</t>
  </si>
  <si>
    <t>1. sz. melléklet Kiadások táblázat 3. oszlop 9 sora =</t>
  </si>
  <si>
    <t>Évek</t>
  </si>
  <si>
    <t>Kiadási jogcím</t>
  </si>
  <si>
    <t>Eredeti előirányzat</t>
  </si>
  <si>
    <t>Módosított előirányzat</t>
  </si>
  <si>
    <t>7=(4+6)</t>
  </si>
  <si>
    <t>1. sz. melléklet Bevételek táblázat 5. oszlop 12 sora =</t>
  </si>
  <si>
    <t>1. sz. melléklet Kiadások táblázat 5. oszlop 5 sora =</t>
  </si>
  <si>
    <t>1. sz. melléklet Bevételek táblázat 4. oszlop 10 sora =</t>
  </si>
  <si>
    <t>1. sz. melléklet Bevételek táblázat 4. oszlop 12 sora =</t>
  </si>
  <si>
    <t>1. sz. melléklet Bevételek táblázat 4. oszlop 14 sora =</t>
  </si>
  <si>
    <t>1. sz. melléklet Bevételek táblázat 5. oszlop 10 sora =</t>
  </si>
  <si>
    <t>1. sz. melléklet Bevételek táblázat 5. oszlop 14 sora =</t>
  </si>
  <si>
    <t>1. sz. melléklet Kiadások táblázat 4. oszlop 5 sora =</t>
  </si>
  <si>
    <t xml:space="preserve">2.1. melléklet   </t>
  </si>
  <si>
    <t>2.2. melléklet</t>
  </si>
  <si>
    <t>- EU-s forrásból finanszírozott támogatással megvalósuló  programok,  projektek önkormányzati  hozzájárulásának kiadásai</t>
  </si>
  <si>
    <t>31.</t>
  </si>
  <si>
    <t>Felhalmozási célú finanszírozási bevételek összesen
(14+20)</t>
  </si>
  <si>
    <t>Felhalmozási célú finanszírozási kiadások összesen
(14+...+25)</t>
  </si>
  <si>
    <t>Költségvetési és finanszírozási bevételek összesen (13+26)</t>
  </si>
  <si>
    <t>BEVÉTEL ÖSSZESEN (27+28)</t>
  </si>
  <si>
    <t>KIADÁSOK ÖSSZESEN (27+28)</t>
  </si>
  <si>
    <t>Költségvetési és finanszírozási kiadások összesen (13+26)</t>
  </si>
  <si>
    <t>Kölcsön nyújtása</t>
  </si>
  <si>
    <t>Kölcsön nyújtás</t>
  </si>
  <si>
    <t>2/a. számú melléklet 3. oszlop 13. sor + 2/b. számú melléklet 3. oszlop 13. sor</t>
  </si>
  <si>
    <t>2/a. számú melléklet 4. oszlop 13. sor + 2/b. számú melléklet 4. oszlop 13. sor</t>
  </si>
  <si>
    <t>2/a. számú melléklet 5. oszlop 13. sor + 2/b. számú melléklet 5. oszlop 13. sor</t>
  </si>
  <si>
    <t>2/a. számú melléklet 7. oszlop 13. sor + 2/b. számú melléklet 7. oszlop 13. sor</t>
  </si>
  <si>
    <t>2/a. számú melléklet 8. oszlop 13. sor + 2/b. számú melléklet 8. oszlop 13. sor</t>
  </si>
  <si>
    <t>2/a. számú melléklet 9. oszlop 13. sor + 2/b. számú melléklet 9. oszlop 13. sor</t>
  </si>
  <si>
    <t>2/a. számú melléklet 9. oszlop 22. sor + 2/b. számú melléklet 9. oszlop 26. sor</t>
  </si>
  <si>
    <t>2/a. számú melléklet 3. oszlop 22. sor + 2/b. számú melléklet 3. oszlop 26. sor</t>
  </si>
  <si>
    <t>2/a. számú melléklet 4. oszlop 22. sor + 2/b. számú melléklet 4. oszlop 26. sor</t>
  </si>
  <si>
    <t>2/a. számú melléklet 5. oszlop 22. sor + 2/b. számú melléklet 5. oszlop 26. sor</t>
  </si>
  <si>
    <t>2/a. számú melléklet 7. oszlop 22. sor + 2/b. számú melléklet 7. oszlop 26. sor</t>
  </si>
  <si>
    <t>2/a. számú melléklet 8. oszlop 22. sor + 2/b. számú melléklet 8. oszlop 26. sor</t>
  </si>
  <si>
    <t>2/a. számú melléklet 3. oszlop 25. sor + 2/b. számú melléklet 3. oszlop 29. sor</t>
  </si>
  <si>
    <t>2/a. számú melléklet 4. oszlop 25. sor + 2/b. számú melléklet 4. oszlop 29. sor</t>
  </si>
  <si>
    <t>2/a. számú melléklet 5. oszlop 25. sor + 2/b. számú melléklet 5. oszlop 29. sor</t>
  </si>
  <si>
    <t>2/a. számú melléklet 7. oszlop 27. sor + 2/b. számú melléklet 7. oszlop 29. sor</t>
  </si>
  <si>
    <t>2/a. számú melléklet 8. oszlop 27. sor + 2/b. számú melléklet 8. oszlop 29. sor</t>
  </si>
  <si>
    <t>2/a. számú melléklet 9. oszlop 27. sor + 2/b. számú melléklet 9. oszlop 29. sor</t>
  </si>
  <si>
    <t>Egyéb támogatás (szerkezetátalakítási tartalék)</t>
  </si>
  <si>
    <t>Bosta Községi Önkormányzat adósságot keletkeztető ügyletekből és kezességvállalásokból fennálló kötelezettségei</t>
  </si>
  <si>
    <t>Bosta Községi Önkormányzat saját bevételeinek részletezése az adósságot keletkeztető ügyletből származó tárgyévi fizetési kötelezettség megállapításához</t>
  </si>
  <si>
    <t>Bosta Községi Önkormányzat 2013. évi adósságot keletkeztető fejlesztési céljai</t>
  </si>
  <si>
    <t>Kodály Z u. 11 sz.(faluház) felújítása</t>
  </si>
  <si>
    <t>Bosta Községi Önkormányzat önkormányzati jogalkotás</t>
  </si>
  <si>
    <t>Rövid időtartamú közfoglalkoztatás</t>
  </si>
  <si>
    <t>Hosszabb időtartamú közfoglalkoztatás</t>
  </si>
  <si>
    <t>7.3. melléklet</t>
  </si>
  <si>
    <t>7.2. melléklet</t>
  </si>
  <si>
    <t>7.1. melléklet</t>
  </si>
  <si>
    <t xml:space="preserve">7.4. melléklet </t>
  </si>
</sst>
</file>

<file path=xl/styles.xml><?xml version="1.0" encoding="utf-8"?>
<styleSheet xmlns="http://schemas.openxmlformats.org/spreadsheetml/2006/main">
  <numFmts count="3">
    <numFmt numFmtId="43" formatCode="_-* #,##0.00\ _F_t_-;\-* #,##0.00\ _F_t_-;_-* &quot;-&quot;??\ _F_t_-;_-@_-"/>
    <numFmt numFmtId="164" formatCode="#,###"/>
    <numFmt numFmtId="165" formatCode="_-* #,##0\ _F_t_-;\-* #,##0\ _F_t_-;_-* &quot;-&quot;??\ _F_t_-;_-@_-"/>
  </numFmts>
  <fonts count="50">
    <font>
      <sz val="10"/>
      <name val="Times New Roman CE"/>
      <charset val="238"/>
    </font>
    <font>
      <sz val="10"/>
      <name val="Times New Roman CE"/>
      <charset val="238"/>
    </font>
    <font>
      <sz val="11"/>
      <name val="Times New Roman CE"/>
      <family val="1"/>
      <charset val="238"/>
    </font>
    <font>
      <sz val="12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11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sz val="9"/>
      <name val="Times New Roman CE"/>
      <family val="1"/>
      <charset val="238"/>
    </font>
    <font>
      <i/>
      <sz val="10"/>
      <name val="Times New Roman CE"/>
      <family val="1"/>
      <charset val="238"/>
    </font>
    <font>
      <i/>
      <sz val="11"/>
      <name val="Times New Roman CE"/>
      <family val="1"/>
      <charset val="238"/>
    </font>
    <font>
      <b/>
      <i/>
      <sz val="11"/>
      <name val="Times New Roman CE"/>
      <family val="1"/>
      <charset val="238"/>
    </font>
    <font>
      <sz val="12"/>
      <name val="Times New Roman CE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Times New Roman CE"/>
      <family val="1"/>
      <charset val="238"/>
    </font>
    <font>
      <b/>
      <sz val="12"/>
      <name val="Times New Roman"/>
      <family val="1"/>
      <charset val="238"/>
    </font>
    <font>
      <sz val="10"/>
      <name val="Times New Roman CE"/>
      <charset val="238"/>
    </font>
    <font>
      <i/>
      <sz val="10"/>
      <name val="Times New Roman CE"/>
      <charset val="238"/>
    </font>
    <font>
      <sz val="9"/>
      <name val="Times New Roman CE"/>
      <family val="1"/>
      <charset val="238"/>
    </font>
    <font>
      <b/>
      <sz val="8"/>
      <name val="Times New Roman CE"/>
      <family val="1"/>
      <charset val="238"/>
    </font>
    <font>
      <b/>
      <i/>
      <sz val="9"/>
      <name val="Times New Roman CE"/>
      <family val="1"/>
      <charset val="238"/>
    </font>
    <font>
      <sz val="8"/>
      <name val="Times New Roman CE"/>
      <family val="1"/>
      <charset val="238"/>
    </font>
    <font>
      <b/>
      <i/>
      <sz val="8"/>
      <name val="Times New Roman CE"/>
      <family val="1"/>
      <charset val="238"/>
    </font>
    <font>
      <b/>
      <sz val="12"/>
      <name val="Times New Roman CE"/>
      <charset val="238"/>
    </font>
    <font>
      <b/>
      <sz val="12"/>
      <color indexed="10"/>
      <name val="Times New Roman CE"/>
      <charset val="238"/>
    </font>
    <font>
      <b/>
      <sz val="9"/>
      <name val="Times New Roman"/>
      <family val="1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8"/>
      <name val="Times New Roman CE"/>
      <charset val="238"/>
    </font>
    <font>
      <sz val="8"/>
      <name val="Times New Roman CE"/>
      <charset val="238"/>
    </font>
    <font>
      <b/>
      <sz val="9"/>
      <name val="Times New Roman CE"/>
      <charset val="238"/>
    </font>
    <font>
      <b/>
      <i/>
      <sz val="8"/>
      <name val="Times New Roman CE"/>
      <charset val="238"/>
    </font>
    <font>
      <b/>
      <sz val="10"/>
      <name val="Times New Roman CE"/>
      <charset val="238"/>
    </font>
    <font>
      <i/>
      <sz val="8"/>
      <name val="Times New Roman CE"/>
      <charset val="238"/>
    </font>
    <font>
      <b/>
      <sz val="11"/>
      <name val="Times New Roman CE"/>
      <charset val="238"/>
    </font>
    <font>
      <b/>
      <i/>
      <sz val="9"/>
      <name val="Times New Roman CE"/>
      <charset val="238"/>
    </font>
    <font>
      <b/>
      <sz val="14"/>
      <name val="Times New Roman CE"/>
      <charset val="238"/>
    </font>
    <font>
      <sz val="9"/>
      <name val="Times New Roman CE"/>
      <charset val="238"/>
    </font>
    <font>
      <b/>
      <i/>
      <sz val="8"/>
      <color indexed="8"/>
      <name val="Times New Roman"/>
      <family val="1"/>
      <charset val="238"/>
    </font>
    <font>
      <sz val="9"/>
      <color indexed="8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sz val="9"/>
      <name val="Times New Roman"/>
      <family val="1"/>
      <charset val="238"/>
    </font>
    <font>
      <sz val="9"/>
      <color indexed="17"/>
      <name val="Times New Roman CE"/>
      <charset val="238"/>
    </font>
    <font>
      <sz val="10"/>
      <color indexed="17"/>
      <name val="Times New Roman CE"/>
      <charset val="238"/>
    </font>
    <font>
      <i/>
      <sz val="8"/>
      <name val="Times New Roman"/>
      <family val="1"/>
      <charset val="238"/>
    </font>
    <font>
      <b/>
      <sz val="7"/>
      <name val="Times New Roman"/>
      <family val="1"/>
      <charset val="238"/>
    </font>
    <font>
      <b/>
      <i/>
      <sz val="8"/>
      <name val="Times New Roman"/>
      <family val="1"/>
      <charset val="238"/>
    </font>
    <font>
      <sz val="7"/>
      <name val="Times New Roman"/>
      <family val="1"/>
      <charset val="238"/>
    </font>
    <font>
      <i/>
      <sz val="7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lightHorizontal"/>
    </fill>
  </fills>
  <borders count="6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2" fillId="0" borderId="0"/>
  </cellStyleXfs>
  <cellXfs count="461">
    <xf numFmtId="0" fontId="0" fillId="0" borderId="0" xfId="0"/>
    <xf numFmtId="0" fontId="15" fillId="0" borderId="0" xfId="4" applyFont="1" applyFill="1"/>
    <xf numFmtId="164" fontId="3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7" fillId="0" borderId="0" xfId="4" applyFont="1" applyFill="1" applyBorder="1" applyAlignment="1" applyProtection="1">
      <alignment horizontal="center" vertical="center" wrapText="1"/>
    </xf>
    <xf numFmtId="0" fontId="7" fillId="0" borderId="0" xfId="4" applyFont="1" applyFill="1" applyBorder="1" applyAlignment="1" applyProtection="1">
      <alignment vertical="center" wrapText="1"/>
    </xf>
    <xf numFmtId="0" fontId="22" fillId="0" borderId="1" xfId="4" applyFont="1" applyFill="1" applyBorder="1" applyAlignment="1" applyProtection="1">
      <alignment horizontal="left" vertical="center" wrapText="1" indent="1"/>
    </xf>
    <xf numFmtId="0" fontId="22" fillId="0" borderId="2" xfId="4" applyFont="1" applyFill="1" applyBorder="1" applyAlignment="1" applyProtection="1">
      <alignment horizontal="left" vertical="center" wrapText="1" indent="1"/>
    </xf>
    <xf numFmtId="0" fontId="22" fillId="0" borderId="3" xfId="4" applyFont="1" applyFill="1" applyBorder="1" applyAlignment="1" applyProtection="1">
      <alignment horizontal="left" vertical="center" wrapText="1" indent="1"/>
    </xf>
    <xf numFmtId="0" fontId="22" fillId="0" borderId="4" xfId="4" applyFont="1" applyFill="1" applyBorder="1" applyAlignment="1" applyProtection="1">
      <alignment horizontal="left" vertical="center" wrapText="1" indent="1"/>
    </xf>
    <xf numFmtId="0" fontId="22" fillId="0" borderId="5" xfId="4" applyFont="1" applyFill="1" applyBorder="1" applyAlignment="1" applyProtection="1">
      <alignment horizontal="left" vertical="center" wrapText="1" indent="1"/>
    </xf>
    <xf numFmtId="0" fontId="22" fillId="0" borderId="6" xfId="4" applyFont="1" applyFill="1" applyBorder="1" applyAlignment="1" applyProtection="1">
      <alignment horizontal="left" vertical="center" wrapText="1" indent="1"/>
    </xf>
    <xf numFmtId="0" fontId="22" fillId="0" borderId="7" xfId="4" applyFont="1" applyFill="1" applyBorder="1" applyAlignment="1" applyProtection="1">
      <alignment horizontal="left" vertical="center" wrapText="1" indent="1"/>
    </xf>
    <xf numFmtId="49" fontId="22" fillId="0" borderId="8" xfId="4" applyNumberFormat="1" applyFont="1" applyFill="1" applyBorder="1" applyAlignment="1" applyProtection="1">
      <alignment horizontal="left" vertical="center" wrapText="1" indent="1"/>
    </xf>
    <xf numFmtId="49" fontId="22" fillId="0" borderId="9" xfId="4" applyNumberFormat="1" applyFont="1" applyFill="1" applyBorder="1" applyAlignment="1" applyProtection="1">
      <alignment horizontal="left" vertical="center" wrapText="1" indent="1"/>
    </xf>
    <xf numFmtId="49" fontId="22" fillId="0" borderId="10" xfId="4" applyNumberFormat="1" applyFont="1" applyFill="1" applyBorder="1" applyAlignment="1" applyProtection="1">
      <alignment horizontal="left" vertical="center" wrapText="1" indent="1"/>
    </xf>
    <xf numFmtId="49" fontId="22" fillId="0" borderId="11" xfId="4" applyNumberFormat="1" applyFont="1" applyFill="1" applyBorder="1" applyAlignment="1" applyProtection="1">
      <alignment horizontal="left" vertical="center" wrapText="1" indent="1"/>
    </xf>
    <xf numFmtId="49" fontId="22" fillId="0" borderId="12" xfId="4" applyNumberFormat="1" applyFont="1" applyFill="1" applyBorder="1" applyAlignment="1" applyProtection="1">
      <alignment horizontal="left" vertical="center" wrapText="1" indent="1"/>
    </xf>
    <xf numFmtId="49" fontId="22" fillId="0" borderId="13" xfId="4" applyNumberFormat="1" applyFont="1" applyFill="1" applyBorder="1" applyAlignment="1" applyProtection="1">
      <alignment horizontal="left" vertical="center" wrapText="1" indent="1"/>
    </xf>
    <xf numFmtId="49" fontId="22" fillId="0" borderId="14" xfId="4" applyNumberFormat="1" applyFont="1" applyFill="1" applyBorder="1" applyAlignment="1" applyProtection="1">
      <alignment horizontal="left" vertical="center" wrapText="1" indent="1"/>
    </xf>
    <xf numFmtId="0" fontId="22" fillId="0" borderId="0" xfId="4" applyFont="1" applyFill="1" applyBorder="1" applyAlignment="1" applyProtection="1">
      <alignment horizontal="left" vertical="center" wrapText="1" indent="1"/>
    </xf>
    <xf numFmtId="0" fontId="20" fillId="0" borderId="15" xfId="4" applyFont="1" applyFill="1" applyBorder="1" applyAlignment="1" applyProtection="1">
      <alignment horizontal="left" vertical="center" wrapText="1" indent="1"/>
    </xf>
    <xf numFmtId="0" fontId="20" fillId="0" borderId="16" xfId="4" applyFont="1" applyFill="1" applyBorder="1" applyAlignment="1" applyProtection="1">
      <alignment horizontal="left" vertical="center" wrapText="1" indent="1"/>
    </xf>
    <xf numFmtId="0" fontId="20" fillId="0" borderId="17" xfId="4" applyFont="1" applyFill="1" applyBorder="1" applyAlignment="1" applyProtection="1">
      <alignment horizontal="left" vertical="center" wrapText="1" indent="1"/>
    </xf>
    <xf numFmtId="0" fontId="23" fillId="0" borderId="16" xfId="4" applyFont="1" applyFill="1" applyBorder="1" applyAlignment="1" applyProtection="1">
      <alignment horizontal="left" vertical="center" wrapText="1" indent="1"/>
    </xf>
    <xf numFmtId="164" fontId="22" fillId="0" borderId="2" xfId="0" applyNumberFormat="1" applyFont="1" applyFill="1" applyBorder="1" applyAlignment="1" applyProtection="1">
      <alignment vertical="center" wrapText="1"/>
      <protection locked="0"/>
    </xf>
    <xf numFmtId="164" fontId="22" fillId="0" borderId="7" xfId="0" applyNumberFormat="1" applyFont="1" applyFill="1" applyBorder="1" applyAlignment="1" applyProtection="1">
      <alignment vertical="center" wrapText="1"/>
      <protection locked="0"/>
    </xf>
    <xf numFmtId="0" fontId="20" fillId="0" borderId="16" xfId="4" applyFont="1" applyFill="1" applyBorder="1" applyAlignment="1" applyProtection="1">
      <alignment vertical="center" wrapText="1"/>
    </xf>
    <xf numFmtId="0" fontId="20" fillId="0" borderId="18" xfId="4" applyFont="1" applyFill="1" applyBorder="1" applyAlignment="1" applyProtection="1">
      <alignment vertical="center" wrapText="1"/>
    </xf>
    <xf numFmtId="0" fontId="20" fillId="0" borderId="15" xfId="4" applyFont="1" applyFill="1" applyBorder="1" applyAlignment="1" applyProtection="1">
      <alignment horizontal="center" vertical="center" wrapText="1"/>
    </xf>
    <xf numFmtId="0" fontId="20" fillId="0" borderId="16" xfId="4" applyFont="1" applyFill="1" applyBorder="1" applyAlignment="1" applyProtection="1">
      <alignment horizontal="center" vertical="center" wrapText="1"/>
    </xf>
    <xf numFmtId="0" fontId="20" fillId="0" borderId="19" xfId="4" applyFont="1" applyFill="1" applyBorder="1" applyAlignment="1" applyProtection="1">
      <alignment horizontal="center" vertical="center" wrapText="1"/>
    </xf>
    <xf numFmtId="0" fontId="12" fillId="0" borderId="0" xfId="4" applyFill="1"/>
    <xf numFmtId="0" fontId="22" fillId="0" borderId="0" xfId="4" applyFont="1" applyFill="1"/>
    <xf numFmtId="0" fontId="25" fillId="0" borderId="0" xfId="4" applyFont="1" applyFill="1"/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4" fillId="0" borderId="0" xfId="0" applyNumberFormat="1" applyFont="1" applyFill="1" applyAlignment="1">
      <alignment horizontal="center" vertical="center" wrapText="1"/>
    </xf>
    <xf numFmtId="164" fontId="22" fillId="0" borderId="9" xfId="0" applyNumberFormat="1" applyFont="1" applyFill="1" applyBorder="1" applyAlignment="1" applyProtection="1">
      <alignment horizontal="left" vertical="center" wrapText="1" indent="1"/>
      <protection locked="0"/>
    </xf>
    <xf numFmtId="164" fontId="20" fillId="0" borderId="10" xfId="0" applyNumberFormat="1" applyFont="1" applyFill="1" applyBorder="1" applyAlignment="1" applyProtection="1">
      <alignment horizontal="center" vertical="center" wrapText="1"/>
    </xf>
    <xf numFmtId="164" fontId="20" fillId="0" borderId="3" xfId="0" applyNumberFormat="1" applyFont="1" applyFill="1" applyBorder="1" applyAlignment="1" applyProtection="1">
      <alignment horizontal="center" vertical="center" wrapText="1"/>
    </xf>
    <xf numFmtId="164" fontId="20" fillId="0" borderId="20" xfId="0" applyNumberFormat="1" applyFont="1" applyFill="1" applyBorder="1" applyAlignment="1" applyProtection="1">
      <alignment horizontal="center" vertical="center" wrapText="1"/>
    </xf>
    <xf numFmtId="164" fontId="0" fillId="0" borderId="0" xfId="0" applyNumberFormat="1" applyFill="1" applyAlignment="1" applyProtection="1">
      <alignment vertical="center" wrapText="1"/>
    </xf>
    <xf numFmtId="1" fontId="22" fillId="0" borderId="2" xfId="0" applyNumberFormat="1" applyFont="1" applyFill="1" applyBorder="1" applyAlignment="1" applyProtection="1">
      <alignment vertical="center" wrapText="1"/>
      <protection locked="0"/>
    </xf>
    <xf numFmtId="164" fontId="22" fillId="0" borderId="12" xfId="0" applyNumberFormat="1" applyFont="1" applyFill="1" applyBorder="1" applyAlignment="1" applyProtection="1">
      <alignment horizontal="left" vertical="center" wrapText="1" indent="1"/>
      <protection locked="0"/>
    </xf>
    <xf numFmtId="1" fontId="22" fillId="0" borderId="7" xfId="0" applyNumberFormat="1" applyFont="1" applyFill="1" applyBorder="1" applyAlignment="1" applyProtection="1">
      <alignment vertical="center" wrapText="1"/>
      <protection locked="0"/>
    </xf>
    <xf numFmtId="164" fontId="20" fillId="0" borderId="16" xfId="0" applyNumberFormat="1" applyFont="1" applyFill="1" applyBorder="1" applyAlignment="1" applyProtection="1">
      <alignment vertical="center" wrapText="1"/>
    </xf>
    <xf numFmtId="164" fontId="20" fillId="0" borderId="19" xfId="0" applyNumberFormat="1" applyFont="1" applyFill="1" applyBorder="1" applyAlignment="1" applyProtection="1">
      <alignment vertical="center" wrapText="1"/>
    </xf>
    <xf numFmtId="164" fontId="4" fillId="0" borderId="0" xfId="0" applyNumberFormat="1" applyFont="1" applyFill="1" applyAlignment="1">
      <alignment vertical="center" wrapText="1"/>
    </xf>
    <xf numFmtId="164" fontId="19" fillId="0" borderId="9" xfId="0" applyNumberFormat="1" applyFont="1" applyFill="1" applyBorder="1" applyAlignment="1" applyProtection="1">
      <alignment horizontal="left" vertical="center" wrapText="1" indent="1"/>
      <protection locked="0"/>
    </xf>
    <xf numFmtId="164" fontId="19" fillId="0" borderId="12" xfId="0" applyNumberFormat="1" applyFont="1" applyFill="1" applyBorder="1" applyAlignment="1" applyProtection="1">
      <alignment horizontal="left" vertical="center" wrapText="1" indent="1"/>
      <protection locked="0"/>
    </xf>
    <xf numFmtId="0" fontId="7" fillId="0" borderId="0" xfId="0" applyFont="1" applyFill="1" applyAlignment="1">
      <alignment horizontal="center" vertical="center" wrapText="1"/>
    </xf>
    <xf numFmtId="164" fontId="30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4" fontId="30" fillId="0" borderId="2" xfId="0" applyNumberFormat="1" applyFont="1" applyFill="1" applyBorder="1" applyAlignment="1" applyProtection="1">
      <alignment horizontal="right" vertical="center" wrapText="1" indent="1"/>
      <protection locked="0"/>
    </xf>
    <xf numFmtId="164" fontId="30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30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30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0" xfId="0" applyFont="1" applyFill="1"/>
    <xf numFmtId="0" fontId="7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10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9" fillId="0" borderId="0" xfId="0" applyFont="1" applyFill="1" applyAlignment="1">
      <alignment vertical="center" wrapText="1"/>
    </xf>
    <xf numFmtId="164" fontId="20" fillId="2" borderId="16" xfId="0" applyNumberFormat="1" applyFont="1" applyFill="1" applyBorder="1" applyAlignment="1" applyProtection="1">
      <alignment vertical="center" wrapText="1"/>
    </xf>
    <xf numFmtId="3" fontId="4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11" xfId="0" applyNumberFormat="1" applyFont="1" applyFill="1" applyBorder="1" applyAlignment="1" applyProtection="1">
      <alignment horizontal="left" vertical="center" wrapText="1" indent="1"/>
      <protection locked="0"/>
    </xf>
    <xf numFmtId="0" fontId="29" fillId="0" borderId="16" xfId="4" applyFont="1" applyFill="1" applyBorder="1" applyAlignment="1" applyProtection="1">
      <alignment horizontal="left" vertical="center" wrapText="1" indent="1"/>
    </xf>
    <xf numFmtId="0" fontId="24" fillId="0" borderId="0" xfId="4" applyFont="1" applyFill="1"/>
    <xf numFmtId="164" fontId="29" fillId="0" borderId="15" xfId="0" applyNumberFormat="1" applyFont="1" applyFill="1" applyBorder="1" applyAlignment="1" applyProtection="1">
      <alignment horizontal="left" vertical="center" wrapText="1" indent="1"/>
    </xf>
    <xf numFmtId="0" fontId="37" fillId="0" borderId="0" xfId="0" applyFont="1"/>
    <xf numFmtId="0" fontId="25" fillId="0" borderId="0" xfId="0" applyFont="1" applyAlignment="1">
      <alignment horizontal="center"/>
    </xf>
    <xf numFmtId="0" fontId="29" fillId="0" borderId="16" xfId="4" applyFont="1" applyFill="1" applyBorder="1" applyAlignment="1" applyProtection="1">
      <alignment horizontal="left" vertical="center" wrapText="1"/>
    </xf>
    <xf numFmtId="0" fontId="38" fillId="0" borderId="0" xfId="0" applyFont="1" applyFill="1"/>
    <xf numFmtId="3" fontId="38" fillId="0" borderId="0" xfId="0" applyNumberFormat="1" applyFont="1" applyFill="1" applyAlignment="1">
      <alignment horizontal="right" indent="1"/>
    </xf>
    <xf numFmtId="3" fontId="31" fillId="0" borderId="0" xfId="0" applyNumberFormat="1" applyFont="1" applyFill="1" applyAlignment="1">
      <alignment horizontal="right" indent="1"/>
    </xf>
    <xf numFmtId="0" fontId="38" fillId="0" borderId="0" xfId="0" applyFont="1" applyFill="1" applyAlignment="1">
      <alignment horizontal="right" indent="1"/>
    </xf>
    <xf numFmtId="0" fontId="6" fillId="0" borderId="25" xfId="0" applyFont="1" applyFill="1" applyBorder="1" applyAlignment="1" applyProtection="1">
      <alignment horizontal="right"/>
    </xf>
    <xf numFmtId="0" fontId="30" fillId="0" borderId="5" xfId="4" applyFont="1" applyFill="1" applyBorder="1" applyAlignment="1" applyProtection="1">
      <alignment horizontal="left" vertical="center" wrapText="1" indent="1"/>
    </xf>
    <xf numFmtId="0" fontId="30" fillId="0" borderId="3" xfId="4" applyFont="1" applyFill="1" applyBorder="1" applyAlignment="1" applyProtection="1">
      <alignment horizontal="left" vertical="center" wrapText="1" indent="1"/>
    </xf>
    <xf numFmtId="0" fontId="22" fillId="0" borderId="2" xfId="4" applyFont="1" applyFill="1" applyBorder="1" applyAlignment="1" applyProtection="1">
      <alignment horizontal="left" indent="6"/>
    </xf>
    <xf numFmtId="0" fontId="22" fillId="0" borderId="2" xfId="4" applyFont="1" applyFill="1" applyBorder="1" applyAlignment="1" applyProtection="1">
      <alignment horizontal="left" vertical="center" wrapText="1" indent="6"/>
    </xf>
    <xf numFmtId="0" fontId="22" fillId="0" borderId="7" xfId="4" applyFont="1" applyFill="1" applyBorder="1" applyAlignment="1" applyProtection="1">
      <alignment horizontal="left" vertical="center" wrapText="1" indent="6"/>
    </xf>
    <xf numFmtId="0" fontId="22" fillId="0" borderId="23" xfId="4" applyFont="1" applyFill="1" applyBorder="1" applyAlignment="1" applyProtection="1">
      <alignment horizontal="left" vertical="center" wrapText="1" indent="6"/>
    </xf>
    <xf numFmtId="0" fontId="43" fillId="0" borderId="0" xfId="0" applyFont="1" applyFill="1"/>
    <xf numFmtId="0" fontId="44" fillId="0" borderId="0" xfId="0" applyFont="1"/>
    <xf numFmtId="49" fontId="22" fillId="0" borderId="2" xfId="4" applyNumberFormat="1" applyFont="1" applyFill="1" applyBorder="1" applyAlignment="1" applyProtection="1">
      <alignment horizontal="left" vertical="center" wrapText="1" indent="1"/>
    </xf>
    <xf numFmtId="0" fontId="2" fillId="0" borderId="0" xfId="4" applyFont="1" applyFill="1"/>
    <xf numFmtId="164" fontId="5" fillId="0" borderId="0" xfId="4" applyNumberFormat="1" applyFont="1" applyFill="1" applyBorder="1" applyAlignment="1" applyProtection="1">
      <alignment horizontal="centerContinuous" vertical="center"/>
    </xf>
    <xf numFmtId="0" fontId="15" fillId="0" borderId="9" xfId="4" applyFont="1" applyFill="1" applyBorder="1" applyAlignment="1">
      <alignment horizontal="center" vertical="center"/>
    </xf>
    <xf numFmtId="0" fontId="33" fillId="0" borderId="7" xfId="4" applyFont="1" applyFill="1" applyBorder="1" applyAlignment="1">
      <alignment horizontal="center" vertical="center" wrapText="1"/>
    </xf>
    <xf numFmtId="0" fontId="15" fillId="0" borderId="11" xfId="4" applyFont="1" applyFill="1" applyBorder="1" applyAlignment="1">
      <alignment horizontal="center" vertical="center"/>
    </xf>
    <xf numFmtId="0" fontId="15" fillId="0" borderId="15" xfId="4" applyFont="1" applyFill="1" applyBorder="1" applyAlignment="1">
      <alignment horizontal="center" vertical="center"/>
    </xf>
    <xf numFmtId="0" fontId="15" fillId="0" borderId="16" xfId="4" applyFont="1" applyFill="1" applyBorder="1" applyAlignment="1">
      <alignment horizontal="center" vertical="center"/>
    </xf>
    <xf numFmtId="0" fontId="15" fillId="0" borderId="19" xfId="4" applyFont="1" applyFill="1" applyBorder="1" applyAlignment="1">
      <alignment horizontal="center" vertical="center"/>
    </xf>
    <xf numFmtId="0" fontId="11" fillId="0" borderId="0" xfId="0" applyFont="1" applyFill="1" applyBorder="1" applyAlignment="1" applyProtection="1"/>
    <xf numFmtId="0" fontId="15" fillId="0" borderId="12" xfId="4" applyFont="1" applyFill="1" applyBorder="1" applyAlignment="1">
      <alignment horizontal="center" vertical="center"/>
    </xf>
    <xf numFmtId="0" fontId="33" fillId="0" borderId="16" xfId="4" applyFont="1" applyFill="1" applyBorder="1"/>
    <xf numFmtId="165" fontId="15" fillId="0" borderId="21" xfId="1" applyNumberFormat="1" applyFont="1" applyFill="1" applyBorder="1"/>
    <xf numFmtId="165" fontId="15" fillId="0" borderId="22" xfId="1" applyNumberFormat="1" applyFont="1" applyFill="1" applyBorder="1"/>
    <xf numFmtId="165" fontId="15" fillId="0" borderId="16" xfId="4" applyNumberFormat="1" applyFont="1" applyFill="1" applyBorder="1"/>
    <xf numFmtId="165" fontId="15" fillId="0" borderId="19" xfId="4" applyNumberFormat="1" applyFont="1" applyFill="1" applyBorder="1"/>
    <xf numFmtId="0" fontId="23" fillId="0" borderId="0" xfId="0" applyFont="1" applyFill="1" applyBorder="1" applyAlignment="1" applyProtection="1">
      <alignment horizontal="right"/>
    </xf>
    <xf numFmtId="49" fontId="22" fillId="0" borderId="4" xfId="4" applyNumberFormat="1" applyFont="1" applyFill="1" applyBorder="1" applyAlignment="1" applyProtection="1">
      <alignment horizontal="left" vertical="center" wrapText="1" indent="1"/>
    </xf>
    <xf numFmtId="49" fontId="22" fillId="0" borderId="5" xfId="4" applyNumberFormat="1" applyFont="1" applyFill="1" applyBorder="1" applyAlignment="1" applyProtection="1">
      <alignment horizontal="left" vertical="center" wrapText="1" indent="1"/>
    </xf>
    <xf numFmtId="49" fontId="22" fillId="0" borderId="23" xfId="4" applyNumberFormat="1" applyFont="1" applyFill="1" applyBorder="1" applyAlignment="1" applyProtection="1">
      <alignment horizontal="left" vertical="center" wrapText="1" indent="1"/>
    </xf>
    <xf numFmtId="49" fontId="29" fillId="0" borderId="16" xfId="4" applyNumberFormat="1" applyFont="1" applyFill="1" applyBorder="1" applyAlignment="1" applyProtection="1">
      <alignment horizontal="left" vertical="center" wrapText="1" indent="1"/>
    </xf>
    <xf numFmtId="0" fontId="15" fillId="0" borderId="4" xfId="4" applyFont="1" applyFill="1" applyBorder="1" applyProtection="1">
      <protection locked="0"/>
    </xf>
    <xf numFmtId="165" fontId="15" fillId="0" borderId="4" xfId="1" applyNumberFormat="1" applyFont="1" applyFill="1" applyBorder="1" applyProtection="1">
      <protection locked="0"/>
    </xf>
    <xf numFmtId="0" fontId="15" fillId="0" borderId="2" xfId="4" applyFont="1" applyFill="1" applyBorder="1" applyProtection="1">
      <protection locked="0"/>
    </xf>
    <xf numFmtId="165" fontId="15" fillId="0" borderId="2" xfId="1" applyNumberFormat="1" applyFont="1" applyFill="1" applyBorder="1" applyProtection="1">
      <protection locked="0"/>
    </xf>
    <xf numFmtId="0" fontId="15" fillId="0" borderId="7" xfId="4" applyFont="1" applyFill="1" applyBorder="1" applyProtection="1">
      <protection locked="0"/>
    </xf>
    <xf numFmtId="165" fontId="15" fillId="0" borderId="7" xfId="1" applyNumberFormat="1" applyFont="1" applyFill="1" applyBorder="1" applyProtection="1">
      <protection locked="0"/>
    </xf>
    <xf numFmtId="0" fontId="29" fillId="0" borderId="13" xfId="4" applyFont="1" applyFill="1" applyBorder="1" applyAlignment="1" applyProtection="1">
      <alignment horizontal="center" vertical="center" wrapText="1"/>
    </xf>
    <xf numFmtId="0" fontId="29" fillId="0" borderId="5" xfId="4" applyFont="1" applyFill="1" applyBorder="1" applyAlignment="1" applyProtection="1">
      <alignment horizontal="center" vertical="center" wrapText="1"/>
    </xf>
    <xf numFmtId="0" fontId="29" fillId="0" borderId="26" xfId="4" applyFont="1" applyFill="1" applyBorder="1" applyAlignment="1" applyProtection="1">
      <alignment horizontal="center" vertical="center" wrapText="1"/>
    </xf>
    <xf numFmtId="0" fontId="30" fillId="0" borderId="15" xfId="4" applyFont="1" applyFill="1" applyBorder="1" applyAlignment="1" applyProtection="1">
      <alignment horizontal="center" vertical="center"/>
    </xf>
    <xf numFmtId="0" fontId="30" fillId="0" borderId="16" xfId="4" applyFont="1" applyFill="1" applyBorder="1" applyAlignment="1" applyProtection="1">
      <alignment horizontal="center" vertical="center"/>
    </xf>
    <xf numFmtId="0" fontId="30" fillId="0" borderId="19" xfId="4" applyFont="1" applyFill="1" applyBorder="1" applyAlignment="1" applyProtection="1">
      <alignment horizontal="center" vertical="center"/>
    </xf>
    <xf numFmtId="0" fontId="30" fillId="0" borderId="13" xfId="4" applyFont="1" applyFill="1" applyBorder="1" applyAlignment="1" applyProtection="1">
      <alignment horizontal="center" vertical="center"/>
    </xf>
    <xf numFmtId="0" fontId="30" fillId="0" borderId="9" xfId="4" applyFont="1" applyFill="1" applyBorder="1" applyAlignment="1" applyProtection="1">
      <alignment horizontal="center" vertical="center"/>
    </xf>
    <xf numFmtId="0" fontId="30" fillId="0" borderId="12" xfId="4" applyFont="1" applyFill="1" applyBorder="1" applyAlignment="1" applyProtection="1">
      <alignment horizontal="center" vertical="center"/>
    </xf>
    <xf numFmtId="165" fontId="30" fillId="0" borderId="26" xfId="1" applyNumberFormat="1" applyFont="1" applyFill="1" applyBorder="1" applyProtection="1">
      <protection locked="0"/>
    </xf>
    <xf numFmtId="165" fontId="30" fillId="0" borderId="22" xfId="1" applyNumberFormat="1" applyFont="1" applyFill="1" applyBorder="1" applyProtection="1">
      <protection locked="0"/>
    </xf>
    <xf numFmtId="165" fontId="30" fillId="0" borderId="27" xfId="1" applyNumberFormat="1" applyFont="1" applyFill="1" applyBorder="1" applyProtection="1">
      <protection locked="0"/>
    </xf>
    <xf numFmtId="165" fontId="30" fillId="0" borderId="19" xfId="1" applyNumberFormat="1" applyFont="1" applyFill="1" applyBorder="1" applyProtection="1"/>
    <xf numFmtId="0" fontId="30" fillId="0" borderId="5" xfId="4" applyFont="1" applyFill="1" applyBorder="1" applyProtection="1">
      <protection locked="0"/>
    </xf>
    <xf numFmtId="0" fontId="30" fillId="0" borderId="2" xfId="4" applyFont="1" applyFill="1" applyBorder="1" applyProtection="1">
      <protection locked="0"/>
    </xf>
    <xf numFmtId="0" fontId="30" fillId="0" borderId="7" xfId="4" applyFont="1" applyFill="1" applyBorder="1" applyProtection="1">
      <protection locked="0"/>
    </xf>
    <xf numFmtId="164" fontId="0" fillId="0" borderId="0" xfId="0" applyNumberFormat="1" applyFill="1" applyAlignment="1" applyProtection="1">
      <alignment horizontal="center" vertical="center" wrapText="1"/>
    </xf>
    <xf numFmtId="164" fontId="8" fillId="0" borderId="15" xfId="0" applyNumberFormat="1" applyFont="1" applyFill="1" applyBorder="1" applyAlignment="1" applyProtection="1">
      <alignment horizontal="center" vertical="center" wrapText="1"/>
    </xf>
    <xf numFmtId="164" fontId="8" fillId="0" borderId="16" xfId="0" applyNumberFormat="1" applyFont="1" applyFill="1" applyBorder="1" applyAlignment="1" applyProtection="1">
      <alignment horizontal="center" vertical="center" wrapText="1"/>
    </xf>
    <xf numFmtId="164" fontId="8" fillId="0" borderId="15" xfId="0" applyNumberFormat="1" applyFont="1" applyFill="1" applyBorder="1" applyAlignment="1" applyProtection="1">
      <alignment horizontal="left" vertical="center" wrapText="1"/>
    </xf>
    <xf numFmtId="0" fontId="20" fillId="0" borderId="15" xfId="0" applyFont="1" applyFill="1" applyBorder="1" applyAlignment="1" applyProtection="1">
      <alignment horizontal="center" vertical="center" wrapText="1"/>
    </xf>
    <xf numFmtId="0" fontId="20" fillId="0" borderId="16" xfId="0" applyFont="1" applyFill="1" applyBorder="1" applyAlignment="1" applyProtection="1">
      <alignment horizontal="center" vertical="center" wrapText="1"/>
    </xf>
    <xf numFmtId="0" fontId="29" fillId="0" borderId="15" xfId="0" applyFont="1" applyFill="1" applyBorder="1" applyAlignment="1" applyProtection="1">
      <alignment horizontal="center" vertical="center" wrapText="1"/>
    </xf>
    <xf numFmtId="164" fontId="3" fillId="0" borderId="0" xfId="0" applyNumberFormat="1" applyFont="1" applyFill="1" applyAlignment="1" applyProtection="1">
      <alignment horizontal="left" vertical="center" wrapText="1"/>
    </xf>
    <xf numFmtId="164" fontId="3" fillId="0" borderId="0" xfId="0" applyNumberFormat="1" applyFont="1" applyFill="1" applyAlignment="1" applyProtection="1">
      <alignment vertical="center" wrapText="1"/>
    </xf>
    <xf numFmtId="164" fontId="19" fillId="0" borderId="0" xfId="0" applyNumberFormat="1" applyFont="1" applyFill="1" applyAlignment="1" applyProtection="1">
      <alignment vertical="center" wrapText="1"/>
    </xf>
    <xf numFmtId="0" fontId="8" fillId="0" borderId="28" xfId="0" applyFont="1" applyFill="1" applyBorder="1" applyAlignment="1" applyProtection="1">
      <alignment vertical="center"/>
    </xf>
    <xf numFmtId="0" fontId="8" fillId="0" borderId="29" xfId="0" applyFont="1" applyFill="1" applyBorder="1" applyAlignment="1" applyProtection="1">
      <alignment vertical="center"/>
    </xf>
    <xf numFmtId="0" fontId="8" fillId="0" borderId="0" xfId="0" applyFont="1" applyFill="1" applyAlignment="1" applyProtection="1">
      <alignment vertical="center"/>
    </xf>
    <xf numFmtId="0" fontId="6" fillId="0" borderId="0" xfId="0" applyFont="1" applyFill="1" applyAlignment="1" applyProtection="1">
      <alignment horizontal="right"/>
    </xf>
    <xf numFmtId="0" fontId="8" fillId="0" borderId="18" xfId="0" applyFont="1" applyFill="1" applyBorder="1" applyAlignment="1" applyProtection="1">
      <alignment horizontal="center" vertical="center" wrapText="1"/>
    </xf>
    <xf numFmtId="0" fontId="8" fillId="0" borderId="30" xfId="0" applyFont="1" applyFill="1" applyBorder="1" applyAlignment="1" applyProtection="1">
      <alignment horizontal="center" vertical="center" wrapText="1"/>
    </xf>
    <xf numFmtId="0" fontId="23" fillId="0" borderId="16" xfId="0" applyFont="1" applyFill="1" applyBorder="1" applyAlignment="1" applyProtection="1">
      <alignment horizontal="center" vertical="center" wrapText="1"/>
    </xf>
    <xf numFmtId="0" fontId="29" fillId="0" borderId="16" xfId="0" applyFont="1" applyFill="1" applyBorder="1" applyAlignment="1" applyProtection="1">
      <alignment horizontal="left" vertical="center" wrapText="1" indent="1"/>
    </xf>
    <xf numFmtId="0" fontId="20" fillId="0" borderId="9" xfId="0" applyFont="1" applyFill="1" applyBorder="1" applyAlignment="1" applyProtection="1">
      <alignment horizontal="center" vertical="center" wrapText="1"/>
    </xf>
    <xf numFmtId="49" fontId="22" fillId="0" borderId="2" xfId="0" applyNumberFormat="1" applyFont="1" applyFill="1" applyBorder="1" applyAlignment="1" applyProtection="1">
      <alignment horizontal="center" vertical="center" wrapText="1"/>
    </xf>
    <xf numFmtId="0" fontId="20" fillId="0" borderId="13" xfId="0" applyFont="1" applyFill="1" applyBorder="1" applyAlignment="1" applyProtection="1">
      <alignment horizontal="center" vertical="center" wrapText="1"/>
    </xf>
    <xf numFmtId="0" fontId="20" fillId="0" borderId="8" xfId="0" applyFont="1" applyFill="1" applyBorder="1" applyAlignment="1" applyProtection="1">
      <alignment horizontal="center" vertical="center" wrapText="1"/>
    </xf>
    <xf numFmtId="0" fontId="20" fillId="0" borderId="12" xfId="0" applyFont="1" applyFill="1" applyBorder="1" applyAlignment="1" applyProtection="1">
      <alignment horizontal="center" vertical="center" wrapText="1"/>
    </xf>
    <xf numFmtId="49" fontId="22" fillId="0" borderId="7" xfId="0" applyNumberFormat="1" applyFont="1" applyFill="1" applyBorder="1" applyAlignment="1" applyProtection="1">
      <alignment horizontal="center" vertical="center" wrapText="1"/>
    </xf>
    <xf numFmtId="0" fontId="22" fillId="0" borderId="16" xfId="0" applyFont="1" applyFill="1" applyBorder="1" applyAlignment="1" applyProtection="1">
      <alignment horizontal="center" vertical="center" wrapText="1"/>
    </xf>
    <xf numFmtId="0" fontId="28" fillId="0" borderId="15" xfId="0" applyFont="1" applyBorder="1" applyAlignment="1" applyProtection="1">
      <alignment horizontal="center" vertical="center" wrapText="1"/>
    </xf>
    <xf numFmtId="0" fontId="40" fillId="0" borderId="31" xfId="0" applyFont="1" applyBorder="1" applyAlignment="1" applyProtection="1">
      <alignment horizontal="center" wrapText="1"/>
    </xf>
    <xf numFmtId="0" fontId="41" fillId="0" borderId="31" xfId="0" applyFont="1" applyBorder="1" applyAlignment="1" applyProtection="1">
      <alignment horizontal="left" wrapText="1" indent="1"/>
    </xf>
    <xf numFmtId="0" fontId="22" fillId="0" borderId="0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horizontal="left" vertical="center" wrapText="1" indent="1"/>
    </xf>
    <xf numFmtId="0" fontId="22" fillId="0" borderId="0" xfId="0" applyFont="1" applyFill="1" applyAlignment="1" applyProtection="1">
      <alignment horizontal="left" vertical="center" wrapText="1"/>
    </xf>
    <xf numFmtId="0" fontId="22" fillId="0" borderId="0" xfId="0" applyFont="1" applyFill="1" applyAlignment="1" applyProtection="1">
      <alignment vertical="center" wrapText="1"/>
    </xf>
    <xf numFmtId="0" fontId="29" fillId="0" borderId="11" xfId="0" applyFont="1" applyFill="1" applyBorder="1" applyAlignment="1" applyProtection="1">
      <alignment horizontal="center" vertical="center" wrapText="1"/>
    </xf>
    <xf numFmtId="0" fontId="29" fillId="0" borderId="9" xfId="0" applyFont="1" applyFill="1" applyBorder="1" applyAlignment="1" applyProtection="1">
      <alignment horizontal="center" vertical="center" wrapText="1"/>
    </xf>
    <xf numFmtId="0" fontId="8" fillId="0" borderId="16" xfId="0" applyFont="1" applyFill="1" applyBorder="1" applyAlignment="1" applyProtection="1">
      <alignment horizontal="left" vertical="center" wrapText="1" indent="1"/>
    </xf>
    <xf numFmtId="0" fontId="0" fillId="0" borderId="0" xfId="0" applyFill="1" applyAlignment="1" applyProtection="1">
      <alignment horizontal="left" vertical="center" wrapText="1"/>
    </xf>
    <xf numFmtId="0" fontId="0" fillId="0" borderId="0" xfId="0" applyFill="1" applyAlignment="1" applyProtection="1">
      <alignment vertical="center" wrapText="1"/>
    </xf>
    <xf numFmtId="0" fontId="4" fillId="0" borderId="15" xfId="0" applyFont="1" applyFill="1" applyBorder="1" applyAlignment="1" applyProtection="1">
      <alignment horizontal="left" vertical="center"/>
    </xf>
    <xf numFmtId="0" fontId="15" fillId="0" borderId="32" xfId="0" applyFont="1" applyFill="1" applyBorder="1" applyAlignment="1" applyProtection="1">
      <alignment vertical="center" wrapText="1"/>
    </xf>
    <xf numFmtId="0" fontId="4" fillId="0" borderId="31" xfId="0" applyFont="1" applyFill="1" applyBorder="1" applyAlignment="1" applyProtection="1">
      <alignment vertical="center" wrapText="1"/>
    </xf>
    <xf numFmtId="0" fontId="42" fillId="0" borderId="0" xfId="0" applyFont="1" applyAlignment="1" applyProtection="1">
      <alignment horizontal="right" vertical="top"/>
      <protection locked="0"/>
    </xf>
    <xf numFmtId="164" fontId="19" fillId="0" borderId="0" xfId="0" applyNumberFormat="1" applyFont="1" applyFill="1" applyAlignment="1" applyProtection="1">
      <alignment vertical="center" wrapText="1"/>
      <protection locked="0"/>
    </xf>
    <xf numFmtId="49" fontId="8" fillId="0" borderId="26" xfId="0" applyNumberFormat="1" applyFont="1" applyFill="1" applyBorder="1" applyAlignment="1" applyProtection="1">
      <alignment horizontal="right" vertical="center"/>
      <protection locked="0"/>
    </xf>
    <xf numFmtId="49" fontId="8" fillId="0" borderId="33" xfId="0" applyNumberFormat="1" applyFont="1" applyFill="1" applyBorder="1" applyAlignment="1" applyProtection="1">
      <alignment horizontal="right" vertical="center"/>
      <protection locked="0"/>
    </xf>
    <xf numFmtId="0" fontId="20" fillId="0" borderId="34" xfId="4" applyFont="1" applyFill="1" applyBorder="1" applyAlignment="1" applyProtection="1">
      <alignment horizontal="left" vertical="center" wrapText="1" indent="1"/>
    </xf>
    <xf numFmtId="49" fontId="22" fillId="0" borderId="35" xfId="4" applyNumberFormat="1" applyFont="1" applyFill="1" applyBorder="1" applyAlignment="1" applyProtection="1">
      <alignment horizontal="left" vertical="center" wrapText="1" indent="1"/>
    </xf>
    <xf numFmtId="49" fontId="22" fillId="0" borderId="36" xfId="4" applyNumberFormat="1" applyFont="1" applyFill="1" applyBorder="1" applyAlignment="1" applyProtection="1">
      <alignment horizontal="left" vertical="center" wrapText="1" indent="1"/>
    </xf>
    <xf numFmtId="49" fontId="22" fillId="0" borderId="37" xfId="4" applyNumberFormat="1" applyFont="1" applyFill="1" applyBorder="1" applyAlignment="1" applyProtection="1">
      <alignment horizontal="left" vertical="center" wrapText="1" indent="1"/>
    </xf>
    <xf numFmtId="0" fontId="20" fillId="0" borderId="8" xfId="4" applyFont="1" applyFill="1" applyBorder="1" applyAlignment="1" applyProtection="1">
      <alignment horizontal="left" vertical="center" wrapText="1" indent="1"/>
    </xf>
    <xf numFmtId="0" fontId="32" fillId="0" borderId="1" xfId="4" applyFont="1" applyFill="1" applyBorder="1" applyAlignment="1" applyProtection="1">
      <alignment horizontal="left" vertical="center" wrapText="1" indent="1"/>
    </xf>
    <xf numFmtId="0" fontId="12" fillId="0" borderId="0" xfId="4" applyFill="1" applyAlignment="1">
      <alignment horizontal="left" vertical="center" indent="1"/>
    </xf>
    <xf numFmtId="0" fontId="28" fillId="0" borderId="16" xfId="0" applyFont="1" applyBorder="1" applyAlignment="1" applyProtection="1">
      <alignment horizontal="left" vertical="center" wrapText="1" indent="1"/>
    </xf>
    <xf numFmtId="0" fontId="27" fillId="0" borderId="2" xfId="0" applyFont="1" applyBorder="1" applyAlignment="1" applyProtection="1">
      <alignment horizontal="left" vertical="center" wrapText="1" indent="1"/>
    </xf>
    <xf numFmtId="0" fontId="45" fillId="0" borderId="2" xfId="0" applyFont="1" applyBorder="1" applyAlignment="1" applyProtection="1">
      <alignment horizontal="left" vertical="center" wrapText="1" indent="1"/>
    </xf>
    <xf numFmtId="0" fontId="27" fillId="0" borderId="2" xfId="0" applyFont="1" applyBorder="1" applyAlignment="1" applyProtection="1">
      <alignment horizontal="left" vertical="center" indent="1"/>
    </xf>
    <xf numFmtId="0" fontId="27" fillId="0" borderId="23" xfId="0" applyFont="1" applyBorder="1" applyAlignment="1" applyProtection="1">
      <alignment horizontal="left" vertical="center" indent="1"/>
    </xf>
    <xf numFmtId="0" fontId="28" fillId="0" borderId="15" xfId="0" applyFont="1" applyBorder="1" applyAlignment="1" applyProtection="1">
      <alignment horizontal="left" vertical="center" wrapText="1" indent="1"/>
    </xf>
    <xf numFmtId="49" fontId="27" fillId="0" borderId="9" xfId="0" applyNumberFormat="1" applyFont="1" applyBorder="1" applyAlignment="1" applyProtection="1">
      <alignment horizontal="left" vertical="center" wrapText="1" indent="2"/>
    </xf>
    <xf numFmtId="49" fontId="28" fillId="0" borderId="9" xfId="0" applyNumberFormat="1" applyFont="1" applyBorder="1" applyAlignment="1" applyProtection="1">
      <alignment horizontal="left" vertical="center" wrapText="1" indent="1"/>
    </xf>
    <xf numFmtId="49" fontId="27" fillId="0" borderId="14" xfId="0" applyNumberFormat="1" applyFont="1" applyBorder="1" applyAlignment="1" applyProtection="1">
      <alignment horizontal="left" vertical="center" wrapText="1" indent="2"/>
    </xf>
    <xf numFmtId="0" fontId="27" fillId="0" borderId="23" xfId="0" applyFont="1" applyBorder="1" applyAlignment="1" applyProtection="1">
      <alignment horizontal="left" vertical="center" wrapText="1" indent="1"/>
    </xf>
    <xf numFmtId="0" fontId="26" fillId="0" borderId="15" xfId="0" applyFont="1" applyBorder="1" applyAlignment="1" applyProtection="1">
      <alignment horizontal="left" vertical="center" wrapText="1" indent="1"/>
    </xf>
    <xf numFmtId="0" fontId="42" fillId="0" borderId="10" xfId="0" applyFont="1" applyBorder="1" applyAlignment="1" applyProtection="1">
      <alignment horizontal="left" vertical="center" wrapText="1" indent="1"/>
    </xf>
    <xf numFmtId="49" fontId="28" fillId="0" borderId="15" xfId="0" applyNumberFormat="1" applyFont="1" applyBorder="1" applyAlignment="1" applyProtection="1">
      <alignment horizontal="left" vertical="center" wrapText="1" indent="1"/>
    </xf>
    <xf numFmtId="49" fontId="27" fillId="0" borderId="11" xfId="0" applyNumberFormat="1" applyFont="1" applyBorder="1" applyAlignment="1" applyProtection="1">
      <alignment horizontal="left" vertical="center" wrapText="1" indent="2"/>
    </xf>
    <xf numFmtId="0" fontId="27" fillId="0" borderId="4" xfId="0" applyFont="1" applyBorder="1" applyAlignment="1" applyProtection="1">
      <alignment horizontal="left" vertical="center" wrapText="1" indent="1"/>
    </xf>
    <xf numFmtId="49" fontId="27" fillId="0" borderId="12" xfId="0" applyNumberFormat="1" applyFont="1" applyBorder="1" applyAlignment="1" applyProtection="1">
      <alignment horizontal="left" vertical="center" wrapText="1" indent="2"/>
    </xf>
    <xf numFmtId="0" fontId="27" fillId="0" borderId="7" xfId="0" applyFont="1" applyBorder="1" applyAlignment="1" applyProtection="1">
      <alignment horizontal="left" vertical="center" wrapText="1" indent="1"/>
    </xf>
    <xf numFmtId="0" fontId="28" fillId="0" borderId="10" xfId="0" applyFont="1" applyBorder="1" applyAlignment="1" applyProtection="1">
      <alignment horizontal="left" vertical="center" wrapText="1" indent="1"/>
    </xf>
    <xf numFmtId="0" fontId="46" fillId="0" borderId="16" xfId="0" applyFont="1" applyBorder="1" applyAlignment="1" applyProtection="1">
      <alignment horizontal="left" vertical="center" wrapText="1" indent="1"/>
    </xf>
    <xf numFmtId="49" fontId="27" fillId="0" borderId="15" xfId="0" applyNumberFormat="1" applyFont="1" applyBorder="1" applyAlignment="1" applyProtection="1">
      <alignment horizontal="left" vertical="center" wrapText="1" indent="1"/>
    </xf>
    <xf numFmtId="49" fontId="45" fillId="0" borderId="15" xfId="0" applyNumberFormat="1" applyFont="1" applyBorder="1" applyAlignment="1" applyProtection="1">
      <alignment horizontal="left" vertical="center" wrapText="1" indent="1"/>
    </xf>
    <xf numFmtId="164" fontId="20" fillId="0" borderId="30" xfId="4" applyNumberFormat="1" applyFont="1" applyFill="1" applyBorder="1" applyAlignment="1" applyProtection="1">
      <alignment horizontal="right" vertical="center" wrapText="1" indent="1"/>
    </xf>
    <xf numFmtId="164" fontId="20" fillId="0" borderId="19" xfId="4" applyNumberFormat="1" applyFont="1" applyFill="1" applyBorder="1" applyAlignment="1" applyProtection="1">
      <alignment horizontal="right" vertical="center" wrapText="1" indent="1"/>
    </xf>
    <xf numFmtId="164" fontId="22" fillId="0" borderId="26" xfId="4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22" xfId="4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38" xfId="4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20" xfId="4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20" xfId="4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21" xfId="4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27" xfId="4" applyNumberFormat="1" applyFont="1" applyFill="1" applyBorder="1" applyAlignment="1" applyProtection="1">
      <alignment horizontal="right" vertical="center" wrapText="1" indent="1"/>
      <protection locked="0"/>
    </xf>
    <xf numFmtId="164" fontId="30" fillId="0" borderId="22" xfId="4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19" xfId="4" applyNumberFormat="1" applyFont="1" applyFill="1" applyBorder="1" applyAlignment="1" applyProtection="1">
      <alignment horizontal="right" vertical="center" wrapText="1" indent="1"/>
      <protection locked="0"/>
    </xf>
    <xf numFmtId="164" fontId="32" fillId="0" borderId="19" xfId="4" applyNumberFormat="1" applyFont="1" applyFill="1" applyBorder="1" applyAlignment="1" applyProtection="1">
      <alignment horizontal="right" vertical="center" wrapText="1" indent="1"/>
    </xf>
    <xf numFmtId="164" fontId="29" fillId="0" borderId="19" xfId="4" applyNumberFormat="1" applyFont="1" applyFill="1" applyBorder="1" applyAlignment="1" applyProtection="1">
      <alignment horizontal="right" vertical="center" wrapText="1" indent="1"/>
    </xf>
    <xf numFmtId="164" fontId="34" fillId="0" borderId="21" xfId="4" applyNumberFormat="1" applyFont="1" applyFill="1" applyBorder="1" applyAlignment="1" applyProtection="1">
      <alignment horizontal="right" vertical="center" wrapText="1" indent="1"/>
    </xf>
    <xf numFmtId="164" fontId="34" fillId="0" borderId="22" xfId="4" applyNumberFormat="1" applyFont="1" applyFill="1" applyBorder="1" applyAlignment="1" applyProtection="1">
      <alignment horizontal="right" vertical="center" wrapText="1" indent="1"/>
    </xf>
    <xf numFmtId="164" fontId="30" fillId="0" borderId="24" xfId="4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0" xfId="4" applyNumberFormat="1" applyFont="1" applyFill="1" applyBorder="1" applyAlignment="1" applyProtection="1">
      <alignment horizontal="right" vertical="center" wrapText="1" indent="1"/>
    </xf>
    <xf numFmtId="164" fontId="22" fillId="0" borderId="24" xfId="4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19" xfId="0" applyNumberFormat="1" applyFont="1" applyBorder="1" applyAlignment="1" applyProtection="1">
      <alignment horizontal="right" vertical="center" wrapText="1" indent="1"/>
    </xf>
    <xf numFmtId="0" fontId="26" fillId="0" borderId="19" xfId="0" quotePrefix="1" applyFont="1" applyBorder="1" applyAlignment="1" applyProtection="1">
      <alignment horizontal="right" vertical="center" wrapText="1" indent="1"/>
      <protection locked="0"/>
    </xf>
    <xf numFmtId="164" fontId="20" fillId="0" borderId="39" xfId="4" applyNumberFormat="1" applyFont="1" applyFill="1" applyBorder="1" applyAlignment="1" applyProtection="1">
      <alignment horizontal="right" vertical="center" wrapText="1" indent="1"/>
    </xf>
    <xf numFmtId="0" fontId="28" fillId="0" borderId="19" xfId="0" applyFont="1" applyBorder="1" applyAlignment="1" applyProtection="1">
      <alignment horizontal="right" vertical="center" wrapText="1" indent="1"/>
    </xf>
    <xf numFmtId="0" fontId="27" fillId="0" borderId="19" xfId="0" applyFont="1" applyBorder="1" applyAlignment="1" applyProtection="1">
      <alignment horizontal="right" vertical="center" wrapText="1" indent="1"/>
    </xf>
    <xf numFmtId="0" fontId="6" fillId="0" borderId="25" xfId="0" applyFont="1" applyFill="1" applyBorder="1" applyAlignment="1" applyProtection="1">
      <alignment horizontal="right" vertical="center"/>
    </xf>
    <xf numFmtId="164" fontId="29" fillId="0" borderId="20" xfId="4" quotePrefix="1" applyNumberFormat="1" applyFont="1" applyFill="1" applyBorder="1" applyAlignment="1" applyProtection="1">
      <alignment horizontal="right" vertical="center" wrapText="1" indent="1"/>
      <protection locked="0"/>
    </xf>
    <xf numFmtId="164" fontId="31" fillId="0" borderId="19" xfId="4" applyNumberFormat="1" applyFont="1" applyFill="1" applyBorder="1" applyAlignment="1" applyProtection="1">
      <alignment horizontal="right" vertical="center" wrapText="1" indent="1"/>
    </xf>
    <xf numFmtId="0" fontId="27" fillId="0" borderId="21" xfId="0" applyFont="1" applyBorder="1" applyAlignment="1" applyProtection="1">
      <alignment horizontal="right" vertical="center" wrapText="1" indent="1"/>
      <protection locked="0"/>
    </xf>
    <xf numFmtId="0" fontId="27" fillId="0" borderId="22" xfId="0" applyFont="1" applyBorder="1" applyAlignment="1" applyProtection="1">
      <alignment horizontal="right" vertical="center" wrapText="1" indent="1"/>
      <protection locked="0"/>
    </xf>
    <xf numFmtId="0" fontId="27" fillId="0" borderId="27" xfId="0" applyFont="1" applyBorder="1" applyAlignment="1" applyProtection="1">
      <alignment horizontal="right" vertical="center" wrapText="1" indent="1"/>
      <protection locked="0"/>
    </xf>
    <xf numFmtId="0" fontId="6" fillId="0" borderId="0" xfId="0" applyFont="1" applyFill="1" applyBorder="1" applyAlignment="1" applyProtection="1">
      <alignment horizontal="right" vertical="center"/>
    </xf>
    <xf numFmtId="0" fontId="12" fillId="0" borderId="0" xfId="4" applyFill="1" applyAlignment="1"/>
    <xf numFmtId="164" fontId="22" fillId="0" borderId="4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2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40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7" xfId="0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16" xfId="0" applyNumberFormat="1" applyFont="1" applyFill="1" applyBorder="1" applyAlignment="1" applyProtection="1">
      <alignment horizontal="right" vertical="center" wrapText="1" indent="1"/>
    </xf>
    <xf numFmtId="164" fontId="30" fillId="0" borderId="1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19" xfId="0" applyNumberFormat="1" applyFont="1" applyFill="1" applyBorder="1" applyAlignment="1" applyProtection="1">
      <alignment horizontal="right" vertical="center" wrapText="1" indent="1"/>
    </xf>
    <xf numFmtId="164" fontId="30" fillId="0" borderId="38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0" xfId="0" applyNumberFormat="1" applyFont="1" applyFill="1" applyAlignment="1" applyProtection="1">
      <alignment horizontal="centerContinuous" vertical="center" wrapText="1"/>
    </xf>
    <xf numFmtId="164" fontId="0" fillId="0" borderId="0" xfId="0" applyNumberFormat="1" applyFill="1" applyAlignment="1" applyProtection="1">
      <alignment horizontal="centerContinuous" vertical="center"/>
    </xf>
    <xf numFmtId="164" fontId="6" fillId="0" borderId="0" xfId="0" applyNumberFormat="1" applyFont="1" applyFill="1" applyAlignment="1" applyProtection="1">
      <alignment horizontal="right" vertical="center"/>
    </xf>
    <xf numFmtId="164" fontId="8" fillId="0" borderId="15" xfId="0" applyNumberFormat="1" applyFont="1" applyFill="1" applyBorder="1" applyAlignment="1" applyProtection="1">
      <alignment horizontal="centerContinuous" vertical="center" wrapText="1"/>
    </xf>
    <xf numFmtId="164" fontId="8" fillId="0" borderId="16" xfId="0" applyNumberFormat="1" applyFont="1" applyFill="1" applyBorder="1" applyAlignment="1" applyProtection="1">
      <alignment horizontal="centerContinuous" vertical="center" wrapText="1"/>
    </xf>
    <xf numFmtId="164" fontId="8" fillId="0" borderId="19" xfId="0" applyNumberFormat="1" applyFont="1" applyFill="1" applyBorder="1" applyAlignment="1" applyProtection="1">
      <alignment horizontal="centerContinuous" vertical="center" wrapText="1"/>
    </xf>
    <xf numFmtId="164" fontId="4" fillId="0" borderId="0" xfId="0" applyNumberFormat="1" applyFont="1" applyFill="1" applyAlignment="1" applyProtection="1">
      <alignment horizontal="center" vertical="center" wrapText="1"/>
    </xf>
    <xf numFmtId="164" fontId="29" fillId="0" borderId="41" xfId="0" applyNumberFormat="1" applyFont="1" applyFill="1" applyBorder="1" applyAlignment="1" applyProtection="1">
      <alignment horizontal="center" vertical="center" wrapText="1"/>
    </xf>
    <xf numFmtId="164" fontId="29" fillId="0" borderId="15" xfId="0" applyNumberFormat="1" applyFont="1" applyFill="1" applyBorder="1" applyAlignment="1" applyProtection="1">
      <alignment horizontal="center" vertical="center" wrapText="1"/>
    </xf>
    <xf numFmtId="164" fontId="29" fillId="0" borderId="16" xfId="0" applyNumberFormat="1" applyFont="1" applyFill="1" applyBorder="1" applyAlignment="1" applyProtection="1">
      <alignment horizontal="center" vertical="center" wrapText="1"/>
    </xf>
    <xf numFmtId="164" fontId="29" fillId="0" borderId="19" xfId="0" applyNumberFormat="1" applyFont="1" applyFill="1" applyBorder="1" applyAlignment="1" applyProtection="1">
      <alignment horizontal="center" vertical="center" wrapText="1"/>
    </xf>
    <xf numFmtId="164" fontId="29" fillId="0" borderId="0" xfId="0" applyNumberFormat="1" applyFont="1" applyFill="1" applyAlignment="1" applyProtection="1">
      <alignment horizontal="center" vertical="center" wrapText="1"/>
    </xf>
    <xf numFmtId="164" fontId="0" fillId="0" borderId="42" xfId="0" applyNumberFormat="1" applyFill="1" applyBorder="1" applyAlignment="1" applyProtection="1">
      <alignment horizontal="left" vertical="center" wrapText="1" indent="1"/>
    </xf>
    <xf numFmtId="164" fontId="22" fillId="0" borderId="11" xfId="0" applyNumberFormat="1" applyFont="1" applyFill="1" applyBorder="1" applyAlignment="1" applyProtection="1">
      <alignment horizontal="left" vertical="center" wrapText="1" indent="1"/>
    </xf>
    <xf numFmtId="164" fontId="0" fillId="0" borderId="43" xfId="0" applyNumberFormat="1" applyFill="1" applyBorder="1" applyAlignment="1" applyProtection="1">
      <alignment horizontal="left" vertical="center" wrapText="1" indent="1"/>
    </xf>
    <xf numFmtId="164" fontId="22" fillId="0" borderId="9" xfId="0" applyNumberFormat="1" applyFont="1" applyFill="1" applyBorder="1" applyAlignment="1" applyProtection="1">
      <alignment horizontal="left" vertical="center" wrapText="1" indent="1"/>
    </xf>
    <xf numFmtId="164" fontId="22" fillId="0" borderId="44" xfId="0" applyNumberFormat="1" applyFont="1" applyFill="1" applyBorder="1" applyAlignment="1" applyProtection="1">
      <alignment horizontal="left" vertical="center" wrapText="1" indent="1"/>
    </xf>
    <xf numFmtId="164" fontId="30" fillId="0" borderId="0" xfId="0" applyNumberFormat="1" applyFont="1" applyFill="1" applyBorder="1" applyAlignment="1" applyProtection="1">
      <alignment horizontal="left" vertical="center" wrapText="1" indent="1"/>
    </xf>
    <xf numFmtId="164" fontId="33" fillId="0" borderId="41" xfId="0" applyNumberFormat="1" applyFont="1" applyFill="1" applyBorder="1" applyAlignment="1" applyProtection="1">
      <alignment horizontal="left" vertical="center" wrapText="1" indent="1"/>
    </xf>
    <xf numFmtId="164" fontId="1" fillId="0" borderId="45" xfId="0" applyNumberFormat="1" applyFont="1" applyFill="1" applyBorder="1" applyAlignment="1" applyProtection="1">
      <alignment horizontal="left" vertical="center" wrapText="1" indent="1"/>
    </xf>
    <xf numFmtId="164" fontId="30" fillId="0" borderId="8" xfId="0" applyNumberFormat="1" applyFont="1" applyFill="1" applyBorder="1" applyAlignment="1" applyProtection="1">
      <alignment horizontal="left" vertical="center" wrapText="1" indent="1"/>
    </xf>
    <xf numFmtId="164" fontId="34" fillId="0" borderId="1" xfId="0" applyNumberFormat="1" applyFont="1" applyFill="1" applyBorder="1" applyAlignment="1" applyProtection="1">
      <alignment horizontal="right" vertical="center" wrapText="1" indent="1"/>
    </xf>
    <xf numFmtId="164" fontId="30" fillId="0" borderId="9" xfId="0" applyNumberFormat="1" applyFont="1" applyFill="1" applyBorder="1" applyAlignment="1" applyProtection="1">
      <alignment horizontal="left" vertical="center" wrapText="1" indent="1"/>
    </xf>
    <xf numFmtId="164" fontId="1" fillId="0" borderId="43" xfId="0" applyNumberFormat="1" applyFont="1" applyFill="1" applyBorder="1" applyAlignment="1" applyProtection="1">
      <alignment horizontal="left" vertical="center" wrapText="1" indent="1"/>
    </xf>
    <xf numFmtId="164" fontId="34" fillId="0" borderId="2" xfId="0" applyNumberFormat="1" applyFont="1" applyFill="1" applyBorder="1" applyAlignment="1" applyProtection="1">
      <alignment horizontal="right" vertical="center" wrapText="1" indent="1"/>
    </xf>
    <xf numFmtId="164" fontId="31" fillId="0" borderId="15" xfId="0" applyNumberFormat="1" applyFont="1" applyFill="1" applyBorder="1" applyAlignment="1" applyProtection="1">
      <alignment horizontal="left" vertical="center" wrapText="1" indent="1"/>
    </xf>
    <xf numFmtId="164" fontId="33" fillId="0" borderId="15" xfId="0" applyNumberFormat="1" applyFont="1" applyFill="1" applyBorder="1" applyAlignment="1" applyProtection="1">
      <alignment horizontal="left" vertical="center" wrapText="1" indent="1"/>
    </xf>
    <xf numFmtId="164" fontId="33" fillId="0" borderId="46" xfId="0" applyNumberFormat="1" applyFont="1" applyFill="1" applyBorder="1" applyAlignment="1" applyProtection="1">
      <alignment horizontal="right" vertical="center" wrapText="1" indent="1"/>
    </xf>
    <xf numFmtId="164" fontId="29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16" xfId="0" applyNumberFormat="1" applyFont="1" applyFill="1" applyBorder="1" applyAlignment="1" applyProtection="1">
      <alignment horizontal="right" vertical="center" wrapText="1" indent="1"/>
      <protection locked="0"/>
    </xf>
    <xf numFmtId="164" fontId="30" fillId="0" borderId="11" xfId="0" applyNumberFormat="1" applyFont="1" applyFill="1" applyBorder="1" applyAlignment="1" applyProtection="1">
      <alignment horizontal="left" vertical="center" wrapText="1" indent="1"/>
      <protection locked="0"/>
    </xf>
    <xf numFmtId="164" fontId="22" fillId="0" borderId="9" xfId="0" quotePrefix="1" applyNumberFormat="1" applyFont="1" applyFill="1" applyBorder="1" applyAlignment="1" applyProtection="1">
      <alignment horizontal="left" vertical="center" wrapText="1" indent="6"/>
    </xf>
    <xf numFmtId="164" fontId="30" fillId="0" borderId="9" xfId="0" quotePrefix="1" applyNumberFormat="1" applyFont="1" applyFill="1" applyBorder="1" applyAlignment="1" applyProtection="1">
      <alignment horizontal="left" vertical="center" wrapText="1" indent="6"/>
    </xf>
    <xf numFmtId="164" fontId="22" fillId="0" borderId="9" xfId="0" quotePrefix="1" applyNumberFormat="1" applyFont="1" applyFill="1" applyBorder="1" applyAlignment="1" applyProtection="1">
      <alignment horizontal="left" vertical="center" wrapText="1" indent="3"/>
    </xf>
    <xf numFmtId="164" fontId="1" fillId="0" borderId="42" xfId="0" applyNumberFormat="1" applyFont="1" applyFill="1" applyBorder="1" applyAlignment="1" applyProtection="1">
      <alignment horizontal="left" vertical="center" wrapText="1" indent="1"/>
    </xf>
    <xf numFmtId="164" fontId="34" fillId="0" borderId="8" xfId="0" applyNumberFormat="1" applyFont="1" applyFill="1" applyBorder="1" applyAlignment="1" applyProtection="1">
      <alignment horizontal="left" vertical="center" wrapText="1" indent="1"/>
    </xf>
    <xf numFmtId="164" fontId="30" fillId="0" borderId="9" xfId="0" applyNumberFormat="1" applyFont="1" applyFill="1" applyBorder="1" applyAlignment="1" applyProtection="1">
      <alignment horizontal="left" vertical="center" wrapText="1" indent="2"/>
    </xf>
    <xf numFmtId="164" fontId="30" fillId="0" borderId="2" xfId="0" applyNumberFormat="1" applyFont="1" applyFill="1" applyBorder="1" applyAlignment="1" applyProtection="1">
      <alignment horizontal="left" vertical="center" wrapText="1" indent="2"/>
    </xf>
    <xf numFmtId="164" fontId="34" fillId="0" borderId="2" xfId="0" applyNumberFormat="1" applyFont="1" applyFill="1" applyBorder="1" applyAlignment="1" applyProtection="1">
      <alignment horizontal="left" vertical="center" wrapText="1" indent="1"/>
    </xf>
    <xf numFmtId="164" fontId="30" fillId="0" borderId="11" xfId="0" applyNumberFormat="1" applyFont="1" applyFill="1" applyBorder="1" applyAlignment="1" applyProtection="1">
      <alignment horizontal="left" vertical="center" wrapText="1" indent="1"/>
    </xf>
    <xf numFmtId="164" fontId="22" fillId="0" borderId="11" xfId="0" applyNumberFormat="1" applyFont="1" applyFill="1" applyBorder="1" applyAlignment="1" applyProtection="1">
      <alignment horizontal="left" vertical="center" wrapText="1" indent="2"/>
    </xf>
    <xf numFmtId="164" fontId="22" fillId="0" borderId="12" xfId="0" applyNumberFormat="1" applyFont="1" applyFill="1" applyBorder="1" applyAlignment="1" applyProtection="1">
      <alignment horizontal="left" vertical="center" wrapText="1" indent="2"/>
    </xf>
    <xf numFmtId="164" fontId="34" fillId="0" borderId="4" xfId="0" applyNumberFormat="1" applyFont="1" applyFill="1" applyBorder="1" applyAlignment="1" applyProtection="1">
      <alignment horizontal="right" vertical="center" wrapText="1" indent="1"/>
    </xf>
    <xf numFmtId="165" fontId="30" fillId="0" borderId="47" xfId="1" applyNumberFormat="1" applyFont="1" applyFill="1" applyBorder="1" applyProtection="1">
      <protection locked="0"/>
    </xf>
    <xf numFmtId="165" fontId="30" fillId="0" borderId="48" xfId="1" applyNumberFormat="1" applyFont="1" applyFill="1" applyBorder="1" applyProtection="1">
      <protection locked="0"/>
    </xf>
    <xf numFmtId="165" fontId="30" fillId="0" borderId="49" xfId="1" applyNumberFormat="1" applyFont="1" applyFill="1" applyBorder="1" applyProtection="1">
      <protection locked="0"/>
    </xf>
    <xf numFmtId="0" fontId="30" fillId="0" borderId="4" xfId="4" applyFont="1" applyFill="1" applyBorder="1" applyProtection="1"/>
    <xf numFmtId="0" fontId="29" fillId="0" borderId="13" xfId="0" applyFont="1" applyFill="1" applyBorder="1" applyAlignment="1" applyProtection="1">
      <alignment horizontal="center" vertical="center" wrapText="1"/>
    </xf>
    <xf numFmtId="164" fontId="22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38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0" xfId="0" applyNumberFormat="1" applyFont="1" applyFill="1" applyBorder="1" applyAlignment="1" applyProtection="1">
      <alignment horizontal="right" vertical="center" wrapText="1" indent="1"/>
    </xf>
    <xf numFmtId="0" fontId="22" fillId="0" borderId="0" xfId="0" applyFont="1" applyFill="1" applyAlignment="1" applyProtection="1">
      <alignment horizontal="right" vertical="center" wrapText="1" indent="1"/>
    </xf>
    <xf numFmtId="164" fontId="29" fillId="0" borderId="30" xfId="0" applyNumberFormat="1" applyFont="1" applyFill="1" applyBorder="1" applyAlignment="1" applyProtection="1">
      <alignment horizontal="right" vertical="center" wrapText="1" indent="1"/>
    </xf>
    <xf numFmtId="164" fontId="20" fillId="0" borderId="19" xfId="0" applyNumberFormat="1" applyFont="1" applyFill="1" applyBorder="1" applyAlignment="1" applyProtection="1">
      <alignment horizontal="right" vertical="center" wrapText="1" indent="1"/>
    </xf>
    <xf numFmtId="0" fontId="0" fillId="0" borderId="0" xfId="0" applyFill="1" applyAlignment="1" applyProtection="1">
      <alignment horizontal="right" vertical="center" wrapText="1" indent="1"/>
    </xf>
    <xf numFmtId="0" fontId="39" fillId="0" borderId="31" xfId="0" applyFont="1" applyBorder="1" applyAlignment="1" applyProtection="1">
      <alignment horizontal="center" wrapText="1"/>
    </xf>
    <xf numFmtId="0" fontId="29" fillId="0" borderId="31" xfId="4" applyFont="1" applyFill="1" applyBorder="1" applyAlignment="1" applyProtection="1">
      <alignment horizontal="left" vertical="center" wrapText="1" indent="1"/>
    </xf>
    <xf numFmtId="0" fontId="28" fillId="0" borderId="17" xfId="0" applyFont="1" applyBorder="1" applyAlignment="1" applyProtection="1">
      <alignment horizontal="center" vertical="center" wrapText="1"/>
    </xf>
    <xf numFmtId="0" fontId="30" fillId="0" borderId="23" xfId="4" applyFont="1" applyFill="1" applyBorder="1" applyAlignment="1" applyProtection="1">
      <alignment horizontal="left" vertical="center" wrapText="1" indent="1"/>
    </xf>
    <xf numFmtId="0" fontId="29" fillId="0" borderId="18" xfId="4" applyFont="1" applyFill="1" applyBorder="1" applyAlignment="1" applyProtection="1">
      <alignment horizontal="left" vertical="center" wrapText="1" indent="1"/>
    </xf>
    <xf numFmtId="0" fontId="29" fillId="0" borderId="10" xfId="0" applyFont="1" applyFill="1" applyBorder="1" applyAlignment="1" applyProtection="1">
      <alignment horizontal="center" vertical="center" wrapText="1"/>
    </xf>
    <xf numFmtId="49" fontId="22" fillId="0" borderId="4" xfId="0" applyNumberFormat="1" applyFont="1" applyFill="1" applyBorder="1" applyAlignment="1" applyProtection="1">
      <alignment horizontal="center" vertical="center" wrapText="1"/>
    </xf>
    <xf numFmtId="49" fontId="22" fillId="0" borderId="5" xfId="0" applyNumberFormat="1" applyFont="1" applyFill="1" applyBorder="1" applyAlignment="1" applyProtection="1">
      <alignment horizontal="center" vertical="center" wrapText="1"/>
    </xf>
    <xf numFmtId="49" fontId="8" fillId="0" borderId="26" xfId="0" applyNumberFormat="1" applyFont="1" applyFill="1" applyBorder="1" applyAlignment="1" applyProtection="1">
      <alignment horizontal="right" vertical="center"/>
    </xf>
    <xf numFmtId="49" fontId="8" fillId="0" borderId="33" xfId="0" applyNumberFormat="1" applyFont="1" applyFill="1" applyBorder="1" applyAlignment="1" applyProtection="1">
      <alignment horizontal="right" vertical="center"/>
    </xf>
    <xf numFmtId="0" fontId="10" fillId="0" borderId="0" xfId="0" applyFont="1" applyFill="1" applyAlignment="1" applyProtection="1">
      <alignment vertical="center" wrapText="1"/>
    </xf>
    <xf numFmtId="0" fontId="2" fillId="0" borderId="14" xfId="0" applyFont="1" applyFill="1" applyBorder="1" applyAlignment="1" applyProtection="1">
      <alignment vertical="center" wrapText="1"/>
    </xf>
    <xf numFmtId="164" fontId="30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30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5" xfId="0" applyFont="1" applyBorder="1" applyAlignment="1" applyProtection="1">
      <alignment horizontal="left" vertical="center" wrapText="1" indent="1"/>
    </xf>
    <xf numFmtId="0" fontId="27" fillId="0" borderId="3" xfId="0" applyFont="1" applyBorder="1" applyAlignment="1" applyProtection="1">
      <alignment horizontal="left" vertical="center" wrapText="1" indent="1"/>
    </xf>
    <xf numFmtId="0" fontId="45" fillId="0" borderId="4" xfId="0" applyFont="1" applyBorder="1" applyAlignment="1" applyProtection="1">
      <alignment horizontal="left" vertical="center" wrapText="1" indent="1"/>
    </xf>
    <xf numFmtId="0" fontId="28" fillId="0" borderId="23" xfId="0" applyFont="1" applyBorder="1" applyAlignment="1" applyProtection="1">
      <alignment horizontal="left" vertical="center" wrapText="1" indent="1"/>
    </xf>
    <xf numFmtId="0" fontId="28" fillId="0" borderId="3" xfId="0" applyFont="1" applyBorder="1" applyAlignment="1" applyProtection="1">
      <alignment horizontal="left" vertical="center" wrapText="1" indent="1"/>
    </xf>
    <xf numFmtId="49" fontId="28" fillId="0" borderId="11" xfId="0" applyNumberFormat="1" applyFont="1" applyBorder="1" applyAlignment="1" applyProtection="1">
      <alignment horizontal="left" vertical="center" wrapText="1" indent="1"/>
    </xf>
    <xf numFmtId="0" fontId="26" fillId="0" borderId="16" xfId="0" applyFont="1" applyBorder="1" applyAlignment="1" applyProtection="1">
      <alignment horizontal="left" vertical="center" wrapText="1" indent="1"/>
    </xf>
    <xf numFmtId="0" fontId="26" fillId="0" borderId="3" xfId="0" applyFont="1" applyBorder="1" applyAlignment="1" applyProtection="1">
      <alignment horizontal="left" vertical="center" wrapText="1" indent="1"/>
    </xf>
    <xf numFmtId="0" fontId="27" fillId="0" borderId="2" xfId="0" quotePrefix="1" applyFont="1" applyBorder="1" applyAlignment="1" applyProtection="1">
      <alignment horizontal="left" vertical="center" wrapText="1" indent="6"/>
    </xf>
    <xf numFmtId="0" fontId="27" fillId="0" borderId="23" xfId="0" quotePrefix="1" applyFont="1" applyBorder="1" applyAlignment="1" applyProtection="1">
      <alignment horizontal="left" vertical="center" wrapText="1" indent="6"/>
    </xf>
    <xf numFmtId="0" fontId="45" fillId="0" borderId="16" xfId="0" applyFont="1" applyBorder="1" applyAlignment="1" applyProtection="1">
      <alignment horizontal="left" vertical="center" wrapText="1" indent="1"/>
    </xf>
    <xf numFmtId="0" fontId="12" fillId="0" borderId="0" xfId="4" applyFont="1" applyFill="1" applyProtection="1"/>
    <xf numFmtId="0" fontId="12" fillId="0" borderId="0" xfId="4" applyFont="1" applyFill="1" applyAlignment="1" applyProtection="1">
      <alignment horizontal="right" vertical="center" indent="1"/>
    </xf>
    <xf numFmtId="0" fontId="16" fillId="0" borderId="0" xfId="0" applyFont="1" applyAlignment="1" applyProtection="1">
      <alignment horizontal="left" vertical="center" indent="1"/>
    </xf>
    <xf numFmtId="0" fontId="17" fillId="0" borderId="0" xfId="0" applyFont="1" applyAlignment="1" applyProtection="1">
      <alignment horizontal="left" vertical="center" indent="1"/>
    </xf>
    <xf numFmtId="0" fontId="17" fillId="0" borderId="0" xfId="0" applyFont="1" applyAlignment="1" applyProtection="1">
      <alignment horizontal="right" vertical="center" indent="1"/>
    </xf>
    <xf numFmtId="0" fontId="48" fillId="0" borderId="16" xfId="0" applyFont="1" applyBorder="1" applyAlignment="1" applyProtection="1">
      <alignment horizontal="left" vertical="center" wrapText="1" indent="1"/>
    </xf>
    <xf numFmtId="0" fontId="49" fillId="0" borderId="16" xfId="0" applyFont="1" applyBorder="1" applyAlignment="1" applyProtection="1">
      <alignment horizontal="left" vertical="center" wrapText="1" indent="1"/>
    </xf>
    <xf numFmtId="0" fontId="12" fillId="0" borderId="0" xfId="4" applyFont="1" applyFill="1"/>
    <xf numFmtId="0" fontId="12" fillId="0" borderId="0" xfId="4" applyFont="1" applyFill="1" applyAlignment="1">
      <alignment horizontal="right" vertical="center" indent="1"/>
    </xf>
    <xf numFmtId="0" fontId="42" fillId="0" borderId="2" xfId="0" applyFont="1" applyBorder="1" applyAlignment="1">
      <alignment horizontal="justify" wrapText="1"/>
    </xf>
    <xf numFmtId="0" fontId="42" fillId="0" borderId="2" xfId="0" applyFont="1" applyBorder="1" applyAlignment="1">
      <alignment wrapText="1"/>
    </xf>
    <xf numFmtId="0" fontId="42" fillId="0" borderId="23" xfId="0" applyFont="1" applyBorder="1" applyAlignment="1">
      <alignment wrapText="1"/>
    </xf>
    <xf numFmtId="164" fontId="27" fillId="0" borderId="19" xfId="0" applyNumberFormat="1" applyFont="1" applyBorder="1" applyAlignment="1" applyProtection="1">
      <alignment horizontal="right" vertical="center" wrapText="1" indent="1"/>
    </xf>
    <xf numFmtId="164" fontId="36" fillId="0" borderId="25" xfId="4" applyNumberFormat="1" applyFont="1" applyFill="1" applyBorder="1" applyAlignment="1" applyProtection="1">
      <alignment vertical="center"/>
    </xf>
    <xf numFmtId="164" fontId="36" fillId="0" borderId="25" xfId="4" applyNumberFormat="1" applyFont="1" applyFill="1" applyBorder="1" applyAlignment="1" applyProtection="1"/>
    <xf numFmtId="0" fontId="24" fillId="0" borderId="0" xfId="4" applyFont="1" applyFill="1" applyAlignment="1" applyProtection="1"/>
    <xf numFmtId="0" fontId="16" fillId="0" borderId="0" xfId="0" applyFont="1" applyAlignment="1" applyProtection="1">
      <alignment vertical="center"/>
    </xf>
    <xf numFmtId="0" fontId="47" fillId="0" borderId="25" xfId="0" applyFont="1" applyBorder="1" applyAlignment="1" applyProtection="1">
      <alignment wrapText="1"/>
    </xf>
    <xf numFmtId="0" fontId="8" fillId="0" borderId="23" xfId="4" applyFont="1" applyFill="1" applyBorder="1" applyAlignment="1" applyProtection="1">
      <alignment horizontal="center" vertical="center" wrapText="1"/>
    </xf>
    <xf numFmtId="0" fontId="8" fillId="0" borderId="24" xfId="4" applyFont="1" applyFill="1" applyBorder="1" applyAlignment="1" applyProtection="1">
      <alignment horizontal="center" vertical="center" wrapText="1"/>
    </xf>
    <xf numFmtId="164" fontId="8" fillId="0" borderId="16" xfId="0" applyNumberFormat="1" applyFont="1" applyFill="1" applyBorder="1" applyAlignment="1">
      <alignment horizontal="center" vertical="center" wrapText="1"/>
    </xf>
    <xf numFmtId="164" fontId="8" fillId="0" borderId="31" xfId="0" applyNumberFormat="1" applyFont="1" applyFill="1" applyBorder="1" applyAlignment="1">
      <alignment horizontal="center" vertical="center" wrapText="1"/>
    </xf>
    <xf numFmtId="0" fontId="35" fillId="0" borderId="0" xfId="0" applyFont="1" applyProtection="1">
      <protection locked="0"/>
    </xf>
    <xf numFmtId="0" fontId="24" fillId="0" borderId="0" xfId="0" applyFont="1" applyProtection="1">
      <protection locked="0"/>
    </xf>
    <xf numFmtId="164" fontId="20" fillId="0" borderId="51" xfId="0" applyNumberFormat="1" applyFont="1" applyFill="1" applyBorder="1" applyAlignment="1" applyProtection="1">
      <alignment horizontal="center" vertical="center" wrapText="1"/>
    </xf>
    <xf numFmtId="164" fontId="22" fillId="0" borderId="40" xfId="0" applyNumberFormat="1" applyFont="1" applyFill="1" applyBorder="1" applyAlignment="1" applyProtection="1">
      <alignment vertical="center" wrapText="1"/>
      <protection locked="0"/>
    </xf>
    <xf numFmtId="164" fontId="29" fillId="0" borderId="22" xfId="0" applyNumberFormat="1" applyFont="1" applyFill="1" applyBorder="1" applyAlignment="1" applyProtection="1">
      <alignment vertical="center" wrapText="1"/>
    </xf>
    <xf numFmtId="164" fontId="22" fillId="0" borderId="52" xfId="0" applyNumberFormat="1" applyFont="1" applyFill="1" applyBorder="1" applyAlignment="1" applyProtection="1">
      <alignment vertical="center" wrapText="1"/>
      <protection locked="0"/>
    </xf>
    <xf numFmtId="0" fontId="8" fillId="0" borderId="59" xfId="0" applyFont="1" applyFill="1" applyBorder="1" applyAlignment="1" applyProtection="1">
      <alignment horizontal="center" vertical="center" wrapText="1"/>
    </xf>
    <xf numFmtId="164" fontId="20" fillId="0" borderId="18" xfId="4" applyNumberFormat="1" applyFont="1" applyFill="1" applyBorder="1" applyAlignment="1" applyProtection="1">
      <alignment horizontal="right" vertical="center" wrapText="1" indent="1"/>
    </xf>
    <xf numFmtId="164" fontId="20" fillId="0" borderId="16" xfId="4" applyNumberFormat="1" applyFont="1" applyFill="1" applyBorder="1" applyAlignment="1" applyProtection="1">
      <alignment horizontal="right" vertical="center" wrapText="1" indent="1"/>
    </xf>
    <xf numFmtId="164" fontId="22" fillId="0" borderId="2" xfId="4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5" xfId="4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1" xfId="4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3" xfId="4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3" xfId="4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4" xfId="4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7" xfId="4" applyNumberFormat="1" applyFont="1" applyFill="1" applyBorder="1" applyAlignment="1" applyProtection="1">
      <alignment horizontal="right" vertical="center" wrapText="1" indent="1"/>
      <protection locked="0"/>
    </xf>
    <xf numFmtId="164" fontId="30" fillId="0" borderId="2" xfId="4" applyNumberFormat="1" applyFont="1" applyFill="1" applyBorder="1" applyAlignment="1" applyProtection="1">
      <alignment horizontal="right" vertical="center" wrapText="1" indent="1"/>
      <protection locked="0"/>
    </xf>
    <xf numFmtId="164" fontId="34" fillId="0" borderId="4" xfId="4" applyNumberFormat="1" applyFont="1" applyFill="1" applyBorder="1" applyAlignment="1" applyProtection="1">
      <alignment horizontal="right" vertical="center" wrapText="1" indent="1"/>
    </xf>
    <xf numFmtId="164" fontId="34" fillId="0" borderId="2" xfId="4" applyNumberFormat="1" applyFont="1" applyFill="1" applyBorder="1" applyAlignment="1" applyProtection="1">
      <alignment horizontal="right" vertical="center" wrapText="1" indent="1"/>
    </xf>
    <xf numFmtId="164" fontId="30" fillId="0" borderId="7" xfId="4" applyNumberFormat="1" applyFont="1" applyFill="1" applyBorder="1" applyAlignment="1" applyProtection="1">
      <alignment horizontal="right" vertical="center" wrapText="1" indent="1"/>
      <protection locked="0"/>
    </xf>
    <xf numFmtId="164" fontId="30" fillId="0" borderId="27" xfId="4" applyNumberFormat="1" applyFont="1" applyFill="1" applyBorder="1" applyAlignment="1" applyProtection="1">
      <alignment horizontal="right" vertical="center" wrapText="1" indent="1"/>
      <protection locked="0"/>
    </xf>
    <xf numFmtId="164" fontId="30" fillId="0" borderId="4" xfId="4" applyNumberFormat="1" applyFont="1" applyFill="1" applyBorder="1" applyAlignment="1" applyProtection="1">
      <alignment horizontal="right" vertical="center" wrapText="1" indent="1"/>
      <protection locked="0"/>
    </xf>
    <xf numFmtId="164" fontId="30" fillId="0" borderId="21" xfId="4" applyNumberFormat="1" applyFont="1" applyFill="1" applyBorder="1" applyAlignment="1" applyProtection="1">
      <alignment horizontal="right" vertical="center" wrapText="1" indent="1"/>
      <protection locked="0"/>
    </xf>
    <xf numFmtId="164" fontId="30" fillId="0" borderId="1" xfId="4" applyNumberFormat="1" applyFont="1" applyFill="1" applyBorder="1" applyAlignment="1" applyProtection="1">
      <alignment horizontal="right" vertical="center" wrapText="1" indent="1"/>
      <protection locked="0"/>
    </xf>
    <xf numFmtId="164" fontId="30" fillId="0" borderId="38" xfId="4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16" xfId="4" applyNumberFormat="1" applyFont="1" applyFill="1" applyBorder="1" applyAlignment="1" applyProtection="1">
      <alignment horizontal="right" vertical="center" wrapText="1" indent="1"/>
      <protection locked="0"/>
    </xf>
    <xf numFmtId="164" fontId="32" fillId="0" borderId="16" xfId="4" applyNumberFormat="1" applyFont="1" applyFill="1" applyBorder="1" applyAlignment="1" applyProtection="1">
      <alignment horizontal="right" vertical="center" wrapText="1" indent="1"/>
    </xf>
    <xf numFmtId="164" fontId="29" fillId="0" borderId="16" xfId="4" applyNumberFormat="1" applyFont="1" applyFill="1" applyBorder="1" applyAlignment="1" applyProtection="1">
      <alignment horizontal="right" vertical="center" wrapText="1" indent="1"/>
    </xf>
    <xf numFmtId="164" fontId="30" fillId="0" borderId="23" xfId="4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3" xfId="4" quotePrefix="1" applyNumberFormat="1" applyFont="1" applyFill="1" applyBorder="1" applyAlignment="1" applyProtection="1">
      <alignment horizontal="right" vertical="center" wrapText="1" indent="1"/>
      <protection locked="0"/>
    </xf>
    <xf numFmtId="164" fontId="31" fillId="0" borderId="16" xfId="4" applyNumberFormat="1" applyFont="1" applyFill="1" applyBorder="1" applyAlignment="1" applyProtection="1">
      <alignment horizontal="right" vertical="center" wrapText="1" indent="1"/>
    </xf>
    <xf numFmtId="164" fontId="22" fillId="0" borderId="23" xfId="4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16" xfId="4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19" xfId="4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4" xfId="0" applyFont="1" applyBorder="1" applyAlignment="1" applyProtection="1">
      <alignment horizontal="right" vertical="center" wrapText="1" indent="1"/>
      <protection locked="0"/>
    </xf>
    <xf numFmtId="0" fontId="27" fillId="0" borderId="2" xfId="0" applyFont="1" applyBorder="1" applyAlignment="1" applyProtection="1">
      <alignment horizontal="right" vertical="center" wrapText="1" indent="1"/>
      <protection locked="0"/>
    </xf>
    <xf numFmtId="0" fontId="27" fillId="0" borderId="7" xfId="0" applyFont="1" applyBorder="1" applyAlignment="1" applyProtection="1">
      <alignment horizontal="right" vertical="center" wrapText="1" indent="1"/>
      <protection locked="0"/>
    </xf>
    <xf numFmtId="164" fontId="28" fillId="0" borderId="16" xfId="0" applyNumberFormat="1" applyFont="1" applyBorder="1" applyAlignment="1" applyProtection="1">
      <alignment horizontal="right" vertical="center" wrapText="1" indent="1"/>
    </xf>
    <xf numFmtId="0" fontId="26" fillId="0" borderId="16" xfId="0" quotePrefix="1" applyFont="1" applyBorder="1" applyAlignment="1" applyProtection="1">
      <alignment horizontal="right" vertical="center" wrapText="1" indent="1"/>
      <protection locked="0"/>
    </xf>
    <xf numFmtId="0" fontId="28" fillId="0" borderId="16" xfId="0" applyFont="1" applyBorder="1" applyAlignment="1" applyProtection="1">
      <alignment horizontal="right" vertical="center" wrapText="1" indent="1"/>
    </xf>
    <xf numFmtId="0" fontId="27" fillId="0" borderId="16" xfId="0" applyFont="1" applyBorder="1" applyAlignment="1" applyProtection="1">
      <alignment horizontal="right" vertical="center" wrapText="1" indent="1"/>
    </xf>
    <xf numFmtId="164" fontId="27" fillId="0" borderId="16" xfId="0" applyNumberFormat="1" applyFont="1" applyBorder="1" applyAlignment="1" applyProtection="1">
      <alignment horizontal="right" vertical="center" wrapText="1" indent="1"/>
    </xf>
    <xf numFmtId="164" fontId="33" fillId="0" borderId="16" xfId="0" applyNumberFormat="1" applyFont="1" applyFill="1" applyBorder="1" applyAlignment="1" applyProtection="1">
      <alignment horizontal="right" vertical="center" wrapText="1" indent="1"/>
    </xf>
    <xf numFmtId="164" fontId="33" fillId="0" borderId="19" xfId="0" applyNumberFormat="1" applyFont="1" applyFill="1" applyBorder="1" applyAlignment="1" applyProtection="1">
      <alignment horizontal="right" vertical="center" wrapText="1" indent="1"/>
    </xf>
    <xf numFmtId="164" fontId="8" fillId="0" borderId="19" xfId="0" applyNumberFormat="1" applyFont="1" applyFill="1" applyBorder="1" applyAlignment="1">
      <alignment horizontal="center" vertical="center" wrapText="1"/>
    </xf>
    <xf numFmtId="164" fontId="30" fillId="0" borderId="4" xfId="0" applyNumberFormat="1" applyFont="1" applyFill="1" applyBorder="1" applyAlignment="1" applyProtection="1">
      <alignment horizontal="right" vertical="center" wrapText="1" indent="1"/>
      <protection locked="0"/>
    </xf>
    <xf numFmtId="0" fontId="30" fillId="0" borderId="46" xfId="4" applyFont="1" applyFill="1" applyBorder="1" applyAlignment="1" applyProtection="1">
      <alignment horizontal="center" vertical="center"/>
    </xf>
    <xf numFmtId="165" fontId="29" fillId="0" borderId="46" xfId="1" applyNumberFormat="1" applyFont="1" applyFill="1" applyBorder="1" applyProtection="1"/>
    <xf numFmtId="165" fontId="30" fillId="0" borderId="5" xfId="1" applyNumberFormat="1" applyFont="1" applyFill="1" applyBorder="1" applyProtection="1">
      <protection locked="0"/>
    </xf>
    <xf numFmtId="165" fontId="30" fillId="0" borderId="2" xfId="1" applyNumberFormat="1" applyFont="1" applyFill="1" applyBorder="1" applyProtection="1">
      <protection locked="0"/>
    </xf>
    <xf numFmtId="165" fontId="30" fillId="0" borderId="7" xfId="1" applyNumberFormat="1" applyFont="1" applyFill="1" applyBorder="1" applyProtection="1">
      <protection locked="0"/>
    </xf>
    <xf numFmtId="165" fontId="29" fillId="0" borderId="16" xfId="1" applyNumberFormat="1" applyFont="1" applyFill="1" applyBorder="1" applyProtection="1"/>
    <xf numFmtId="164" fontId="8" fillId="0" borderId="46" xfId="0" applyNumberFormat="1" applyFont="1" applyFill="1" applyBorder="1" applyAlignment="1" applyProtection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164" fontId="22" fillId="0" borderId="5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1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18" xfId="0" applyNumberFormat="1" applyFont="1" applyFill="1" applyBorder="1" applyAlignment="1" applyProtection="1">
      <alignment horizontal="right" vertical="center" wrapText="1" indent="1"/>
    </xf>
    <xf numFmtId="164" fontId="30" fillId="0" borderId="5" xfId="0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16" xfId="0" applyNumberFormat="1" applyFont="1" applyFill="1" applyBorder="1" applyAlignment="1" applyProtection="1">
      <alignment horizontal="right" vertical="center" wrapText="1" indent="1"/>
    </xf>
    <xf numFmtId="0" fontId="20" fillId="0" borderId="46" xfId="0" applyFont="1" applyFill="1" applyBorder="1" applyAlignment="1" applyProtection="1">
      <alignment horizontal="center" vertical="center" wrapText="1"/>
    </xf>
    <xf numFmtId="0" fontId="20" fillId="0" borderId="31" xfId="0" applyFont="1" applyFill="1" applyBorder="1" applyAlignment="1" applyProtection="1">
      <alignment horizontal="center" vertical="center" wrapText="1"/>
    </xf>
    <xf numFmtId="3" fontId="4" fillId="0" borderId="16" xfId="0" applyNumberFormat="1" applyFont="1" applyFill="1" applyBorder="1" applyAlignment="1" applyProtection="1">
      <alignment horizontal="right" vertical="center" wrapText="1" indent="1"/>
      <protection locked="0"/>
    </xf>
    <xf numFmtId="164" fontId="30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48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45" xfId="0" applyNumberFormat="1" applyFill="1" applyBorder="1" applyAlignment="1" applyProtection="1">
      <alignment horizontal="left" vertical="center" wrapText="1" indent="1"/>
    </xf>
    <xf numFmtId="164" fontId="22" fillId="0" borderId="8" xfId="0" applyNumberFormat="1" applyFont="1" applyFill="1" applyBorder="1" applyAlignment="1" applyProtection="1">
      <alignment horizontal="left" vertical="center" wrapText="1" indent="1"/>
    </xf>
    <xf numFmtId="164" fontId="29" fillId="0" borderId="3" xfId="0" applyNumberFormat="1" applyFont="1" applyFill="1" applyBorder="1" applyAlignment="1" applyProtection="1">
      <alignment horizontal="right" vertical="center" wrapText="1" indent="1"/>
    </xf>
    <xf numFmtId="164" fontId="22" fillId="0" borderId="65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0" xfId="4" applyNumberFormat="1" applyFont="1" applyFill="1" applyBorder="1" applyAlignment="1" applyProtection="1">
      <alignment horizontal="center" vertical="center"/>
    </xf>
    <xf numFmtId="0" fontId="8" fillId="0" borderId="13" xfId="4" applyFont="1" applyFill="1" applyBorder="1" applyAlignment="1" applyProtection="1">
      <alignment horizontal="center" vertical="center" wrapText="1"/>
    </xf>
    <xf numFmtId="0" fontId="8" fillId="0" borderId="14" xfId="4" applyFont="1" applyFill="1" applyBorder="1" applyAlignment="1" applyProtection="1">
      <alignment horizontal="center" vertical="center" wrapText="1"/>
    </xf>
    <xf numFmtId="0" fontId="8" fillId="0" borderId="5" xfId="4" applyFont="1" applyFill="1" applyBorder="1" applyAlignment="1" applyProtection="1">
      <alignment horizontal="center" vertical="center" wrapText="1"/>
    </xf>
    <xf numFmtId="0" fontId="8" fillId="0" borderId="23" xfId="4" applyFont="1" applyFill="1" applyBorder="1" applyAlignment="1" applyProtection="1">
      <alignment horizontal="center" vertical="center" wrapText="1"/>
    </xf>
    <xf numFmtId="164" fontId="31" fillId="0" borderId="5" xfId="4" applyNumberFormat="1" applyFont="1" applyFill="1" applyBorder="1" applyAlignment="1" applyProtection="1">
      <alignment horizontal="center" vertical="center"/>
    </xf>
    <xf numFmtId="164" fontId="31" fillId="0" borderId="26" xfId="4" applyNumberFormat="1" applyFont="1" applyFill="1" applyBorder="1" applyAlignment="1" applyProtection="1">
      <alignment horizontal="center" vertical="center"/>
    </xf>
    <xf numFmtId="164" fontId="31" fillId="0" borderId="55" xfId="0" applyNumberFormat="1" applyFont="1" applyFill="1" applyBorder="1" applyAlignment="1" applyProtection="1">
      <alignment horizontal="center" vertical="center" wrapText="1"/>
    </xf>
    <xf numFmtId="164" fontId="31" fillId="0" borderId="53" xfId="0" applyNumberFormat="1" applyFont="1" applyFill="1" applyBorder="1" applyAlignment="1" applyProtection="1">
      <alignment horizontal="center" vertical="center" wrapText="1"/>
    </xf>
    <xf numFmtId="164" fontId="18" fillId="0" borderId="0" xfId="0" applyNumberFormat="1" applyFont="1" applyFill="1" applyAlignment="1" applyProtection="1">
      <alignment horizontal="center" textRotation="180" wrapText="1"/>
    </xf>
    <xf numFmtId="164" fontId="31" fillId="0" borderId="56" xfId="0" applyNumberFormat="1" applyFont="1" applyFill="1" applyBorder="1" applyAlignment="1" applyProtection="1">
      <alignment horizontal="center" vertical="center" wrapText="1"/>
    </xf>
    <xf numFmtId="164" fontId="31" fillId="0" borderId="58" xfId="0" applyNumberFormat="1" applyFont="1" applyFill="1" applyBorder="1" applyAlignment="1" applyProtection="1">
      <alignment horizontal="center" vertical="center" wrapText="1"/>
    </xf>
    <xf numFmtId="164" fontId="18" fillId="0" borderId="0" xfId="0" applyNumberFormat="1" applyFont="1" applyFill="1" applyAlignment="1" applyProtection="1">
      <alignment horizontal="center" textRotation="180" wrapText="1"/>
      <protection locked="0"/>
    </xf>
    <xf numFmtId="164" fontId="5" fillId="0" borderId="0" xfId="4" applyNumberFormat="1" applyFont="1" applyFill="1" applyBorder="1" applyAlignment="1" applyProtection="1">
      <alignment horizontal="center" vertical="center" wrapText="1"/>
    </xf>
    <xf numFmtId="0" fontId="11" fillId="0" borderId="0" xfId="0" applyFont="1" applyFill="1" applyBorder="1" applyAlignment="1" applyProtection="1">
      <alignment horizontal="right"/>
    </xf>
    <xf numFmtId="0" fontId="33" fillId="0" borderId="26" xfId="4" applyFont="1" applyFill="1" applyBorder="1" applyAlignment="1">
      <alignment horizontal="center" vertical="center" wrapText="1"/>
    </xf>
    <xf numFmtId="0" fontId="33" fillId="0" borderId="27" xfId="4" applyFont="1" applyFill="1" applyBorder="1" applyAlignment="1">
      <alignment horizontal="center" vertical="center" wrapText="1"/>
    </xf>
    <xf numFmtId="0" fontId="33" fillId="0" borderId="13" xfId="4" applyFont="1" applyFill="1" applyBorder="1" applyAlignment="1">
      <alignment horizontal="center" vertical="center" wrapText="1"/>
    </xf>
    <xf numFmtId="0" fontId="33" fillId="0" borderId="12" xfId="4" applyFont="1" applyFill="1" applyBorder="1" applyAlignment="1">
      <alignment horizontal="center" vertical="center" wrapText="1"/>
    </xf>
    <xf numFmtId="0" fontId="33" fillId="0" borderId="5" xfId="4" applyFont="1" applyFill="1" applyBorder="1" applyAlignment="1">
      <alignment horizontal="center" vertical="center" wrapText="1"/>
    </xf>
    <xf numFmtId="0" fontId="33" fillId="0" borderId="7" xfId="4" applyFont="1" applyFill="1" applyBorder="1" applyAlignment="1">
      <alignment horizontal="center" vertical="center" wrapText="1"/>
    </xf>
    <xf numFmtId="0" fontId="21" fillId="0" borderId="0" xfId="0" applyFont="1" applyFill="1" applyBorder="1" applyAlignment="1" applyProtection="1">
      <alignment horizontal="right"/>
    </xf>
    <xf numFmtId="0" fontId="31" fillId="0" borderId="15" xfId="4" applyFont="1" applyFill="1" applyBorder="1" applyAlignment="1" applyProtection="1">
      <alignment horizontal="left"/>
    </xf>
    <xf numFmtId="0" fontId="31" fillId="0" borderId="16" xfId="4" applyFont="1" applyFill="1" applyBorder="1" applyAlignment="1" applyProtection="1">
      <alignment horizontal="left"/>
    </xf>
    <xf numFmtId="0" fontId="22" fillId="0" borderId="57" xfId="4" applyFont="1" applyFill="1" applyBorder="1" applyAlignment="1">
      <alignment horizontal="justify" vertical="center" wrapText="1"/>
    </xf>
    <xf numFmtId="164" fontId="6" fillId="0" borderId="25" xfId="0" applyNumberFormat="1" applyFont="1" applyFill="1" applyBorder="1" applyAlignment="1" applyProtection="1">
      <alignment horizontal="right" wrapText="1"/>
    </xf>
    <xf numFmtId="164" fontId="24" fillId="0" borderId="0" xfId="0" applyNumberFormat="1" applyFont="1" applyFill="1" applyAlignment="1">
      <alignment horizontal="center" vertical="center" wrapText="1"/>
    </xf>
    <xf numFmtId="0" fontId="8" fillId="0" borderId="34" xfId="0" applyFont="1" applyFill="1" applyBorder="1" applyAlignment="1" applyProtection="1">
      <alignment horizontal="center" vertical="center" wrapText="1"/>
    </xf>
    <xf numFmtId="0" fontId="8" fillId="0" borderId="32" xfId="0" applyFont="1" applyFill="1" applyBorder="1" applyAlignment="1" applyProtection="1">
      <alignment horizontal="center" vertical="center" wrapText="1"/>
    </xf>
    <xf numFmtId="0" fontId="8" fillId="0" borderId="46" xfId="0" applyFont="1" applyFill="1" applyBorder="1" applyAlignment="1" applyProtection="1">
      <alignment horizontal="center" vertical="center" wrapText="1"/>
    </xf>
    <xf numFmtId="0" fontId="8" fillId="0" borderId="54" xfId="0" applyFont="1" applyFill="1" applyBorder="1" applyAlignment="1" applyProtection="1">
      <alignment horizontal="center" vertical="center" wrapText="1"/>
    </xf>
    <xf numFmtId="0" fontId="8" fillId="0" borderId="64" xfId="0" applyFont="1" applyFill="1" applyBorder="1" applyAlignment="1" applyProtection="1">
      <alignment horizontal="center" vertical="center" wrapText="1"/>
    </xf>
    <xf numFmtId="0" fontId="8" fillId="0" borderId="31" xfId="0" applyFont="1" applyFill="1" applyBorder="1" applyAlignment="1" applyProtection="1">
      <alignment horizontal="center" vertical="center" wrapText="1"/>
    </xf>
    <xf numFmtId="0" fontId="8" fillId="0" borderId="61" xfId="0" applyFont="1" applyFill="1" applyBorder="1" applyAlignment="1" applyProtection="1">
      <alignment horizontal="center" vertical="center"/>
    </xf>
    <xf numFmtId="0" fontId="8" fillId="0" borderId="62" xfId="0" applyFont="1" applyFill="1" applyBorder="1" applyAlignment="1" applyProtection="1">
      <alignment horizontal="center" vertical="center"/>
    </xf>
    <xf numFmtId="0" fontId="8" fillId="0" borderId="47" xfId="0" applyFont="1" applyFill="1" applyBorder="1" applyAlignment="1" applyProtection="1">
      <alignment horizontal="center" vertical="center"/>
    </xf>
    <xf numFmtId="0" fontId="8" fillId="0" borderId="60" xfId="0" applyFont="1" applyFill="1" applyBorder="1" applyAlignment="1" applyProtection="1">
      <alignment horizontal="center" vertical="center"/>
    </xf>
    <xf numFmtId="0" fontId="8" fillId="0" borderId="63" xfId="0" quotePrefix="1" applyFont="1" applyFill="1" applyBorder="1" applyAlignment="1" applyProtection="1">
      <alignment horizontal="center" vertical="center"/>
    </xf>
    <xf numFmtId="0" fontId="8" fillId="0" borderId="50" xfId="0" quotePrefix="1" applyFont="1" applyFill="1" applyBorder="1" applyAlignment="1" applyProtection="1">
      <alignment horizontal="center" vertical="center"/>
    </xf>
    <xf numFmtId="0" fontId="8" fillId="0" borderId="61" xfId="0" applyFont="1" applyFill="1" applyBorder="1" applyAlignment="1" applyProtection="1">
      <alignment horizontal="center" vertical="center"/>
      <protection locked="0"/>
    </xf>
    <xf numFmtId="0" fontId="8" fillId="0" borderId="62" xfId="0" applyFont="1" applyFill="1" applyBorder="1" applyAlignment="1" applyProtection="1">
      <alignment horizontal="center" vertical="center"/>
      <protection locked="0"/>
    </xf>
    <xf numFmtId="0" fontId="8" fillId="0" borderId="47" xfId="0" applyFont="1" applyFill="1" applyBorder="1" applyAlignment="1" applyProtection="1">
      <alignment horizontal="center" vertical="center"/>
      <protection locked="0"/>
    </xf>
    <xf numFmtId="0" fontId="8" fillId="0" borderId="60" xfId="0" applyFont="1" applyFill="1" applyBorder="1" applyAlignment="1" applyProtection="1">
      <alignment horizontal="center" vertical="center"/>
      <protection locked="0"/>
    </xf>
    <xf numFmtId="0" fontId="8" fillId="0" borderId="63" xfId="0" applyFont="1" applyFill="1" applyBorder="1" applyAlignment="1" applyProtection="1">
      <alignment horizontal="center" vertical="center"/>
      <protection locked="0"/>
    </xf>
    <xf numFmtId="0" fontId="8" fillId="0" borderId="50" xfId="0" applyFont="1" applyFill="1" applyBorder="1" applyAlignment="1" applyProtection="1">
      <alignment horizontal="center" vertical="center"/>
      <protection locked="0"/>
    </xf>
  </cellXfs>
  <cellStyles count="5">
    <cellStyle name="Ezres" xfId="1" builtinId="3"/>
    <cellStyle name="Hiperhivatkozás" xfId="2"/>
    <cellStyle name="Már látott hiperhivatkozás" xfId="3"/>
    <cellStyle name="Normál" xfId="0" builtinId="0"/>
    <cellStyle name="Normál_KVRENMUNKA" xfId="4"/>
  </cellStyles>
  <dxfs count="1">
    <dxf>
      <font>
        <condense val="0"/>
        <extend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8"/>
  <sheetViews>
    <sheetView workbookViewId="0">
      <selection activeCell="E11" sqref="E11"/>
    </sheetView>
  </sheetViews>
  <sheetFormatPr defaultRowHeight="12.75"/>
  <cols>
    <col min="1" max="1" width="46.33203125" customWidth="1"/>
    <col min="2" max="2" width="66.1640625" customWidth="1"/>
  </cols>
  <sheetData>
    <row r="1" spans="1:2" ht="18.75">
      <c r="A1" s="70" t="s">
        <v>147</v>
      </c>
    </row>
    <row r="3" spans="1:2">
      <c r="A3" s="73"/>
      <c r="B3" s="73"/>
    </row>
    <row r="4" spans="1:2" ht="15.75">
      <c r="A4" s="58" t="s">
        <v>6</v>
      </c>
      <c r="B4" s="84"/>
    </row>
    <row r="5" spans="1:2" s="85" customFormat="1">
      <c r="A5" s="73"/>
      <c r="B5" s="73"/>
    </row>
    <row r="6" spans="1:2">
      <c r="A6" s="73" t="s">
        <v>234</v>
      </c>
      <c r="B6" s="73" t="s">
        <v>427</v>
      </c>
    </row>
    <row r="7" spans="1:2">
      <c r="A7" s="73" t="s">
        <v>148</v>
      </c>
      <c r="B7" s="73" t="s">
        <v>434</v>
      </c>
    </row>
    <row r="8" spans="1:2">
      <c r="A8" s="73" t="s">
        <v>400</v>
      </c>
      <c r="B8" s="73" t="s">
        <v>439</v>
      </c>
    </row>
    <row r="9" spans="1:2">
      <c r="A9" s="73"/>
      <c r="B9" s="73"/>
    </row>
    <row r="10" spans="1:2" ht="15.75">
      <c r="A10" s="58" t="s">
        <v>8</v>
      </c>
      <c r="B10" s="84"/>
    </row>
    <row r="11" spans="1:2">
      <c r="A11" s="73"/>
      <c r="B11" s="73"/>
    </row>
    <row r="12" spans="1:2" s="85" customFormat="1">
      <c r="A12" s="73" t="s">
        <v>409</v>
      </c>
      <c r="B12" s="73" t="s">
        <v>428</v>
      </c>
    </row>
    <row r="13" spans="1:2">
      <c r="A13" s="73" t="s">
        <v>410</v>
      </c>
      <c r="B13" s="73" t="s">
        <v>435</v>
      </c>
    </row>
    <row r="14" spans="1:2">
      <c r="A14" s="73" t="s">
        <v>411</v>
      </c>
      <c r="B14" s="73" t="s">
        <v>440</v>
      </c>
    </row>
    <row r="15" spans="1:2">
      <c r="A15" s="73"/>
      <c r="B15" s="73"/>
    </row>
    <row r="16" spans="1:2" ht="14.25">
      <c r="A16" s="346" t="s">
        <v>10</v>
      </c>
      <c r="B16" s="84"/>
    </row>
    <row r="17" spans="1:2">
      <c r="A17" s="73"/>
      <c r="B17" s="73"/>
    </row>
    <row r="18" spans="1:2">
      <c r="A18" s="73" t="s">
        <v>412</v>
      </c>
      <c r="B18" s="73" t="s">
        <v>429</v>
      </c>
    </row>
    <row r="19" spans="1:2">
      <c r="A19" s="73" t="s">
        <v>407</v>
      </c>
      <c r="B19" s="73" t="s">
        <v>436</v>
      </c>
    </row>
    <row r="20" spans="1:2">
      <c r="A20" s="73" t="s">
        <v>413</v>
      </c>
      <c r="B20" s="73" t="s">
        <v>441</v>
      </c>
    </row>
    <row r="21" spans="1:2">
      <c r="A21" s="73"/>
      <c r="B21" s="73"/>
    </row>
    <row r="22" spans="1:2" ht="15.75">
      <c r="A22" s="58" t="s">
        <v>7</v>
      </c>
      <c r="B22" s="84"/>
    </row>
    <row r="23" spans="1:2">
      <c r="A23" s="73"/>
      <c r="B23" s="73"/>
    </row>
    <row r="24" spans="1:2">
      <c r="A24" s="73" t="s">
        <v>162</v>
      </c>
      <c r="B24" s="73" t="s">
        <v>430</v>
      </c>
    </row>
    <row r="25" spans="1:2">
      <c r="A25" s="73" t="s">
        <v>149</v>
      </c>
      <c r="B25" s="73" t="s">
        <v>437</v>
      </c>
    </row>
    <row r="26" spans="1:2">
      <c r="A26" s="73" t="s">
        <v>401</v>
      </c>
      <c r="B26" s="73" t="s">
        <v>442</v>
      </c>
    </row>
    <row r="27" spans="1:2">
      <c r="A27" s="73"/>
      <c r="B27" s="73"/>
    </row>
    <row r="28" spans="1:2" ht="15.75">
      <c r="A28" s="58" t="s">
        <v>9</v>
      </c>
      <c r="B28" s="84"/>
    </row>
    <row r="29" spans="1:2">
      <c r="A29" s="73"/>
      <c r="B29" s="73"/>
    </row>
    <row r="30" spans="1:2">
      <c r="A30" s="73" t="s">
        <v>414</v>
      </c>
      <c r="B30" s="73" t="s">
        <v>431</v>
      </c>
    </row>
    <row r="31" spans="1:2">
      <c r="A31" s="73" t="s">
        <v>12</v>
      </c>
      <c r="B31" s="73" t="s">
        <v>438</v>
      </c>
    </row>
    <row r="32" spans="1:2">
      <c r="A32" s="73" t="s">
        <v>13</v>
      </c>
      <c r="B32" s="73" t="s">
        <v>443</v>
      </c>
    </row>
    <row r="33" spans="1:2">
      <c r="A33" s="73"/>
      <c r="B33" s="73"/>
    </row>
    <row r="34" spans="1:2" ht="15.75">
      <c r="A34" s="347" t="s">
        <v>11</v>
      </c>
      <c r="B34" s="84"/>
    </row>
    <row r="35" spans="1:2">
      <c r="A35" s="73"/>
      <c r="B35" s="73"/>
    </row>
    <row r="36" spans="1:2">
      <c r="A36" s="73" t="s">
        <v>408</v>
      </c>
      <c r="B36" s="73" t="s">
        <v>432</v>
      </c>
    </row>
    <row r="37" spans="1:2">
      <c r="A37" s="73" t="s">
        <v>15</v>
      </c>
      <c r="B37" s="73" t="s">
        <v>433</v>
      </c>
    </row>
    <row r="38" spans="1:2">
      <c r="A38" s="73" t="s">
        <v>14</v>
      </c>
      <c r="B38" s="73" t="s">
        <v>444</v>
      </c>
    </row>
  </sheetData>
  <sheetProtection sheet="1"/>
  <phoneticPr fontId="30" type="noConversion"/>
  <pageMargins left="1.0629921259842521" right="1.0236220472440944" top="0.78740157480314965" bottom="0.78740157480314965" header="0.70866141732283472" footer="0.70866141732283472"/>
  <pageSetup paperSize="9" orientation="landscape" verticalDpi="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24"/>
  <sheetViews>
    <sheetView zoomScaleNormal="100" workbookViewId="0">
      <selection activeCell="G5" sqref="G5"/>
    </sheetView>
  </sheetViews>
  <sheetFormatPr defaultRowHeight="12.75"/>
  <cols>
    <col min="1" max="1" width="56.83203125" style="37" customWidth="1"/>
    <col min="2" max="7" width="15.83203125" style="36" customWidth="1"/>
    <col min="8" max="8" width="12.83203125" style="36" customWidth="1"/>
    <col min="9" max="9" width="13.83203125" style="36" customWidth="1"/>
    <col min="10" max="16384" width="9.33203125" style="36"/>
  </cols>
  <sheetData>
    <row r="1" spans="1:7" ht="24.75" customHeight="1">
      <c r="A1" s="442" t="s">
        <v>20</v>
      </c>
      <c r="B1" s="442"/>
      <c r="C1" s="442"/>
      <c r="D1" s="442"/>
      <c r="E1" s="442"/>
      <c r="F1" s="442"/>
      <c r="G1" s="442"/>
    </row>
    <row r="2" spans="1:7" ht="23.25" customHeight="1" thickBot="1">
      <c r="A2" s="129"/>
      <c r="B2" s="43"/>
      <c r="C2" s="43"/>
      <c r="D2" s="43"/>
      <c r="E2" s="43"/>
      <c r="F2" s="441" t="s">
        <v>92</v>
      </c>
      <c r="G2" s="441"/>
    </row>
    <row r="3" spans="1:7" s="38" customFormat="1" ht="48.75" customHeight="1" thickBot="1">
      <c r="A3" s="130" t="s">
        <v>98</v>
      </c>
      <c r="B3" s="131" t="s">
        <v>96</v>
      </c>
      <c r="C3" s="131" t="s">
        <v>97</v>
      </c>
      <c r="D3" s="131" t="s">
        <v>19</v>
      </c>
      <c r="E3" s="131" t="s">
        <v>3</v>
      </c>
      <c r="F3" s="399" t="s">
        <v>17</v>
      </c>
      <c r="G3" s="398" t="s">
        <v>16</v>
      </c>
    </row>
    <row r="4" spans="1:7" s="43" customFormat="1" ht="15" customHeight="1" thickBot="1">
      <c r="A4" s="40">
        <v>1</v>
      </c>
      <c r="B4" s="41">
        <v>2</v>
      </c>
      <c r="C4" s="41">
        <v>3</v>
      </c>
      <c r="D4" s="41">
        <v>4</v>
      </c>
      <c r="E4" s="41">
        <v>5</v>
      </c>
      <c r="F4" s="348">
        <v>6</v>
      </c>
      <c r="G4" s="42" t="s">
        <v>406</v>
      </c>
    </row>
    <row r="5" spans="1:7" ht="15.95" customHeight="1">
      <c r="A5" s="50" t="s">
        <v>449</v>
      </c>
      <c r="B5" s="26">
        <v>2097</v>
      </c>
      <c r="C5" s="44">
        <v>2013</v>
      </c>
      <c r="D5" s="26"/>
      <c r="E5" s="26">
        <v>2097</v>
      </c>
      <c r="F5" s="349">
        <v>2097</v>
      </c>
      <c r="G5" s="350">
        <f>+D5+F5</f>
        <v>2097</v>
      </c>
    </row>
    <row r="6" spans="1:7" ht="15.95" customHeight="1">
      <c r="A6" s="50"/>
      <c r="B6" s="26"/>
      <c r="C6" s="44"/>
      <c r="D6" s="26"/>
      <c r="E6" s="26"/>
      <c r="F6" s="349"/>
      <c r="G6" s="350">
        <f t="shared" ref="G6:G23" si="0">+D6+F6</f>
        <v>0</v>
      </c>
    </row>
    <row r="7" spans="1:7" ht="15.95" customHeight="1">
      <c r="A7" s="50"/>
      <c r="B7" s="26"/>
      <c r="C7" s="44"/>
      <c r="D7" s="26"/>
      <c r="E7" s="26"/>
      <c r="F7" s="349"/>
      <c r="G7" s="350">
        <f t="shared" si="0"/>
        <v>0</v>
      </c>
    </row>
    <row r="8" spans="1:7" ht="15.95" customHeight="1">
      <c r="A8" s="50"/>
      <c r="B8" s="26"/>
      <c r="C8" s="44"/>
      <c r="D8" s="26"/>
      <c r="E8" s="26"/>
      <c r="F8" s="349"/>
      <c r="G8" s="350">
        <f t="shared" si="0"/>
        <v>0</v>
      </c>
    </row>
    <row r="9" spans="1:7" ht="15.95" customHeight="1">
      <c r="A9" s="50"/>
      <c r="B9" s="26"/>
      <c r="C9" s="44"/>
      <c r="D9" s="26"/>
      <c r="E9" s="26"/>
      <c r="F9" s="349"/>
      <c r="G9" s="350">
        <f t="shared" si="0"/>
        <v>0</v>
      </c>
    </row>
    <row r="10" spans="1:7" ht="15.95" customHeight="1">
      <c r="A10" s="50"/>
      <c r="B10" s="26"/>
      <c r="C10" s="44"/>
      <c r="D10" s="26"/>
      <c r="E10" s="26"/>
      <c r="F10" s="349"/>
      <c r="G10" s="350">
        <f t="shared" si="0"/>
        <v>0</v>
      </c>
    </row>
    <row r="11" spans="1:7" ht="15.95" customHeight="1">
      <c r="A11" s="50"/>
      <c r="B11" s="26"/>
      <c r="C11" s="44"/>
      <c r="D11" s="26"/>
      <c r="E11" s="26"/>
      <c r="F11" s="349"/>
      <c r="G11" s="350">
        <f t="shared" si="0"/>
        <v>0</v>
      </c>
    </row>
    <row r="12" spans="1:7" ht="15.95" customHeight="1">
      <c r="A12" s="50"/>
      <c r="B12" s="26"/>
      <c r="C12" s="44"/>
      <c r="D12" s="26"/>
      <c r="E12" s="26"/>
      <c r="F12" s="349"/>
      <c r="G12" s="350">
        <f t="shared" si="0"/>
        <v>0</v>
      </c>
    </row>
    <row r="13" spans="1:7" ht="15.95" customHeight="1">
      <c r="A13" s="50"/>
      <c r="B13" s="26"/>
      <c r="C13" s="44"/>
      <c r="D13" s="26"/>
      <c r="E13" s="26"/>
      <c r="F13" s="349"/>
      <c r="G13" s="350">
        <f t="shared" si="0"/>
        <v>0</v>
      </c>
    </row>
    <row r="14" spans="1:7" ht="15.95" customHeight="1">
      <c r="A14" s="50"/>
      <c r="B14" s="26"/>
      <c r="C14" s="44"/>
      <c r="D14" s="26"/>
      <c r="E14" s="26"/>
      <c r="F14" s="349"/>
      <c r="G14" s="350">
        <f t="shared" si="0"/>
        <v>0</v>
      </c>
    </row>
    <row r="15" spans="1:7" ht="15.95" customHeight="1">
      <c r="A15" s="50"/>
      <c r="B15" s="26"/>
      <c r="C15" s="44"/>
      <c r="D15" s="26"/>
      <c r="E15" s="26"/>
      <c r="F15" s="349"/>
      <c r="G15" s="350">
        <f t="shared" si="0"/>
        <v>0</v>
      </c>
    </row>
    <row r="16" spans="1:7" ht="15.95" customHeight="1">
      <c r="A16" s="50"/>
      <c r="B16" s="26"/>
      <c r="C16" s="44"/>
      <c r="D16" s="26"/>
      <c r="E16" s="26"/>
      <c r="F16" s="349"/>
      <c r="G16" s="350">
        <f t="shared" si="0"/>
        <v>0</v>
      </c>
    </row>
    <row r="17" spans="1:7" ht="15.95" customHeight="1">
      <c r="A17" s="50"/>
      <c r="B17" s="26"/>
      <c r="C17" s="44"/>
      <c r="D17" s="26"/>
      <c r="E17" s="26"/>
      <c r="F17" s="349"/>
      <c r="G17" s="350">
        <f t="shared" si="0"/>
        <v>0</v>
      </c>
    </row>
    <row r="18" spans="1:7" ht="15.95" customHeight="1">
      <c r="A18" s="50"/>
      <c r="B18" s="26"/>
      <c r="C18" s="44"/>
      <c r="D18" s="26"/>
      <c r="E18" s="26"/>
      <c r="F18" s="349"/>
      <c r="G18" s="350">
        <f t="shared" si="0"/>
        <v>0</v>
      </c>
    </row>
    <row r="19" spans="1:7" ht="15.95" customHeight="1">
      <c r="A19" s="50"/>
      <c r="B19" s="26"/>
      <c r="C19" s="44"/>
      <c r="D19" s="26"/>
      <c r="E19" s="26"/>
      <c r="F19" s="349"/>
      <c r="G19" s="350">
        <f t="shared" si="0"/>
        <v>0</v>
      </c>
    </row>
    <row r="20" spans="1:7" ht="15.95" customHeight="1">
      <c r="A20" s="50"/>
      <c r="B20" s="26"/>
      <c r="C20" s="44"/>
      <c r="D20" s="26"/>
      <c r="E20" s="26"/>
      <c r="F20" s="349"/>
      <c r="G20" s="350">
        <f t="shared" si="0"/>
        <v>0</v>
      </c>
    </row>
    <row r="21" spans="1:7" ht="15.95" customHeight="1">
      <c r="A21" s="50"/>
      <c r="B21" s="26"/>
      <c r="C21" s="44"/>
      <c r="D21" s="26"/>
      <c r="E21" s="26"/>
      <c r="F21" s="349"/>
      <c r="G21" s="350">
        <f t="shared" si="0"/>
        <v>0</v>
      </c>
    </row>
    <row r="22" spans="1:7" ht="15.95" customHeight="1">
      <c r="A22" s="50"/>
      <c r="B22" s="26"/>
      <c r="C22" s="44"/>
      <c r="D22" s="26"/>
      <c r="E22" s="26"/>
      <c r="F22" s="349"/>
      <c r="G22" s="350">
        <f t="shared" si="0"/>
        <v>0</v>
      </c>
    </row>
    <row r="23" spans="1:7" ht="15.95" customHeight="1" thickBot="1">
      <c r="A23" s="51"/>
      <c r="B23" s="27"/>
      <c r="C23" s="46"/>
      <c r="D23" s="27"/>
      <c r="E23" s="27"/>
      <c r="F23" s="351"/>
      <c r="G23" s="350">
        <f t="shared" si="0"/>
        <v>0</v>
      </c>
    </row>
    <row r="24" spans="1:7" s="49" customFormat="1" ht="18" customHeight="1" thickBot="1">
      <c r="A24" s="132" t="s">
        <v>95</v>
      </c>
      <c r="B24" s="47">
        <f>SUM(B5:B23)</f>
        <v>2097</v>
      </c>
      <c r="C24" s="64"/>
      <c r="D24" s="47">
        <f>SUM(D5:D23)</f>
        <v>0</v>
      </c>
      <c r="E24" s="47">
        <f>SUM(E5:E23)</f>
        <v>2097</v>
      </c>
      <c r="F24" s="47">
        <f>SUM(F5:F23)</f>
        <v>2097</v>
      </c>
      <c r="G24" s="48">
        <f>SUM(G5:G23)</f>
        <v>2097</v>
      </c>
    </row>
  </sheetData>
  <sheetProtection sheet="1"/>
  <mergeCells count="2">
    <mergeCell ref="F2:G2"/>
    <mergeCell ref="A1:G1"/>
  </mergeCells>
  <phoneticPr fontId="0" type="noConversion"/>
  <printOptions horizontalCentered="1"/>
  <pageMargins left="0.78740157480314965" right="0.78740157480314965" top="0.98425196850393704" bottom="0.98425196850393704" header="0.78740157480314965" footer="0.78740157480314965"/>
  <pageSetup paperSize="9" scale="95" orientation="landscape" horizontalDpi="300" verticalDpi="300" r:id="rId1"/>
  <headerFooter alignWithMargins="0">
    <oddHeader xml:space="preserve">&amp;R&amp;"Times New Roman CE,Félkövér dőlt"&amp;12 &amp;11 6. melléklet&amp;"Times New Roman CE,Normál"&amp;10   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F52"/>
  <sheetViews>
    <sheetView zoomScaleNormal="100" workbookViewId="0">
      <selection activeCell="C22" sqref="C22"/>
    </sheetView>
  </sheetViews>
  <sheetFormatPr defaultRowHeight="12.75"/>
  <cols>
    <col min="1" max="1" width="9.6640625" style="164" customWidth="1"/>
    <col min="2" max="2" width="9.6640625" style="165" customWidth="1"/>
    <col min="3" max="3" width="59.33203125" style="165" customWidth="1"/>
    <col min="4" max="6" width="15.83203125" style="165" customWidth="1"/>
    <col min="7" max="16384" width="9.33203125" style="4"/>
  </cols>
  <sheetData>
    <row r="1" spans="1:6" s="2" customFormat="1" ht="21" customHeight="1" thickBot="1">
      <c r="A1" s="136"/>
      <c r="B1" s="137"/>
      <c r="C1" s="138"/>
      <c r="D1" s="169"/>
      <c r="E1" s="169"/>
      <c r="F1" s="169" t="s">
        <v>455</v>
      </c>
    </row>
    <row r="2" spans="1:6" s="59" customFormat="1" ht="25.5" customHeight="1">
      <c r="A2" s="446" t="s">
        <v>246</v>
      </c>
      <c r="B2" s="447"/>
      <c r="C2" s="449" t="s">
        <v>251</v>
      </c>
      <c r="D2" s="450"/>
      <c r="E2" s="451"/>
      <c r="F2" s="307" t="s">
        <v>90</v>
      </c>
    </row>
    <row r="3" spans="1:6" s="59" customFormat="1" ht="16.5" thickBot="1">
      <c r="A3" s="139" t="s">
        <v>245</v>
      </c>
      <c r="B3" s="140"/>
      <c r="C3" s="452" t="s">
        <v>450</v>
      </c>
      <c r="D3" s="453"/>
      <c r="E3" s="454"/>
      <c r="F3" s="308" t="s">
        <v>254</v>
      </c>
    </row>
    <row r="4" spans="1:6" s="60" customFormat="1" ht="15.95" customHeight="1" thickBot="1">
      <c r="A4" s="141"/>
      <c r="B4" s="141"/>
      <c r="C4" s="141"/>
      <c r="D4" s="142"/>
      <c r="E4" s="142"/>
      <c r="F4" s="142" t="s">
        <v>80</v>
      </c>
    </row>
    <row r="5" spans="1:6" ht="24.75" thickBot="1">
      <c r="A5" s="443" t="s">
        <v>247</v>
      </c>
      <c r="B5" s="448"/>
      <c r="C5" s="143" t="s">
        <v>81</v>
      </c>
      <c r="D5" s="352" t="s">
        <v>404</v>
      </c>
      <c r="E5" s="352" t="s">
        <v>405</v>
      </c>
      <c r="F5" s="144" t="s">
        <v>18</v>
      </c>
    </row>
    <row r="6" spans="1:6" s="52" customFormat="1" ht="12.95" customHeight="1" thickBot="1">
      <c r="A6" s="133">
        <v>1</v>
      </c>
      <c r="B6" s="134">
        <v>2</v>
      </c>
      <c r="C6" s="134">
        <v>3</v>
      </c>
      <c r="D6" s="134">
        <v>4</v>
      </c>
      <c r="E6" s="407">
        <v>5</v>
      </c>
      <c r="F6" s="406">
        <v>6</v>
      </c>
    </row>
    <row r="7" spans="1:6" s="52" customFormat="1" ht="15.95" customHeight="1" thickBot="1">
      <c r="A7" s="443" t="s">
        <v>82</v>
      </c>
      <c r="B7" s="444"/>
      <c r="C7" s="444"/>
      <c r="D7" s="444"/>
      <c r="E7" s="444"/>
      <c r="F7" s="445"/>
    </row>
    <row r="8" spans="1:6" s="61" customFormat="1" ht="12" customHeight="1" thickBot="1">
      <c r="A8" s="133" t="s">
        <v>47</v>
      </c>
      <c r="B8" s="145"/>
      <c r="C8" s="146" t="s">
        <v>250</v>
      </c>
      <c r="D8" s="236">
        <f>SUM(D9:D16)</f>
        <v>5</v>
      </c>
      <c r="E8" s="236">
        <f>SUM(E9:E16)</f>
        <v>5</v>
      </c>
      <c r="F8" s="241">
        <f>SUM(F9:F16)</f>
        <v>2</v>
      </c>
    </row>
    <row r="9" spans="1:6" s="61" customFormat="1" ht="12" customHeight="1">
      <c r="A9" s="149"/>
      <c r="B9" s="148" t="s">
        <v>121</v>
      </c>
      <c r="C9" s="11" t="s">
        <v>173</v>
      </c>
      <c r="D9" s="400"/>
      <c r="E9" s="400"/>
      <c r="F9" s="291"/>
    </row>
    <row r="10" spans="1:6" s="61" customFormat="1" ht="12" customHeight="1">
      <c r="A10" s="147"/>
      <c r="B10" s="148" t="s">
        <v>122</v>
      </c>
      <c r="C10" s="8" t="s">
        <v>174</v>
      </c>
      <c r="D10" s="233"/>
      <c r="E10" s="233"/>
      <c r="F10" s="239"/>
    </row>
    <row r="11" spans="1:6" s="61" customFormat="1" ht="12" customHeight="1">
      <c r="A11" s="147"/>
      <c r="B11" s="148" t="s">
        <v>123</v>
      </c>
      <c r="C11" s="8" t="s">
        <v>175</v>
      </c>
      <c r="D11" s="233"/>
      <c r="E11" s="233"/>
      <c r="F11" s="239"/>
    </row>
    <row r="12" spans="1:6" s="61" customFormat="1" ht="12" customHeight="1">
      <c r="A12" s="147"/>
      <c r="B12" s="148" t="s">
        <v>124</v>
      </c>
      <c r="C12" s="8" t="s">
        <v>176</v>
      </c>
      <c r="D12" s="233"/>
      <c r="E12" s="233"/>
      <c r="F12" s="239"/>
    </row>
    <row r="13" spans="1:6" s="61" customFormat="1" ht="12" customHeight="1">
      <c r="A13" s="147"/>
      <c r="B13" s="148" t="s">
        <v>142</v>
      </c>
      <c r="C13" s="7" t="s">
        <v>177</v>
      </c>
      <c r="D13" s="233"/>
      <c r="E13" s="233"/>
      <c r="F13" s="239"/>
    </row>
    <row r="14" spans="1:6" s="61" customFormat="1" ht="12" customHeight="1">
      <c r="A14" s="150"/>
      <c r="B14" s="148" t="s">
        <v>125</v>
      </c>
      <c r="C14" s="8" t="s">
        <v>178</v>
      </c>
      <c r="D14" s="401"/>
      <c r="E14" s="401"/>
      <c r="F14" s="292"/>
    </row>
    <row r="15" spans="1:6" s="62" customFormat="1" ht="12" customHeight="1">
      <c r="A15" s="147"/>
      <c r="B15" s="148" t="s">
        <v>126</v>
      </c>
      <c r="C15" s="8" t="s">
        <v>25</v>
      </c>
      <c r="D15" s="233"/>
      <c r="E15" s="233"/>
      <c r="F15" s="239"/>
    </row>
    <row r="16" spans="1:6" s="62" customFormat="1" ht="12" customHeight="1" thickBot="1">
      <c r="A16" s="151"/>
      <c r="B16" s="152" t="s">
        <v>133</v>
      </c>
      <c r="C16" s="7" t="s">
        <v>237</v>
      </c>
      <c r="D16" s="235">
        <v>5</v>
      </c>
      <c r="E16" s="235">
        <v>5</v>
      </c>
      <c r="F16" s="240">
        <v>2</v>
      </c>
    </row>
    <row r="17" spans="1:6" s="61" customFormat="1" ht="12" customHeight="1" thickBot="1">
      <c r="A17" s="133" t="s">
        <v>48</v>
      </c>
      <c r="B17" s="145"/>
      <c r="C17" s="146" t="s">
        <v>26</v>
      </c>
      <c r="D17" s="236">
        <f>SUM(D18:D21)</f>
        <v>0</v>
      </c>
      <c r="E17" s="236">
        <f>SUM(E18:E21)</f>
        <v>280</v>
      </c>
      <c r="F17" s="241">
        <f>SUM(F18:F21)</f>
        <v>280</v>
      </c>
    </row>
    <row r="18" spans="1:6" s="62" customFormat="1" ht="12" customHeight="1">
      <c r="A18" s="147"/>
      <c r="B18" s="148" t="s">
        <v>127</v>
      </c>
      <c r="C18" s="10" t="s">
        <v>22</v>
      </c>
      <c r="D18" s="233"/>
      <c r="E18" s="233">
        <v>280</v>
      </c>
      <c r="F18" s="239">
        <v>280</v>
      </c>
    </row>
    <row r="19" spans="1:6" s="62" customFormat="1" ht="12" customHeight="1">
      <c r="A19" s="147"/>
      <c r="B19" s="148" t="s">
        <v>128</v>
      </c>
      <c r="C19" s="8" t="s">
        <v>23</v>
      </c>
      <c r="D19" s="233"/>
      <c r="E19" s="233"/>
      <c r="F19" s="239"/>
    </row>
    <row r="20" spans="1:6" s="62" customFormat="1" ht="12" customHeight="1">
      <c r="A20" s="147"/>
      <c r="B20" s="148" t="s">
        <v>129</v>
      </c>
      <c r="C20" s="8" t="s">
        <v>24</v>
      </c>
      <c r="D20" s="233"/>
      <c r="E20" s="233"/>
      <c r="F20" s="239"/>
    </row>
    <row r="21" spans="1:6" s="62" customFormat="1" ht="12" customHeight="1" thickBot="1">
      <c r="A21" s="147"/>
      <c r="B21" s="148" t="s">
        <v>130</v>
      </c>
      <c r="C21" s="8" t="s">
        <v>23</v>
      </c>
      <c r="D21" s="233"/>
      <c r="E21" s="233"/>
      <c r="F21" s="239"/>
    </row>
    <row r="22" spans="1:6" s="62" customFormat="1" ht="12" customHeight="1" thickBot="1">
      <c r="A22" s="135" t="s">
        <v>49</v>
      </c>
      <c r="B22" s="67"/>
      <c r="C22" s="67" t="s">
        <v>27</v>
      </c>
      <c r="D22" s="236">
        <f>+D23+D24</f>
        <v>0</v>
      </c>
      <c r="E22" s="236">
        <f>+E23+E24</f>
        <v>0</v>
      </c>
      <c r="F22" s="241">
        <f>+F23+F24</f>
        <v>0</v>
      </c>
    </row>
    <row r="23" spans="1:6" s="62" customFormat="1" ht="12" customHeight="1">
      <c r="A23" s="290"/>
      <c r="B23" s="306" t="s">
        <v>101</v>
      </c>
      <c r="C23" s="78" t="s">
        <v>265</v>
      </c>
      <c r="D23" s="404"/>
      <c r="E23" s="404"/>
      <c r="F23" s="311"/>
    </row>
    <row r="24" spans="1:6" s="62" customFormat="1" ht="12" customHeight="1" thickBot="1">
      <c r="A24" s="304"/>
      <c r="B24" s="305" t="s">
        <v>102</v>
      </c>
      <c r="C24" s="79" t="s">
        <v>269</v>
      </c>
      <c r="D24" s="409"/>
      <c r="E24" s="409"/>
      <c r="F24" s="312"/>
    </row>
    <row r="25" spans="1:6" s="62" customFormat="1" ht="12" customHeight="1" thickBot="1">
      <c r="A25" s="135" t="s">
        <v>50</v>
      </c>
      <c r="B25" s="67"/>
      <c r="C25" s="67" t="s">
        <v>255</v>
      </c>
      <c r="D25" s="272"/>
      <c r="E25" s="272"/>
      <c r="F25" s="271"/>
    </row>
    <row r="26" spans="1:6" s="61" customFormat="1" ht="12" customHeight="1" thickBot="1">
      <c r="A26" s="135" t="s">
        <v>51</v>
      </c>
      <c r="B26" s="145"/>
      <c r="C26" s="67" t="s">
        <v>28</v>
      </c>
      <c r="D26" s="272"/>
      <c r="E26" s="272"/>
      <c r="F26" s="271"/>
    </row>
    <row r="27" spans="1:6" s="61" customFormat="1" ht="12" customHeight="1" thickBot="1">
      <c r="A27" s="133" t="s">
        <v>52</v>
      </c>
      <c r="B27" s="106"/>
      <c r="C27" s="67" t="s">
        <v>33</v>
      </c>
      <c r="D27" s="236">
        <f>+D8+D17+D22+D25+D26</f>
        <v>5</v>
      </c>
      <c r="E27" s="236">
        <f>+E8+E17+E22+E25+E26</f>
        <v>285</v>
      </c>
      <c r="F27" s="241">
        <f>+F8+F17+F22+F25+F26</f>
        <v>282</v>
      </c>
    </row>
    <row r="28" spans="1:6" s="61" customFormat="1" ht="12" customHeight="1" thickBot="1">
      <c r="A28" s="301" t="s">
        <v>53</v>
      </c>
      <c r="B28" s="309"/>
      <c r="C28" s="303" t="s">
        <v>29</v>
      </c>
      <c r="D28" s="403">
        <f>+D29+D30</f>
        <v>0</v>
      </c>
      <c r="E28" s="403">
        <f>+E29+E30</f>
        <v>0</v>
      </c>
      <c r="F28" s="296">
        <f>+F29+F30</f>
        <v>0</v>
      </c>
    </row>
    <row r="29" spans="1:6" s="61" customFormat="1" ht="12" customHeight="1">
      <c r="A29" s="149"/>
      <c r="B29" s="104" t="s">
        <v>115</v>
      </c>
      <c r="C29" s="78" t="s">
        <v>367</v>
      </c>
      <c r="D29" s="404"/>
      <c r="E29" s="404"/>
      <c r="F29" s="311"/>
    </row>
    <row r="30" spans="1:6" s="62" customFormat="1" ht="12" customHeight="1" thickBot="1">
      <c r="A30" s="310"/>
      <c r="B30" s="105" t="s">
        <v>116</v>
      </c>
      <c r="C30" s="302" t="s">
        <v>30</v>
      </c>
      <c r="D30" s="56"/>
      <c r="E30" s="56"/>
      <c r="F30" s="57"/>
    </row>
    <row r="31" spans="1:6" s="62" customFormat="1" ht="12" customHeight="1" thickBot="1">
      <c r="A31" s="154" t="s">
        <v>54</v>
      </c>
      <c r="B31" s="299"/>
      <c r="C31" s="300" t="s">
        <v>31</v>
      </c>
      <c r="D31" s="272"/>
      <c r="E31" s="272"/>
      <c r="F31" s="271"/>
    </row>
    <row r="32" spans="1:6" s="62" customFormat="1" ht="15" customHeight="1" thickBot="1">
      <c r="A32" s="154" t="s">
        <v>55</v>
      </c>
      <c r="B32" s="155"/>
      <c r="C32" s="156" t="s">
        <v>32</v>
      </c>
      <c r="D32" s="405">
        <f>+D27+D28+D31</f>
        <v>5</v>
      </c>
      <c r="E32" s="405">
        <f>+E27+E28+E31</f>
        <v>285</v>
      </c>
      <c r="F32" s="297">
        <f>+F27+F28+F31</f>
        <v>282</v>
      </c>
    </row>
    <row r="33" spans="1:6" s="62" customFormat="1" ht="15" customHeight="1">
      <c r="A33" s="157"/>
      <c r="B33" s="157"/>
      <c r="C33" s="158"/>
      <c r="D33" s="294"/>
      <c r="E33" s="294"/>
      <c r="F33" s="294"/>
    </row>
    <row r="34" spans="1:6" ht="13.5" thickBot="1">
      <c r="A34" s="159"/>
      <c r="B34" s="160"/>
      <c r="C34" s="160"/>
      <c r="D34" s="295"/>
      <c r="E34" s="295"/>
      <c r="F34" s="295"/>
    </row>
    <row r="35" spans="1:6" s="52" customFormat="1" ht="16.5" customHeight="1" thickBot="1">
      <c r="A35" s="443" t="s">
        <v>86</v>
      </c>
      <c r="B35" s="444"/>
      <c r="C35" s="444"/>
      <c r="D35" s="444"/>
      <c r="E35" s="444"/>
      <c r="F35" s="445"/>
    </row>
    <row r="36" spans="1:6" s="63" customFormat="1" ht="12" customHeight="1" thickBot="1">
      <c r="A36" s="135" t="s">
        <v>47</v>
      </c>
      <c r="B36" s="23"/>
      <c r="C36" s="67" t="s">
        <v>21</v>
      </c>
      <c r="D36" s="236">
        <f>SUM(D37:D41)</f>
        <v>6017</v>
      </c>
      <c r="E36" s="236">
        <f>SUM(E37:E41)</f>
        <v>6131</v>
      </c>
      <c r="F36" s="241">
        <f>SUM(F37:F41)</f>
        <v>2592</v>
      </c>
    </row>
    <row r="37" spans="1:6" ht="12" customHeight="1">
      <c r="A37" s="161"/>
      <c r="B37" s="103" t="s">
        <v>121</v>
      </c>
      <c r="C37" s="10" t="s">
        <v>77</v>
      </c>
      <c r="D37" s="391">
        <v>2316</v>
      </c>
      <c r="E37" s="391">
        <v>2316</v>
      </c>
      <c r="F37" s="53">
        <v>1158</v>
      </c>
    </row>
    <row r="38" spans="1:6" ht="12" customHeight="1">
      <c r="A38" s="162"/>
      <c r="B38" s="86" t="s">
        <v>122</v>
      </c>
      <c r="C38" s="8" t="s">
        <v>205</v>
      </c>
      <c r="D38" s="54">
        <v>625</v>
      </c>
      <c r="E38" s="54">
        <v>625</v>
      </c>
      <c r="F38" s="55">
        <v>301</v>
      </c>
    </row>
    <row r="39" spans="1:6" ht="12" customHeight="1">
      <c r="A39" s="162"/>
      <c r="B39" s="86" t="s">
        <v>123</v>
      </c>
      <c r="C39" s="8" t="s">
        <v>141</v>
      </c>
      <c r="D39" s="54">
        <v>538</v>
      </c>
      <c r="E39" s="54">
        <v>550</v>
      </c>
      <c r="F39" s="55">
        <v>239</v>
      </c>
    </row>
    <row r="40" spans="1:6" ht="12" customHeight="1">
      <c r="A40" s="162"/>
      <c r="B40" s="86" t="s">
        <v>124</v>
      </c>
      <c r="C40" s="8" t="s">
        <v>206</v>
      </c>
      <c r="D40" s="54"/>
      <c r="E40" s="54"/>
      <c r="F40" s="55"/>
    </row>
    <row r="41" spans="1:6" ht="12" customHeight="1" thickBot="1">
      <c r="A41" s="162"/>
      <c r="B41" s="86" t="s">
        <v>132</v>
      </c>
      <c r="C41" s="8" t="s">
        <v>207</v>
      </c>
      <c r="D41" s="54">
        <v>2538</v>
      </c>
      <c r="E41" s="54">
        <v>2640</v>
      </c>
      <c r="F41" s="55">
        <v>894</v>
      </c>
    </row>
    <row r="42" spans="1:6" ht="12" customHeight="1" thickBot="1">
      <c r="A42" s="135" t="s">
        <v>48</v>
      </c>
      <c r="B42" s="23"/>
      <c r="C42" s="67" t="s">
        <v>37</v>
      </c>
      <c r="D42" s="236">
        <f>SUM(D43:D46)</f>
        <v>0</v>
      </c>
      <c r="E42" s="236">
        <f>SUM(E43:E46)</f>
        <v>10</v>
      </c>
      <c r="F42" s="241">
        <f>SUM(F43:F46)</f>
        <v>10</v>
      </c>
    </row>
    <row r="43" spans="1:6" s="63" customFormat="1" ht="12" customHeight="1">
      <c r="A43" s="161"/>
      <c r="B43" s="103" t="s">
        <v>127</v>
      </c>
      <c r="C43" s="10" t="s">
        <v>293</v>
      </c>
      <c r="D43" s="391"/>
      <c r="E43" s="391"/>
      <c r="F43" s="53"/>
    </row>
    <row r="44" spans="1:6" ht="12" customHeight="1">
      <c r="A44" s="162"/>
      <c r="B44" s="86" t="s">
        <v>128</v>
      </c>
      <c r="C44" s="8" t="s">
        <v>208</v>
      </c>
      <c r="D44" s="54"/>
      <c r="E44" s="54"/>
      <c r="F44" s="55"/>
    </row>
    <row r="45" spans="1:6" ht="12" customHeight="1">
      <c r="A45" s="162"/>
      <c r="B45" s="86" t="s">
        <v>131</v>
      </c>
      <c r="C45" s="8" t="s">
        <v>87</v>
      </c>
      <c r="D45" s="54"/>
      <c r="E45" s="54">
        <v>10</v>
      </c>
      <c r="F45" s="55">
        <v>10</v>
      </c>
    </row>
    <row r="46" spans="1:6" ht="12" customHeight="1" thickBot="1">
      <c r="A46" s="162"/>
      <c r="B46" s="86" t="s">
        <v>139</v>
      </c>
      <c r="C46" s="8" t="s">
        <v>34</v>
      </c>
      <c r="D46" s="54"/>
      <c r="E46" s="54"/>
      <c r="F46" s="55"/>
    </row>
    <row r="47" spans="1:6" ht="12" customHeight="1" thickBot="1">
      <c r="A47" s="135" t="s">
        <v>49</v>
      </c>
      <c r="B47" s="23"/>
      <c r="C47" s="23" t="s">
        <v>35</v>
      </c>
      <c r="D47" s="272"/>
      <c r="E47" s="272"/>
      <c r="F47" s="271"/>
    </row>
    <row r="48" spans="1:6" s="62" customFormat="1" ht="12" customHeight="1" thickBot="1">
      <c r="A48" s="154" t="s">
        <v>50</v>
      </c>
      <c r="B48" s="299"/>
      <c r="C48" s="300" t="s">
        <v>38</v>
      </c>
      <c r="D48" s="272"/>
      <c r="E48" s="272"/>
      <c r="F48" s="271"/>
    </row>
    <row r="49" spans="1:6" ht="15" customHeight="1" thickBot="1">
      <c r="A49" s="135" t="s">
        <v>51</v>
      </c>
      <c r="B49" s="153"/>
      <c r="C49" s="163" t="s">
        <v>36</v>
      </c>
      <c r="D49" s="405">
        <f>+D36+D42+D47+D48</f>
        <v>6017</v>
      </c>
      <c r="E49" s="405">
        <f>+E36+E42+E47+E48</f>
        <v>6141</v>
      </c>
      <c r="F49" s="297">
        <f>+F36+F42+F47+F48</f>
        <v>2602</v>
      </c>
    </row>
    <row r="50" spans="1:6" ht="13.5" thickBot="1">
      <c r="D50" s="298"/>
      <c r="E50" s="298"/>
      <c r="F50" s="298"/>
    </row>
    <row r="51" spans="1:6" ht="15" customHeight="1" thickBot="1">
      <c r="A51" s="166" t="s">
        <v>248</v>
      </c>
      <c r="B51" s="167"/>
      <c r="C51" s="168"/>
      <c r="D51" s="408"/>
      <c r="E51" s="408"/>
      <c r="F51" s="65"/>
    </row>
    <row r="52" spans="1:6" ht="14.25" customHeight="1" thickBot="1">
      <c r="A52" s="166" t="s">
        <v>249</v>
      </c>
      <c r="B52" s="167"/>
      <c r="C52" s="168"/>
      <c r="D52" s="408"/>
      <c r="E52" s="408"/>
      <c r="F52" s="65"/>
    </row>
  </sheetData>
  <sheetProtection formatCells="0"/>
  <mergeCells count="6">
    <mergeCell ref="A7:F7"/>
    <mergeCell ref="A35:F35"/>
    <mergeCell ref="A2:B2"/>
    <mergeCell ref="A5:B5"/>
    <mergeCell ref="C2:E2"/>
    <mergeCell ref="C3:E3"/>
  </mergeCells>
  <phoneticPr fontId="30" type="noConversion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51"/>
  <sheetViews>
    <sheetView zoomScaleNormal="100" workbookViewId="0">
      <selection activeCell="D23" sqref="D23"/>
    </sheetView>
  </sheetViews>
  <sheetFormatPr defaultRowHeight="12.75"/>
  <cols>
    <col min="1" max="1" width="9.6640625" style="3" customWidth="1"/>
    <col min="2" max="2" width="9.6640625" style="4" customWidth="1"/>
    <col min="3" max="3" width="59.33203125" style="4" customWidth="1"/>
    <col min="4" max="6" width="15.83203125" style="4" customWidth="1"/>
    <col min="7" max="16384" width="9.33203125" style="4"/>
  </cols>
  <sheetData>
    <row r="1" spans="1:6" s="2" customFormat="1" ht="21" customHeight="1" thickBot="1">
      <c r="A1" s="136"/>
      <c r="B1" s="137"/>
      <c r="C1" s="170"/>
      <c r="D1" s="169"/>
      <c r="E1" s="169"/>
      <c r="F1" s="169" t="s">
        <v>454</v>
      </c>
    </row>
    <row r="2" spans="1:6" s="59" customFormat="1" ht="25.5" customHeight="1">
      <c r="A2" s="446" t="s">
        <v>246</v>
      </c>
      <c r="B2" s="447"/>
      <c r="C2" s="455" t="s">
        <v>251</v>
      </c>
      <c r="D2" s="456"/>
      <c r="E2" s="457"/>
      <c r="F2" s="171" t="s">
        <v>90</v>
      </c>
    </row>
    <row r="3" spans="1:6" s="59" customFormat="1" ht="16.5" thickBot="1">
      <c r="A3" s="139" t="s">
        <v>245</v>
      </c>
      <c r="B3" s="140"/>
      <c r="C3" s="458" t="s">
        <v>451</v>
      </c>
      <c r="D3" s="459"/>
      <c r="E3" s="460"/>
      <c r="F3" s="172" t="s">
        <v>79</v>
      </c>
    </row>
    <row r="4" spans="1:6" s="60" customFormat="1" ht="15.95" customHeight="1" thickBot="1">
      <c r="A4" s="141"/>
      <c r="B4" s="141"/>
      <c r="C4" s="141"/>
      <c r="D4" s="142"/>
      <c r="E4" s="142"/>
      <c r="F4" s="142" t="s">
        <v>80</v>
      </c>
    </row>
    <row r="5" spans="1:6" ht="24.75" thickBot="1">
      <c r="A5" s="443" t="s">
        <v>247</v>
      </c>
      <c r="B5" s="448"/>
      <c r="C5" s="143" t="s">
        <v>81</v>
      </c>
      <c r="D5" s="352" t="s">
        <v>404</v>
      </c>
      <c r="E5" s="352" t="s">
        <v>405</v>
      </c>
      <c r="F5" s="144" t="s">
        <v>18</v>
      </c>
    </row>
    <row r="6" spans="1:6" s="52" customFormat="1" ht="12.95" customHeight="1" thickBot="1">
      <c r="A6" s="133">
        <v>1</v>
      </c>
      <c r="B6" s="134">
        <v>2</v>
      </c>
      <c r="C6" s="134">
        <v>3</v>
      </c>
      <c r="D6" s="134">
        <v>4</v>
      </c>
      <c r="E6" s="407">
        <v>5</v>
      </c>
      <c r="F6" s="406">
        <v>6</v>
      </c>
    </row>
    <row r="7" spans="1:6" s="52" customFormat="1" ht="15.95" customHeight="1" thickBot="1">
      <c r="A7" s="443" t="s">
        <v>82</v>
      </c>
      <c r="B7" s="444"/>
      <c r="C7" s="444"/>
      <c r="D7" s="444"/>
      <c r="E7" s="444"/>
      <c r="F7" s="445"/>
    </row>
    <row r="8" spans="1:6" s="61" customFormat="1" ht="12" customHeight="1" thickBot="1">
      <c r="A8" s="133" t="s">
        <v>47</v>
      </c>
      <c r="B8" s="145"/>
      <c r="C8" s="146" t="s">
        <v>250</v>
      </c>
      <c r="D8" s="236">
        <f>SUM(D9:D16)</f>
        <v>0</v>
      </c>
      <c r="E8" s="236">
        <f>SUM(E9:E16)</f>
        <v>0</v>
      </c>
      <c r="F8" s="241">
        <f>SUM(F9:F16)</f>
        <v>0</v>
      </c>
    </row>
    <row r="9" spans="1:6" s="61" customFormat="1" ht="12" customHeight="1">
      <c r="A9" s="149"/>
      <c r="B9" s="148" t="s">
        <v>121</v>
      </c>
      <c r="C9" s="11" t="s">
        <v>173</v>
      </c>
      <c r="D9" s="400"/>
      <c r="E9" s="400"/>
      <c r="F9" s="291"/>
    </row>
    <row r="10" spans="1:6" s="61" customFormat="1" ht="12" customHeight="1">
      <c r="A10" s="147"/>
      <c r="B10" s="148" t="s">
        <v>122</v>
      </c>
      <c r="C10" s="8" t="s">
        <v>174</v>
      </c>
      <c r="D10" s="233"/>
      <c r="E10" s="233"/>
      <c r="F10" s="239"/>
    </row>
    <row r="11" spans="1:6" s="61" customFormat="1" ht="12" customHeight="1">
      <c r="A11" s="147"/>
      <c r="B11" s="148" t="s">
        <v>123</v>
      </c>
      <c r="C11" s="8" t="s">
        <v>175</v>
      </c>
      <c r="D11" s="233"/>
      <c r="E11" s="233"/>
      <c r="F11" s="239"/>
    </row>
    <row r="12" spans="1:6" s="61" customFormat="1" ht="12" customHeight="1">
      <c r="A12" s="147"/>
      <c r="B12" s="148" t="s">
        <v>124</v>
      </c>
      <c r="C12" s="8" t="s">
        <v>176</v>
      </c>
      <c r="D12" s="233"/>
      <c r="E12" s="233"/>
      <c r="F12" s="239"/>
    </row>
    <row r="13" spans="1:6" s="61" customFormat="1" ht="12" customHeight="1">
      <c r="A13" s="147"/>
      <c r="B13" s="148" t="s">
        <v>142</v>
      </c>
      <c r="C13" s="7" t="s">
        <v>177</v>
      </c>
      <c r="D13" s="233"/>
      <c r="E13" s="233"/>
      <c r="F13" s="239"/>
    </row>
    <row r="14" spans="1:6" s="61" customFormat="1" ht="12" customHeight="1">
      <c r="A14" s="150"/>
      <c r="B14" s="148" t="s">
        <v>125</v>
      </c>
      <c r="C14" s="8" t="s">
        <v>178</v>
      </c>
      <c r="D14" s="401"/>
      <c r="E14" s="401"/>
      <c r="F14" s="292"/>
    </row>
    <row r="15" spans="1:6" s="62" customFormat="1" ht="12" customHeight="1">
      <c r="A15" s="147"/>
      <c r="B15" s="148" t="s">
        <v>126</v>
      </c>
      <c r="C15" s="8" t="s">
        <v>25</v>
      </c>
      <c r="D15" s="233"/>
      <c r="E15" s="233"/>
      <c r="F15" s="239"/>
    </row>
    <row r="16" spans="1:6" s="62" customFormat="1" ht="12" customHeight="1" thickBot="1">
      <c r="A16" s="151"/>
      <c r="B16" s="152" t="s">
        <v>133</v>
      </c>
      <c r="C16" s="7" t="s">
        <v>237</v>
      </c>
      <c r="D16" s="235"/>
      <c r="E16" s="235"/>
      <c r="F16" s="240"/>
    </row>
    <row r="17" spans="1:6" s="61" customFormat="1" ht="12" customHeight="1" thickBot="1">
      <c r="A17" s="133" t="s">
        <v>48</v>
      </c>
      <c r="B17" s="145"/>
      <c r="C17" s="146" t="s">
        <v>26</v>
      </c>
      <c r="D17" s="236">
        <f>SUM(D18:D21)</f>
        <v>0</v>
      </c>
      <c r="E17" s="236">
        <f>SUM(E18:E21)</f>
        <v>111</v>
      </c>
      <c r="F17" s="241">
        <f>SUM(F18:F21)</f>
        <v>111</v>
      </c>
    </row>
    <row r="18" spans="1:6" s="62" customFormat="1" ht="12" customHeight="1">
      <c r="A18" s="147"/>
      <c r="B18" s="148" t="s">
        <v>127</v>
      </c>
      <c r="C18" s="10" t="s">
        <v>22</v>
      </c>
      <c r="D18" s="233"/>
      <c r="E18" s="233">
        <v>111</v>
      </c>
      <c r="F18" s="239">
        <v>111</v>
      </c>
    </row>
    <row r="19" spans="1:6" s="62" customFormat="1" ht="12" customHeight="1">
      <c r="A19" s="147"/>
      <c r="B19" s="148" t="s">
        <v>128</v>
      </c>
      <c r="C19" s="8" t="s">
        <v>23</v>
      </c>
      <c r="D19" s="233"/>
      <c r="E19" s="233"/>
      <c r="F19" s="239"/>
    </row>
    <row r="20" spans="1:6" s="62" customFormat="1" ht="12" customHeight="1">
      <c r="A20" s="147"/>
      <c r="B20" s="148" t="s">
        <v>129</v>
      </c>
      <c r="C20" s="8" t="s">
        <v>24</v>
      </c>
      <c r="D20" s="233"/>
      <c r="E20" s="233"/>
      <c r="F20" s="239"/>
    </row>
    <row r="21" spans="1:6" s="62" customFormat="1" ht="12" customHeight="1" thickBot="1">
      <c r="A21" s="147"/>
      <c r="B21" s="148" t="s">
        <v>130</v>
      </c>
      <c r="C21" s="8" t="s">
        <v>23</v>
      </c>
      <c r="D21" s="233"/>
      <c r="E21" s="233"/>
      <c r="F21" s="239"/>
    </row>
    <row r="22" spans="1:6" s="62" customFormat="1" ht="12" customHeight="1" thickBot="1">
      <c r="A22" s="135" t="s">
        <v>49</v>
      </c>
      <c r="B22" s="67"/>
      <c r="C22" s="67" t="s">
        <v>27</v>
      </c>
      <c r="D22" s="236">
        <f>+D23+D24</f>
        <v>0</v>
      </c>
      <c r="E22" s="236">
        <f>+E23+E24</f>
        <v>0</v>
      </c>
      <c r="F22" s="241">
        <f>+F23+F24</f>
        <v>0</v>
      </c>
    </row>
    <row r="23" spans="1:6" s="61" customFormat="1" ht="12" customHeight="1">
      <c r="A23" s="290"/>
      <c r="B23" s="306" t="s">
        <v>101</v>
      </c>
      <c r="C23" s="78" t="s">
        <v>265</v>
      </c>
      <c r="D23" s="404"/>
      <c r="E23" s="404"/>
      <c r="F23" s="311"/>
    </row>
    <row r="24" spans="1:6" s="61" customFormat="1" ht="12" customHeight="1" thickBot="1">
      <c r="A24" s="304"/>
      <c r="B24" s="305" t="s">
        <v>102</v>
      </c>
      <c r="C24" s="79" t="s">
        <v>269</v>
      </c>
      <c r="D24" s="409"/>
      <c r="E24" s="409"/>
      <c r="F24" s="312"/>
    </row>
    <row r="25" spans="1:6" s="61" customFormat="1" ht="12" customHeight="1" thickBot="1">
      <c r="A25" s="135" t="s">
        <v>50</v>
      </c>
      <c r="B25" s="145"/>
      <c r="C25" s="67" t="s">
        <v>43</v>
      </c>
      <c r="D25" s="272"/>
      <c r="E25" s="272"/>
      <c r="F25" s="271"/>
    </row>
    <row r="26" spans="1:6" s="62" customFormat="1" ht="12" customHeight="1" thickBot="1">
      <c r="A26" s="133" t="s">
        <v>51</v>
      </c>
      <c r="B26" s="106"/>
      <c r="C26" s="67" t="s">
        <v>39</v>
      </c>
      <c r="D26" s="236"/>
      <c r="E26" s="236">
        <v>111</v>
      </c>
      <c r="F26" s="241">
        <v>111</v>
      </c>
    </row>
    <row r="27" spans="1:6" s="62" customFormat="1" ht="15" customHeight="1" thickBot="1">
      <c r="A27" s="301" t="s">
        <v>52</v>
      </c>
      <c r="B27" s="309"/>
      <c r="C27" s="303" t="s">
        <v>41</v>
      </c>
      <c r="D27" s="403">
        <f>+D28+D29</f>
        <v>0</v>
      </c>
      <c r="E27" s="403">
        <f>+E28+E29</f>
        <v>0</v>
      </c>
      <c r="F27" s="296">
        <f>+F28+F29</f>
        <v>0</v>
      </c>
    </row>
    <row r="28" spans="1:6" s="62" customFormat="1" ht="15" customHeight="1">
      <c r="A28" s="149"/>
      <c r="B28" s="104" t="s">
        <v>108</v>
      </c>
      <c r="C28" s="78" t="s">
        <v>367</v>
      </c>
      <c r="D28" s="404"/>
      <c r="E28" s="404"/>
      <c r="F28" s="311"/>
    </row>
    <row r="29" spans="1:6" ht="15.75" thickBot="1">
      <c r="A29" s="310"/>
      <c r="B29" s="105" t="s">
        <v>109</v>
      </c>
      <c r="C29" s="302" t="s">
        <v>30</v>
      </c>
      <c r="D29" s="56"/>
      <c r="E29" s="56"/>
      <c r="F29" s="57"/>
    </row>
    <row r="30" spans="1:6" s="52" customFormat="1" ht="16.5" customHeight="1" thickBot="1">
      <c r="A30" s="154" t="s">
        <v>53</v>
      </c>
      <c r="B30" s="299"/>
      <c r="C30" s="300" t="s">
        <v>42</v>
      </c>
      <c r="D30" s="272"/>
      <c r="E30" s="272"/>
      <c r="F30" s="271"/>
    </row>
    <row r="31" spans="1:6" s="63" customFormat="1" ht="12" customHeight="1" thickBot="1">
      <c r="A31" s="154" t="s">
        <v>54</v>
      </c>
      <c r="B31" s="155"/>
      <c r="C31" s="156" t="s">
        <v>40</v>
      </c>
      <c r="D31" s="405">
        <f>+D26+D27+D30</f>
        <v>0</v>
      </c>
      <c r="E31" s="405">
        <f>+E26+E27+E30</f>
        <v>111</v>
      </c>
      <c r="F31" s="297">
        <f>+F26+F27+F30</f>
        <v>111</v>
      </c>
    </row>
    <row r="32" spans="1:6" ht="12" customHeight="1">
      <c r="A32" s="157"/>
      <c r="B32" s="157"/>
      <c r="C32" s="158"/>
      <c r="D32" s="294"/>
      <c r="E32" s="294"/>
      <c r="F32" s="294"/>
    </row>
    <row r="33" spans="1:6" ht="12" customHeight="1" thickBot="1">
      <c r="A33" s="159"/>
      <c r="B33" s="160"/>
      <c r="C33" s="160"/>
      <c r="D33" s="295"/>
      <c r="E33" s="295"/>
      <c r="F33" s="295"/>
    </row>
    <row r="34" spans="1:6" ht="12" customHeight="1" thickBot="1">
      <c r="A34" s="443" t="s">
        <v>86</v>
      </c>
      <c r="B34" s="444"/>
      <c r="C34" s="444"/>
      <c r="D34" s="444"/>
      <c r="E34" s="444"/>
      <c r="F34" s="445"/>
    </row>
    <row r="35" spans="1:6" ht="12" customHeight="1" thickBot="1">
      <c r="A35" s="135" t="s">
        <v>47</v>
      </c>
      <c r="B35" s="23"/>
      <c r="C35" s="67" t="s">
        <v>21</v>
      </c>
      <c r="D35" s="236">
        <f>SUM(D36:D40)</f>
        <v>0</v>
      </c>
      <c r="E35" s="236">
        <f>SUM(E36:E40)</f>
        <v>111</v>
      </c>
      <c r="F35" s="241">
        <f>SUM(F36:F40)</f>
        <v>137</v>
      </c>
    </row>
    <row r="36" spans="1:6" ht="12" customHeight="1">
      <c r="A36" s="161"/>
      <c r="B36" s="103" t="s">
        <v>121</v>
      </c>
      <c r="C36" s="10" t="s">
        <v>77</v>
      </c>
      <c r="D36" s="391"/>
      <c r="E36" s="391">
        <v>87</v>
      </c>
      <c r="F36" s="53">
        <v>108</v>
      </c>
    </row>
    <row r="37" spans="1:6" ht="12" customHeight="1">
      <c r="A37" s="162"/>
      <c r="B37" s="86" t="s">
        <v>122</v>
      </c>
      <c r="C37" s="8" t="s">
        <v>205</v>
      </c>
      <c r="D37" s="54"/>
      <c r="E37" s="54">
        <v>24</v>
      </c>
      <c r="F37" s="55">
        <v>29</v>
      </c>
    </row>
    <row r="38" spans="1:6" s="63" customFormat="1" ht="12" customHeight="1">
      <c r="A38" s="162"/>
      <c r="B38" s="86" t="s">
        <v>123</v>
      </c>
      <c r="C38" s="8" t="s">
        <v>141</v>
      </c>
      <c r="D38" s="54"/>
      <c r="E38" s="54"/>
      <c r="F38" s="55"/>
    </row>
    <row r="39" spans="1:6" ht="12" customHeight="1">
      <c r="A39" s="162"/>
      <c r="B39" s="86" t="s">
        <v>124</v>
      </c>
      <c r="C39" s="8" t="s">
        <v>206</v>
      </c>
      <c r="D39" s="54"/>
      <c r="E39" s="54"/>
      <c r="F39" s="55"/>
    </row>
    <row r="40" spans="1:6" ht="12" customHeight="1" thickBot="1">
      <c r="A40" s="162"/>
      <c r="B40" s="86" t="s">
        <v>132</v>
      </c>
      <c r="C40" s="8" t="s">
        <v>207</v>
      </c>
      <c r="D40" s="54"/>
      <c r="E40" s="54"/>
      <c r="F40" s="55"/>
    </row>
    <row r="41" spans="1:6" ht="12" customHeight="1" thickBot="1">
      <c r="A41" s="135" t="s">
        <v>48</v>
      </c>
      <c r="B41" s="23"/>
      <c r="C41" s="67" t="s">
        <v>37</v>
      </c>
      <c r="D41" s="236">
        <f>SUM(D42:D45)</f>
        <v>0</v>
      </c>
      <c r="E41" s="236">
        <f>SUM(E42:E45)</f>
        <v>0</v>
      </c>
      <c r="F41" s="241">
        <f>SUM(F42:F45)</f>
        <v>0</v>
      </c>
    </row>
    <row r="42" spans="1:6" ht="12" customHeight="1">
      <c r="A42" s="161"/>
      <c r="B42" s="103" t="s">
        <v>127</v>
      </c>
      <c r="C42" s="10" t="s">
        <v>293</v>
      </c>
      <c r="D42" s="391"/>
      <c r="E42" s="391"/>
      <c r="F42" s="53"/>
    </row>
    <row r="43" spans="1:6" ht="15" customHeight="1">
      <c r="A43" s="162"/>
      <c r="B43" s="86" t="s">
        <v>128</v>
      </c>
      <c r="C43" s="8" t="s">
        <v>208</v>
      </c>
      <c r="D43" s="54"/>
      <c r="E43" s="54"/>
      <c r="F43" s="55"/>
    </row>
    <row r="44" spans="1:6">
      <c r="A44" s="162"/>
      <c r="B44" s="86" t="s">
        <v>131</v>
      </c>
      <c r="C44" s="8" t="s">
        <v>87</v>
      </c>
      <c r="D44" s="54"/>
      <c r="E44" s="54"/>
      <c r="F44" s="55"/>
    </row>
    <row r="45" spans="1:6" ht="15" customHeight="1" thickBot="1">
      <c r="A45" s="162"/>
      <c r="B45" s="86" t="s">
        <v>139</v>
      </c>
      <c r="C45" s="8" t="s">
        <v>34</v>
      </c>
      <c r="D45" s="54"/>
      <c r="E45" s="54"/>
      <c r="F45" s="55"/>
    </row>
    <row r="46" spans="1:6" ht="14.25" customHeight="1" thickBot="1">
      <c r="A46" s="135" t="s">
        <v>49</v>
      </c>
      <c r="B46" s="23"/>
      <c r="C46" s="23" t="s">
        <v>35</v>
      </c>
      <c r="D46" s="272"/>
      <c r="E46" s="272"/>
      <c r="F46" s="271"/>
    </row>
    <row r="47" spans="1:6" ht="13.5" thickBot="1">
      <c r="A47" s="154" t="s">
        <v>50</v>
      </c>
      <c r="B47" s="299"/>
      <c r="C47" s="300" t="s">
        <v>38</v>
      </c>
      <c r="D47" s="272"/>
      <c r="E47" s="272"/>
      <c r="F47" s="271"/>
    </row>
    <row r="48" spans="1:6" ht="13.5" thickBot="1">
      <c r="A48" s="135" t="s">
        <v>51</v>
      </c>
      <c r="B48" s="153"/>
      <c r="C48" s="163" t="s">
        <v>36</v>
      </c>
      <c r="D48" s="405">
        <f>+D35+D41+D46+D47</f>
        <v>0</v>
      </c>
      <c r="E48" s="405">
        <f>+E35+E41+E46+E47</f>
        <v>111</v>
      </c>
      <c r="F48" s="297">
        <f>+F35+F41+F46+F47</f>
        <v>137</v>
      </c>
    </row>
    <row r="49" spans="1:6" ht="13.5" thickBot="1">
      <c r="A49" s="164"/>
      <c r="B49" s="165"/>
      <c r="C49" s="165"/>
      <c r="D49" s="298"/>
      <c r="E49" s="298"/>
      <c r="F49" s="298"/>
    </row>
    <row r="50" spans="1:6" ht="13.5" thickBot="1">
      <c r="A50" s="166" t="s">
        <v>248</v>
      </c>
      <c r="B50" s="167"/>
      <c r="C50" s="168"/>
      <c r="D50" s="408"/>
      <c r="E50" s="408"/>
      <c r="F50" s="65"/>
    </row>
    <row r="51" spans="1:6" ht="13.5" thickBot="1">
      <c r="A51" s="166" t="s">
        <v>249</v>
      </c>
      <c r="B51" s="167"/>
      <c r="C51" s="168"/>
      <c r="D51" s="408"/>
      <c r="E51" s="408"/>
      <c r="F51" s="65"/>
    </row>
  </sheetData>
  <sheetProtection formatCells="0"/>
  <mergeCells count="6">
    <mergeCell ref="A7:F7"/>
    <mergeCell ref="A34:F34"/>
    <mergeCell ref="A2:B2"/>
    <mergeCell ref="A5:B5"/>
    <mergeCell ref="C2:E2"/>
    <mergeCell ref="C3:E3"/>
  </mergeCells>
  <phoneticPr fontId="30" type="noConversion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51"/>
  <sheetViews>
    <sheetView zoomScaleNormal="100" workbookViewId="0">
      <selection activeCell="C11" sqref="C11"/>
    </sheetView>
  </sheetViews>
  <sheetFormatPr defaultRowHeight="12.75"/>
  <cols>
    <col min="1" max="1" width="9.6640625" style="3" customWidth="1"/>
    <col min="2" max="2" width="9.6640625" style="4" customWidth="1"/>
    <col min="3" max="3" width="59.33203125" style="4" customWidth="1"/>
    <col min="4" max="6" width="15.83203125" style="4" customWidth="1"/>
    <col min="7" max="16384" width="9.33203125" style="4"/>
  </cols>
  <sheetData>
    <row r="1" spans="1:6" s="2" customFormat="1" ht="21" customHeight="1" thickBot="1">
      <c r="A1" s="136"/>
      <c r="B1" s="137"/>
      <c r="C1" s="170"/>
      <c r="D1" s="169"/>
      <c r="E1" s="169"/>
      <c r="F1" s="169" t="s">
        <v>453</v>
      </c>
    </row>
    <row r="2" spans="1:6" s="59" customFormat="1" ht="25.5" customHeight="1">
      <c r="A2" s="446" t="s">
        <v>246</v>
      </c>
      <c r="B2" s="447"/>
      <c r="C2" s="455" t="s">
        <v>251</v>
      </c>
      <c r="D2" s="456"/>
      <c r="E2" s="457"/>
      <c r="F2" s="171" t="s">
        <v>90</v>
      </c>
    </row>
    <row r="3" spans="1:6" s="59" customFormat="1" ht="16.5" thickBot="1">
      <c r="A3" s="139" t="s">
        <v>245</v>
      </c>
      <c r="B3" s="140"/>
      <c r="C3" s="458" t="s">
        <v>452</v>
      </c>
      <c r="D3" s="459"/>
      <c r="E3" s="460"/>
      <c r="F3" s="172" t="s">
        <v>90</v>
      </c>
    </row>
    <row r="4" spans="1:6" s="60" customFormat="1" ht="15.95" customHeight="1" thickBot="1">
      <c r="A4" s="141"/>
      <c r="B4" s="141"/>
      <c r="C4" s="141"/>
      <c r="F4" s="142" t="s">
        <v>80</v>
      </c>
    </row>
    <row r="5" spans="1:6" ht="24.75" thickBot="1">
      <c r="A5" s="443" t="s">
        <v>247</v>
      </c>
      <c r="B5" s="448"/>
      <c r="C5" s="143" t="s">
        <v>81</v>
      </c>
      <c r="D5" s="352" t="s">
        <v>404</v>
      </c>
      <c r="E5" s="352" t="s">
        <v>405</v>
      </c>
      <c r="F5" s="144" t="s">
        <v>18</v>
      </c>
    </row>
    <row r="6" spans="1:6" s="52" customFormat="1" ht="12.95" customHeight="1" thickBot="1">
      <c r="A6" s="133">
        <v>1</v>
      </c>
      <c r="B6" s="134">
        <v>2</v>
      </c>
      <c r="C6" s="134">
        <v>3</v>
      </c>
      <c r="D6" s="134">
        <v>4</v>
      </c>
      <c r="E6" s="407">
        <v>5</v>
      </c>
      <c r="F6" s="406">
        <v>6</v>
      </c>
    </row>
    <row r="7" spans="1:6" s="52" customFormat="1" ht="15.95" customHeight="1" thickBot="1">
      <c r="A7" s="443" t="s">
        <v>82</v>
      </c>
      <c r="B7" s="444"/>
      <c r="C7" s="444"/>
      <c r="D7" s="444"/>
      <c r="E7" s="444"/>
      <c r="F7" s="445"/>
    </row>
    <row r="8" spans="1:6" s="61" customFormat="1" ht="12" customHeight="1" thickBot="1">
      <c r="A8" s="133" t="s">
        <v>47</v>
      </c>
      <c r="B8" s="145"/>
      <c r="C8" s="146" t="s">
        <v>250</v>
      </c>
      <c r="D8" s="236">
        <f>SUM(D9:D16)</f>
        <v>0</v>
      </c>
      <c r="E8" s="236">
        <f>SUM(E9:E16)</f>
        <v>0</v>
      </c>
      <c r="F8" s="241">
        <f>SUM(F9:F16)</f>
        <v>0</v>
      </c>
    </row>
    <row r="9" spans="1:6" s="61" customFormat="1" ht="12" customHeight="1">
      <c r="A9" s="149"/>
      <c r="B9" s="148" t="s">
        <v>121</v>
      </c>
      <c r="C9" s="11" t="s">
        <v>173</v>
      </c>
      <c r="D9" s="400"/>
      <c r="E9" s="400"/>
      <c r="F9" s="291"/>
    </row>
    <row r="10" spans="1:6" s="61" customFormat="1" ht="12" customHeight="1">
      <c r="A10" s="147"/>
      <c r="B10" s="148" t="s">
        <v>122</v>
      </c>
      <c r="C10" s="8" t="s">
        <v>174</v>
      </c>
      <c r="D10" s="233"/>
      <c r="E10" s="233"/>
      <c r="F10" s="239"/>
    </row>
    <row r="11" spans="1:6" s="61" customFormat="1" ht="12" customHeight="1">
      <c r="A11" s="147"/>
      <c r="B11" s="148" t="s">
        <v>123</v>
      </c>
      <c r="C11" s="8" t="s">
        <v>175</v>
      </c>
      <c r="D11" s="233"/>
      <c r="E11" s="233"/>
      <c r="F11" s="239"/>
    </row>
    <row r="12" spans="1:6" s="61" customFormat="1" ht="12" customHeight="1">
      <c r="A12" s="147"/>
      <c r="B12" s="148" t="s">
        <v>124</v>
      </c>
      <c r="C12" s="8" t="s">
        <v>176</v>
      </c>
      <c r="D12" s="233"/>
      <c r="E12" s="233"/>
      <c r="F12" s="239"/>
    </row>
    <row r="13" spans="1:6" s="61" customFormat="1" ht="12" customHeight="1">
      <c r="A13" s="147"/>
      <c r="B13" s="148" t="s">
        <v>142</v>
      </c>
      <c r="C13" s="7" t="s">
        <v>177</v>
      </c>
      <c r="D13" s="233"/>
      <c r="E13" s="233"/>
      <c r="F13" s="239"/>
    </row>
    <row r="14" spans="1:6" s="61" customFormat="1" ht="12" customHeight="1">
      <c r="A14" s="150"/>
      <c r="B14" s="148" t="s">
        <v>125</v>
      </c>
      <c r="C14" s="8" t="s">
        <v>178</v>
      </c>
      <c r="D14" s="401"/>
      <c r="E14" s="401"/>
      <c r="F14" s="292"/>
    </row>
    <row r="15" spans="1:6" s="62" customFormat="1" ht="12" customHeight="1">
      <c r="A15" s="147"/>
      <c r="B15" s="148" t="s">
        <v>126</v>
      </c>
      <c r="C15" s="8" t="s">
        <v>25</v>
      </c>
      <c r="D15" s="233"/>
      <c r="E15" s="233"/>
      <c r="F15" s="239"/>
    </row>
    <row r="16" spans="1:6" s="62" customFormat="1" ht="12" customHeight="1" thickBot="1">
      <c r="A16" s="151"/>
      <c r="B16" s="152" t="s">
        <v>133</v>
      </c>
      <c r="C16" s="7" t="s">
        <v>237</v>
      </c>
      <c r="D16" s="235"/>
      <c r="E16" s="235"/>
      <c r="F16" s="240"/>
    </row>
    <row r="17" spans="1:6" s="61" customFormat="1" ht="12" customHeight="1" thickBot="1">
      <c r="A17" s="133" t="s">
        <v>48</v>
      </c>
      <c r="B17" s="145"/>
      <c r="C17" s="146" t="s">
        <v>26</v>
      </c>
      <c r="D17" s="236">
        <f>SUM(D18:D21)</f>
        <v>0</v>
      </c>
      <c r="E17" s="236">
        <f>SUM(E18:E21)</f>
        <v>2880</v>
      </c>
      <c r="F17" s="241">
        <f>SUM(F18:F21)</f>
        <v>2880</v>
      </c>
    </row>
    <row r="18" spans="1:6" s="62" customFormat="1" ht="12" customHeight="1">
      <c r="A18" s="147"/>
      <c r="B18" s="148" t="s">
        <v>127</v>
      </c>
      <c r="C18" s="10" t="s">
        <v>22</v>
      </c>
      <c r="D18" s="233"/>
      <c r="E18" s="233">
        <v>2880</v>
      </c>
      <c r="F18" s="239">
        <v>2880</v>
      </c>
    </row>
    <row r="19" spans="1:6" s="62" customFormat="1" ht="12" customHeight="1">
      <c r="A19" s="147"/>
      <c r="B19" s="148" t="s">
        <v>128</v>
      </c>
      <c r="C19" s="8" t="s">
        <v>23</v>
      </c>
      <c r="D19" s="233"/>
      <c r="E19" s="233"/>
      <c r="F19" s="239"/>
    </row>
    <row r="20" spans="1:6" s="62" customFormat="1" ht="12" customHeight="1">
      <c r="A20" s="147"/>
      <c r="B20" s="148" t="s">
        <v>129</v>
      </c>
      <c r="C20" s="8" t="s">
        <v>24</v>
      </c>
      <c r="D20" s="233"/>
      <c r="E20" s="233"/>
      <c r="F20" s="239"/>
    </row>
    <row r="21" spans="1:6" s="62" customFormat="1" ht="12" customHeight="1" thickBot="1">
      <c r="A21" s="147"/>
      <c r="B21" s="148" t="s">
        <v>130</v>
      </c>
      <c r="C21" s="8" t="s">
        <v>23</v>
      </c>
      <c r="D21" s="233"/>
      <c r="E21" s="233"/>
      <c r="F21" s="239"/>
    </row>
    <row r="22" spans="1:6" s="62" customFormat="1" ht="12" customHeight="1" thickBot="1">
      <c r="A22" s="135" t="s">
        <v>49</v>
      </c>
      <c r="B22" s="67"/>
      <c r="C22" s="67" t="s">
        <v>27</v>
      </c>
      <c r="D22" s="236">
        <f>+D23+D24</f>
        <v>0</v>
      </c>
      <c r="E22" s="236">
        <f>+E23+E24</f>
        <v>0</v>
      </c>
      <c r="F22" s="241">
        <f>+F23+F24</f>
        <v>0</v>
      </c>
    </row>
    <row r="23" spans="1:6" s="61" customFormat="1" ht="12" customHeight="1">
      <c r="A23" s="290"/>
      <c r="B23" s="306" t="s">
        <v>101</v>
      </c>
      <c r="C23" s="78" t="s">
        <v>265</v>
      </c>
      <c r="D23" s="404"/>
      <c r="E23" s="404"/>
      <c r="F23" s="311"/>
    </row>
    <row r="24" spans="1:6" s="61" customFormat="1" ht="12" customHeight="1" thickBot="1">
      <c r="A24" s="304"/>
      <c r="B24" s="305" t="s">
        <v>102</v>
      </c>
      <c r="C24" s="79" t="s">
        <v>269</v>
      </c>
      <c r="D24" s="409"/>
      <c r="E24" s="409"/>
      <c r="F24" s="312"/>
    </row>
    <row r="25" spans="1:6" s="61" customFormat="1" ht="12" customHeight="1" thickBot="1">
      <c r="A25" s="135" t="s">
        <v>50</v>
      </c>
      <c r="B25" s="145"/>
      <c r="C25" s="67" t="s">
        <v>43</v>
      </c>
      <c r="D25" s="272"/>
      <c r="E25" s="272"/>
      <c r="F25" s="271"/>
    </row>
    <row r="26" spans="1:6" s="61" customFormat="1" ht="12" customHeight="1" thickBot="1">
      <c r="A26" s="133" t="s">
        <v>51</v>
      </c>
      <c r="B26" s="106"/>
      <c r="C26" s="67" t="s">
        <v>39</v>
      </c>
      <c r="D26" s="236"/>
      <c r="E26" s="236">
        <v>2880</v>
      </c>
      <c r="F26" s="241">
        <v>2880</v>
      </c>
    </row>
    <row r="27" spans="1:6" s="62" customFormat="1" ht="12" customHeight="1" thickBot="1">
      <c r="A27" s="301" t="s">
        <v>52</v>
      </c>
      <c r="B27" s="309"/>
      <c r="C27" s="303" t="s">
        <v>41</v>
      </c>
      <c r="D27" s="403">
        <f>+D28+D29</f>
        <v>0</v>
      </c>
      <c r="E27" s="403">
        <f>+E28+E29</f>
        <v>0</v>
      </c>
      <c r="F27" s="296">
        <f>+F28+F29</f>
        <v>0</v>
      </c>
    </row>
    <row r="28" spans="1:6" s="62" customFormat="1" ht="15" customHeight="1">
      <c r="A28" s="149"/>
      <c r="B28" s="104" t="s">
        <v>108</v>
      </c>
      <c r="C28" s="78" t="s">
        <v>367</v>
      </c>
      <c r="D28" s="404"/>
      <c r="E28" s="404"/>
      <c r="F28" s="311"/>
    </row>
    <row r="29" spans="1:6" s="62" customFormat="1" ht="15" customHeight="1" thickBot="1">
      <c r="A29" s="310"/>
      <c r="B29" s="105" t="s">
        <v>109</v>
      </c>
      <c r="C29" s="302" t="s">
        <v>30</v>
      </c>
      <c r="D29" s="56"/>
      <c r="E29" s="56"/>
      <c r="F29" s="57"/>
    </row>
    <row r="30" spans="1:6" ht="13.5" thickBot="1">
      <c r="A30" s="154" t="s">
        <v>53</v>
      </c>
      <c r="B30" s="299"/>
      <c r="C30" s="300" t="s">
        <v>42</v>
      </c>
      <c r="D30" s="272"/>
      <c r="E30" s="272"/>
      <c r="F30" s="271"/>
    </row>
    <row r="31" spans="1:6" s="52" customFormat="1" ht="16.5" customHeight="1" thickBot="1">
      <c r="A31" s="154" t="s">
        <v>54</v>
      </c>
      <c r="B31" s="155"/>
      <c r="C31" s="156" t="s">
        <v>40</v>
      </c>
      <c r="D31" s="405">
        <f>+D26+D27+D30</f>
        <v>0</v>
      </c>
      <c r="E31" s="405">
        <f>+E26+E27+E30</f>
        <v>2880</v>
      </c>
      <c r="F31" s="297">
        <f>+F26+F27+F30</f>
        <v>2880</v>
      </c>
    </row>
    <row r="32" spans="1:6" s="63" customFormat="1" ht="12" customHeight="1">
      <c r="A32" s="157"/>
      <c r="B32" s="157"/>
      <c r="C32" s="158"/>
      <c r="D32" s="294"/>
      <c r="E32" s="294"/>
      <c r="F32" s="294"/>
    </row>
    <row r="33" spans="1:6" ht="12" customHeight="1" thickBot="1">
      <c r="A33" s="159"/>
      <c r="B33" s="160"/>
      <c r="C33" s="160"/>
      <c r="D33" s="295"/>
      <c r="E33" s="295"/>
      <c r="F33" s="295"/>
    </row>
    <row r="34" spans="1:6" ht="12" customHeight="1" thickBot="1">
      <c r="A34" s="443" t="s">
        <v>86</v>
      </c>
      <c r="B34" s="444"/>
      <c r="C34" s="444"/>
      <c r="D34" s="444"/>
      <c r="E34" s="444"/>
      <c r="F34" s="445"/>
    </row>
    <row r="35" spans="1:6" ht="12" customHeight="1" thickBot="1">
      <c r="A35" s="135" t="s">
        <v>47</v>
      </c>
      <c r="B35" s="23"/>
      <c r="C35" s="67" t="s">
        <v>21</v>
      </c>
      <c r="D35" s="236">
        <f>SUM(D36:D40)</f>
        <v>0</v>
      </c>
      <c r="E35" s="236">
        <f>SUM(E36:E40)</f>
        <v>2880</v>
      </c>
      <c r="F35" s="241">
        <f>SUM(F36:F40)</f>
        <v>1406</v>
      </c>
    </row>
    <row r="36" spans="1:6" ht="12" customHeight="1">
      <c r="A36" s="161"/>
      <c r="B36" s="103" t="s">
        <v>121</v>
      </c>
      <c r="C36" s="10" t="s">
        <v>77</v>
      </c>
      <c r="D36" s="391"/>
      <c r="E36" s="391">
        <v>2239</v>
      </c>
      <c r="F36" s="53">
        <v>1041</v>
      </c>
    </row>
    <row r="37" spans="1:6" ht="12" customHeight="1">
      <c r="A37" s="162"/>
      <c r="B37" s="86" t="s">
        <v>122</v>
      </c>
      <c r="C37" s="8" t="s">
        <v>205</v>
      </c>
      <c r="D37" s="54"/>
      <c r="E37" s="54">
        <v>302</v>
      </c>
      <c r="F37" s="55">
        <v>141</v>
      </c>
    </row>
    <row r="38" spans="1:6" ht="12" customHeight="1">
      <c r="A38" s="162"/>
      <c r="B38" s="86" t="s">
        <v>123</v>
      </c>
      <c r="C38" s="8" t="s">
        <v>141</v>
      </c>
      <c r="D38" s="54"/>
      <c r="E38" s="54">
        <v>339</v>
      </c>
      <c r="F38" s="55">
        <v>224</v>
      </c>
    </row>
    <row r="39" spans="1:6" s="63" customFormat="1" ht="12" customHeight="1">
      <c r="A39" s="162"/>
      <c r="B39" s="86" t="s">
        <v>124</v>
      </c>
      <c r="C39" s="8" t="s">
        <v>206</v>
      </c>
      <c r="D39" s="54"/>
      <c r="E39" s="54"/>
      <c r="F39" s="55"/>
    </row>
    <row r="40" spans="1:6" ht="12" customHeight="1" thickBot="1">
      <c r="A40" s="162"/>
      <c r="B40" s="86" t="s">
        <v>132</v>
      </c>
      <c r="C40" s="8" t="s">
        <v>207</v>
      </c>
      <c r="D40" s="54"/>
      <c r="E40" s="54"/>
      <c r="F40" s="55"/>
    </row>
    <row r="41" spans="1:6" ht="12" customHeight="1" thickBot="1">
      <c r="A41" s="135" t="s">
        <v>48</v>
      </c>
      <c r="B41" s="23"/>
      <c r="C41" s="67" t="s">
        <v>37</v>
      </c>
      <c r="D41" s="236">
        <f>SUM(D42:D45)</f>
        <v>0</v>
      </c>
      <c r="E41" s="236">
        <f>SUM(E42:E45)</f>
        <v>0</v>
      </c>
      <c r="F41" s="241">
        <f>SUM(F42:F45)</f>
        <v>0</v>
      </c>
    </row>
    <row r="42" spans="1:6" ht="12" customHeight="1">
      <c r="A42" s="161"/>
      <c r="B42" s="103" t="s">
        <v>127</v>
      </c>
      <c r="C42" s="10" t="s">
        <v>293</v>
      </c>
      <c r="D42" s="391"/>
      <c r="E42" s="391"/>
      <c r="F42" s="53"/>
    </row>
    <row r="43" spans="1:6" ht="12" customHeight="1">
      <c r="A43" s="162"/>
      <c r="B43" s="86" t="s">
        <v>128</v>
      </c>
      <c r="C43" s="8" t="s">
        <v>208</v>
      </c>
      <c r="D43" s="54"/>
      <c r="E43" s="54"/>
      <c r="F43" s="55"/>
    </row>
    <row r="44" spans="1:6" ht="15" customHeight="1">
      <c r="A44" s="162"/>
      <c r="B44" s="86" t="s">
        <v>131</v>
      </c>
      <c r="C44" s="8" t="s">
        <v>87</v>
      </c>
      <c r="D44" s="54"/>
      <c r="E44" s="54"/>
      <c r="F44" s="55"/>
    </row>
    <row r="45" spans="1:6" ht="23.25" thickBot="1">
      <c r="A45" s="162"/>
      <c r="B45" s="86" t="s">
        <v>139</v>
      </c>
      <c r="C45" s="8" t="s">
        <v>34</v>
      </c>
      <c r="D45" s="54"/>
      <c r="E45" s="54"/>
      <c r="F45" s="55"/>
    </row>
    <row r="46" spans="1:6" ht="15" customHeight="1" thickBot="1">
      <c r="A46" s="135" t="s">
        <v>49</v>
      </c>
      <c r="B46" s="23"/>
      <c r="C46" s="23" t="s">
        <v>35</v>
      </c>
      <c r="D46" s="272"/>
      <c r="E46" s="272"/>
      <c r="F46" s="271"/>
    </row>
    <row r="47" spans="1:6" ht="14.25" customHeight="1" thickBot="1">
      <c r="A47" s="154" t="s">
        <v>50</v>
      </c>
      <c r="B47" s="299"/>
      <c r="C47" s="300" t="s">
        <v>38</v>
      </c>
      <c r="D47" s="272"/>
      <c r="E47" s="272"/>
      <c r="F47" s="271"/>
    </row>
    <row r="48" spans="1:6" ht="13.5" thickBot="1">
      <c r="A48" s="135" t="s">
        <v>51</v>
      </c>
      <c r="B48" s="153"/>
      <c r="C48" s="163" t="s">
        <v>36</v>
      </c>
      <c r="D48" s="405">
        <f>+D35+D41+D46+D47</f>
        <v>0</v>
      </c>
      <c r="E48" s="405">
        <f>+E35+E41+E46+E47</f>
        <v>2880</v>
      </c>
      <c r="F48" s="297">
        <f>+F35+F41+F46+F47</f>
        <v>1406</v>
      </c>
    </row>
    <row r="49" spans="1:6" ht="13.5" thickBot="1">
      <c r="A49" s="164"/>
      <c r="B49" s="165"/>
      <c r="C49" s="165"/>
      <c r="D49" s="298"/>
      <c r="E49" s="298"/>
      <c r="F49" s="298"/>
    </row>
    <row r="50" spans="1:6" ht="13.5" thickBot="1">
      <c r="A50" s="166" t="s">
        <v>248</v>
      </c>
      <c r="B50" s="167"/>
      <c r="C50" s="168"/>
      <c r="D50" s="408"/>
      <c r="E50" s="408"/>
      <c r="F50" s="65"/>
    </row>
    <row r="51" spans="1:6" ht="13.5" thickBot="1">
      <c r="A51" s="166" t="s">
        <v>249</v>
      </c>
      <c r="B51" s="167"/>
      <c r="C51" s="168"/>
      <c r="D51" s="408"/>
      <c r="E51" s="408"/>
      <c r="F51" s="65"/>
    </row>
  </sheetData>
  <sheetProtection formatCells="0"/>
  <mergeCells count="6">
    <mergeCell ref="A2:B2"/>
    <mergeCell ref="A5:B5"/>
    <mergeCell ref="A7:F7"/>
    <mergeCell ref="A34:F34"/>
    <mergeCell ref="C2:E2"/>
    <mergeCell ref="C3:E3"/>
  </mergeCells>
  <phoneticPr fontId="30" type="noConversion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51"/>
  <sheetViews>
    <sheetView tabSelected="1" zoomScaleNormal="100" workbookViewId="0">
      <selection activeCell="F44" sqref="F44"/>
    </sheetView>
  </sheetViews>
  <sheetFormatPr defaultRowHeight="12.75"/>
  <cols>
    <col min="1" max="1" width="9.6640625" style="3" customWidth="1"/>
    <col min="2" max="2" width="9.6640625" style="4" customWidth="1"/>
    <col min="3" max="3" width="59.33203125" style="4" customWidth="1"/>
    <col min="4" max="6" width="15.83203125" style="4" customWidth="1"/>
    <col min="7" max="16384" width="9.33203125" style="4"/>
  </cols>
  <sheetData>
    <row r="1" spans="1:6" s="2" customFormat="1" ht="21" customHeight="1" thickBot="1">
      <c r="A1" s="136"/>
      <c r="B1" s="137"/>
      <c r="C1" s="170"/>
      <c r="F1" s="169" t="s">
        <v>456</v>
      </c>
    </row>
    <row r="2" spans="1:6" s="59" customFormat="1" ht="25.5" customHeight="1">
      <c r="A2" s="446" t="s">
        <v>246</v>
      </c>
      <c r="B2" s="447"/>
      <c r="C2" s="455" t="s">
        <v>251</v>
      </c>
      <c r="D2" s="456"/>
      <c r="E2" s="457"/>
      <c r="F2" s="171" t="s">
        <v>90</v>
      </c>
    </row>
    <row r="3" spans="1:6" s="59" customFormat="1" ht="16.5" thickBot="1">
      <c r="A3" s="139" t="s">
        <v>245</v>
      </c>
      <c r="B3" s="140"/>
      <c r="C3" s="458" t="s">
        <v>252</v>
      </c>
      <c r="D3" s="459"/>
      <c r="E3" s="460"/>
      <c r="F3" s="172" t="s">
        <v>91</v>
      </c>
    </row>
    <row r="4" spans="1:6" s="60" customFormat="1" ht="15.95" customHeight="1" thickBot="1">
      <c r="A4" s="141"/>
      <c r="B4" s="141"/>
      <c r="C4" s="141"/>
      <c r="F4" s="142" t="s">
        <v>80</v>
      </c>
    </row>
    <row r="5" spans="1:6" ht="24.75" thickBot="1">
      <c r="A5" s="443" t="s">
        <v>247</v>
      </c>
      <c r="B5" s="448"/>
      <c r="C5" s="143" t="s">
        <v>81</v>
      </c>
      <c r="D5" s="352" t="s">
        <v>404</v>
      </c>
      <c r="E5" s="352" t="s">
        <v>405</v>
      </c>
      <c r="F5" s="144" t="s">
        <v>18</v>
      </c>
    </row>
    <row r="6" spans="1:6" s="52" customFormat="1" ht="12.95" customHeight="1" thickBot="1">
      <c r="A6" s="133">
        <v>1</v>
      </c>
      <c r="B6" s="134">
        <v>2</v>
      </c>
      <c r="C6" s="134">
        <v>3</v>
      </c>
      <c r="D6" s="134">
        <v>4</v>
      </c>
      <c r="E6" s="407">
        <v>5</v>
      </c>
      <c r="F6" s="406">
        <v>6</v>
      </c>
    </row>
    <row r="7" spans="1:6" s="52" customFormat="1" ht="15.95" customHeight="1" thickBot="1">
      <c r="A7" s="443" t="s">
        <v>82</v>
      </c>
      <c r="B7" s="444"/>
      <c r="C7" s="444"/>
      <c r="D7" s="444"/>
      <c r="E7" s="444"/>
      <c r="F7" s="445"/>
    </row>
    <row r="8" spans="1:6" s="61" customFormat="1" ht="12" customHeight="1" thickBot="1">
      <c r="A8" s="133" t="s">
        <v>47</v>
      </c>
      <c r="B8" s="145"/>
      <c r="C8" s="146" t="s">
        <v>250</v>
      </c>
      <c r="D8" s="236">
        <f>SUM(D9:D16)</f>
        <v>0</v>
      </c>
      <c r="E8" s="236">
        <f>SUM(E9:E16)</f>
        <v>0</v>
      </c>
      <c r="F8" s="241">
        <f>SUM(F9:F16)</f>
        <v>0</v>
      </c>
    </row>
    <row r="9" spans="1:6" s="61" customFormat="1" ht="12" customHeight="1">
      <c r="A9" s="149"/>
      <c r="B9" s="148" t="s">
        <v>121</v>
      </c>
      <c r="C9" s="11" t="s">
        <v>173</v>
      </c>
      <c r="D9" s="400"/>
      <c r="E9" s="400"/>
      <c r="F9" s="291"/>
    </row>
    <row r="10" spans="1:6" s="61" customFormat="1" ht="12" customHeight="1">
      <c r="A10" s="147"/>
      <c r="B10" s="148" t="s">
        <v>122</v>
      </c>
      <c r="C10" s="8" t="s">
        <v>174</v>
      </c>
      <c r="D10" s="233"/>
      <c r="E10" s="233"/>
      <c r="F10" s="239"/>
    </row>
    <row r="11" spans="1:6" s="61" customFormat="1" ht="12" customHeight="1">
      <c r="A11" s="147"/>
      <c r="B11" s="148" t="s">
        <v>123</v>
      </c>
      <c r="C11" s="8" t="s">
        <v>175</v>
      </c>
      <c r="D11" s="233"/>
      <c r="E11" s="233"/>
      <c r="F11" s="239"/>
    </row>
    <row r="12" spans="1:6" s="61" customFormat="1" ht="12" customHeight="1">
      <c r="A12" s="147"/>
      <c r="B12" s="148" t="s">
        <v>124</v>
      </c>
      <c r="C12" s="8" t="s">
        <v>176</v>
      </c>
      <c r="D12" s="233"/>
      <c r="E12" s="233"/>
      <c r="F12" s="239"/>
    </row>
    <row r="13" spans="1:6" s="61" customFormat="1" ht="12" customHeight="1">
      <c r="A13" s="147"/>
      <c r="B13" s="148" t="s">
        <v>142</v>
      </c>
      <c r="C13" s="7" t="s">
        <v>177</v>
      </c>
      <c r="D13" s="233"/>
      <c r="E13" s="233"/>
      <c r="F13" s="239"/>
    </row>
    <row r="14" spans="1:6" s="61" customFormat="1" ht="12" customHeight="1">
      <c r="A14" s="150"/>
      <c r="B14" s="148" t="s">
        <v>125</v>
      </c>
      <c r="C14" s="8" t="s">
        <v>178</v>
      </c>
      <c r="D14" s="401"/>
      <c r="E14" s="401"/>
      <c r="F14" s="292"/>
    </row>
    <row r="15" spans="1:6" s="62" customFormat="1" ht="12" customHeight="1">
      <c r="A15" s="147"/>
      <c r="B15" s="148" t="s">
        <v>126</v>
      </c>
      <c r="C15" s="8" t="s">
        <v>25</v>
      </c>
      <c r="D15" s="233"/>
      <c r="E15" s="233"/>
      <c r="F15" s="239"/>
    </row>
    <row r="16" spans="1:6" s="62" customFormat="1" ht="12" customHeight="1" thickBot="1">
      <c r="A16" s="151"/>
      <c r="B16" s="152" t="s">
        <v>133</v>
      </c>
      <c r="C16" s="7" t="s">
        <v>237</v>
      </c>
      <c r="D16" s="235"/>
      <c r="E16" s="235"/>
      <c r="F16" s="240"/>
    </row>
    <row r="17" spans="1:6" s="61" customFormat="1" ht="12" customHeight="1" thickBot="1">
      <c r="A17" s="133" t="s">
        <v>48</v>
      </c>
      <c r="B17" s="145"/>
      <c r="C17" s="146" t="s">
        <v>26</v>
      </c>
      <c r="D17" s="236">
        <f>SUM(D18:D21)</f>
        <v>0</v>
      </c>
      <c r="E17" s="236">
        <f>SUM(E18:E21)</f>
        <v>0</v>
      </c>
      <c r="F17" s="241">
        <f>SUM(F18:F21)</f>
        <v>0</v>
      </c>
    </row>
    <row r="18" spans="1:6" s="62" customFormat="1" ht="12" customHeight="1">
      <c r="A18" s="147"/>
      <c r="B18" s="148" t="s">
        <v>127</v>
      </c>
      <c r="C18" s="10" t="s">
        <v>22</v>
      </c>
      <c r="D18" s="233"/>
      <c r="E18" s="233"/>
      <c r="F18" s="239"/>
    </row>
    <row r="19" spans="1:6" s="62" customFormat="1" ht="12" customHeight="1">
      <c r="A19" s="147"/>
      <c r="B19" s="148" t="s">
        <v>128</v>
      </c>
      <c r="C19" s="8" t="s">
        <v>23</v>
      </c>
      <c r="D19" s="233"/>
      <c r="E19" s="233"/>
      <c r="F19" s="239"/>
    </row>
    <row r="20" spans="1:6" s="62" customFormat="1" ht="12" customHeight="1">
      <c r="A20" s="147"/>
      <c r="B20" s="148" t="s">
        <v>129</v>
      </c>
      <c r="C20" s="8" t="s">
        <v>24</v>
      </c>
      <c r="D20" s="233"/>
      <c r="E20" s="233"/>
      <c r="F20" s="239"/>
    </row>
    <row r="21" spans="1:6" s="62" customFormat="1" ht="12" customHeight="1" thickBot="1">
      <c r="A21" s="147"/>
      <c r="B21" s="148" t="s">
        <v>130</v>
      </c>
      <c r="C21" s="8" t="s">
        <v>23</v>
      </c>
      <c r="D21" s="233"/>
      <c r="E21" s="233"/>
      <c r="F21" s="239"/>
    </row>
    <row r="22" spans="1:6" s="62" customFormat="1" ht="12" customHeight="1" thickBot="1">
      <c r="A22" s="135" t="s">
        <v>49</v>
      </c>
      <c r="B22" s="67"/>
      <c r="C22" s="67" t="s">
        <v>27</v>
      </c>
      <c r="D22" s="236">
        <f>+D23+D24</f>
        <v>0</v>
      </c>
      <c r="E22" s="236">
        <f>+E23+E24</f>
        <v>0</v>
      </c>
      <c r="F22" s="241">
        <f>+F23+F24</f>
        <v>0</v>
      </c>
    </row>
    <row r="23" spans="1:6" s="61" customFormat="1" ht="12" customHeight="1">
      <c r="A23" s="290"/>
      <c r="B23" s="306" t="s">
        <v>101</v>
      </c>
      <c r="C23" s="78" t="s">
        <v>265</v>
      </c>
      <c r="D23" s="404"/>
      <c r="E23" s="404"/>
      <c r="F23" s="311"/>
    </row>
    <row r="24" spans="1:6" s="61" customFormat="1" ht="12" customHeight="1" thickBot="1">
      <c r="A24" s="304"/>
      <c r="B24" s="305" t="s">
        <v>102</v>
      </c>
      <c r="C24" s="79" t="s">
        <v>269</v>
      </c>
      <c r="D24" s="409"/>
      <c r="E24" s="409"/>
      <c r="F24" s="312"/>
    </row>
    <row r="25" spans="1:6" s="61" customFormat="1" ht="12" customHeight="1" thickBot="1">
      <c r="A25" s="135" t="s">
        <v>50</v>
      </c>
      <c r="B25" s="145"/>
      <c r="C25" s="67" t="s">
        <v>43</v>
      </c>
      <c r="D25" s="272"/>
      <c r="E25" s="272"/>
      <c r="F25" s="271"/>
    </row>
    <row r="26" spans="1:6" s="61" customFormat="1" ht="12" customHeight="1" thickBot="1">
      <c r="A26" s="133" t="s">
        <v>51</v>
      </c>
      <c r="B26" s="106"/>
      <c r="C26" s="67" t="s">
        <v>39</v>
      </c>
      <c r="D26" s="236"/>
      <c r="E26" s="236"/>
      <c r="F26" s="241"/>
    </row>
    <row r="27" spans="1:6" s="62" customFormat="1" ht="12" customHeight="1" thickBot="1">
      <c r="A27" s="301" t="s">
        <v>52</v>
      </c>
      <c r="B27" s="309"/>
      <c r="C27" s="303" t="s">
        <v>41</v>
      </c>
      <c r="D27" s="403">
        <f>+D28+D29</f>
        <v>2097</v>
      </c>
      <c r="E27" s="403">
        <f>+E28+E29</f>
        <v>2097</v>
      </c>
      <c r="F27" s="296">
        <f>+F28+F29</f>
        <v>0</v>
      </c>
    </row>
    <row r="28" spans="1:6" s="62" customFormat="1" ht="15" customHeight="1">
      <c r="A28" s="149"/>
      <c r="B28" s="104" t="s">
        <v>108</v>
      </c>
      <c r="C28" s="78" t="s">
        <v>367</v>
      </c>
      <c r="D28" s="404">
        <v>2097</v>
      </c>
      <c r="E28" s="404">
        <v>2097</v>
      </c>
      <c r="F28" s="311"/>
    </row>
    <row r="29" spans="1:6" s="62" customFormat="1" ht="15" customHeight="1" thickBot="1">
      <c r="A29" s="310"/>
      <c r="B29" s="105" t="s">
        <v>109</v>
      </c>
      <c r="C29" s="302" t="s">
        <v>30</v>
      </c>
      <c r="D29" s="56"/>
      <c r="E29" s="56"/>
      <c r="F29" s="57"/>
    </row>
    <row r="30" spans="1:6" ht="13.5" thickBot="1">
      <c r="A30" s="154" t="s">
        <v>53</v>
      </c>
      <c r="B30" s="299"/>
      <c r="C30" s="300" t="s">
        <v>42</v>
      </c>
      <c r="D30" s="272"/>
      <c r="E30" s="272"/>
      <c r="F30" s="271"/>
    </row>
    <row r="31" spans="1:6" s="52" customFormat="1" ht="16.5" customHeight="1" thickBot="1">
      <c r="A31" s="154" t="s">
        <v>54</v>
      </c>
      <c r="B31" s="155"/>
      <c r="C31" s="156" t="s">
        <v>40</v>
      </c>
      <c r="D31" s="405">
        <f>+D26+D27+D30</f>
        <v>2097</v>
      </c>
      <c r="E31" s="405">
        <f>+E26+E27+E30</f>
        <v>2097</v>
      </c>
      <c r="F31" s="297">
        <f>+F26+F27+F30</f>
        <v>0</v>
      </c>
    </row>
    <row r="32" spans="1:6" s="63" customFormat="1" ht="12" customHeight="1">
      <c r="A32" s="157"/>
      <c r="B32" s="157"/>
      <c r="C32" s="158"/>
      <c r="D32" s="294"/>
      <c r="E32" s="294"/>
      <c r="F32" s="294"/>
    </row>
    <row r="33" spans="1:6" ht="12" customHeight="1" thickBot="1">
      <c r="A33" s="159"/>
      <c r="B33" s="160"/>
      <c r="C33" s="160"/>
      <c r="D33" s="295"/>
      <c r="E33" s="295"/>
      <c r="F33" s="295"/>
    </row>
    <row r="34" spans="1:6" ht="12" customHeight="1" thickBot="1">
      <c r="A34" s="443" t="s">
        <v>86</v>
      </c>
      <c r="B34" s="444"/>
      <c r="C34" s="444"/>
      <c r="D34" s="444"/>
      <c r="E34" s="444"/>
      <c r="F34" s="445"/>
    </row>
    <row r="35" spans="1:6" ht="12" customHeight="1" thickBot="1">
      <c r="A35" s="135" t="s">
        <v>47</v>
      </c>
      <c r="B35" s="23"/>
      <c r="C35" s="67" t="s">
        <v>21</v>
      </c>
      <c r="D35" s="236">
        <f>SUM(D36:D40)</f>
        <v>965</v>
      </c>
      <c r="E35" s="236">
        <f>SUM(E36:E40)</f>
        <v>965</v>
      </c>
      <c r="F35" s="241">
        <f>SUM(F36:F40)</f>
        <v>290</v>
      </c>
    </row>
    <row r="36" spans="1:6" ht="12" customHeight="1">
      <c r="A36" s="161"/>
      <c r="B36" s="103" t="s">
        <v>121</v>
      </c>
      <c r="C36" s="10" t="s">
        <v>77</v>
      </c>
      <c r="D36" s="391">
        <v>240</v>
      </c>
      <c r="E36" s="391">
        <v>240</v>
      </c>
      <c r="F36" s="53">
        <v>80</v>
      </c>
    </row>
    <row r="37" spans="1:6" ht="12" customHeight="1">
      <c r="A37" s="162"/>
      <c r="B37" s="86" t="s">
        <v>122</v>
      </c>
      <c r="C37" s="8" t="s">
        <v>205</v>
      </c>
      <c r="D37" s="54">
        <v>65</v>
      </c>
      <c r="E37" s="54">
        <v>65</v>
      </c>
      <c r="F37" s="55">
        <v>19</v>
      </c>
    </row>
    <row r="38" spans="1:6" ht="12" customHeight="1">
      <c r="A38" s="162"/>
      <c r="B38" s="86" t="s">
        <v>123</v>
      </c>
      <c r="C38" s="8" t="s">
        <v>141</v>
      </c>
      <c r="D38" s="54">
        <v>660</v>
      </c>
      <c r="E38" s="54">
        <v>660</v>
      </c>
      <c r="F38" s="55">
        <v>191</v>
      </c>
    </row>
    <row r="39" spans="1:6" s="63" customFormat="1" ht="12" customHeight="1">
      <c r="A39" s="162"/>
      <c r="B39" s="86" t="s">
        <v>124</v>
      </c>
      <c r="C39" s="8" t="s">
        <v>206</v>
      </c>
      <c r="D39" s="54"/>
      <c r="E39" s="54"/>
      <c r="F39" s="55"/>
    </row>
    <row r="40" spans="1:6" ht="12" customHeight="1" thickBot="1">
      <c r="A40" s="162"/>
      <c r="B40" s="86" t="s">
        <v>132</v>
      </c>
      <c r="C40" s="8" t="s">
        <v>207</v>
      </c>
      <c r="D40" s="54"/>
      <c r="E40" s="54"/>
      <c r="F40" s="55"/>
    </row>
    <row r="41" spans="1:6" ht="12" customHeight="1" thickBot="1">
      <c r="A41" s="135" t="s">
        <v>48</v>
      </c>
      <c r="B41" s="23"/>
      <c r="C41" s="67" t="s">
        <v>37</v>
      </c>
      <c r="D41" s="236">
        <f>SUM(D42:D45)</f>
        <v>2097</v>
      </c>
      <c r="E41" s="236">
        <f>SUM(E42:E45)</f>
        <v>2097</v>
      </c>
      <c r="F41" s="241">
        <f>SUM(F42:F45)</f>
        <v>2097</v>
      </c>
    </row>
    <row r="42" spans="1:6" ht="12" customHeight="1">
      <c r="A42" s="161"/>
      <c r="B42" s="103" t="s">
        <v>127</v>
      </c>
      <c r="C42" s="10" t="s">
        <v>293</v>
      </c>
      <c r="D42" s="391"/>
      <c r="E42" s="391"/>
      <c r="F42" s="53"/>
    </row>
    <row r="43" spans="1:6" ht="12" customHeight="1">
      <c r="A43" s="162"/>
      <c r="B43" s="86" t="s">
        <v>128</v>
      </c>
      <c r="C43" s="8" t="s">
        <v>208</v>
      </c>
      <c r="D43" s="54">
        <v>2097</v>
      </c>
      <c r="E43" s="54">
        <v>2097</v>
      </c>
      <c r="F43" s="55">
        <v>2097</v>
      </c>
    </row>
    <row r="44" spans="1:6" ht="15" customHeight="1">
      <c r="A44" s="162"/>
      <c r="B44" s="86" t="s">
        <v>131</v>
      </c>
      <c r="C44" s="8" t="s">
        <v>87</v>
      </c>
      <c r="D44" s="54"/>
      <c r="E44" s="54"/>
      <c r="F44" s="55"/>
    </row>
    <row r="45" spans="1:6" ht="23.25" thickBot="1">
      <c r="A45" s="162"/>
      <c r="B45" s="86" t="s">
        <v>139</v>
      </c>
      <c r="C45" s="8" t="s">
        <v>34</v>
      </c>
      <c r="D45" s="54"/>
      <c r="E45" s="54"/>
      <c r="F45" s="55"/>
    </row>
    <row r="46" spans="1:6" ht="15" customHeight="1" thickBot="1">
      <c r="A46" s="135" t="s">
        <v>49</v>
      </c>
      <c r="B46" s="23"/>
      <c r="C46" s="23" t="s">
        <v>35</v>
      </c>
      <c r="D46" s="272"/>
      <c r="E46" s="272"/>
      <c r="F46" s="271"/>
    </row>
    <row r="47" spans="1:6" ht="14.25" customHeight="1" thickBot="1">
      <c r="A47" s="154" t="s">
        <v>50</v>
      </c>
      <c r="B47" s="299"/>
      <c r="C47" s="300" t="s">
        <v>38</v>
      </c>
      <c r="D47" s="272"/>
      <c r="E47" s="272"/>
      <c r="F47" s="271"/>
    </row>
    <row r="48" spans="1:6" ht="13.5" thickBot="1">
      <c r="A48" s="135" t="s">
        <v>51</v>
      </c>
      <c r="B48" s="153"/>
      <c r="C48" s="163" t="s">
        <v>36</v>
      </c>
      <c r="D48" s="405">
        <f>+D35+D41+D46+D47</f>
        <v>3062</v>
      </c>
      <c r="E48" s="405">
        <f>+E35+E41+E46+E47</f>
        <v>3062</v>
      </c>
      <c r="F48" s="297">
        <f>+F35+F41+F46+F47</f>
        <v>2387</v>
      </c>
    </row>
    <row r="49" spans="1:6" ht="13.5" thickBot="1">
      <c r="A49" s="164"/>
      <c r="B49" s="165"/>
      <c r="C49" s="165"/>
      <c r="D49" s="298"/>
      <c r="E49" s="298"/>
      <c r="F49" s="298"/>
    </row>
    <row r="50" spans="1:6" ht="13.5" thickBot="1">
      <c r="A50" s="166" t="s">
        <v>248</v>
      </c>
      <c r="B50" s="167"/>
      <c r="C50" s="168"/>
      <c r="D50" s="408"/>
      <c r="E50" s="408"/>
      <c r="F50" s="65"/>
    </row>
    <row r="51" spans="1:6" ht="13.5" thickBot="1">
      <c r="A51" s="166" t="s">
        <v>249</v>
      </c>
      <c r="B51" s="167"/>
      <c r="C51" s="168"/>
      <c r="D51" s="408"/>
      <c r="E51" s="408"/>
      <c r="F51" s="65"/>
    </row>
  </sheetData>
  <sheetProtection sheet="1" formatCells="0"/>
  <mergeCells count="6">
    <mergeCell ref="A2:B2"/>
    <mergeCell ref="A5:B5"/>
    <mergeCell ref="A7:F7"/>
    <mergeCell ref="A34:F34"/>
    <mergeCell ref="C2:E2"/>
    <mergeCell ref="C3:E3"/>
  </mergeCells>
  <phoneticPr fontId="30" type="noConversion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Munka2"/>
  <dimension ref="A1:I144"/>
  <sheetViews>
    <sheetView topLeftCell="A46" zoomScale="120" zoomScaleNormal="120" zoomScaleSheetLayoutView="100" workbookViewId="0">
      <selection activeCell="E21" sqref="E21"/>
    </sheetView>
  </sheetViews>
  <sheetFormatPr defaultRowHeight="15.75"/>
  <cols>
    <col min="1" max="1" width="9.5" style="331" customWidth="1"/>
    <col min="2" max="2" width="60.83203125" style="331" customWidth="1"/>
    <col min="3" max="5" width="15.83203125" style="332" customWidth="1"/>
    <col min="6" max="16384" width="9.33203125" style="33"/>
  </cols>
  <sheetData>
    <row r="1" spans="1:5" ht="15.95" customHeight="1">
      <c r="A1" s="416" t="s">
        <v>44</v>
      </c>
      <c r="B1" s="416"/>
      <c r="C1" s="416"/>
      <c r="D1" s="416"/>
      <c r="E1" s="416"/>
    </row>
    <row r="2" spans="1:5" ht="15.95" customHeight="1" thickBot="1">
      <c r="A2" s="337" t="s">
        <v>150</v>
      </c>
      <c r="B2" s="337"/>
      <c r="C2" s="224"/>
      <c r="D2" s="224"/>
      <c r="E2" s="224" t="s">
        <v>311</v>
      </c>
    </row>
    <row r="3" spans="1:5" ht="15.95" customHeight="1">
      <c r="A3" s="417" t="s">
        <v>99</v>
      </c>
      <c r="B3" s="419" t="s">
        <v>46</v>
      </c>
      <c r="C3" s="421" t="s">
        <v>0</v>
      </c>
      <c r="D3" s="421"/>
      <c r="E3" s="422"/>
    </row>
    <row r="4" spans="1:5" ht="38.1" customHeight="1" thickBot="1">
      <c r="A4" s="418"/>
      <c r="B4" s="420"/>
      <c r="C4" s="342" t="s">
        <v>404</v>
      </c>
      <c r="D4" s="342" t="s">
        <v>405</v>
      </c>
      <c r="E4" s="343" t="s">
        <v>1</v>
      </c>
    </row>
    <row r="5" spans="1:5" s="34" customFormat="1" ht="12" customHeight="1" thickBot="1">
      <c r="A5" s="30">
        <v>1</v>
      </c>
      <c r="B5" s="31">
        <v>2</v>
      </c>
      <c r="C5" s="31">
        <v>3</v>
      </c>
      <c r="D5" s="31">
        <v>4</v>
      </c>
      <c r="E5" s="32">
        <v>5</v>
      </c>
    </row>
    <row r="6" spans="1:5" s="1" customFormat="1" ht="12" customHeight="1" thickBot="1">
      <c r="A6" s="24" t="s">
        <v>47</v>
      </c>
      <c r="B6" s="23" t="s">
        <v>165</v>
      </c>
      <c r="C6" s="353">
        <f>+C7+C12+C21</f>
        <v>1095</v>
      </c>
      <c r="D6" s="353">
        <f>+D7+D12+D21</f>
        <v>1115</v>
      </c>
      <c r="E6" s="201">
        <f>+E7+E12+E21+E21</f>
        <v>827</v>
      </c>
    </row>
    <row r="7" spans="1:5" s="1" customFormat="1" ht="12" customHeight="1" thickBot="1">
      <c r="A7" s="22" t="s">
        <v>48</v>
      </c>
      <c r="B7" s="180" t="s">
        <v>388</v>
      </c>
      <c r="C7" s="354">
        <f>+C8+C9+C10+C11</f>
        <v>760</v>
      </c>
      <c r="D7" s="354">
        <f>+D8+D9+D10+D11</f>
        <v>780</v>
      </c>
      <c r="E7" s="202">
        <f>+E8+E9+E10+E11</f>
        <v>600</v>
      </c>
    </row>
    <row r="8" spans="1:5" s="1" customFormat="1" ht="12" customHeight="1">
      <c r="A8" s="15" t="s">
        <v>127</v>
      </c>
      <c r="B8" s="313" t="s">
        <v>84</v>
      </c>
      <c r="C8" s="355">
        <v>760</v>
      </c>
      <c r="D8" s="355">
        <v>760</v>
      </c>
      <c r="E8" s="204">
        <v>555</v>
      </c>
    </row>
    <row r="9" spans="1:5" s="1" customFormat="1" ht="12" customHeight="1">
      <c r="A9" s="15" t="s">
        <v>128</v>
      </c>
      <c r="B9" s="194" t="s">
        <v>100</v>
      </c>
      <c r="C9" s="355"/>
      <c r="D9" s="355"/>
      <c r="E9" s="204"/>
    </row>
    <row r="10" spans="1:5" s="1" customFormat="1" ht="12" customHeight="1">
      <c r="A10" s="15" t="s">
        <v>129</v>
      </c>
      <c r="B10" s="194" t="s">
        <v>166</v>
      </c>
      <c r="C10" s="355"/>
      <c r="D10" s="355">
        <v>20</v>
      </c>
      <c r="E10" s="204">
        <v>45</v>
      </c>
    </row>
    <row r="11" spans="1:5" s="1" customFormat="1" ht="12" customHeight="1" thickBot="1">
      <c r="A11" s="15" t="s">
        <v>130</v>
      </c>
      <c r="B11" s="314" t="s">
        <v>167</v>
      </c>
      <c r="C11" s="355"/>
      <c r="D11" s="355"/>
      <c r="E11" s="204"/>
    </row>
    <row r="12" spans="1:5" s="1" customFormat="1" ht="12" customHeight="1" thickBot="1">
      <c r="A12" s="22" t="s">
        <v>49</v>
      </c>
      <c r="B12" s="23" t="s">
        <v>168</v>
      </c>
      <c r="C12" s="354">
        <f>+C13+C14+C15+C16+C17+C18+C19+C20</f>
        <v>135</v>
      </c>
      <c r="D12" s="354">
        <f>+D13+D14+D15+D16+D17+D18+D19+D20</f>
        <v>135</v>
      </c>
      <c r="E12" s="202">
        <f>+E13+E14+E15+E16+E17+E18+E19+E20</f>
        <v>103</v>
      </c>
    </row>
    <row r="13" spans="1:5" s="1" customFormat="1" ht="12" customHeight="1">
      <c r="A13" s="19" t="s">
        <v>101</v>
      </c>
      <c r="B13" s="11" t="s">
        <v>173</v>
      </c>
      <c r="C13" s="356"/>
      <c r="D13" s="356"/>
      <c r="E13" s="203"/>
    </row>
    <row r="14" spans="1:5" s="1" customFormat="1" ht="12" customHeight="1">
      <c r="A14" s="15" t="s">
        <v>102</v>
      </c>
      <c r="B14" s="8" t="s">
        <v>174</v>
      </c>
      <c r="C14" s="355"/>
      <c r="D14" s="355"/>
      <c r="E14" s="204"/>
    </row>
    <row r="15" spans="1:5" s="1" customFormat="1" ht="12" customHeight="1">
      <c r="A15" s="15" t="s">
        <v>103</v>
      </c>
      <c r="B15" s="8" t="s">
        <v>175</v>
      </c>
      <c r="C15" s="355">
        <v>130</v>
      </c>
      <c r="D15" s="355">
        <v>130</v>
      </c>
      <c r="E15" s="204">
        <v>50</v>
      </c>
    </row>
    <row r="16" spans="1:5" s="1" customFormat="1" ht="12" customHeight="1">
      <c r="A16" s="15" t="s">
        <v>104</v>
      </c>
      <c r="B16" s="8" t="s">
        <v>176</v>
      </c>
      <c r="C16" s="355"/>
      <c r="D16" s="355"/>
      <c r="E16" s="204"/>
    </row>
    <row r="17" spans="1:5" s="1" customFormat="1" ht="12" customHeight="1">
      <c r="A17" s="14" t="s">
        <v>169</v>
      </c>
      <c r="B17" s="7" t="s">
        <v>177</v>
      </c>
      <c r="C17" s="357"/>
      <c r="D17" s="357"/>
      <c r="E17" s="205"/>
    </row>
    <row r="18" spans="1:5" s="1" customFormat="1" ht="12" customHeight="1">
      <c r="A18" s="15" t="s">
        <v>170</v>
      </c>
      <c r="B18" s="8" t="s">
        <v>257</v>
      </c>
      <c r="C18" s="355"/>
      <c r="D18" s="355"/>
      <c r="E18" s="204"/>
    </row>
    <row r="19" spans="1:5" s="1" customFormat="1" ht="12" customHeight="1">
      <c r="A19" s="15" t="s">
        <v>171</v>
      </c>
      <c r="B19" s="8" t="s">
        <v>179</v>
      </c>
      <c r="C19" s="355">
        <v>5</v>
      </c>
      <c r="D19" s="355">
        <v>5</v>
      </c>
      <c r="E19" s="204">
        <v>2</v>
      </c>
    </row>
    <row r="20" spans="1:5" s="1" customFormat="1" ht="12" customHeight="1" thickBot="1">
      <c r="A20" s="16" t="s">
        <v>172</v>
      </c>
      <c r="B20" s="9" t="s">
        <v>180</v>
      </c>
      <c r="C20" s="358"/>
      <c r="D20" s="358"/>
      <c r="E20" s="206">
        <v>51</v>
      </c>
    </row>
    <row r="21" spans="1:5" s="1" customFormat="1" ht="12" customHeight="1" thickBot="1">
      <c r="A21" s="22" t="s">
        <v>181</v>
      </c>
      <c r="B21" s="23" t="s">
        <v>258</v>
      </c>
      <c r="C21" s="359">
        <v>200</v>
      </c>
      <c r="D21" s="359">
        <v>200</v>
      </c>
      <c r="E21" s="207">
        <v>62</v>
      </c>
    </row>
    <row r="22" spans="1:5" s="1" customFormat="1" ht="12" customHeight="1" thickBot="1">
      <c r="A22" s="22" t="s">
        <v>51</v>
      </c>
      <c r="B22" s="23" t="s">
        <v>183</v>
      </c>
      <c r="C22" s="354">
        <f>+C23+C24+C25+C26+C27+C28+C29+C30</f>
        <v>7629</v>
      </c>
      <c r="D22" s="354">
        <f>+D23+D24+D25+D26+D27+D28+D29+D30</f>
        <v>11697</v>
      </c>
      <c r="E22" s="202">
        <f>+E23+E24+E25+E26+E27+E28+E29+E30</f>
        <v>7806</v>
      </c>
    </row>
    <row r="23" spans="1:5" s="1" customFormat="1" ht="12" customHeight="1">
      <c r="A23" s="17" t="s">
        <v>105</v>
      </c>
      <c r="B23" s="10" t="s">
        <v>189</v>
      </c>
      <c r="C23" s="360"/>
      <c r="D23" s="360"/>
      <c r="E23" s="208"/>
    </row>
    <row r="24" spans="1:5" s="1" customFormat="1" ht="12" customHeight="1">
      <c r="A24" s="15" t="s">
        <v>106</v>
      </c>
      <c r="B24" s="8" t="s">
        <v>190</v>
      </c>
      <c r="C24" s="355">
        <v>7629</v>
      </c>
      <c r="D24" s="355">
        <v>11022</v>
      </c>
      <c r="E24" s="204">
        <v>7131</v>
      </c>
    </row>
    <row r="25" spans="1:5" s="1" customFormat="1" ht="12" customHeight="1">
      <c r="A25" s="15" t="s">
        <v>107</v>
      </c>
      <c r="B25" s="8" t="s">
        <v>191</v>
      </c>
      <c r="C25" s="355"/>
      <c r="D25" s="355">
        <v>546</v>
      </c>
      <c r="E25" s="204">
        <v>546</v>
      </c>
    </row>
    <row r="26" spans="1:5" s="1" customFormat="1" ht="12" customHeight="1">
      <c r="A26" s="18" t="s">
        <v>184</v>
      </c>
      <c r="B26" s="8" t="s">
        <v>110</v>
      </c>
      <c r="C26" s="361"/>
      <c r="D26" s="361"/>
      <c r="E26" s="209"/>
    </row>
    <row r="27" spans="1:5" s="1" customFormat="1" ht="12" customHeight="1">
      <c r="A27" s="18" t="s">
        <v>185</v>
      </c>
      <c r="B27" s="8" t="s">
        <v>192</v>
      </c>
      <c r="C27" s="361"/>
      <c r="D27" s="361"/>
      <c r="E27" s="209"/>
    </row>
    <row r="28" spans="1:5" s="1" customFormat="1" ht="12" customHeight="1">
      <c r="A28" s="15" t="s">
        <v>186</v>
      </c>
      <c r="B28" s="8" t="s">
        <v>193</v>
      </c>
      <c r="C28" s="355"/>
      <c r="D28" s="355"/>
      <c r="E28" s="204"/>
    </row>
    <row r="29" spans="1:5" s="1" customFormat="1" ht="12" customHeight="1">
      <c r="A29" s="15" t="s">
        <v>187</v>
      </c>
      <c r="B29" s="8" t="s">
        <v>259</v>
      </c>
      <c r="C29" s="362"/>
      <c r="D29" s="362"/>
      <c r="E29" s="210"/>
    </row>
    <row r="30" spans="1:5" s="1" customFormat="1" ht="12" customHeight="1" thickBot="1">
      <c r="A30" s="15" t="s">
        <v>188</v>
      </c>
      <c r="B30" s="13" t="s">
        <v>445</v>
      </c>
      <c r="C30" s="362"/>
      <c r="D30" s="362">
        <v>129</v>
      </c>
      <c r="E30" s="210">
        <v>129</v>
      </c>
    </row>
    <row r="31" spans="1:5" s="1" customFormat="1" ht="12" customHeight="1" thickBot="1">
      <c r="A31" s="173" t="s">
        <v>52</v>
      </c>
      <c r="B31" s="23" t="s">
        <v>389</v>
      </c>
      <c r="C31" s="354">
        <f>+C32+C38</f>
        <v>0</v>
      </c>
      <c r="D31" s="354">
        <f>+D32+D38</f>
        <v>3271</v>
      </c>
      <c r="E31" s="202">
        <f>+E32+E38</f>
        <v>3271</v>
      </c>
    </row>
    <row r="32" spans="1:5" s="1" customFormat="1" ht="12" customHeight="1">
      <c r="A32" s="174" t="s">
        <v>108</v>
      </c>
      <c r="B32" s="315" t="s">
        <v>390</v>
      </c>
      <c r="C32" s="363">
        <f>+C33+C34+C35+C36+C37</f>
        <v>0</v>
      </c>
      <c r="D32" s="363">
        <f>+D33+D34+D35+D36+D37</f>
        <v>3271</v>
      </c>
      <c r="E32" s="214">
        <f>+E33+E34+E35+E36+E37</f>
        <v>3271</v>
      </c>
    </row>
    <row r="33" spans="1:5" s="1" customFormat="1" ht="12" customHeight="1">
      <c r="A33" s="175" t="s">
        <v>111</v>
      </c>
      <c r="B33" s="181" t="s">
        <v>260</v>
      </c>
      <c r="C33" s="362"/>
      <c r="D33" s="362"/>
      <c r="E33" s="210"/>
    </row>
    <row r="34" spans="1:5" s="1" customFormat="1" ht="12" customHeight="1">
      <c r="A34" s="175" t="s">
        <v>112</v>
      </c>
      <c r="B34" s="181" t="s">
        <v>261</v>
      </c>
      <c r="C34" s="362"/>
      <c r="D34" s="362"/>
      <c r="E34" s="210"/>
    </row>
    <row r="35" spans="1:5" s="1" customFormat="1" ht="12" customHeight="1">
      <c r="A35" s="175" t="s">
        <v>113</v>
      </c>
      <c r="B35" s="181" t="s">
        <v>262</v>
      </c>
      <c r="C35" s="362"/>
      <c r="D35" s="362">
        <v>280</v>
      </c>
      <c r="E35" s="210">
        <v>280</v>
      </c>
    </row>
    <row r="36" spans="1:5" s="1" customFormat="1" ht="12" customHeight="1">
      <c r="A36" s="175" t="s">
        <v>114</v>
      </c>
      <c r="B36" s="181" t="s">
        <v>263</v>
      </c>
      <c r="C36" s="362"/>
      <c r="D36" s="362"/>
      <c r="E36" s="210"/>
    </row>
    <row r="37" spans="1:5" s="1" customFormat="1" ht="12" customHeight="1">
      <c r="A37" s="175" t="s">
        <v>195</v>
      </c>
      <c r="B37" s="181" t="s">
        <v>391</v>
      </c>
      <c r="C37" s="362"/>
      <c r="D37" s="362">
        <v>2991</v>
      </c>
      <c r="E37" s="210">
        <v>2991</v>
      </c>
    </row>
    <row r="38" spans="1:5" s="1" customFormat="1" ht="12" customHeight="1">
      <c r="A38" s="175" t="s">
        <v>109</v>
      </c>
      <c r="B38" s="182" t="s">
        <v>392</v>
      </c>
      <c r="C38" s="364">
        <f>+C39+C40+C41+C42+C43</f>
        <v>0</v>
      </c>
      <c r="D38" s="364">
        <f>+D39+D40+D41+D42+D43</f>
        <v>0</v>
      </c>
      <c r="E38" s="215">
        <f>+E39+E40+E41+E42+E43</f>
        <v>0</v>
      </c>
    </row>
    <row r="39" spans="1:5" s="1" customFormat="1" ht="12" customHeight="1">
      <c r="A39" s="175" t="s">
        <v>117</v>
      </c>
      <c r="B39" s="181" t="s">
        <v>260</v>
      </c>
      <c r="C39" s="362"/>
      <c r="D39" s="362"/>
      <c r="E39" s="210"/>
    </row>
    <row r="40" spans="1:5" s="1" customFormat="1" ht="12" customHeight="1">
      <c r="A40" s="175" t="s">
        <v>118</v>
      </c>
      <c r="B40" s="181" t="s">
        <v>261</v>
      </c>
      <c r="C40" s="362"/>
      <c r="D40" s="362"/>
      <c r="E40" s="210"/>
    </row>
    <row r="41" spans="1:5" s="1" customFormat="1" ht="12" customHeight="1">
      <c r="A41" s="175" t="s">
        <v>119</v>
      </c>
      <c r="B41" s="181" t="s">
        <v>262</v>
      </c>
      <c r="C41" s="362"/>
      <c r="D41" s="362"/>
      <c r="E41" s="210"/>
    </row>
    <row r="42" spans="1:5" s="1" customFormat="1" ht="12" customHeight="1">
      <c r="A42" s="175" t="s">
        <v>120</v>
      </c>
      <c r="B42" s="183" t="s">
        <v>263</v>
      </c>
      <c r="C42" s="362"/>
      <c r="D42" s="362"/>
      <c r="E42" s="210"/>
    </row>
    <row r="43" spans="1:5" s="1" customFormat="1" ht="12" customHeight="1" thickBot="1">
      <c r="A43" s="176" t="s">
        <v>196</v>
      </c>
      <c r="B43" s="184" t="s">
        <v>393</v>
      </c>
      <c r="C43" s="365"/>
      <c r="D43" s="365"/>
      <c r="E43" s="366"/>
    </row>
    <row r="44" spans="1:5" s="1" customFormat="1" ht="12" customHeight="1" thickBot="1">
      <c r="A44" s="22" t="s">
        <v>197</v>
      </c>
      <c r="B44" s="316" t="s">
        <v>264</v>
      </c>
      <c r="C44" s="354">
        <f>+C45+C46</f>
        <v>0</v>
      </c>
      <c r="D44" s="354">
        <f>+D45+D46</f>
        <v>0</v>
      </c>
      <c r="E44" s="202">
        <f>+E45+E46</f>
        <v>0</v>
      </c>
    </row>
    <row r="45" spans="1:5" s="1" customFormat="1" ht="12" customHeight="1">
      <c r="A45" s="17" t="s">
        <v>115</v>
      </c>
      <c r="B45" s="194" t="s">
        <v>265</v>
      </c>
      <c r="C45" s="360"/>
      <c r="D45" s="360"/>
      <c r="E45" s="208"/>
    </row>
    <row r="46" spans="1:5" s="1" customFormat="1" ht="12" customHeight="1" thickBot="1">
      <c r="A46" s="14" t="s">
        <v>116</v>
      </c>
      <c r="B46" s="189" t="s">
        <v>269</v>
      </c>
      <c r="C46" s="357"/>
      <c r="D46" s="357"/>
      <c r="E46" s="205"/>
    </row>
    <row r="47" spans="1:5" s="1" customFormat="1" ht="12" customHeight="1" thickBot="1">
      <c r="A47" s="22" t="s">
        <v>54</v>
      </c>
      <c r="B47" s="316" t="s">
        <v>268</v>
      </c>
      <c r="C47" s="354">
        <f>+C48+C49+C50</f>
        <v>0</v>
      </c>
      <c r="D47" s="354">
        <f>+D48+D49+D50</f>
        <v>0</v>
      </c>
      <c r="E47" s="202">
        <f>+E48+E49+E50</f>
        <v>0</v>
      </c>
    </row>
    <row r="48" spans="1:5" s="1" customFormat="1" ht="12" customHeight="1">
      <c r="A48" s="17" t="s">
        <v>200</v>
      </c>
      <c r="B48" s="194" t="s">
        <v>198</v>
      </c>
      <c r="C48" s="367"/>
      <c r="D48" s="367"/>
      <c r="E48" s="368"/>
    </row>
    <row r="49" spans="1:5" s="1" customFormat="1" ht="12" customHeight="1">
      <c r="A49" s="15" t="s">
        <v>201</v>
      </c>
      <c r="B49" s="181" t="s">
        <v>199</v>
      </c>
      <c r="C49" s="362"/>
      <c r="D49" s="362"/>
      <c r="E49" s="210"/>
    </row>
    <row r="50" spans="1:5" s="1" customFormat="1" ht="12" customHeight="1" thickBot="1">
      <c r="A50" s="14" t="s">
        <v>320</v>
      </c>
      <c r="B50" s="189" t="s">
        <v>266</v>
      </c>
      <c r="C50" s="369"/>
      <c r="D50" s="369"/>
      <c r="E50" s="370"/>
    </row>
    <row r="51" spans="1:5" s="1" customFormat="1" ht="17.25" customHeight="1" thickBot="1">
      <c r="A51" s="22" t="s">
        <v>202</v>
      </c>
      <c r="B51" s="317" t="s">
        <v>267</v>
      </c>
      <c r="C51" s="371"/>
      <c r="D51" s="371"/>
      <c r="E51" s="211">
        <v>480</v>
      </c>
    </row>
    <row r="52" spans="1:5" s="1" customFormat="1" ht="12" customHeight="1" thickBot="1">
      <c r="A52" s="22" t="s">
        <v>56</v>
      </c>
      <c r="B52" s="25" t="s">
        <v>203</v>
      </c>
      <c r="C52" s="372">
        <f>+C7+C12+C21+C22+C31+C44+C47+C51</f>
        <v>8724</v>
      </c>
      <c r="D52" s="372">
        <f>+D7+D12+D21+D22+D31+D44+D47+D51</f>
        <v>16083</v>
      </c>
      <c r="E52" s="212">
        <f>+E7+E12+E21+E22+E31+E44+E47+E51</f>
        <v>12322</v>
      </c>
    </row>
    <row r="53" spans="1:5" s="1" customFormat="1" ht="12" customHeight="1" thickBot="1">
      <c r="A53" s="185" t="s">
        <v>57</v>
      </c>
      <c r="B53" s="180" t="s">
        <v>270</v>
      </c>
      <c r="C53" s="373">
        <f>+C54+C60</f>
        <v>4366</v>
      </c>
      <c r="D53" s="373">
        <f>+D54+D60</f>
        <v>4366</v>
      </c>
      <c r="E53" s="213">
        <f>+E54+E60</f>
        <v>0</v>
      </c>
    </row>
    <row r="54" spans="1:5" s="1" customFormat="1" ht="12" customHeight="1">
      <c r="A54" s="318" t="s">
        <v>143</v>
      </c>
      <c r="B54" s="315" t="s">
        <v>350</v>
      </c>
      <c r="C54" s="363">
        <f>+C55+C56+C57+C58+C59</f>
        <v>4366</v>
      </c>
      <c r="D54" s="363">
        <v>4366</v>
      </c>
      <c r="E54" s="214">
        <f>+E55+E56+E57+E58+E59</f>
        <v>0</v>
      </c>
    </row>
    <row r="55" spans="1:5" s="1" customFormat="1" ht="12" customHeight="1">
      <c r="A55" s="186" t="s">
        <v>282</v>
      </c>
      <c r="B55" s="181" t="s">
        <v>271</v>
      </c>
      <c r="C55" s="362">
        <v>4366</v>
      </c>
      <c r="D55" s="362">
        <v>4366</v>
      </c>
      <c r="E55" s="210"/>
    </row>
    <row r="56" spans="1:5" s="1" customFormat="1" ht="12" customHeight="1">
      <c r="A56" s="186" t="s">
        <v>283</v>
      </c>
      <c r="B56" s="181" t="s">
        <v>272</v>
      </c>
      <c r="C56" s="362"/>
      <c r="D56" s="362"/>
      <c r="E56" s="210"/>
    </row>
    <row r="57" spans="1:5" s="1" customFormat="1" ht="12" customHeight="1">
      <c r="A57" s="186" t="s">
        <v>284</v>
      </c>
      <c r="B57" s="181" t="s">
        <v>273</v>
      </c>
      <c r="C57" s="362"/>
      <c r="D57" s="362"/>
      <c r="E57" s="210"/>
    </row>
    <row r="58" spans="1:5" s="1" customFormat="1" ht="12" customHeight="1">
      <c r="A58" s="186" t="s">
        <v>285</v>
      </c>
      <c r="B58" s="181" t="s">
        <v>274</v>
      </c>
      <c r="C58" s="362"/>
      <c r="D58" s="362"/>
      <c r="E58" s="210"/>
    </row>
    <row r="59" spans="1:5" s="1" customFormat="1" ht="12" customHeight="1">
      <c r="A59" s="186" t="s">
        <v>286</v>
      </c>
      <c r="B59" s="181" t="s">
        <v>275</v>
      </c>
      <c r="C59" s="362"/>
      <c r="D59" s="362"/>
      <c r="E59" s="210"/>
    </row>
    <row r="60" spans="1:5" s="1" customFormat="1" ht="12" customHeight="1">
      <c r="A60" s="187" t="s">
        <v>144</v>
      </c>
      <c r="B60" s="182" t="s">
        <v>349</v>
      </c>
      <c r="C60" s="364">
        <f>+C61+C62+C63+C64+C65</f>
        <v>0</v>
      </c>
      <c r="D60" s="364">
        <f>+D61+D62+D63+D64+D65</f>
        <v>0</v>
      </c>
      <c r="E60" s="215">
        <f>+E61+E62+E63+E64+E65</f>
        <v>0</v>
      </c>
    </row>
    <row r="61" spans="1:5" s="1" customFormat="1" ht="12" customHeight="1">
      <c r="A61" s="186" t="s">
        <v>287</v>
      </c>
      <c r="B61" s="181" t="s">
        <v>276</v>
      </c>
      <c r="C61" s="362"/>
      <c r="D61" s="362"/>
      <c r="E61" s="210"/>
    </row>
    <row r="62" spans="1:5" s="1" customFormat="1" ht="12" customHeight="1">
      <c r="A62" s="186" t="s">
        <v>288</v>
      </c>
      <c r="B62" s="181" t="s">
        <v>277</v>
      </c>
      <c r="C62" s="362"/>
      <c r="D62" s="362"/>
      <c r="E62" s="210"/>
    </row>
    <row r="63" spans="1:5" s="1" customFormat="1" ht="12" customHeight="1">
      <c r="A63" s="186" t="s">
        <v>289</v>
      </c>
      <c r="B63" s="181" t="s">
        <v>278</v>
      </c>
      <c r="C63" s="362"/>
      <c r="D63" s="362"/>
      <c r="E63" s="210"/>
    </row>
    <row r="64" spans="1:5" s="1" customFormat="1" ht="12" customHeight="1">
      <c r="A64" s="186" t="s">
        <v>290</v>
      </c>
      <c r="B64" s="181" t="s">
        <v>279</v>
      </c>
      <c r="C64" s="362"/>
      <c r="D64" s="362"/>
      <c r="E64" s="210"/>
    </row>
    <row r="65" spans="1:5" s="1" customFormat="1" ht="12" customHeight="1" thickBot="1">
      <c r="A65" s="188" t="s">
        <v>291</v>
      </c>
      <c r="B65" s="189" t="s">
        <v>280</v>
      </c>
      <c r="C65" s="374"/>
      <c r="D65" s="374"/>
      <c r="E65" s="216"/>
    </row>
    <row r="66" spans="1:5" s="1" customFormat="1" ht="12" customHeight="1" thickBot="1">
      <c r="A66" s="190" t="s">
        <v>58</v>
      </c>
      <c r="B66" s="319" t="s">
        <v>347</v>
      </c>
      <c r="C66" s="373">
        <f>+C52+C53</f>
        <v>13090</v>
      </c>
      <c r="D66" s="373">
        <f>+D52+D53</f>
        <v>20449</v>
      </c>
      <c r="E66" s="213">
        <f>+E52+E53</f>
        <v>12322</v>
      </c>
    </row>
    <row r="67" spans="1:5" s="1" customFormat="1" ht="13.5" customHeight="1" thickBot="1">
      <c r="A67" s="191" t="s">
        <v>59</v>
      </c>
      <c r="B67" s="320" t="s">
        <v>281</v>
      </c>
      <c r="C67" s="375"/>
      <c r="D67" s="375"/>
      <c r="E67" s="225">
        <v>251</v>
      </c>
    </row>
    <row r="68" spans="1:5" s="1" customFormat="1" ht="12" customHeight="1" thickBot="1">
      <c r="A68" s="190" t="s">
        <v>60</v>
      </c>
      <c r="B68" s="319" t="s">
        <v>348</v>
      </c>
      <c r="C68" s="376">
        <f>+C66+C67</f>
        <v>13090</v>
      </c>
      <c r="D68" s="376">
        <f>+D66+D67</f>
        <v>20449</v>
      </c>
      <c r="E68" s="226">
        <f>+E66+E67</f>
        <v>12573</v>
      </c>
    </row>
    <row r="69" spans="1:5" s="1" customFormat="1" ht="83.25" customHeight="1">
      <c r="A69" s="5"/>
      <c r="B69" s="6"/>
      <c r="C69" s="217"/>
      <c r="D69" s="217"/>
      <c r="E69" s="217"/>
    </row>
    <row r="70" spans="1:5" ht="16.5" customHeight="1">
      <c r="A70" s="416" t="s">
        <v>76</v>
      </c>
      <c r="B70" s="416"/>
      <c r="C70" s="416"/>
      <c r="D70" s="416"/>
      <c r="E70" s="416"/>
    </row>
    <row r="71" spans="1:5" s="231" customFormat="1" ht="16.5" customHeight="1" thickBot="1">
      <c r="A71" s="338" t="s">
        <v>151</v>
      </c>
      <c r="B71" s="338"/>
      <c r="C71" s="77"/>
      <c r="D71" s="77"/>
      <c r="E71" s="77" t="s">
        <v>311</v>
      </c>
    </row>
    <row r="72" spans="1:5" s="231" customFormat="1" ht="16.5" customHeight="1">
      <c r="A72" s="417" t="s">
        <v>99</v>
      </c>
      <c r="B72" s="419" t="s">
        <v>403</v>
      </c>
      <c r="C72" s="421" t="s">
        <v>0</v>
      </c>
      <c r="D72" s="421"/>
      <c r="E72" s="422"/>
    </row>
    <row r="73" spans="1:5" ht="38.1" customHeight="1" thickBot="1">
      <c r="A73" s="418"/>
      <c r="B73" s="420"/>
      <c r="C73" s="342" t="s">
        <v>404</v>
      </c>
      <c r="D73" s="342" t="s">
        <v>405</v>
      </c>
      <c r="E73" s="343" t="s">
        <v>1</v>
      </c>
    </row>
    <row r="74" spans="1:5" s="34" customFormat="1" ht="12" customHeight="1" thickBot="1">
      <c r="A74" s="30">
        <v>1</v>
      </c>
      <c r="B74" s="31">
        <v>2</v>
      </c>
      <c r="C74" s="31">
        <v>3</v>
      </c>
      <c r="D74" s="31">
        <v>4</v>
      </c>
      <c r="E74" s="32">
        <v>5</v>
      </c>
    </row>
    <row r="75" spans="1:5" ht="12" customHeight="1" thickBot="1">
      <c r="A75" s="24" t="s">
        <v>47</v>
      </c>
      <c r="B75" s="29" t="s">
        <v>204</v>
      </c>
      <c r="C75" s="353">
        <f>+C76+C77+C78+C79+C80</f>
        <v>10543</v>
      </c>
      <c r="D75" s="353">
        <f>+D76+D77+D78+D79+D80</f>
        <v>17514</v>
      </c>
      <c r="E75" s="201">
        <f>+E76+E77+E78+E79+E80</f>
        <v>9453</v>
      </c>
    </row>
    <row r="76" spans="1:5" ht="12" customHeight="1">
      <c r="A76" s="19" t="s">
        <v>121</v>
      </c>
      <c r="B76" s="11" t="s">
        <v>77</v>
      </c>
      <c r="C76" s="356">
        <v>2556</v>
      </c>
      <c r="D76" s="356">
        <v>4882</v>
      </c>
      <c r="E76" s="203">
        <v>2387</v>
      </c>
    </row>
    <row r="77" spans="1:5" ht="12" customHeight="1">
      <c r="A77" s="15" t="s">
        <v>122</v>
      </c>
      <c r="B77" s="8" t="s">
        <v>205</v>
      </c>
      <c r="C77" s="355">
        <v>690</v>
      </c>
      <c r="D77" s="355">
        <v>1016</v>
      </c>
      <c r="E77" s="204">
        <v>490</v>
      </c>
    </row>
    <row r="78" spans="1:5" ht="12" customHeight="1">
      <c r="A78" s="15" t="s">
        <v>123</v>
      </c>
      <c r="B78" s="8" t="s">
        <v>141</v>
      </c>
      <c r="C78" s="361">
        <v>2304</v>
      </c>
      <c r="D78" s="361">
        <v>2684</v>
      </c>
      <c r="E78" s="209">
        <v>1233</v>
      </c>
    </row>
    <row r="79" spans="1:5" ht="12" customHeight="1">
      <c r="A79" s="15" t="s">
        <v>124</v>
      </c>
      <c r="B79" s="12" t="s">
        <v>206</v>
      </c>
      <c r="C79" s="361">
        <v>2455</v>
      </c>
      <c r="D79" s="361">
        <v>6292</v>
      </c>
      <c r="E79" s="209">
        <v>4449</v>
      </c>
    </row>
    <row r="80" spans="1:5" ht="12" customHeight="1">
      <c r="A80" s="15" t="s">
        <v>132</v>
      </c>
      <c r="B80" s="21" t="s">
        <v>207</v>
      </c>
      <c r="C80" s="361">
        <v>2538</v>
      </c>
      <c r="D80" s="361">
        <v>2640</v>
      </c>
      <c r="E80" s="209">
        <v>894</v>
      </c>
    </row>
    <row r="81" spans="1:5" ht="12" customHeight="1">
      <c r="A81" s="15" t="s">
        <v>125</v>
      </c>
      <c r="B81" s="8" t="s">
        <v>228</v>
      </c>
      <c r="C81" s="361"/>
      <c r="D81" s="361"/>
      <c r="E81" s="209"/>
    </row>
    <row r="82" spans="1:5" ht="12" customHeight="1">
      <c r="A82" s="15" t="s">
        <v>126</v>
      </c>
      <c r="B82" s="80" t="s">
        <v>229</v>
      </c>
      <c r="C82" s="361"/>
      <c r="D82" s="361"/>
      <c r="E82" s="209"/>
    </row>
    <row r="83" spans="1:5" ht="12" customHeight="1">
      <c r="A83" s="15" t="s">
        <v>133</v>
      </c>
      <c r="B83" s="80" t="s">
        <v>292</v>
      </c>
      <c r="C83" s="361">
        <v>2300</v>
      </c>
      <c r="D83" s="361">
        <v>2402</v>
      </c>
      <c r="E83" s="209">
        <v>814</v>
      </c>
    </row>
    <row r="84" spans="1:5" ht="12" customHeight="1">
      <c r="A84" s="15" t="s">
        <v>134</v>
      </c>
      <c r="B84" s="81" t="s">
        <v>230</v>
      </c>
      <c r="C84" s="361">
        <v>238</v>
      </c>
      <c r="D84" s="361">
        <v>238</v>
      </c>
      <c r="E84" s="209">
        <v>80</v>
      </c>
    </row>
    <row r="85" spans="1:5" ht="12" customHeight="1">
      <c r="A85" s="14" t="s">
        <v>135</v>
      </c>
      <c r="B85" s="82" t="s">
        <v>231</v>
      </c>
      <c r="C85" s="361"/>
      <c r="D85" s="361"/>
      <c r="E85" s="209"/>
    </row>
    <row r="86" spans="1:5" ht="12" customHeight="1">
      <c r="A86" s="15" t="s">
        <v>136</v>
      </c>
      <c r="B86" s="82" t="s">
        <v>232</v>
      </c>
      <c r="C86" s="361"/>
      <c r="D86" s="361"/>
      <c r="E86" s="209"/>
    </row>
    <row r="87" spans="1:5" ht="12" customHeight="1" thickBot="1">
      <c r="A87" s="20" t="s">
        <v>138</v>
      </c>
      <c r="B87" s="83" t="s">
        <v>233</v>
      </c>
      <c r="C87" s="377"/>
      <c r="D87" s="377"/>
      <c r="E87" s="218"/>
    </row>
    <row r="88" spans="1:5" ht="12" customHeight="1" thickBot="1">
      <c r="A88" s="22" t="s">
        <v>48</v>
      </c>
      <c r="B88" s="28" t="s">
        <v>321</v>
      </c>
      <c r="C88" s="354">
        <f>+C89+C90+C91</f>
        <v>2097</v>
      </c>
      <c r="D88" s="354">
        <f>+D89+D90+D91</f>
        <v>2107</v>
      </c>
      <c r="E88" s="202">
        <f>+E89+E90+E91</f>
        <v>2107</v>
      </c>
    </row>
    <row r="89" spans="1:5" ht="12" customHeight="1">
      <c r="A89" s="17" t="s">
        <v>127</v>
      </c>
      <c r="B89" s="8" t="s">
        <v>293</v>
      </c>
      <c r="C89" s="360"/>
      <c r="D89" s="360"/>
      <c r="E89" s="208"/>
    </row>
    <row r="90" spans="1:5" ht="12" customHeight="1">
      <c r="A90" s="17" t="s">
        <v>128</v>
      </c>
      <c r="B90" s="13" t="s">
        <v>208</v>
      </c>
      <c r="C90" s="355">
        <v>2097</v>
      </c>
      <c r="D90" s="355">
        <v>2097</v>
      </c>
      <c r="E90" s="204">
        <v>2097</v>
      </c>
    </row>
    <row r="91" spans="1:5" ht="12" customHeight="1">
      <c r="A91" s="17" t="s">
        <v>129</v>
      </c>
      <c r="B91" s="181" t="s">
        <v>322</v>
      </c>
      <c r="C91" s="355"/>
      <c r="D91" s="355">
        <v>10</v>
      </c>
      <c r="E91" s="204">
        <v>10</v>
      </c>
    </row>
    <row r="92" spans="1:5" ht="12" customHeight="1">
      <c r="A92" s="17" t="s">
        <v>130</v>
      </c>
      <c r="B92" s="181" t="s">
        <v>394</v>
      </c>
      <c r="C92" s="355"/>
      <c r="D92" s="355"/>
      <c r="E92" s="204"/>
    </row>
    <row r="93" spans="1:5" ht="12" customHeight="1">
      <c r="A93" s="17" t="s">
        <v>131</v>
      </c>
      <c r="B93" s="181" t="s">
        <v>323</v>
      </c>
      <c r="C93" s="355"/>
      <c r="D93" s="355"/>
      <c r="E93" s="204"/>
    </row>
    <row r="94" spans="1:5">
      <c r="A94" s="17" t="s">
        <v>137</v>
      </c>
      <c r="B94" s="181" t="s">
        <v>324</v>
      </c>
      <c r="C94" s="355"/>
      <c r="D94" s="355"/>
      <c r="E94" s="204"/>
    </row>
    <row r="95" spans="1:5" ht="12" customHeight="1">
      <c r="A95" s="17" t="s">
        <v>139</v>
      </c>
      <c r="B95" s="321" t="s">
        <v>295</v>
      </c>
      <c r="C95" s="355"/>
      <c r="D95" s="355"/>
      <c r="E95" s="204"/>
    </row>
    <row r="96" spans="1:5" ht="12" customHeight="1">
      <c r="A96" s="17" t="s">
        <v>209</v>
      </c>
      <c r="B96" s="321" t="s">
        <v>296</v>
      </c>
      <c r="C96" s="355"/>
      <c r="D96" s="355"/>
      <c r="E96" s="204"/>
    </row>
    <row r="97" spans="1:5" ht="21.75" customHeight="1">
      <c r="A97" s="17" t="s">
        <v>210</v>
      </c>
      <c r="B97" s="321" t="s">
        <v>294</v>
      </c>
      <c r="C97" s="355"/>
      <c r="D97" s="355"/>
      <c r="E97" s="204"/>
    </row>
    <row r="98" spans="1:5" ht="24" customHeight="1" thickBot="1">
      <c r="A98" s="14" t="s">
        <v>211</v>
      </c>
      <c r="B98" s="322" t="s">
        <v>417</v>
      </c>
      <c r="C98" s="361"/>
      <c r="D98" s="361"/>
      <c r="E98" s="209"/>
    </row>
    <row r="99" spans="1:5" ht="12" customHeight="1" thickBot="1">
      <c r="A99" s="22" t="s">
        <v>49</v>
      </c>
      <c r="B99" s="67" t="s">
        <v>325</v>
      </c>
      <c r="C99" s="354">
        <f>+C100+C101</f>
        <v>450</v>
      </c>
      <c r="D99" s="354">
        <v>828</v>
      </c>
      <c r="E99" s="202">
        <f>+E100+E101</f>
        <v>0</v>
      </c>
    </row>
    <row r="100" spans="1:5" ht="12" customHeight="1">
      <c r="A100" s="17" t="s">
        <v>101</v>
      </c>
      <c r="B100" s="10" t="s">
        <v>88</v>
      </c>
      <c r="C100" s="360"/>
      <c r="D100" s="360"/>
      <c r="E100" s="208"/>
    </row>
    <row r="101" spans="1:5" ht="12" customHeight="1" thickBot="1">
      <c r="A101" s="18" t="s">
        <v>102</v>
      </c>
      <c r="B101" s="13" t="s">
        <v>89</v>
      </c>
      <c r="C101" s="361">
        <v>450</v>
      </c>
      <c r="D101" s="361">
        <v>828</v>
      </c>
      <c r="E101" s="209"/>
    </row>
    <row r="102" spans="1:5" s="179" customFormat="1" ht="12" customHeight="1" thickBot="1">
      <c r="A102" s="185" t="s">
        <v>50</v>
      </c>
      <c r="B102" s="180" t="s">
        <v>297</v>
      </c>
      <c r="C102" s="378"/>
      <c r="D102" s="378"/>
      <c r="E102" s="379">
        <v>130</v>
      </c>
    </row>
    <row r="103" spans="1:5" ht="12" customHeight="1" thickBot="1">
      <c r="A103" s="177" t="s">
        <v>51</v>
      </c>
      <c r="B103" s="178" t="s">
        <v>156</v>
      </c>
      <c r="C103" s="353">
        <f>+C75+C88+C99+C102</f>
        <v>13090</v>
      </c>
      <c r="D103" s="353">
        <f>+D75+D88+D99+D102</f>
        <v>20449</v>
      </c>
      <c r="E103" s="201">
        <f>+E75+E88+E99+E102</f>
        <v>11690</v>
      </c>
    </row>
    <row r="104" spans="1:5" ht="12" customHeight="1" thickBot="1">
      <c r="A104" s="185" t="s">
        <v>52</v>
      </c>
      <c r="B104" s="180" t="s">
        <v>395</v>
      </c>
      <c r="C104" s="354">
        <f>+C105+C113</f>
        <v>0</v>
      </c>
      <c r="D104" s="354">
        <f>+D105+D113</f>
        <v>0</v>
      </c>
      <c r="E104" s="202">
        <f>+E105+E113</f>
        <v>0</v>
      </c>
    </row>
    <row r="105" spans="1:5" ht="12" customHeight="1" thickBot="1">
      <c r="A105" s="192" t="s">
        <v>108</v>
      </c>
      <c r="B105" s="323" t="s">
        <v>396</v>
      </c>
      <c r="C105" s="354">
        <f>+C106+C107+C108+C109+C110+C111+C112</f>
        <v>0</v>
      </c>
      <c r="D105" s="354">
        <f>+D106+D107+D108+D109+D110+D111+D112</f>
        <v>0</v>
      </c>
      <c r="E105" s="202">
        <f>+E106+E107+E108+E109+E110+E111+E112</f>
        <v>0</v>
      </c>
    </row>
    <row r="106" spans="1:5" ht="12" customHeight="1">
      <c r="A106" s="193" t="s">
        <v>111</v>
      </c>
      <c r="B106" s="194" t="s">
        <v>298</v>
      </c>
      <c r="C106" s="380"/>
      <c r="D106" s="380"/>
      <c r="E106" s="227"/>
    </row>
    <row r="107" spans="1:5" ht="12" customHeight="1">
      <c r="A107" s="186" t="s">
        <v>112</v>
      </c>
      <c r="B107" s="181" t="s">
        <v>299</v>
      </c>
      <c r="C107" s="381"/>
      <c r="D107" s="381"/>
      <c r="E107" s="228"/>
    </row>
    <row r="108" spans="1:5" ht="12" customHeight="1">
      <c r="A108" s="186" t="s">
        <v>113</v>
      </c>
      <c r="B108" s="181" t="s">
        <v>300</v>
      </c>
      <c r="C108" s="381"/>
      <c r="D108" s="381"/>
      <c r="E108" s="228"/>
    </row>
    <row r="109" spans="1:5" ht="12" customHeight="1">
      <c r="A109" s="186" t="s">
        <v>114</v>
      </c>
      <c r="B109" s="181" t="s">
        <v>301</v>
      </c>
      <c r="C109" s="381"/>
      <c r="D109" s="381"/>
      <c r="E109" s="228"/>
    </row>
    <row r="110" spans="1:5" ht="12" customHeight="1">
      <c r="A110" s="186" t="s">
        <v>195</v>
      </c>
      <c r="B110" s="181" t="s">
        <v>302</v>
      </c>
      <c r="C110" s="381"/>
      <c r="D110" s="381"/>
      <c r="E110" s="228"/>
    </row>
    <row r="111" spans="1:5" ht="12" customHeight="1">
      <c r="A111" s="186" t="s">
        <v>212</v>
      </c>
      <c r="B111" s="181" t="s">
        <v>303</v>
      </c>
      <c r="C111" s="381"/>
      <c r="D111" s="381"/>
      <c r="E111" s="228"/>
    </row>
    <row r="112" spans="1:5" ht="12" customHeight="1" thickBot="1">
      <c r="A112" s="195" t="s">
        <v>213</v>
      </c>
      <c r="B112" s="196" t="s">
        <v>304</v>
      </c>
      <c r="C112" s="382"/>
      <c r="D112" s="382"/>
      <c r="E112" s="229"/>
    </row>
    <row r="113" spans="1:9" ht="12" customHeight="1" thickBot="1">
      <c r="A113" s="192" t="s">
        <v>109</v>
      </c>
      <c r="B113" s="323" t="s">
        <v>397</v>
      </c>
      <c r="C113" s="354">
        <f>+C114+C115+C116+C117+C118+C119+C120+C121</f>
        <v>0</v>
      </c>
      <c r="D113" s="354">
        <f>+D114+D115+D116+D117+D118+D119+D120+D121</f>
        <v>0</v>
      </c>
      <c r="E113" s="202">
        <f>+E114+E115+E116+E117+E118+E119+E120+E121</f>
        <v>0</v>
      </c>
    </row>
    <row r="114" spans="1:9" ht="12" customHeight="1">
      <c r="A114" s="193" t="s">
        <v>117</v>
      </c>
      <c r="B114" s="194" t="s">
        <v>298</v>
      </c>
      <c r="C114" s="380"/>
      <c r="D114" s="380"/>
      <c r="E114" s="227"/>
    </row>
    <row r="115" spans="1:9" ht="12" customHeight="1">
      <c r="A115" s="186" t="s">
        <v>118</v>
      </c>
      <c r="B115" s="181" t="s">
        <v>305</v>
      </c>
      <c r="C115" s="381"/>
      <c r="D115" s="381"/>
      <c r="E115" s="228"/>
    </row>
    <row r="116" spans="1:9" ht="12" customHeight="1">
      <c r="A116" s="186" t="s">
        <v>119</v>
      </c>
      <c r="B116" s="181" t="s">
        <v>300</v>
      </c>
      <c r="C116" s="381"/>
      <c r="D116" s="381"/>
      <c r="E116" s="228"/>
    </row>
    <row r="117" spans="1:9" ht="12" customHeight="1">
      <c r="A117" s="186" t="s">
        <v>120</v>
      </c>
      <c r="B117" s="181" t="s">
        <v>301</v>
      </c>
      <c r="C117" s="381"/>
      <c r="D117" s="381"/>
      <c r="E117" s="228"/>
    </row>
    <row r="118" spans="1:9" ht="12" customHeight="1">
      <c r="A118" s="186" t="s">
        <v>196</v>
      </c>
      <c r="B118" s="181" t="s">
        <v>302</v>
      </c>
      <c r="C118" s="381"/>
      <c r="D118" s="381"/>
      <c r="E118" s="228"/>
    </row>
    <row r="119" spans="1:9" ht="12" customHeight="1">
      <c r="A119" s="186" t="s">
        <v>214</v>
      </c>
      <c r="B119" s="181" t="s">
        <v>306</v>
      </c>
      <c r="C119" s="381"/>
      <c r="D119" s="381"/>
      <c r="E119" s="228"/>
    </row>
    <row r="120" spans="1:9" ht="12" customHeight="1">
      <c r="A120" s="186" t="s">
        <v>215</v>
      </c>
      <c r="B120" s="181" t="s">
        <v>304</v>
      </c>
      <c r="C120" s="381"/>
      <c r="D120" s="381"/>
      <c r="E120" s="228"/>
    </row>
    <row r="121" spans="1:9" ht="12" customHeight="1" thickBot="1">
      <c r="A121" s="195" t="s">
        <v>216</v>
      </c>
      <c r="B121" s="196" t="s">
        <v>398</v>
      </c>
      <c r="C121" s="382"/>
      <c r="D121" s="382"/>
      <c r="E121" s="229"/>
    </row>
    <row r="122" spans="1:9" ht="12" customHeight="1" thickBot="1">
      <c r="A122" s="185" t="s">
        <v>53</v>
      </c>
      <c r="B122" s="319" t="s">
        <v>307</v>
      </c>
      <c r="C122" s="383">
        <f>+C103+C104</f>
        <v>13090</v>
      </c>
      <c r="D122" s="383">
        <f>+D103+D104</f>
        <v>20449</v>
      </c>
      <c r="E122" s="219">
        <f>+E103+E104</f>
        <v>11690</v>
      </c>
    </row>
    <row r="123" spans="1:9" ht="15" customHeight="1" thickBot="1">
      <c r="A123" s="185" t="s">
        <v>54</v>
      </c>
      <c r="B123" s="319" t="s">
        <v>308</v>
      </c>
      <c r="C123" s="384"/>
      <c r="D123" s="384"/>
      <c r="E123" s="220">
        <v>638</v>
      </c>
      <c r="F123" s="35"/>
      <c r="G123" s="68"/>
      <c r="H123" s="68"/>
      <c r="I123" s="68"/>
    </row>
    <row r="124" spans="1:9" s="1" customFormat="1" ht="12.95" customHeight="1" thickBot="1">
      <c r="A124" s="197" t="s">
        <v>55</v>
      </c>
      <c r="B124" s="320" t="s">
        <v>309</v>
      </c>
      <c r="C124" s="373">
        <f>+C122+C123</f>
        <v>13090</v>
      </c>
      <c r="D124" s="373">
        <f>+D122+D123</f>
        <v>20449</v>
      </c>
      <c r="E124" s="213">
        <f>+E122+E123</f>
        <v>12328</v>
      </c>
    </row>
    <row r="125" spans="1:9" ht="7.5" customHeight="1">
      <c r="A125" s="324"/>
      <c r="B125" s="324"/>
      <c r="C125" s="325"/>
      <c r="D125" s="325"/>
      <c r="E125" s="325"/>
    </row>
    <row r="126" spans="1:9">
      <c r="A126" s="339" t="s">
        <v>159</v>
      </c>
      <c r="B126" s="339"/>
      <c r="C126" s="339"/>
      <c r="D126" s="339"/>
      <c r="E126" s="339"/>
    </row>
    <row r="127" spans="1:9" ht="15" customHeight="1" thickBot="1">
      <c r="A127" s="337" t="s">
        <v>152</v>
      </c>
      <c r="B127" s="337"/>
      <c r="C127" s="224"/>
      <c r="D127" s="224"/>
      <c r="E127" s="224" t="s">
        <v>311</v>
      </c>
    </row>
    <row r="128" spans="1:9" ht="13.5" customHeight="1" thickBot="1">
      <c r="A128" s="22">
        <v>1</v>
      </c>
      <c r="B128" s="28" t="s">
        <v>223</v>
      </c>
      <c r="C128" s="221">
        <f>+C52-C103</f>
        <v>-4366</v>
      </c>
      <c r="D128" s="221">
        <f>+D52-D103</f>
        <v>-4366</v>
      </c>
      <c r="E128" s="202">
        <f>+E52-E103</f>
        <v>632</v>
      </c>
    </row>
    <row r="129" spans="1:5" ht="7.5" customHeight="1">
      <c r="A129" s="324"/>
      <c r="B129" s="324"/>
      <c r="C129" s="325"/>
      <c r="D129" s="325"/>
      <c r="E129" s="325"/>
    </row>
    <row r="130" spans="1:5">
      <c r="A130" s="340" t="s">
        <v>310</v>
      </c>
      <c r="B130" s="340"/>
      <c r="C130" s="340"/>
      <c r="D130" s="340"/>
      <c r="E130" s="340"/>
    </row>
    <row r="131" spans="1:5" ht="12.75" customHeight="1" thickBot="1">
      <c r="A131" s="341" t="s">
        <v>153</v>
      </c>
      <c r="B131" s="341"/>
      <c r="C131" s="230"/>
      <c r="D131" s="230"/>
      <c r="E131" s="230" t="s">
        <v>311</v>
      </c>
    </row>
    <row r="132" spans="1:5" ht="13.5" customHeight="1" thickBot="1">
      <c r="A132" s="185" t="s">
        <v>47</v>
      </c>
      <c r="B132" s="198" t="s">
        <v>4</v>
      </c>
      <c r="C132" s="385" t="str">
        <f>+'2.1.sz.mell  '!C32</f>
        <v>-</v>
      </c>
      <c r="D132" s="385" t="str">
        <f>+'2.1.sz.mell  '!D32</f>
        <v>-</v>
      </c>
      <c r="E132" s="222" t="str">
        <f>+'2.1.sz.mell  '!E32</f>
        <v>-</v>
      </c>
    </row>
    <row r="133" spans="1:5" ht="13.5" customHeight="1" thickBot="1">
      <c r="A133" s="185" t="s">
        <v>48</v>
      </c>
      <c r="B133" s="198" t="s">
        <v>5</v>
      </c>
      <c r="C133" s="386" t="str">
        <f>+'2.2.sz.mell  '!C36</f>
        <v>-</v>
      </c>
      <c r="D133" s="386">
        <f>+'2.2.sz.mell  '!D36</f>
        <v>10</v>
      </c>
      <c r="E133" s="223">
        <f>+'2.2.sz.mell  '!E36</f>
        <v>2107</v>
      </c>
    </row>
    <row r="134" spans="1:5" ht="13.5" customHeight="1" thickBot="1">
      <c r="A134" s="185" t="s">
        <v>49</v>
      </c>
      <c r="B134" s="198" t="s">
        <v>326</v>
      </c>
      <c r="C134" s="383" t="e">
        <f>+C133+C132</f>
        <v>#VALUE!</v>
      </c>
      <c r="D134" s="383" t="e">
        <f>+D133+D132</f>
        <v>#VALUE!</v>
      </c>
      <c r="E134" s="219" t="e">
        <f>+E133+E132</f>
        <v>#VALUE!</v>
      </c>
    </row>
    <row r="135" spans="1:5" ht="7.5" customHeight="1">
      <c r="A135" s="326"/>
      <c r="B135" s="327"/>
      <c r="C135" s="328"/>
      <c r="D135" s="328"/>
      <c r="E135" s="328"/>
    </row>
    <row r="136" spans="1:5">
      <c r="A136" s="340" t="s">
        <v>312</v>
      </c>
      <c r="B136" s="340"/>
      <c r="C136" s="340"/>
      <c r="D136" s="340"/>
      <c r="E136" s="340"/>
    </row>
    <row r="137" spans="1:5" ht="12.75" customHeight="1" thickBot="1">
      <c r="A137" s="341" t="s">
        <v>313</v>
      </c>
      <c r="B137" s="341"/>
      <c r="C137" s="230"/>
      <c r="D137" s="230"/>
      <c r="E137" s="230" t="s">
        <v>311</v>
      </c>
    </row>
    <row r="138" spans="1:5" ht="12.75" customHeight="1" thickBot="1">
      <c r="A138" s="185" t="s">
        <v>47</v>
      </c>
      <c r="B138" s="198" t="s">
        <v>399</v>
      </c>
      <c r="C138" s="383">
        <f>+C139-C142</f>
        <v>4366</v>
      </c>
      <c r="D138" s="383">
        <f>+D139-D142</f>
        <v>4366</v>
      </c>
      <c r="E138" s="219">
        <f>+E139-E142</f>
        <v>0</v>
      </c>
    </row>
    <row r="139" spans="1:5" ht="12.75" customHeight="1" thickBot="1">
      <c r="A139" s="199" t="s">
        <v>121</v>
      </c>
      <c r="B139" s="329" t="s">
        <v>314</v>
      </c>
      <c r="C139" s="387">
        <f>+C53</f>
        <v>4366</v>
      </c>
      <c r="D139" s="387">
        <f>+D53</f>
        <v>4366</v>
      </c>
      <c r="E139" s="336">
        <f>+E53</f>
        <v>0</v>
      </c>
    </row>
    <row r="140" spans="1:5" ht="12.75" customHeight="1" thickBot="1">
      <c r="A140" s="200" t="s">
        <v>224</v>
      </c>
      <c r="B140" s="330" t="s">
        <v>315</v>
      </c>
      <c r="C140" s="386">
        <f>+'2.1.sz.mell  '!C27</f>
        <v>2269</v>
      </c>
      <c r="D140" s="386">
        <f>+'2.1.sz.mell  '!D27</f>
        <v>2269</v>
      </c>
      <c r="E140" s="223">
        <f>+'2.1.sz.mell  '!E27</f>
        <v>0</v>
      </c>
    </row>
    <row r="141" spans="1:5" ht="12.75" customHeight="1" thickBot="1">
      <c r="A141" s="200" t="s">
        <v>225</v>
      </c>
      <c r="B141" s="330" t="s">
        <v>316</v>
      </c>
      <c r="C141" s="386">
        <f>+'2.2.sz.mell  '!C31</f>
        <v>2097</v>
      </c>
      <c r="D141" s="386">
        <f>+'2.2.sz.mell  '!D31</f>
        <v>2097</v>
      </c>
      <c r="E141" s="223">
        <f>+'2.2.sz.mell  '!E31</f>
        <v>0</v>
      </c>
    </row>
    <row r="142" spans="1:5" ht="12.75" customHeight="1" thickBot="1">
      <c r="A142" s="199" t="s">
        <v>122</v>
      </c>
      <c r="B142" s="329" t="s">
        <v>317</v>
      </c>
      <c r="C142" s="387">
        <f>+C104</f>
        <v>0</v>
      </c>
      <c r="D142" s="387">
        <f>+D104</f>
        <v>0</v>
      </c>
      <c r="E142" s="336">
        <f>+E104</f>
        <v>0</v>
      </c>
    </row>
    <row r="143" spans="1:5" ht="12.75" customHeight="1" thickBot="1">
      <c r="A143" s="200" t="s">
        <v>226</v>
      </c>
      <c r="B143" s="330" t="s">
        <v>318</v>
      </c>
      <c r="C143" s="386">
        <f>+'2.1.sz.mell  '!G27</f>
        <v>0</v>
      </c>
      <c r="D143" s="386">
        <f>+'2.1.sz.mell  '!H27</f>
        <v>0</v>
      </c>
      <c r="E143" s="223">
        <f>+'2.1.sz.mell  '!I27</f>
        <v>0</v>
      </c>
    </row>
    <row r="144" spans="1:5" ht="12.75" customHeight="1" thickBot="1">
      <c r="A144" s="200" t="s">
        <v>227</v>
      </c>
      <c r="B144" s="330" t="s">
        <v>319</v>
      </c>
      <c r="C144" s="386">
        <f>+'2.2.sz.mell  '!G31</f>
        <v>0</v>
      </c>
      <c r="D144" s="386">
        <f>+'2.2.sz.mell  '!H31</f>
        <v>0</v>
      </c>
      <c r="E144" s="223">
        <f>+'2.2.sz.mell  '!I31</f>
        <v>0</v>
      </c>
    </row>
  </sheetData>
  <mergeCells count="8">
    <mergeCell ref="A1:E1"/>
    <mergeCell ref="A70:E70"/>
    <mergeCell ref="A72:A73"/>
    <mergeCell ref="B72:B73"/>
    <mergeCell ref="C72:E72"/>
    <mergeCell ref="A3:A4"/>
    <mergeCell ref="B3:B4"/>
    <mergeCell ref="C3:E3"/>
  </mergeCells>
  <phoneticPr fontId="0" type="noConversion"/>
  <printOptions horizontalCentered="1"/>
  <pageMargins left="0.78740157480314965" right="0.78740157480314965" top="1.4566929133858268" bottom="0.86614173228346458" header="0.78740157480314965" footer="0.59055118110236227"/>
  <pageSetup paperSize="9" scale="69" fitToHeight="2" orientation="portrait" r:id="rId1"/>
  <headerFooter alignWithMargins="0">
    <oddHeader>&amp;C&amp;"Times New Roman CE,Félkövér"&amp;12
Bosta Községi Önkormányzat
2013. ÉVI KÖLTSÉGVETÉSÉNEK ÖSSZEVONT MÉRLEGE&amp;10
&amp;R&amp;"Times New Roman CE,Félkövér dőlt"&amp;11 1.1. melléklet</oddHeader>
  </headerFooter>
  <rowBreaks count="1" manualBreakCount="1">
    <brk id="69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144"/>
  <sheetViews>
    <sheetView topLeftCell="A97" zoomScale="120" zoomScaleNormal="120" zoomScaleSheetLayoutView="130" workbookViewId="0">
      <selection activeCell="E80" sqref="E80"/>
    </sheetView>
  </sheetViews>
  <sheetFormatPr defaultRowHeight="15.75"/>
  <cols>
    <col min="1" max="1" width="9.5" style="331" customWidth="1"/>
    <col min="2" max="2" width="60.83203125" style="331" customWidth="1"/>
    <col min="3" max="5" width="15.83203125" style="332" customWidth="1"/>
    <col min="6" max="16384" width="9.33203125" style="33"/>
  </cols>
  <sheetData>
    <row r="1" spans="1:5" ht="15.95" customHeight="1">
      <c r="A1" s="416" t="s">
        <v>44</v>
      </c>
      <c r="B1" s="416"/>
      <c r="C1" s="416"/>
      <c r="D1" s="416"/>
      <c r="E1" s="416"/>
    </row>
    <row r="2" spans="1:5" ht="15.95" customHeight="1" thickBot="1">
      <c r="A2" s="337" t="s">
        <v>150</v>
      </c>
      <c r="B2" s="337"/>
      <c r="C2" s="224"/>
      <c r="D2" s="224"/>
      <c r="E2" s="224" t="s">
        <v>311</v>
      </c>
    </row>
    <row r="3" spans="1:5" ht="38.1" customHeight="1">
      <c r="A3" s="417" t="s">
        <v>99</v>
      </c>
      <c r="B3" s="419" t="s">
        <v>46</v>
      </c>
      <c r="C3" s="421" t="s">
        <v>0</v>
      </c>
      <c r="D3" s="421"/>
      <c r="E3" s="422"/>
    </row>
    <row r="4" spans="1:5" s="34" customFormat="1" ht="12" customHeight="1" thickBot="1">
      <c r="A4" s="418"/>
      <c r="B4" s="420"/>
      <c r="C4" s="342" t="s">
        <v>404</v>
      </c>
      <c r="D4" s="342" t="s">
        <v>405</v>
      </c>
      <c r="E4" s="343" t="s">
        <v>1</v>
      </c>
    </row>
    <row r="5" spans="1:5" s="1" customFormat="1" ht="12" customHeight="1" thickBot="1">
      <c r="A5" s="30">
        <v>1</v>
      </c>
      <c r="B5" s="31">
        <v>2</v>
      </c>
      <c r="C5" s="31">
        <v>3</v>
      </c>
      <c r="D5" s="31">
        <v>4</v>
      </c>
      <c r="E5" s="32">
        <v>5</v>
      </c>
    </row>
    <row r="6" spans="1:5" s="1" customFormat="1" ht="12" customHeight="1" thickBot="1">
      <c r="A6" s="24" t="s">
        <v>47</v>
      </c>
      <c r="B6" s="23" t="s">
        <v>165</v>
      </c>
      <c r="C6" s="353">
        <f>+C7+C12+C21</f>
        <v>1095</v>
      </c>
      <c r="D6" s="353">
        <f>+D7+D12+D21</f>
        <v>1115</v>
      </c>
      <c r="E6" s="201">
        <f>+E7+E12+E21</f>
        <v>765</v>
      </c>
    </row>
    <row r="7" spans="1:5" s="1" customFormat="1" ht="12" customHeight="1" thickBot="1">
      <c r="A7" s="22" t="s">
        <v>48</v>
      </c>
      <c r="B7" s="180" t="s">
        <v>388</v>
      </c>
      <c r="C7" s="354">
        <f>+C8+C9+C10+C11</f>
        <v>760</v>
      </c>
      <c r="D7" s="354">
        <f>+D8+D9+D10+D11</f>
        <v>780</v>
      </c>
      <c r="E7" s="202">
        <f>+E8+E9+E10+E11</f>
        <v>600</v>
      </c>
    </row>
    <row r="8" spans="1:5" s="1" customFormat="1" ht="12" customHeight="1">
      <c r="A8" s="15" t="s">
        <v>127</v>
      </c>
      <c r="B8" s="313" t="s">
        <v>84</v>
      </c>
      <c r="C8" s="355">
        <v>760</v>
      </c>
      <c r="D8" s="355">
        <v>760</v>
      </c>
      <c r="E8" s="204">
        <v>555</v>
      </c>
    </row>
    <row r="9" spans="1:5" s="1" customFormat="1" ht="12" customHeight="1">
      <c r="A9" s="15" t="s">
        <v>128</v>
      </c>
      <c r="B9" s="194" t="s">
        <v>100</v>
      </c>
      <c r="C9" s="355"/>
      <c r="D9" s="355"/>
      <c r="E9" s="204"/>
    </row>
    <row r="10" spans="1:5" s="1" customFormat="1" ht="12" customHeight="1">
      <c r="A10" s="15" t="s">
        <v>129</v>
      </c>
      <c r="B10" s="194" t="s">
        <v>166</v>
      </c>
      <c r="C10" s="355"/>
      <c r="D10" s="355">
        <v>20</v>
      </c>
      <c r="E10" s="204">
        <v>45</v>
      </c>
    </row>
    <row r="11" spans="1:5" s="1" customFormat="1" ht="12" customHeight="1" thickBot="1">
      <c r="A11" s="15" t="s">
        <v>130</v>
      </c>
      <c r="B11" s="314" t="s">
        <v>167</v>
      </c>
      <c r="C11" s="355"/>
      <c r="D11" s="355"/>
      <c r="E11" s="204"/>
    </row>
    <row r="12" spans="1:5" s="1" customFormat="1" ht="12" customHeight="1" thickBot="1">
      <c r="A12" s="22" t="s">
        <v>49</v>
      </c>
      <c r="B12" s="23" t="s">
        <v>168</v>
      </c>
      <c r="C12" s="354">
        <f>+C13+C14+C15+C16+C17+C18+C19+C20</f>
        <v>135</v>
      </c>
      <c r="D12" s="354">
        <f>+D13+D14+D15+D16+D17+D18+D19+D20</f>
        <v>135</v>
      </c>
      <c r="E12" s="202">
        <f>+E13+E14+E15+E16+E17+E18+E19+E20</f>
        <v>103</v>
      </c>
    </row>
    <row r="13" spans="1:5" s="1" customFormat="1" ht="12" customHeight="1">
      <c r="A13" s="19" t="s">
        <v>101</v>
      </c>
      <c r="B13" s="11" t="s">
        <v>173</v>
      </c>
      <c r="C13" s="356"/>
      <c r="D13" s="356"/>
      <c r="E13" s="203"/>
    </row>
    <row r="14" spans="1:5" s="1" customFormat="1" ht="12" customHeight="1">
      <c r="A14" s="15" t="s">
        <v>102</v>
      </c>
      <c r="B14" s="8" t="s">
        <v>174</v>
      </c>
      <c r="C14" s="355"/>
      <c r="D14" s="355"/>
      <c r="E14" s="204"/>
    </row>
    <row r="15" spans="1:5" s="1" customFormat="1" ht="12" customHeight="1">
      <c r="A15" s="15" t="s">
        <v>103</v>
      </c>
      <c r="B15" s="8" t="s">
        <v>175</v>
      </c>
      <c r="C15" s="355">
        <v>130</v>
      </c>
      <c r="D15" s="355">
        <v>130</v>
      </c>
      <c r="E15" s="204">
        <v>50</v>
      </c>
    </row>
    <row r="16" spans="1:5" s="1" customFormat="1" ht="12" customHeight="1">
      <c r="A16" s="15" t="s">
        <v>104</v>
      </c>
      <c r="B16" s="8" t="s">
        <v>176</v>
      </c>
      <c r="C16" s="355"/>
      <c r="D16" s="355"/>
      <c r="E16" s="204"/>
    </row>
    <row r="17" spans="1:5" s="1" customFormat="1" ht="12" customHeight="1">
      <c r="A17" s="14" t="s">
        <v>169</v>
      </c>
      <c r="B17" s="7" t="s">
        <v>177</v>
      </c>
      <c r="C17" s="357"/>
      <c r="D17" s="357"/>
      <c r="E17" s="205"/>
    </row>
    <row r="18" spans="1:5" s="1" customFormat="1" ht="12" customHeight="1">
      <c r="A18" s="15" t="s">
        <v>170</v>
      </c>
      <c r="B18" s="8" t="s">
        <v>257</v>
      </c>
      <c r="C18" s="355"/>
      <c r="D18" s="355"/>
      <c r="E18" s="204"/>
    </row>
    <row r="19" spans="1:5" s="1" customFormat="1" ht="12" customHeight="1">
      <c r="A19" s="15" t="s">
        <v>171</v>
      </c>
      <c r="B19" s="8" t="s">
        <v>179</v>
      </c>
      <c r="C19" s="355">
        <v>5</v>
      </c>
      <c r="D19" s="355">
        <v>5</v>
      </c>
      <c r="E19" s="204">
        <v>2</v>
      </c>
    </row>
    <row r="20" spans="1:5" s="1" customFormat="1" ht="12" customHeight="1" thickBot="1">
      <c r="A20" s="16" t="s">
        <v>172</v>
      </c>
      <c r="B20" s="9" t="s">
        <v>180</v>
      </c>
      <c r="C20" s="358"/>
      <c r="D20" s="358"/>
      <c r="E20" s="206">
        <v>51</v>
      </c>
    </row>
    <row r="21" spans="1:5" s="1" customFormat="1" ht="12" customHeight="1" thickBot="1">
      <c r="A21" s="22" t="s">
        <v>181</v>
      </c>
      <c r="B21" s="23" t="s">
        <v>258</v>
      </c>
      <c r="C21" s="359">
        <v>200</v>
      </c>
      <c r="D21" s="359">
        <v>200</v>
      </c>
      <c r="E21" s="207">
        <v>62</v>
      </c>
    </row>
    <row r="22" spans="1:5" s="1" customFormat="1" ht="12" customHeight="1" thickBot="1">
      <c r="A22" s="22" t="s">
        <v>51</v>
      </c>
      <c r="B22" s="23" t="s">
        <v>183</v>
      </c>
      <c r="C22" s="354">
        <f>+C23+C24+C25+C26+C27+C28+C29+C30</f>
        <v>7629</v>
      </c>
      <c r="D22" s="354">
        <f>+D23+D24+D25+D26+D27+D28+D29+D30</f>
        <v>11697</v>
      </c>
      <c r="E22" s="202">
        <f>+E23+E24+E25+E26+E27+E28+E29+E30</f>
        <v>7806</v>
      </c>
    </row>
    <row r="23" spans="1:5" s="1" customFormat="1" ht="12" customHeight="1">
      <c r="A23" s="17" t="s">
        <v>105</v>
      </c>
      <c r="B23" s="10" t="s">
        <v>189</v>
      </c>
      <c r="C23" s="360"/>
      <c r="D23" s="360"/>
      <c r="E23" s="208"/>
    </row>
    <row r="24" spans="1:5" s="1" customFormat="1" ht="12" customHeight="1">
      <c r="A24" s="15" t="s">
        <v>106</v>
      </c>
      <c r="B24" s="8" t="s">
        <v>190</v>
      </c>
      <c r="C24" s="355">
        <v>7629</v>
      </c>
      <c r="D24" s="355">
        <v>11022</v>
      </c>
      <c r="E24" s="204">
        <v>7131</v>
      </c>
    </row>
    <row r="25" spans="1:5" s="1" customFormat="1" ht="12" customHeight="1">
      <c r="A25" s="15" t="s">
        <v>107</v>
      </c>
      <c r="B25" s="8" t="s">
        <v>191</v>
      </c>
      <c r="C25" s="355"/>
      <c r="D25" s="355">
        <v>546</v>
      </c>
      <c r="E25" s="204">
        <v>546</v>
      </c>
    </row>
    <row r="26" spans="1:5" s="1" customFormat="1" ht="12" customHeight="1">
      <c r="A26" s="18" t="s">
        <v>184</v>
      </c>
      <c r="B26" s="8" t="s">
        <v>110</v>
      </c>
      <c r="C26" s="361"/>
      <c r="D26" s="361"/>
      <c r="E26" s="209"/>
    </row>
    <row r="27" spans="1:5" s="1" customFormat="1" ht="12" customHeight="1">
      <c r="A27" s="18" t="s">
        <v>185</v>
      </c>
      <c r="B27" s="8" t="s">
        <v>192</v>
      </c>
      <c r="C27" s="361"/>
      <c r="D27" s="361"/>
      <c r="E27" s="209"/>
    </row>
    <row r="28" spans="1:5" s="1" customFormat="1" ht="12" customHeight="1">
      <c r="A28" s="15" t="s">
        <v>186</v>
      </c>
      <c r="B28" s="8" t="s">
        <v>193</v>
      </c>
      <c r="C28" s="355"/>
      <c r="D28" s="355"/>
      <c r="E28" s="204"/>
    </row>
    <row r="29" spans="1:5" s="1" customFormat="1" ht="12" customHeight="1">
      <c r="A29" s="15" t="s">
        <v>187</v>
      </c>
      <c r="B29" s="8" t="s">
        <v>259</v>
      </c>
      <c r="C29" s="362"/>
      <c r="D29" s="362"/>
      <c r="E29" s="210"/>
    </row>
    <row r="30" spans="1:5" s="1" customFormat="1" ht="12" customHeight="1" thickBot="1">
      <c r="A30" s="15" t="s">
        <v>188</v>
      </c>
      <c r="B30" s="13" t="s">
        <v>194</v>
      </c>
      <c r="C30" s="362"/>
      <c r="D30" s="362">
        <v>129</v>
      </c>
      <c r="E30" s="210">
        <v>129</v>
      </c>
    </row>
    <row r="31" spans="1:5" s="1" customFormat="1" ht="12" customHeight="1" thickBot="1">
      <c r="A31" s="173" t="s">
        <v>52</v>
      </c>
      <c r="B31" s="23" t="s">
        <v>389</v>
      </c>
      <c r="C31" s="354">
        <f>+C32+C38</f>
        <v>0</v>
      </c>
      <c r="D31" s="354">
        <f>+D32+D38</f>
        <v>3271</v>
      </c>
      <c r="E31" s="202">
        <f>+E32+E38</f>
        <v>3271</v>
      </c>
    </row>
    <row r="32" spans="1:5" s="1" customFormat="1" ht="12" customHeight="1">
      <c r="A32" s="174" t="s">
        <v>108</v>
      </c>
      <c r="B32" s="315" t="s">
        <v>390</v>
      </c>
      <c r="C32" s="363">
        <f>+C33+C34+C35+C36+C37</f>
        <v>0</v>
      </c>
      <c r="D32" s="363">
        <f>+D33+D34+D35+D36+D37</f>
        <v>3271</v>
      </c>
      <c r="E32" s="214">
        <f>+E33+E34+E35+E36+E37</f>
        <v>3271</v>
      </c>
    </row>
    <row r="33" spans="1:5" s="1" customFormat="1" ht="12" customHeight="1">
      <c r="A33" s="175" t="s">
        <v>111</v>
      </c>
      <c r="B33" s="181" t="s">
        <v>260</v>
      </c>
      <c r="C33" s="362"/>
      <c r="D33" s="362"/>
      <c r="E33" s="210"/>
    </row>
    <row r="34" spans="1:5" s="1" customFormat="1" ht="12" customHeight="1">
      <c r="A34" s="175" t="s">
        <v>112</v>
      </c>
      <c r="B34" s="181" t="s">
        <v>261</v>
      </c>
      <c r="C34" s="362"/>
      <c r="D34" s="362"/>
      <c r="E34" s="210"/>
    </row>
    <row r="35" spans="1:5" s="1" customFormat="1" ht="12" customHeight="1">
      <c r="A35" s="175" t="s">
        <v>113</v>
      </c>
      <c r="B35" s="181" t="s">
        <v>262</v>
      </c>
      <c r="C35" s="362"/>
      <c r="D35" s="362">
        <v>280</v>
      </c>
      <c r="E35" s="210">
        <v>280</v>
      </c>
    </row>
    <row r="36" spans="1:5" s="1" customFormat="1" ht="12" customHeight="1">
      <c r="A36" s="175" t="s">
        <v>114</v>
      </c>
      <c r="B36" s="181" t="s">
        <v>263</v>
      </c>
      <c r="C36" s="362"/>
      <c r="D36" s="362"/>
      <c r="E36" s="210"/>
    </row>
    <row r="37" spans="1:5" s="1" customFormat="1" ht="12" customHeight="1">
      <c r="A37" s="175" t="s">
        <v>195</v>
      </c>
      <c r="B37" s="181" t="s">
        <v>391</v>
      </c>
      <c r="C37" s="362"/>
      <c r="D37" s="362">
        <v>2991</v>
      </c>
      <c r="E37" s="210">
        <v>2991</v>
      </c>
    </row>
    <row r="38" spans="1:5" s="1" customFormat="1" ht="12" customHeight="1">
      <c r="A38" s="175" t="s">
        <v>109</v>
      </c>
      <c r="B38" s="182" t="s">
        <v>392</v>
      </c>
      <c r="C38" s="364">
        <f>+C39+C40+C41+C42+C43</f>
        <v>0</v>
      </c>
      <c r="D38" s="364">
        <f>+D39+D40+D41+D42+D43</f>
        <v>0</v>
      </c>
      <c r="E38" s="215">
        <f>+E39+E40+E41+E42+E43</f>
        <v>0</v>
      </c>
    </row>
    <row r="39" spans="1:5" s="1" customFormat="1" ht="12" customHeight="1">
      <c r="A39" s="175" t="s">
        <v>117</v>
      </c>
      <c r="B39" s="181" t="s">
        <v>260</v>
      </c>
      <c r="C39" s="362"/>
      <c r="D39" s="362"/>
      <c r="E39" s="210"/>
    </row>
    <row r="40" spans="1:5" s="1" customFormat="1" ht="12" customHeight="1">
      <c r="A40" s="175" t="s">
        <v>118</v>
      </c>
      <c r="B40" s="181" t="s">
        <v>261</v>
      </c>
      <c r="C40" s="362"/>
      <c r="D40" s="362"/>
      <c r="E40" s="210"/>
    </row>
    <row r="41" spans="1:5" s="1" customFormat="1" ht="12" customHeight="1">
      <c r="A41" s="175" t="s">
        <v>119</v>
      </c>
      <c r="B41" s="181" t="s">
        <v>262</v>
      </c>
      <c r="C41" s="362"/>
      <c r="D41" s="362">
        <v>0</v>
      </c>
      <c r="E41" s="210">
        <v>0</v>
      </c>
    </row>
    <row r="42" spans="1:5" s="1" customFormat="1" ht="12" customHeight="1">
      <c r="A42" s="175" t="s">
        <v>120</v>
      </c>
      <c r="B42" s="183" t="s">
        <v>263</v>
      </c>
      <c r="C42" s="362"/>
      <c r="D42" s="362"/>
      <c r="E42" s="210"/>
    </row>
    <row r="43" spans="1:5" s="1" customFormat="1" ht="12" customHeight="1" thickBot="1">
      <c r="A43" s="176" t="s">
        <v>196</v>
      </c>
      <c r="B43" s="184" t="s">
        <v>393</v>
      </c>
      <c r="C43" s="365"/>
      <c r="D43" s="365"/>
      <c r="E43" s="366"/>
    </row>
    <row r="44" spans="1:5" s="1" customFormat="1" ht="12" customHeight="1" thickBot="1">
      <c r="A44" s="22" t="s">
        <v>197</v>
      </c>
      <c r="B44" s="316" t="s">
        <v>264</v>
      </c>
      <c r="C44" s="354">
        <f>+C45+C46</f>
        <v>0</v>
      </c>
      <c r="D44" s="354">
        <f>+D45+D46</f>
        <v>0</v>
      </c>
      <c r="E44" s="202">
        <f>+E45+E46</f>
        <v>0</v>
      </c>
    </row>
    <row r="45" spans="1:5" s="1" customFormat="1" ht="12" customHeight="1">
      <c r="A45" s="17" t="s">
        <v>115</v>
      </c>
      <c r="B45" s="194" t="s">
        <v>265</v>
      </c>
      <c r="C45" s="360"/>
      <c r="D45" s="360"/>
      <c r="E45" s="208"/>
    </row>
    <row r="46" spans="1:5" s="1" customFormat="1" ht="12" customHeight="1" thickBot="1">
      <c r="A46" s="14" t="s">
        <v>116</v>
      </c>
      <c r="B46" s="189" t="s">
        <v>269</v>
      </c>
      <c r="C46" s="357"/>
      <c r="D46" s="357"/>
      <c r="E46" s="205"/>
    </row>
    <row r="47" spans="1:5" s="1" customFormat="1" ht="12" customHeight="1" thickBot="1">
      <c r="A47" s="22" t="s">
        <v>54</v>
      </c>
      <c r="B47" s="316" t="s">
        <v>268</v>
      </c>
      <c r="C47" s="354">
        <f>+C48+C49+C50</f>
        <v>0</v>
      </c>
      <c r="D47" s="354">
        <f>+D48+D49+D50</f>
        <v>0</v>
      </c>
      <c r="E47" s="202">
        <f>+E48+E49+E50</f>
        <v>0</v>
      </c>
    </row>
    <row r="48" spans="1:5" s="1" customFormat="1" ht="12" customHeight="1">
      <c r="A48" s="17" t="s">
        <v>200</v>
      </c>
      <c r="B48" s="194" t="s">
        <v>198</v>
      </c>
      <c r="C48" s="367"/>
      <c r="D48" s="367"/>
      <c r="E48" s="368"/>
    </row>
    <row r="49" spans="1:5" s="1" customFormat="1" ht="12" customHeight="1">
      <c r="A49" s="15" t="s">
        <v>201</v>
      </c>
      <c r="B49" s="181" t="s">
        <v>199</v>
      </c>
      <c r="C49" s="362"/>
      <c r="D49" s="362"/>
      <c r="E49" s="210"/>
    </row>
    <row r="50" spans="1:5" s="1" customFormat="1" ht="17.25" customHeight="1" thickBot="1">
      <c r="A50" s="14" t="s">
        <v>320</v>
      </c>
      <c r="B50" s="189" t="s">
        <v>266</v>
      </c>
      <c r="C50" s="369"/>
      <c r="D50" s="369"/>
      <c r="E50" s="370"/>
    </row>
    <row r="51" spans="1:5" s="1" customFormat="1" ht="12" customHeight="1" thickBot="1">
      <c r="A51" s="22" t="s">
        <v>202</v>
      </c>
      <c r="B51" s="317" t="s">
        <v>267</v>
      </c>
      <c r="C51" s="371"/>
      <c r="D51" s="371"/>
      <c r="E51" s="211">
        <v>480</v>
      </c>
    </row>
    <row r="52" spans="1:5" s="1" customFormat="1" ht="12" customHeight="1" thickBot="1">
      <c r="A52" s="22" t="s">
        <v>56</v>
      </c>
      <c r="B52" s="25" t="s">
        <v>203</v>
      </c>
      <c r="C52" s="372">
        <f>+C7+C12+C21+C22+C31+C44+C47+C51</f>
        <v>8724</v>
      </c>
      <c r="D52" s="372">
        <f>+D7+D12+D21+D22+D31+D44+D47+D51</f>
        <v>16083</v>
      </c>
      <c r="E52" s="212">
        <f>+E7+E12+E21+E22+E31+E44+E47+E51</f>
        <v>12322</v>
      </c>
    </row>
    <row r="53" spans="1:5" s="1" customFormat="1" ht="12" customHeight="1" thickBot="1">
      <c r="A53" s="185" t="s">
        <v>57</v>
      </c>
      <c r="B53" s="180" t="s">
        <v>270</v>
      </c>
      <c r="C53" s="373">
        <f>+C54+C60</f>
        <v>4366</v>
      </c>
      <c r="D53" s="373">
        <f>+D54+D60</f>
        <v>4366</v>
      </c>
      <c r="E53" s="213">
        <f>+E54+E60</f>
        <v>0</v>
      </c>
    </row>
    <row r="54" spans="1:5" s="1" customFormat="1" ht="12" customHeight="1">
      <c r="A54" s="318" t="s">
        <v>143</v>
      </c>
      <c r="B54" s="315" t="s">
        <v>350</v>
      </c>
      <c r="C54" s="363">
        <f>+C55+C56+C57+C58+C59</f>
        <v>4366</v>
      </c>
      <c r="D54" s="363">
        <f>+D55+D56+D57+D58+D59</f>
        <v>4366</v>
      </c>
      <c r="E54" s="214">
        <f>+E55+E56+E57+E58+E59</f>
        <v>0</v>
      </c>
    </row>
    <row r="55" spans="1:5" s="1" customFormat="1" ht="12" customHeight="1">
      <c r="A55" s="186" t="s">
        <v>282</v>
      </c>
      <c r="B55" s="181" t="s">
        <v>271</v>
      </c>
      <c r="C55" s="362">
        <v>4366</v>
      </c>
      <c r="D55" s="362">
        <v>4366</v>
      </c>
      <c r="E55" s="210"/>
    </row>
    <row r="56" spans="1:5" s="1" customFormat="1" ht="12" customHeight="1">
      <c r="A56" s="186" t="s">
        <v>283</v>
      </c>
      <c r="B56" s="181" t="s">
        <v>272</v>
      </c>
      <c r="C56" s="362"/>
      <c r="D56" s="362"/>
      <c r="E56" s="210"/>
    </row>
    <row r="57" spans="1:5" s="1" customFormat="1" ht="12" customHeight="1">
      <c r="A57" s="186" t="s">
        <v>284</v>
      </c>
      <c r="B57" s="181" t="s">
        <v>273</v>
      </c>
      <c r="C57" s="362"/>
      <c r="D57" s="362"/>
      <c r="E57" s="210"/>
    </row>
    <row r="58" spans="1:5" s="1" customFormat="1" ht="12" customHeight="1">
      <c r="A58" s="186" t="s">
        <v>285</v>
      </c>
      <c r="B58" s="181" t="s">
        <v>274</v>
      </c>
      <c r="C58" s="362"/>
      <c r="D58" s="362"/>
      <c r="E58" s="210"/>
    </row>
    <row r="59" spans="1:5" s="1" customFormat="1" ht="12" customHeight="1">
      <c r="A59" s="186" t="s">
        <v>286</v>
      </c>
      <c r="B59" s="181" t="s">
        <v>275</v>
      </c>
      <c r="C59" s="362"/>
      <c r="D59" s="362"/>
      <c r="E59" s="210"/>
    </row>
    <row r="60" spans="1:5" s="1" customFormat="1" ht="12" customHeight="1">
      <c r="A60" s="187" t="s">
        <v>144</v>
      </c>
      <c r="B60" s="182" t="s">
        <v>349</v>
      </c>
      <c r="C60" s="364">
        <f>+C61+C62+C63+C64+C65</f>
        <v>0</v>
      </c>
      <c r="D60" s="364">
        <f>+D61+D62+D63+D64+D65</f>
        <v>0</v>
      </c>
      <c r="E60" s="215">
        <f>+E61+E62+E63+E64+E65</f>
        <v>0</v>
      </c>
    </row>
    <row r="61" spans="1:5" s="1" customFormat="1" ht="12" customHeight="1">
      <c r="A61" s="186" t="s">
        <v>287</v>
      </c>
      <c r="B61" s="181" t="s">
        <v>276</v>
      </c>
      <c r="C61" s="362"/>
      <c r="D61" s="362"/>
      <c r="E61" s="210"/>
    </row>
    <row r="62" spans="1:5" s="1" customFormat="1" ht="12" customHeight="1">
      <c r="A62" s="186" t="s">
        <v>288</v>
      </c>
      <c r="B62" s="181" t="s">
        <v>277</v>
      </c>
      <c r="C62" s="362"/>
      <c r="D62" s="362"/>
      <c r="E62" s="210"/>
    </row>
    <row r="63" spans="1:5" s="1" customFormat="1" ht="12" customHeight="1">
      <c r="A63" s="186" t="s">
        <v>289</v>
      </c>
      <c r="B63" s="181" t="s">
        <v>278</v>
      </c>
      <c r="C63" s="362"/>
      <c r="D63" s="362"/>
      <c r="E63" s="210"/>
    </row>
    <row r="64" spans="1:5" s="1" customFormat="1" ht="12" customHeight="1">
      <c r="A64" s="186" t="s">
        <v>290</v>
      </c>
      <c r="B64" s="181" t="s">
        <v>279</v>
      </c>
      <c r="C64" s="362"/>
      <c r="D64" s="362"/>
      <c r="E64" s="210"/>
    </row>
    <row r="65" spans="1:5" s="1" customFormat="1" ht="12" customHeight="1" thickBot="1">
      <c r="A65" s="188" t="s">
        <v>291</v>
      </c>
      <c r="B65" s="189" t="s">
        <v>280</v>
      </c>
      <c r="C65" s="374"/>
      <c r="D65" s="374"/>
      <c r="E65" s="216"/>
    </row>
    <row r="66" spans="1:5" s="1" customFormat="1" ht="13.5" customHeight="1" thickBot="1">
      <c r="A66" s="190" t="s">
        <v>58</v>
      </c>
      <c r="B66" s="319" t="s">
        <v>347</v>
      </c>
      <c r="C66" s="373">
        <f>+C52+C53</f>
        <v>13090</v>
      </c>
      <c r="D66" s="373">
        <f>+D52+D53</f>
        <v>20449</v>
      </c>
      <c r="E66" s="213">
        <f>+E52+E53</f>
        <v>12322</v>
      </c>
    </row>
    <row r="67" spans="1:5" s="1" customFormat="1" ht="12" customHeight="1" thickBot="1">
      <c r="A67" s="191" t="s">
        <v>59</v>
      </c>
      <c r="B67" s="320" t="s">
        <v>281</v>
      </c>
      <c r="C67" s="375"/>
      <c r="D67" s="375"/>
      <c r="E67" s="225">
        <v>251</v>
      </c>
    </row>
    <row r="68" spans="1:5" s="1" customFormat="1" ht="12.95" customHeight="1" thickBot="1">
      <c r="A68" s="190" t="s">
        <v>60</v>
      </c>
      <c r="B68" s="319" t="s">
        <v>348</v>
      </c>
      <c r="C68" s="376">
        <f>+C66+C67</f>
        <v>13090</v>
      </c>
      <c r="D68" s="376">
        <f>+D66+D67</f>
        <v>20449</v>
      </c>
      <c r="E68" s="226">
        <f>+E66+E67</f>
        <v>12573</v>
      </c>
    </row>
    <row r="69" spans="1:5" ht="16.5" customHeight="1">
      <c r="A69" s="5"/>
      <c r="B69" s="6"/>
      <c r="C69" s="217"/>
      <c r="D69" s="217"/>
      <c r="E69" s="217"/>
    </row>
    <row r="70" spans="1:5" s="231" customFormat="1" ht="16.5" customHeight="1">
      <c r="A70" s="416" t="s">
        <v>76</v>
      </c>
      <c r="B70" s="416"/>
      <c r="C70" s="416"/>
      <c r="D70" s="416"/>
      <c r="E70" s="416"/>
    </row>
    <row r="71" spans="1:5" ht="38.1" customHeight="1" thickBot="1">
      <c r="A71" s="338" t="s">
        <v>151</v>
      </c>
      <c r="B71" s="338"/>
      <c r="C71" s="77"/>
      <c r="D71" s="77"/>
      <c r="E71" s="77" t="s">
        <v>311</v>
      </c>
    </row>
    <row r="72" spans="1:5" s="34" customFormat="1" ht="12" customHeight="1">
      <c r="A72" s="417" t="s">
        <v>99</v>
      </c>
      <c r="B72" s="419" t="s">
        <v>403</v>
      </c>
      <c r="C72" s="421" t="s">
        <v>0</v>
      </c>
      <c r="D72" s="421"/>
      <c r="E72" s="422"/>
    </row>
    <row r="73" spans="1:5" ht="12" customHeight="1" thickBot="1">
      <c r="A73" s="418"/>
      <c r="B73" s="420"/>
      <c r="C73" s="342" t="s">
        <v>404</v>
      </c>
      <c r="D73" s="342" t="s">
        <v>405</v>
      </c>
      <c r="E73" s="343" t="s">
        <v>1</v>
      </c>
    </row>
    <row r="74" spans="1:5" ht="12" customHeight="1" thickBot="1">
      <c r="A74" s="30">
        <v>1</v>
      </c>
      <c r="B74" s="31">
        <v>2</v>
      </c>
      <c r="C74" s="31">
        <v>3</v>
      </c>
      <c r="D74" s="31">
        <v>4</v>
      </c>
      <c r="E74" s="32">
        <v>5</v>
      </c>
    </row>
    <row r="75" spans="1:5" ht="12" customHeight="1" thickBot="1">
      <c r="A75" s="24" t="s">
        <v>47</v>
      </c>
      <c r="B75" s="29" t="s">
        <v>204</v>
      </c>
      <c r="C75" s="353">
        <f>+C76+C77+C78+C79+C80</f>
        <v>10543</v>
      </c>
      <c r="D75" s="353">
        <f>+D76+D77+D78+D79+D80</f>
        <v>17514</v>
      </c>
      <c r="E75" s="201">
        <f>+E76+E77+E78+E79+E80</f>
        <v>9453</v>
      </c>
    </row>
    <row r="76" spans="1:5" ht="12" customHeight="1">
      <c r="A76" s="19" t="s">
        <v>121</v>
      </c>
      <c r="B76" s="11" t="s">
        <v>77</v>
      </c>
      <c r="C76" s="356">
        <v>2556</v>
      </c>
      <c r="D76" s="356">
        <v>4882</v>
      </c>
      <c r="E76" s="203">
        <v>2387</v>
      </c>
    </row>
    <row r="77" spans="1:5" ht="12" customHeight="1">
      <c r="A77" s="15" t="s">
        <v>122</v>
      </c>
      <c r="B77" s="8" t="s">
        <v>205</v>
      </c>
      <c r="C77" s="355">
        <v>690</v>
      </c>
      <c r="D77" s="355">
        <v>1016</v>
      </c>
      <c r="E77" s="204">
        <v>490</v>
      </c>
    </row>
    <row r="78" spans="1:5" ht="12" customHeight="1">
      <c r="A78" s="15" t="s">
        <v>123</v>
      </c>
      <c r="B78" s="8" t="s">
        <v>141</v>
      </c>
      <c r="C78" s="361">
        <v>2304</v>
      </c>
      <c r="D78" s="361">
        <v>2684</v>
      </c>
      <c r="E78" s="209">
        <v>1233</v>
      </c>
    </row>
    <row r="79" spans="1:5" ht="12" customHeight="1">
      <c r="A79" s="15" t="s">
        <v>124</v>
      </c>
      <c r="B79" s="12" t="s">
        <v>206</v>
      </c>
      <c r="C79" s="361">
        <v>2455</v>
      </c>
      <c r="D79" s="361">
        <v>6292</v>
      </c>
      <c r="E79" s="209">
        <v>4449</v>
      </c>
    </row>
    <row r="80" spans="1:5" ht="12" customHeight="1">
      <c r="A80" s="15" t="s">
        <v>132</v>
      </c>
      <c r="B80" s="21" t="s">
        <v>207</v>
      </c>
      <c r="C80" s="361">
        <v>2538</v>
      </c>
      <c r="D80" s="361">
        <v>2640</v>
      </c>
      <c r="E80" s="209">
        <v>894</v>
      </c>
    </row>
    <row r="81" spans="1:5" ht="12" customHeight="1">
      <c r="A81" s="15" t="s">
        <v>125</v>
      </c>
      <c r="B81" s="8" t="s">
        <v>228</v>
      </c>
      <c r="C81" s="361"/>
      <c r="D81" s="361"/>
      <c r="E81" s="209"/>
    </row>
    <row r="82" spans="1:5" ht="12" customHeight="1">
      <c r="A82" s="15" t="s">
        <v>126</v>
      </c>
      <c r="B82" s="80" t="s">
        <v>229</v>
      </c>
      <c r="C82" s="361"/>
      <c r="D82" s="361"/>
      <c r="E82" s="209"/>
    </row>
    <row r="83" spans="1:5" ht="12" customHeight="1">
      <c r="A83" s="15" t="s">
        <v>133</v>
      </c>
      <c r="B83" s="80" t="s">
        <v>292</v>
      </c>
      <c r="C83" s="361">
        <v>2300</v>
      </c>
      <c r="D83" s="361">
        <v>2402</v>
      </c>
      <c r="E83" s="209">
        <v>814</v>
      </c>
    </row>
    <row r="84" spans="1:5" ht="12" customHeight="1">
      <c r="A84" s="15" t="s">
        <v>134</v>
      </c>
      <c r="B84" s="81" t="s">
        <v>230</v>
      </c>
      <c r="C84" s="361">
        <v>238</v>
      </c>
      <c r="D84" s="361">
        <v>238</v>
      </c>
      <c r="E84" s="209">
        <v>80</v>
      </c>
    </row>
    <row r="85" spans="1:5" ht="12" customHeight="1">
      <c r="A85" s="14" t="s">
        <v>135</v>
      </c>
      <c r="B85" s="82" t="s">
        <v>231</v>
      </c>
      <c r="C85" s="361"/>
      <c r="D85" s="361"/>
      <c r="E85" s="209"/>
    </row>
    <row r="86" spans="1:5" ht="12" customHeight="1">
      <c r="A86" s="15" t="s">
        <v>136</v>
      </c>
      <c r="B86" s="82" t="s">
        <v>232</v>
      </c>
      <c r="C86" s="361"/>
      <c r="D86" s="361"/>
      <c r="E86" s="209"/>
    </row>
    <row r="87" spans="1:5" ht="12" customHeight="1" thickBot="1">
      <c r="A87" s="20" t="s">
        <v>138</v>
      </c>
      <c r="B87" s="83" t="s">
        <v>233</v>
      </c>
      <c r="C87" s="377"/>
      <c r="D87" s="377"/>
      <c r="E87" s="218"/>
    </row>
    <row r="88" spans="1:5" ht="12" customHeight="1" thickBot="1">
      <c r="A88" s="22" t="s">
        <v>48</v>
      </c>
      <c r="B88" s="28" t="s">
        <v>321</v>
      </c>
      <c r="C88" s="354">
        <f>+C89+C90+C91</f>
        <v>2097</v>
      </c>
      <c r="D88" s="354">
        <f>+D89+D90+D91</f>
        <v>2107</v>
      </c>
      <c r="E88" s="202">
        <f>+E89+E90+E91</f>
        <v>2107</v>
      </c>
    </row>
    <row r="89" spans="1:5" ht="12" customHeight="1">
      <c r="A89" s="17" t="s">
        <v>127</v>
      </c>
      <c r="B89" s="8" t="s">
        <v>293</v>
      </c>
      <c r="C89" s="360"/>
      <c r="D89" s="360"/>
      <c r="E89" s="208"/>
    </row>
    <row r="90" spans="1:5" ht="12" customHeight="1">
      <c r="A90" s="17" t="s">
        <v>128</v>
      </c>
      <c r="B90" s="13" t="s">
        <v>208</v>
      </c>
      <c r="C90" s="355">
        <v>2097</v>
      </c>
      <c r="D90" s="355">
        <v>2097</v>
      </c>
      <c r="E90" s="204">
        <v>2097</v>
      </c>
    </row>
    <row r="91" spans="1:5" ht="12" customHeight="1">
      <c r="A91" s="17" t="s">
        <v>129</v>
      </c>
      <c r="B91" s="181" t="s">
        <v>322</v>
      </c>
      <c r="C91" s="355">
        <v>0</v>
      </c>
      <c r="D91" s="355">
        <v>10</v>
      </c>
      <c r="E91" s="204">
        <v>10</v>
      </c>
    </row>
    <row r="92" spans="1:5" ht="22.5">
      <c r="A92" s="17" t="s">
        <v>130</v>
      </c>
      <c r="B92" s="181" t="s">
        <v>394</v>
      </c>
      <c r="C92" s="355"/>
      <c r="D92" s="355"/>
      <c r="E92" s="204"/>
    </row>
    <row r="93" spans="1:5" ht="12" customHeight="1">
      <c r="A93" s="17" t="s">
        <v>131</v>
      </c>
      <c r="B93" s="181" t="s">
        <v>323</v>
      </c>
      <c r="C93" s="355"/>
      <c r="D93" s="355"/>
      <c r="E93" s="204"/>
    </row>
    <row r="94" spans="1:5" ht="12" customHeight="1">
      <c r="A94" s="17" t="s">
        <v>137</v>
      </c>
      <c r="B94" s="181" t="s">
        <v>324</v>
      </c>
      <c r="C94" s="355"/>
      <c r="D94" s="355"/>
      <c r="E94" s="204"/>
    </row>
    <row r="95" spans="1:5" ht="12" customHeight="1">
      <c r="A95" s="17" t="s">
        <v>139</v>
      </c>
      <c r="B95" s="321" t="s">
        <v>295</v>
      </c>
      <c r="C95" s="355"/>
      <c r="D95" s="355"/>
      <c r="E95" s="204"/>
    </row>
    <row r="96" spans="1:5" ht="24" customHeight="1">
      <c r="A96" s="17" t="s">
        <v>209</v>
      </c>
      <c r="B96" s="321" t="s">
        <v>296</v>
      </c>
      <c r="C96" s="355"/>
      <c r="D96" s="355"/>
      <c r="E96" s="204"/>
    </row>
    <row r="97" spans="1:5" ht="21.75" customHeight="1">
      <c r="A97" s="17" t="s">
        <v>210</v>
      </c>
      <c r="B97" s="321" t="s">
        <v>294</v>
      </c>
      <c r="C97" s="355"/>
      <c r="D97" s="355"/>
      <c r="E97" s="204"/>
    </row>
    <row r="98" spans="1:5" ht="12" customHeight="1" thickBot="1">
      <c r="A98" s="14" t="s">
        <v>211</v>
      </c>
      <c r="B98" s="322" t="s">
        <v>417</v>
      </c>
      <c r="C98" s="361"/>
      <c r="D98" s="361"/>
      <c r="E98" s="209"/>
    </row>
    <row r="99" spans="1:5" ht="12" customHeight="1" thickBot="1">
      <c r="A99" s="22" t="s">
        <v>49</v>
      </c>
      <c r="B99" s="67" t="s">
        <v>325</v>
      </c>
      <c r="C99" s="354">
        <f>+C100+C101</f>
        <v>450</v>
      </c>
      <c r="D99" s="354">
        <f>+D100+D101</f>
        <v>828</v>
      </c>
      <c r="E99" s="202">
        <f>+E100+E101</f>
        <v>0</v>
      </c>
    </row>
    <row r="100" spans="1:5" s="179" customFormat="1" ht="12" customHeight="1">
      <c r="A100" s="17" t="s">
        <v>101</v>
      </c>
      <c r="B100" s="10" t="s">
        <v>88</v>
      </c>
      <c r="C100" s="360"/>
      <c r="D100" s="360"/>
      <c r="E100" s="208"/>
    </row>
    <row r="101" spans="1:5" ht="12" customHeight="1" thickBot="1">
      <c r="A101" s="18" t="s">
        <v>102</v>
      </c>
      <c r="B101" s="13" t="s">
        <v>89</v>
      </c>
      <c r="C101" s="361">
        <v>450</v>
      </c>
      <c r="D101" s="361">
        <v>828</v>
      </c>
      <c r="E101" s="209"/>
    </row>
    <row r="102" spans="1:5" ht="12" customHeight="1" thickBot="1">
      <c r="A102" s="185" t="s">
        <v>50</v>
      </c>
      <c r="B102" s="180" t="s">
        <v>297</v>
      </c>
      <c r="C102" s="378"/>
      <c r="D102" s="378"/>
      <c r="E102" s="379">
        <v>130</v>
      </c>
    </row>
    <row r="103" spans="1:5" ht="12" customHeight="1" thickBot="1">
      <c r="A103" s="177" t="s">
        <v>51</v>
      </c>
      <c r="B103" s="178" t="s">
        <v>156</v>
      </c>
      <c r="C103" s="353">
        <f>+C75+C88+C99+C102</f>
        <v>13090</v>
      </c>
      <c r="D103" s="353">
        <f>+D75+D88+D99+D102</f>
        <v>20449</v>
      </c>
      <c r="E103" s="201">
        <f>+E75+E88+E99+E102</f>
        <v>11690</v>
      </c>
    </row>
    <row r="104" spans="1:5" ht="12" customHeight="1" thickBot="1">
      <c r="A104" s="185" t="s">
        <v>52</v>
      </c>
      <c r="B104" s="180" t="s">
        <v>395</v>
      </c>
      <c r="C104" s="354">
        <f>+C105+C113</f>
        <v>0</v>
      </c>
      <c r="D104" s="354">
        <f>+D105+D113</f>
        <v>0</v>
      </c>
      <c r="E104" s="202">
        <f>+E105+E113</f>
        <v>0</v>
      </c>
    </row>
    <row r="105" spans="1:5" ht="12" customHeight="1" thickBot="1">
      <c r="A105" s="192" t="s">
        <v>108</v>
      </c>
      <c r="B105" s="323" t="s">
        <v>396</v>
      </c>
      <c r="C105" s="354">
        <f>+C106+C107+C108+C109+C110+C111+C112</f>
        <v>0</v>
      </c>
      <c r="D105" s="354">
        <f>+D106+D107+D108+D109+D110+D111+D112</f>
        <v>0</v>
      </c>
      <c r="E105" s="202">
        <f>+E106+E107+E108+E109+E110+E111+E112</f>
        <v>0</v>
      </c>
    </row>
    <row r="106" spans="1:5" ht="12" customHeight="1">
      <c r="A106" s="193" t="s">
        <v>111</v>
      </c>
      <c r="B106" s="194" t="s">
        <v>298</v>
      </c>
      <c r="C106" s="380"/>
      <c r="D106" s="380"/>
      <c r="E106" s="227"/>
    </row>
    <row r="107" spans="1:5" ht="12" customHeight="1">
      <c r="A107" s="186" t="s">
        <v>112</v>
      </c>
      <c r="B107" s="181" t="s">
        <v>299</v>
      </c>
      <c r="C107" s="381"/>
      <c r="D107" s="381"/>
      <c r="E107" s="228"/>
    </row>
    <row r="108" spans="1:5" ht="12" customHeight="1">
      <c r="A108" s="186" t="s">
        <v>113</v>
      </c>
      <c r="B108" s="181" t="s">
        <v>300</v>
      </c>
      <c r="C108" s="381"/>
      <c r="D108" s="381"/>
      <c r="E108" s="228"/>
    </row>
    <row r="109" spans="1:5" ht="12" customHeight="1">
      <c r="A109" s="186" t="s">
        <v>114</v>
      </c>
      <c r="B109" s="181" t="s">
        <v>301</v>
      </c>
      <c r="C109" s="381"/>
      <c r="D109" s="381"/>
      <c r="E109" s="228"/>
    </row>
    <row r="110" spans="1:5" ht="12" customHeight="1">
      <c r="A110" s="186" t="s">
        <v>195</v>
      </c>
      <c r="B110" s="181" t="s">
        <v>302</v>
      </c>
      <c r="C110" s="381"/>
      <c r="D110" s="381"/>
      <c r="E110" s="228"/>
    </row>
    <row r="111" spans="1:5" ht="12" customHeight="1">
      <c r="A111" s="186" t="s">
        <v>212</v>
      </c>
      <c r="B111" s="181" t="s">
        <v>303</v>
      </c>
      <c r="C111" s="381"/>
      <c r="D111" s="381"/>
      <c r="E111" s="228"/>
    </row>
    <row r="112" spans="1:5" ht="12" customHeight="1" thickBot="1">
      <c r="A112" s="195" t="s">
        <v>213</v>
      </c>
      <c r="B112" s="196" t="s">
        <v>304</v>
      </c>
      <c r="C112" s="382"/>
      <c r="D112" s="382"/>
      <c r="E112" s="229"/>
    </row>
    <row r="113" spans="1:9" ht="12" customHeight="1" thickBot="1">
      <c r="A113" s="192" t="s">
        <v>109</v>
      </c>
      <c r="B113" s="323" t="s">
        <v>397</v>
      </c>
      <c r="C113" s="354">
        <f>+C114+C115+C116+C117+C118+C119+C120+C121</f>
        <v>0</v>
      </c>
      <c r="D113" s="354">
        <f>+D114+D115+D116+D117+D118+D119+D120+D121</f>
        <v>0</v>
      </c>
      <c r="E113" s="202">
        <f>+E114+E115+E116+E117+E118+E119+E120+E121</f>
        <v>0</v>
      </c>
    </row>
    <row r="114" spans="1:9" ht="12" customHeight="1">
      <c r="A114" s="193" t="s">
        <v>117</v>
      </c>
      <c r="B114" s="194" t="s">
        <v>298</v>
      </c>
      <c r="C114" s="380"/>
      <c r="D114" s="380"/>
      <c r="E114" s="227"/>
    </row>
    <row r="115" spans="1:9" ht="12" customHeight="1">
      <c r="A115" s="186" t="s">
        <v>118</v>
      </c>
      <c r="B115" s="181" t="s">
        <v>305</v>
      </c>
      <c r="C115" s="381"/>
      <c r="D115" s="381"/>
      <c r="E115" s="228"/>
    </row>
    <row r="116" spans="1:9" ht="12" customHeight="1">
      <c r="A116" s="186" t="s">
        <v>119</v>
      </c>
      <c r="B116" s="181" t="s">
        <v>300</v>
      </c>
      <c r="C116" s="381"/>
      <c r="D116" s="381"/>
      <c r="E116" s="228"/>
    </row>
    <row r="117" spans="1:9" ht="12" customHeight="1">
      <c r="A117" s="186" t="s">
        <v>120</v>
      </c>
      <c r="B117" s="181" t="s">
        <v>301</v>
      </c>
      <c r="C117" s="381"/>
      <c r="D117" s="381"/>
      <c r="E117" s="228"/>
    </row>
    <row r="118" spans="1:9" ht="12" customHeight="1">
      <c r="A118" s="186" t="s">
        <v>196</v>
      </c>
      <c r="B118" s="181" t="s">
        <v>302</v>
      </c>
      <c r="C118" s="381"/>
      <c r="D118" s="381"/>
      <c r="E118" s="228"/>
    </row>
    <row r="119" spans="1:9" ht="12" customHeight="1">
      <c r="A119" s="186" t="s">
        <v>214</v>
      </c>
      <c r="B119" s="181" t="s">
        <v>306</v>
      </c>
      <c r="C119" s="381"/>
      <c r="D119" s="381"/>
      <c r="E119" s="228"/>
    </row>
    <row r="120" spans="1:9" ht="12" customHeight="1">
      <c r="A120" s="186" t="s">
        <v>215</v>
      </c>
      <c r="B120" s="181" t="s">
        <v>304</v>
      </c>
      <c r="C120" s="381"/>
      <c r="D120" s="381"/>
      <c r="E120" s="228"/>
    </row>
    <row r="121" spans="1:9" ht="15" customHeight="1" thickBot="1">
      <c r="A121" s="195" t="s">
        <v>216</v>
      </c>
      <c r="B121" s="196" t="s">
        <v>398</v>
      </c>
      <c r="C121" s="382"/>
      <c r="D121" s="382"/>
      <c r="E121" s="229"/>
      <c r="F121" s="35"/>
      <c r="G121" s="68"/>
      <c r="H121" s="68"/>
      <c r="I121" s="68"/>
    </row>
    <row r="122" spans="1:9" s="1" customFormat="1" ht="12.95" customHeight="1" thickBot="1">
      <c r="A122" s="185" t="s">
        <v>53</v>
      </c>
      <c r="B122" s="319" t="s">
        <v>307</v>
      </c>
      <c r="C122" s="383">
        <f>+C103+C104</f>
        <v>13090</v>
      </c>
      <c r="D122" s="383">
        <f>+D103+D104</f>
        <v>20449</v>
      </c>
      <c r="E122" s="219">
        <f>+E103+E104</f>
        <v>11690</v>
      </c>
    </row>
    <row r="123" spans="1:9" ht="7.5" customHeight="1" thickBot="1">
      <c r="A123" s="185" t="s">
        <v>54</v>
      </c>
      <c r="B123" s="319" t="s">
        <v>308</v>
      </c>
      <c r="C123" s="384"/>
      <c r="D123" s="384"/>
      <c r="E123" s="220">
        <v>638</v>
      </c>
    </row>
    <row r="124" spans="1:9" ht="16.5" thickBot="1">
      <c r="A124" s="197" t="s">
        <v>55</v>
      </c>
      <c r="B124" s="320" t="s">
        <v>309</v>
      </c>
      <c r="C124" s="373">
        <f>+C122+C123</f>
        <v>13090</v>
      </c>
      <c r="D124" s="373">
        <f>+D122+D123</f>
        <v>20449</v>
      </c>
      <c r="E124" s="213">
        <f>+E122+E123</f>
        <v>12328</v>
      </c>
    </row>
    <row r="125" spans="1:9" ht="15" customHeight="1">
      <c r="A125" s="324"/>
      <c r="B125" s="324"/>
      <c r="C125" s="325"/>
      <c r="D125" s="325"/>
      <c r="E125" s="325"/>
    </row>
    <row r="126" spans="1:9" ht="13.5" customHeight="1">
      <c r="A126" s="339" t="s">
        <v>159</v>
      </c>
      <c r="B126" s="339"/>
      <c r="C126" s="339"/>
      <c r="D126" s="339"/>
      <c r="E126" s="339"/>
    </row>
    <row r="127" spans="1:9" ht="7.5" customHeight="1" thickBot="1">
      <c r="A127" s="337" t="s">
        <v>152</v>
      </c>
      <c r="B127" s="337"/>
      <c r="C127" s="224"/>
      <c r="D127" s="224"/>
      <c r="E127" s="224" t="s">
        <v>311</v>
      </c>
    </row>
    <row r="128" spans="1:9" ht="21.75" thickBot="1">
      <c r="A128" s="22">
        <v>1</v>
      </c>
      <c r="B128" s="28" t="s">
        <v>223</v>
      </c>
      <c r="C128" s="221">
        <f>+C52-C103</f>
        <v>-4366</v>
      </c>
      <c r="D128" s="221">
        <f>+D52-D103</f>
        <v>-4366</v>
      </c>
      <c r="E128" s="202">
        <f>+E52-E103</f>
        <v>632</v>
      </c>
    </row>
    <row r="129" spans="1:5">
      <c r="A129" s="33"/>
      <c r="B129" s="33"/>
      <c r="C129" s="33"/>
      <c r="D129" s="33"/>
      <c r="E129" s="33"/>
    </row>
    <row r="130" spans="1:5">
      <c r="A130" s="33"/>
      <c r="B130" s="33"/>
      <c r="C130" s="33"/>
      <c r="D130" s="33"/>
      <c r="E130" s="33"/>
    </row>
    <row r="131" spans="1:5">
      <c r="A131" s="33"/>
      <c r="B131" s="33"/>
      <c r="C131" s="33"/>
      <c r="D131" s="33"/>
      <c r="E131" s="33"/>
    </row>
    <row r="132" spans="1:5">
      <c r="A132" s="33"/>
      <c r="B132" s="33"/>
      <c r="C132" s="33"/>
      <c r="D132" s="33"/>
      <c r="E132" s="33"/>
    </row>
    <row r="133" spans="1:5">
      <c r="A133" s="33"/>
      <c r="B133" s="33"/>
      <c r="C133" s="33"/>
      <c r="D133" s="33"/>
      <c r="E133" s="33"/>
    </row>
    <row r="134" spans="1:5">
      <c r="A134" s="33"/>
      <c r="B134" s="33"/>
      <c r="C134" s="33"/>
      <c r="D134" s="33"/>
      <c r="E134" s="33"/>
    </row>
    <row r="135" spans="1:5">
      <c r="A135" s="33"/>
      <c r="B135" s="33"/>
      <c r="C135" s="33"/>
      <c r="D135" s="33"/>
      <c r="E135" s="33"/>
    </row>
    <row r="136" spans="1:5">
      <c r="A136" s="33"/>
      <c r="B136" s="33"/>
      <c r="C136" s="33"/>
      <c r="D136" s="33"/>
      <c r="E136" s="33"/>
    </row>
    <row r="137" spans="1:5">
      <c r="A137" s="33"/>
      <c r="B137" s="33"/>
      <c r="C137" s="33"/>
      <c r="D137" s="33"/>
      <c r="E137" s="33"/>
    </row>
    <row r="138" spans="1:5">
      <c r="A138" s="33"/>
      <c r="B138" s="33"/>
      <c r="C138" s="33"/>
      <c r="D138" s="33"/>
      <c r="E138" s="33"/>
    </row>
    <row r="139" spans="1:5">
      <c r="A139" s="33"/>
      <c r="B139" s="33"/>
      <c r="C139" s="33"/>
      <c r="D139" s="33"/>
      <c r="E139" s="33"/>
    </row>
    <row r="140" spans="1:5">
      <c r="A140" s="33"/>
      <c r="B140" s="33"/>
      <c r="C140" s="33"/>
      <c r="D140" s="33"/>
      <c r="E140" s="33"/>
    </row>
    <row r="141" spans="1:5">
      <c r="A141" s="33"/>
      <c r="B141" s="33"/>
      <c r="C141" s="33"/>
      <c r="D141" s="33"/>
      <c r="E141" s="33"/>
    </row>
    <row r="142" spans="1:5">
      <c r="A142" s="33"/>
      <c r="B142" s="33"/>
      <c r="C142" s="33"/>
      <c r="D142" s="33"/>
      <c r="E142" s="33"/>
    </row>
    <row r="143" spans="1:5">
      <c r="A143" s="33"/>
      <c r="B143" s="33"/>
      <c r="C143" s="33"/>
      <c r="D143" s="33"/>
      <c r="E143" s="33"/>
    </row>
    <row r="144" spans="1:5">
      <c r="A144" s="33"/>
      <c r="B144" s="33"/>
      <c r="C144" s="33"/>
      <c r="D144" s="33"/>
      <c r="E144" s="33"/>
    </row>
  </sheetData>
  <sheetProtection sheet="1" objects="1" scenarios="1"/>
  <mergeCells count="8">
    <mergeCell ref="A72:A73"/>
    <mergeCell ref="B72:B73"/>
    <mergeCell ref="C72:E72"/>
    <mergeCell ref="A1:E1"/>
    <mergeCell ref="A3:A4"/>
    <mergeCell ref="B3:B4"/>
    <mergeCell ref="C3:E3"/>
    <mergeCell ref="A70:E70"/>
  </mergeCells>
  <phoneticPr fontId="0" type="noConversion"/>
  <printOptions horizontalCentered="1"/>
  <pageMargins left="0.78740157480314965" right="0.78740157480314965" top="1.4566929133858268" bottom="0.86614173228346458" header="0.78740157480314965" footer="0.59055118110236227"/>
  <pageSetup paperSize="9" scale="71" fitToWidth="3" fitToHeight="2" orientation="portrait" r:id="rId1"/>
  <headerFooter alignWithMargins="0">
    <oddHeader>&amp;C&amp;"Times New Roman CE,Félkövér"&amp;12
..............................Önkormányzat
2013. ÉVI KÖLTSÉGVETÉS
KÖTELEZŐ FELADATAINAK MÉRLEGE &amp;10
&amp;R&amp;"Times New Roman CE,Félkövér dőlt"&amp;11 1.2. melléklet</oddHeader>
  </headerFooter>
  <rowBreaks count="1" manualBreakCount="1">
    <brk id="69" max="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J32"/>
  <sheetViews>
    <sheetView view="pageBreakPreview" topLeftCell="C13" zoomScaleNormal="100" zoomScaleSheetLayoutView="100" workbookViewId="0">
      <selection activeCell="I30" sqref="I30"/>
    </sheetView>
  </sheetViews>
  <sheetFormatPr defaultRowHeight="12.75"/>
  <cols>
    <col min="1" max="1" width="6.83203125" style="43" customWidth="1"/>
    <col min="2" max="2" width="55.1640625" style="129" customWidth="1"/>
    <col min="3" max="5" width="16.33203125" style="43" customWidth="1"/>
    <col min="6" max="6" width="55.1640625" style="43" customWidth="1"/>
    <col min="7" max="9" width="16.33203125" style="43" customWidth="1"/>
    <col min="10" max="10" width="4.83203125" style="43" customWidth="1"/>
    <col min="11" max="16384" width="9.33203125" style="43"/>
  </cols>
  <sheetData>
    <row r="1" spans="1:10" ht="39.75" customHeight="1">
      <c r="B1" s="243" t="s">
        <v>160</v>
      </c>
      <c r="C1" s="244"/>
      <c r="D1" s="244"/>
      <c r="E1" s="244"/>
      <c r="F1" s="244"/>
      <c r="G1" s="244"/>
      <c r="H1" s="244"/>
      <c r="I1" s="244"/>
      <c r="J1" s="425" t="s">
        <v>415</v>
      </c>
    </row>
    <row r="2" spans="1:10" ht="14.25" thickBot="1">
      <c r="G2" s="245" t="s">
        <v>92</v>
      </c>
      <c r="H2" s="245" t="s">
        <v>92</v>
      </c>
      <c r="I2" s="245" t="s">
        <v>92</v>
      </c>
      <c r="J2" s="425"/>
    </row>
    <row r="3" spans="1:10" ht="18" customHeight="1" thickBot="1">
      <c r="A3" s="423" t="s">
        <v>99</v>
      </c>
      <c r="B3" s="246" t="s">
        <v>82</v>
      </c>
      <c r="C3" s="247"/>
      <c r="D3" s="247"/>
      <c r="E3" s="247"/>
      <c r="F3" s="246" t="s">
        <v>86</v>
      </c>
      <c r="G3" s="248"/>
      <c r="H3" s="248"/>
      <c r="I3" s="248"/>
      <c r="J3" s="425"/>
    </row>
    <row r="4" spans="1:10" s="249" customFormat="1" ht="35.25" customHeight="1" thickBot="1">
      <c r="A4" s="424"/>
      <c r="B4" s="130" t="s">
        <v>93</v>
      </c>
      <c r="C4" s="344" t="s">
        <v>2</v>
      </c>
      <c r="D4" s="345" t="s">
        <v>3</v>
      </c>
      <c r="E4" s="344" t="s">
        <v>1</v>
      </c>
      <c r="F4" s="130" t="s">
        <v>93</v>
      </c>
      <c r="G4" s="344" t="s">
        <v>2</v>
      </c>
      <c r="H4" s="345" t="s">
        <v>3</v>
      </c>
      <c r="I4" s="390" t="s">
        <v>1</v>
      </c>
      <c r="J4" s="425"/>
    </row>
    <row r="5" spans="1:10" s="254" customFormat="1" ht="12" customHeight="1" thickBot="1">
      <c r="A5" s="250">
        <v>1</v>
      </c>
      <c r="B5" s="251">
        <v>2</v>
      </c>
      <c r="C5" s="252">
        <v>3</v>
      </c>
      <c r="D5" s="252">
        <v>4</v>
      </c>
      <c r="E5" s="252">
        <v>5</v>
      </c>
      <c r="F5" s="251">
        <v>6</v>
      </c>
      <c r="G5" s="252">
        <v>7</v>
      </c>
      <c r="H5" s="252">
        <v>8</v>
      </c>
      <c r="I5" s="253">
        <v>9</v>
      </c>
      <c r="J5" s="425"/>
    </row>
    <row r="6" spans="1:10" ht="12.95" customHeight="1">
      <c r="A6" s="255" t="s">
        <v>47</v>
      </c>
      <c r="B6" s="256" t="s">
        <v>182</v>
      </c>
      <c r="C6" s="232">
        <v>760</v>
      </c>
      <c r="D6" s="232">
        <v>780</v>
      </c>
      <c r="E6" s="232">
        <v>600</v>
      </c>
      <c r="F6" s="256" t="s">
        <v>94</v>
      </c>
      <c r="G6" s="232">
        <v>2556</v>
      </c>
      <c r="H6" s="232">
        <v>4882</v>
      </c>
      <c r="I6" s="238">
        <v>2387</v>
      </c>
      <c r="J6" s="425"/>
    </row>
    <row r="7" spans="1:10" ht="12.95" customHeight="1">
      <c r="A7" s="257" t="s">
        <v>48</v>
      </c>
      <c r="B7" s="258" t="s">
        <v>83</v>
      </c>
      <c r="C7" s="233">
        <v>5</v>
      </c>
      <c r="D7" s="233">
        <v>5</v>
      </c>
      <c r="E7" s="233">
        <v>2</v>
      </c>
      <c r="F7" s="258" t="s">
        <v>205</v>
      </c>
      <c r="G7" s="233">
        <v>690</v>
      </c>
      <c r="H7" s="233">
        <v>1016</v>
      </c>
      <c r="I7" s="239">
        <v>490</v>
      </c>
      <c r="J7" s="425"/>
    </row>
    <row r="8" spans="1:10" ht="12.95" customHeight="1">
      <c r="A8" s="257" t="s">
        <v>49</v>
      </c>
      <c r="B8" s="258" t="s">
        <v>85</v>
      </c>
      <c r="C8" s="233">
        <v>200</v>
      </c>
      <c r="D8" s="233">
        <v>200</v>
      </c>
      <c r="E8" s="233">
        <v>62</v>
      </c>
      <c r="F8" s="258" t="s">
        <v>340</v>
      </c>
      <c r="G8" s="233">
        <v>2304</v>
      </c>
      <c r="H8" s="233">
        <v>2684</v>
      </c>
      <c r="I8" s="239">
        <v>1233</v>
      </c>
      <c r="J8" s="425"/>
    </row>
    <row r="9" spans="1:10" ht="12.95" customHeight="1">
      <c r="A9" s="257" t="s">
        <v>50</v>
      </c>
      <c r="B9" s="259" t="s">
        <v>327</v>
      </c>
      <c r="C9" s="233">
        <v>7629</v>
      </c>
      <c r="D9" s="233">
        <v>11697</v>
      </c>
      <c r="E9" s="233">
        <v>7806</v>
      </c>
      <c r="F9" s="258" t="s">
        <v>206</v>
      </c>
      <c r="G9" s="233">
        <v>2455</v>
      </c>
      <c r="H9" s="233">
        <v>6292</v>
      </c>
      <c r="I9" s="239">
        <v>4449</v>
      </c>
      <c r="J9" s="425"/>
    </row>
    <row r="10" spans="1:10" ht="12.95" customHeight="1">
      <c r="A10" s="257" t="s">
        <v>51</v>
      </c>
      <c r="B10" s="258" t="s">
        <v>328</v>
      </c>
      <c r="C10" s="233"/>
      <c r="D10" s="233">
        <v>3271</v>
      </c>
      <c r="E10" s="233">
        <v>3271</v>
      </c>
      <c r="F10" s="258" t="s">
        <v>207</v>
      </c>
      <c r="G10" s="233">
        <v>2538</v>
      </c>
      <c r="H10" s="233">
        <v>2640</v>
      </c>
      <c r="I10" s="239">
        <v>894</v>
      </c>
      <c r="J10" s="425"/>
    </row>
    <row r="11" spans="1:10" ht="12.95" customHeight="1">
      <c r="A11" s="257" t="s">
        <v>52</v>
      </c>
      <c r="B11" s="258" t="s">
        <v>361</v>
      </c>
      <c r="C11" s="234"/>
      <c r="D11" s="234"/>
      <c r="E11" s="234"/>
      <c r="F11" s="258" t="s">
        <v>78</v>
      </c>
      <c r="G11" s="233">
        <v>450</v>
      </c>
      <c r="H11" s="233">
        <v>828</v>
      </c>
      <c r="I11" s="239"/>
      <c r="J11" s="425"/>
    </row>
    <row r="12" spans="1:10" ht="12.95" customHeight="1">
      <c r="A12" s="257" t="s">
        <v>53</v>
      </c>
      <c r="B12" s="258" t="s">
        <v>329</v>
      </c>
      <c r="C12" s="233"/>
      <c r="D12" s="233"/>
      <c r="E12" s="233"/>
      <c r="F12" s="39" t="s">
        <v>425</v>
      </c>
      <c r="G12" s="233"/>
      <c r="H12" s="233"/>
      <c r="I12" s="239">
        <v>130</v>
      </c>
      <c r="J12" s="425"/>
    </row>
    <row r="13" spans="1:10" ht="12.95" customHeight="1">
      <c r="A13" s="257" t="s">
        <v>54</v>
      </c>
      <c r="B13" s="258" t="s">
        <v>330</v>
      </c>
      <c r="C13" s="233"/>
      <c r="D13" s="233"/>
      <c r="E13" s="233">
        <v>480</v>
      </c>
      <c r="F13" s="39"/>
      <c r="G13" s="233"/>
      <c r="H13" s="233"/>
      <c r="I13" s="239"/>
      <c r="J13" s="425"/>
    </row>
    <row r="14" spans="1:10" ht="12.95" customHeight="1">
      <c r="A14" s="257" t="s">
        <v>55</v>
      </c>
      <c r="B14" s="260" t="s">
        <v>331</v>
      </c>
      <c r="C14" s="234">
        <v>130</v>
      </c>
      <c r="D14" s="234">
        <v>130</v>
      </c>
      <c r="E14" s="234">
        <v>101</v>
      </c>
      <c r="F14" s="39"/>
      <c r="G14" s="233"/>
      <c r="H14" s="233"/>
      <c r="I14" s="239"/>
      <c r="J14" s="425"/>
    </row>
    <row r="15" spans="1:10" ht="12.95" customHeight="1">
      <c r="A15" s="257" t="s">
        <v>56</v>
      </c>
      <c r="B15" s="39"/>
      <c r="C15" s="233"/>
      <c r="D15" s="233"/>
      <c r="E15" s="233"/>
      <c r="F15" s="39"/>
      <c r="G15" s="233"/>
      <c r="H15" s="233"/>
      <c r="I15" s="239"/>
      <c r="J15" s="425"/>
    </row>
    <row r="16" spans="1:10" ht="12.95" customHeight="1">
      <c r="A16" s="257" t="s">
        <v>57</v>
      </c>
      <c r="B16" s="39"/>
      <c r="C16" s="233"/>
      <c r="D16" s="233"/>
      <c r="E16" s="233"/>
      <c r="F16" s="39"/>
      <c r="G16" s="233"/>
      <c r="H16" s="233"/>
      <c r="I16" s="239"/>
      <c r="J16" s="425"/>
    </row>
    <row r="17" spans="1:10" ht="12.95" customHeight="1" thickBot="1">
      <c r="A17" s="257" t="s">
        <v>58</v>
      </c>
      <c r="B17" s="45"/>
      <c r="C17" s="235"/>
      <c r="D17" s="235"/>
      <c r="E17" s="235"/>
      <c r="F17" s="39"/>
      <c r="G17" s="235"/>
      <c r="H17" s="235"/>
      <c r="I17" s="240"/>
      <c r="J17" s="425"/>
    </row>
    <row r="18" spans="1:10" ht="15.95" customHeight="1" thickBot="1">
      <c r="A18" s="261" t="s">
        <v>59</v>
      </c>
      <c r="B18" s="69" t="s">
        <v>354</v>
      </c>
      <c r="C18" s="236">
        <f>+C6+C7+C8+C9+C10+C12+C13+C14+C15+C16+C17</f>
        <v>8724</v>
      </c>
      <c r="D18" s="236">
        <f>+D6+D7+D8+D9+D10+D12+D13+D14+D15+D16+D17</f>
        <v>16083</v>
      </c>
      <c r="E18" s="236">
        <f>+E6+E7+E8+E9+E10+E12+E13+E14+E15+E16+E17</f>
        <v>12322</v>
      </c>
      <c r="F18" s="69" t="s">
        <v>353</v>
      </c>
      <c r="G18" s="236">
        <f>SUM(G6:G17)</f>
        <v>10993</v>
      </c>
      <c r="H18" s="236">
        <f>SUM(H6:H17)</f>
        <v>18342</v>
      </c>
      <c r="I18" s="241">
        <f>SUM(I6:I17)</f>
        <v>9583</v>
      </c>
      <c r="J18" s="425"/>
    </row>
    <row r="19" spans="1:10" ht="12.95" customHeight="1">
      <c r="A19" s="262" t="s">
        <v>60</v>
      </c>
      <c r="B19" s="263" t="s">
        <v>332</v>
      </c>
      <c r="C19" s="264">
        <f>+C20+C21+C22+C23</f>
        <v>2269</v>
      </c>
      <c r="D19" s="264">
        <f>+D20+D21+D22+D23</f>
        <v>2269</v>
      </c>
      <c r="E19" s="264">
        <f>+E20+E21+E22+E23</f>
        <v>0</v>
      </c>
      <c r="F19" s="265" t="s">
        <v>217</v>
      </c>
      <c r="G19" s="237"/>
      <c r="H19" s="237"/>
      <c r="I19" s="242"/>
      <c r="J19" s="425"/>
    </row>
    <row r="20" spans="1:10" ht="12.95" customHeight="1">
      <c r="A20" s="266" t="s">
        <v>61</v>
      </c>
      <c r="B20" s="265" t="s">
        <v>271</v>
      </c>
      <c r="C20" s="54">
        <v>2269</v>
      </c>
      <c r="D20" s="54">
        <v>2269</v>
      </c>
      <c r="E20" s="54"/>
      <c r="F20" s="265" t="s">
        <v>218</v>
      </c>
      <c r="G20" s="54"/>
      <c r="H20" s="54"/>
      <c r="I20" s="55"/>
      <c r="J20" s="425"/>
    </row>
    <row r="21" spans="1:10" ht="12.95" customHeight="1">
      <c r="A21" s="266" t="s">
        <v>62</v>
      </c>
      <c r="B21" s="265" t="s">
        <v>272</v>
      </c>
      <c r="C21" s="54"/>
      <c r="D21" s="54"/>
      <c r="E21" s="54"/>
      <c r="F21" s="265" t="s">
        <v>157</v>
      </c>
      <c r="G21" s="54"/>
      <c r="H21" s="54"/>
      <c r="I21" s="55"/>
      <c r="J21" s="425"/>
    </row>
    <row r="22" spans="1:10" ht="12.95" customHeight="1">
      <c r="A22" s="266" t="s">
        <v>63</v>
      </c>
      <c r="B22" s="265" t="s">
        <v>333</v>
      </c>
      <c r="C22" s="54"/>
      <c r="D22" s="54"/>
      <c r="E22" s="54"/>
      <c r="F22" s="265" t="s">
        <v>158</v>
      </c>
      <c r="G22" s="54"/>
      <c r="H22" s="54"/>
      <c r="I22" s="55"/>
      <c r="J22" s="425"/>
    </row>
    <row r="23" spans="1:10" ht="12.95" customHeight="1">
      <c r="A23" s="266" t="s">
        <v>64</v>
      </c>
      <c r="B23" s="265" t="s">
        <v>334</v>
      </c>
      <c r="C23" s="54"/>
      <c r="D23" s="54"/>
      <c r="E23" s="54"/>
      <c r="F23" s="263" t="s">
        <v>341</v>
      </c>
      <c r="G23" s="54"/>
      <c r="H23" s="54"/>
      <c r="I23" s="55"/>
      <c r="J23" s="425"/>
    </row>
    <row r="24" spans="1:10" ht="12.95" customHeight="1">
      <c r="A24" s="266" t="s">
        <v>65</v>
      </c>
      <c r="B24" s="265" t="s">
        <v>335</v>
      </c>
      <c r="C24" s="267">
        <f>+C25+C26</f>
        <v>0</v>
      </c>
      <c r="D24" s="267">
        <f>+D25+D26</f>
        <v>0</v>
      </c>
      <c r="E24" s="267">
        <f>+E25+E26</f>
        <v>0</v>
      </c>
      <c r="F24" s="265" t="s">
        <v>219</v>
      </c>
      <c r="G24" s="54"/>
      <c r="H24" s="54"/>
      <c r="I24" s="55"/>
      <c r="J24" s="425"/>
    </row>
    <row r="25" spans="1:10" ht="12.95" customHeight="1">
      <c r="A25" s="262" t="s">
        <v>66</v>
      </c>
      <c r="B25" s="263" t="s">
        <v>336</v>
      </c>
      <c r="C25" s="237"/>
      <c r="D25" s="237"/>
      <c r="E25" s="237"/>
      <c r="F25" s="256" t="s">
        <v>220</v>
      </c>
      <c r="G25" s="237"/>
      <c r="H25" s="237"/>
      <c r="I25" s="242"/>
      <c r="J25" s="425"/>
    </row>
    <row r="26" spans="1:10" ht="12.95" customHeight="1" thickBot="1">
      <c r="A26" s="266" t="s">
        <v>67</v>
      </c>
      <c r="B26" s="265" t="s">
        <v>280</v>
      </c>
      <c r="C26" s="54"/>
      <c r="D26" s="54"/>
      <c r="E26" s="54"/>
      <c r="F26" s="39"/>
      <c r="G26" s="54"/>
      <c r="H26" s="54"/>
      <c r="I26" s="55"/>
      <c r="J26" s="425"/>
    </row>
    <row r="27" spans="1:10" ht="15.95" customHeight="1" thickBot="1">
      <c r="A27" s="261" t="s">
        <v>68</v>
      </c>
      <c r="B27" s="69" t="s">
        <v>351</v>
      </c>
      <c r="C27" s="236">
        <f>+C19+C24</f>
        <v>2269</v>
      </c>
      <c r="D27" s="236">
        <f>+D19+D24</f>
        <v>2269</v>
      </c>
      <c r="E27" s="236">
        <f>+E19+E24</f>
        <v>0</v>
      </c>
      <c r="F27" s="69" t="s">
        <v>352</v>
      </c>
      <c r="G27" s="236">
        <f>SUM(G19:G26)</f>
        <v>0</v>
      </c>
      <c r="H27" s="236">
        <f>SUM(H19:H26)</f>
        <v>0</v>
      </c>
      <c r="I27" s="241">
        <f>SUM(I19:I26)</f>
        <v>0</v>
      </c>
      <c r="J27" s="425"/>
    </row>
    <row r="28" spans="1:10" ht="18" customHeight="1" thickBot="1">
      <c r="A28" s="261" t="s">
        <v>69</v>
      </c>
      <c r="B28" s="268" t="s">
        <v>339</v>
      </c>
      <c r="C28" s="236">
        <f>+C18+C27</f>
        <v>10993</v>
      </c>
      <c r="D28" s="236">
        <f>+D18+D27</f>
        <v>18352</v>
      </c>
      <c r="E28" s="236">
        <f>+E18+E27</f>
        <v>12322</v>
      </c>
      <c r="F28" s="268" t="s">
        <v>342</v>
      </c>
      <c r="G28" s="236">
        <f>+G18+G27</f>
        <v>10993</v>
      </c>
      <c r="H28" s="236">
        <f>+H18+H27</f>
        <v>18342</v>
      </c>
      <c r="I28" s="241">
        <f>+I18+I27</f>
        <v>9583</v>
      </c>
      <c r="J28" s="425"/>
    </row>
    <row r="29" spans="1:10" ht="18" customHeight="1" thickBot="1">
      <c r="A29" s="261" t="s">
        <v>70</v>
      </c>
      <c r="B29" s="69" t="s">
        <v>337</v>
      </c>
      <c r="C29" s="272"/>
      <c r="D29" s="272"/>
      <c r="E29" s="272">
        <v>251</v>
      </c>
      <c r="F29" s="69" t="s">
        <v>343</v>
      </c>
      <c r="G29" s="272"/>
      <c r="H29" s="272"/>
      <c r="I29" s="271">
        <v>638</v>
      </c>
      <c r="J29" s="425"/>
    </row>
    <row r="30" spans="1:10" ht="13.5" thickBot="1">
      <c r="A30" s="261" t="s">
        <v>71</v>
      </c>
      <c r="B30" s="269" t="s">
        <v>338</v>
      </c>
      <c r="C30" s="270">
        <f>+C28+C29</f>
        <v>10993</v>
      </c>
      <c r="D30" s="270">
        <f>+D28+D29</f>
        <v>18352</v>
      </c>
      <c r="E30" s="270">
        <f>+E28+E29</f>
        <v>12573</v>
      </c>
      <c r="F30" s="269" t="s">
        <v>344</v>
      </c>
      <c r="G30" s="388">
        <f>+G28+G29</f>
        <v>10993</v>
      </c>
      <c r="H30" s="388">
        <f>+H28+H29</f>
        <v>18342</v>
      </c>
      <c r="I30" s="389">
        <f>+I28+I29</f>
        <v>10221</v>
      </c>
      <c r="J30" s="425"/>
    </row>
    <row r="31" spans="1:10" ht="13.5" thickBot="1">
      <c r="A31" s="261" t="s">
        <v>72</v>
      </c>
      <c r="B31" s="269" t="s">
        <v>163</v>
      </c>
      <c r="C31" s="270">
        <f>IF(C18-G18&lt;0,G18-C18,"-")</f>
        <v>2269</v>
      </c>
      <c r="D31" s="270" t="str">
        <f>IF(D18-G18&lt;0,G18-D18,"-")</f>
        <v>-</v>
      </c>
      <c r="E31" s="270" t="str">
        <f>IF(E18-J18&lt;0,J18-E18,"-")</f>
        <v>-</v>
      </c>
      <c r="F31" s="269" t="s">
        <v>164</v>
      </c>
      <c r="G31" s="388" t="str">
        <f>IF(C18-G18&gt;0,C18-G18,"-")</f>
        <v>-</v>
      </c>
      <c r="H31" s="388" t="str">
        <f>IF(D18-H18&gt;0,D18-H18,"-")</f>
        <v>-</v>
      </c>
      <c r="I31" s="389">
        <f>IF(E18-I18&gt;0,E18-I18,"-")</f>
        <v>2739</v>
      </c>
      <c r="J31" s="425"/>
    </row>
    <row r="32" spans="1:10" ht="13.5" thickBot="1">
      <c r="A32" s="261" t="s">
        <v>73</v>
      </c>
      <c r="B32" s="269" t="s">
        <v>345</v>
      </c>
      <c r="C32" s="270" t="str">
        <f>IF(C18+C19-G28&lt;0,G28-(C18+C19),"-")</f>
        <v>-</v>
      </c>
      <c r="D32" s="270" t="str">
        <f>IF(D18+D19-G28&lt;0,G28-(D18+D19),"-")</f>
        <v>-</v>
      </c>
      <c r="E32" s="270" t="str">
        <f>IF(E18+E19-J28&lt;0,J28-(E18+E19),"-")</f>
        <v>-</v>
      </c>
      <c r="F32" s="269" t="s">
        <v>346</v>
      </c>
      <c r="G32" s="388" t="str">
        <f>IF(C18+C19-G28&gt;0,C18+C19-G28,"-")</f>
        <v>-</v>
      </c>
      <c r="H32" s="388">
        <f>IF(D18+D19-H28&gt;0,D18+D19-H28,"-")</f>
        <v>10</v>
      </c>
      <c r="I32" s="389">
        <f>IF(E18+E19-I28&gt;0,E18+E19-I28,"-")</f>
        <v>2739</v>
      </c>
      <c r="J32" s="425"/>
    </row>
  </sheetData>
  <sheetProtection sheet="1" objects="1" scenarios="1"/>
  <mergeCells count="2">
    <mergeCell ref="A3:A4"/>
    <mergeCell ref="J1:J32"/>
  </mergeCells>
  <phoneticPr fontId="0" type="noConversion"/>
  <printOptions horizontalCentered="1"/>
  <pageMargins left="0.33" right="0.48" top="0.9055118110236221" bottom="0.5" header="0.6692913385826772" footer="0.28000000000000003"/>
  <pageSetup paperSize="9" scale="70" orientation="landscape" verticalDpi="300" r:id="rId1"/>
  <headerFooter alignWithMargins="0">
    <oddHeader xml:space="preserve">&amp;R&amp;"Times New Roman CE,Félkövér dőlt"&amp;11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36"/>
  <sheetViews>
    <sheetView view="pageBreakPreview" topLeftCell="C22" zoomScale="115" zoomScaleNormal="100" zoomScaleSheetLayoutView="115" workbookViewId="0">
      <selection activeCell="I9" sqref="I9"/>
    </sheetView>
  </sheetViews>
  <sheetFormatPr defaultRowHeight="12.75"/>
  <cols>
    <col min="1" max="1" width="6.83203125" style="43" customWidth="1"/>
    <col min="2" max="2" width="55.1640625" style="129" customWidth="1"/>
    <col min="3" max="5" width="16.33203125" style="43" customWidth="1"/>
    <col min="6" max="6" width="55.1640625" style="43" customWidth="1"/>
    <col min="7" max="9" width="16.33203125" style="43" customWidth="1"/>
    <col min="10" max="10" width="4.83203125" style="43" customWidth="1"/>
    <col min="11" max="16384" width="9.33203125" style="43"/>
  </cols>
  <sheetData>
    <row r="1" spans="1:10" ht="39.75" customHeight="1">
      <c r="B1" s="243" t="s">
        <v>161</v>
      </c>
      <c r="C1" s="244"/>
      <c r="D1" s="244"/>
      <c r="E1" s="244"/>
      <c r="F1" s="244"/>
      <c r="G1" s="244"/>
      <c r="H1" s="244"/>
      <c r="I1" s="244"/>
      <c r="J1" s="428" t="s">
        <v>416</v>
      </c>
    </row>
    <row r="2" spans="1:10" ht="14.25" thickBot="1">
      <c r="G2" s="245" t="s">
        <v>92</v>
      </c>
      <c r="H2" s="245" t="s">
        <v>92</v>
      </c>
      <c r="I2" s="245" t="s">
        <v>92</v>
      </c>
      <c r="J2" s="428"/>
    </row>
    <row r="3" spans="1:10" ht="24" customHeight="1" thickBot="1">
      <c r="A3" s="426" t="s">
        <v>99</v>
      </c>
      <c r="B3" s="246" t="s">
        <v>82</v>
      </c>
      <c r="C3" s="247"/>
      <c r="D3" s="247"/>
      <c r="E3" s="247"/>
      <c r="F3" s="246" t="s">
        <v>86</v>
      </c>
      <c r="G3" s="248"/>
      <c r="H3" s="248"/>
      <c r="I3" s="248"/>
      <c r="J3" s="428"/>
    </row>
    <row r="4" spans="1:10" s="249" customFormat="1" ht="35.25" customHeight="1" thickBot="1">
      <c r="A4" s="427"/>
      <c r="B4" s="130" t="s">
        <v>93</v>
      </c>
      <c r="C4" s="344" t="s">
        <v>2</v>
      </c>
      <c r="D4" s="345" t="s">
        <v>3</v>
      </c>
      <c r="E4" s="344" t="s">
        <v>1</v>
      </c>
      <c r="F4" s="130" t="s">
        <v>93</v>
      </c>
      <c r="G4" s="344" t="s">
        <v>2</v>
      </c>
      <c r="H4" s="345" t="s">
        <v>3</v>
      </c>
      <c r="I4" s="390" t="s">
        <v>1</v>
      </c>
      <c r="J4" s="428"/>
    </row>
    <row r="5" spans="1:10" s="249" customFormat="1" ht="13.5" thickBot="1">
      <c r="A5" s="250">
        <v>1</v>
      </c>
      <c r="B5" s="251">
        <v>2</v>
      </c>
      <c r="C5" s="252">
        <v>3</v>
      </c>
      <c r="D5" s="252">
        <v>4</v>
      </c>
      <c r="E5" s="252">
        <v>5</v>
      </c>
      <c r="F5" s="251">
        <v>6</v>
      </c>
      <c r="G5" s="252">
        <v>7</v>
      </c>
      <c r="H5" s="252">
        <v>8</v>
      </c>
      <c r="I5" s="253">
        <v>9</v>
      </c>
      <c r="J5" s="428"/>
    </row>
    <row r="6" spans="1:10" ht="12.95" customHeight="1">
      <c r="A6" s="255" t="s">
        <v>47</v>
      </c>
      <c r="B6" s="256" t="s">
        <v>381</v>
      </c>
      <c r="C6" s="232"/>
      <c r="D6" s="232"/>
      <c r="E6" s="232"/>
      <c r="F6" s="256" t="s">
        <v>293</v>
      </c>
      <c r="G6" s="232"/>
      <c r="H6" s="232"/>
      <c r="I6" s="238"/>
      <c r="J6" s="428"/>
    </row>
    <row r="7" spans="1:10" ht="22.5" customHeight="1">
      <c r="A7" s="257" t="s">
        <v>48</v>
      </c>
      <c r="B7" s="258" t="s">
        <v>355</v>
      </c>
      <c r="C7" s="233"/>
      <c r="D7" s="233"/>
      <c r="E7" s="233"/>
      <c r="F7" s="258" t="s">
        <v>208</v>
      </c>
      <c r="G7" s="233">
        <v>2097</v>
      </c>
      <c r="H7" s="233">
        <v>2097</v>
      </c>
      <c r="I7" s="239">
        <v>2097</v>
      </c>
      <c r="J7" s="428"/>
    </row>
    <row r="8" spans="1:10" ht="12.95" customHeight="1">
      <c r="A8" s="257" t="s">
        <v>49</v>
      </c>
      <c r="B8" s="258" t="s">
        <v>155</v>
      </c>
      <c r="C8" s="233"/>
      <c r="D8" s="233"/>
      <c r="E8" s="233"/>
      <c r="F8" s="258" t="s">
        <v>322</v>
      </c>
      <c r="G8" s="233"/>
      <c r="H8" s="233">
        <v>10</v>
      </c>
      <c r="I8" s="239">
        <v>10</v>
      </c>
      <c r="J8" s="428"/>
    </row>
    <row r="9" spans="1:10" ht="12.95" customHeight="1">
      <c r="A9" s="257" t="s">
        <v>50</v>
      </c>
      <c r="B9" s="258" t="s">
        <v>193</v>
      </c>
      <c r="C9" s="233"/>
      <c r="D9" s="233"/>
      <c r="E9" s="233"/>
      <c r="F9" s="258" t="s">
        <v>362</v>
      </c>
      <c r="G9" s="233"/>
      <c r="H9" s="233"/>
      <c r="I9" s="239"/>
      <c r="J9" s="428"/>
    </row>
    <row r="10" spans="1:10" ht="12.75" customHeight="1">
      <c r="A10" s="257" t="s">
        <v>51</v>
      </c>
      <c r="B10" s="258" t="s">
        <v>259</v>
      </c>
      <c r="C10" s="233"/>
      <c r="D10" s="233"/>
      <c r="E10" s="233"/>
      <c r="F10" s="258" t="s">
        <v>363</v>
      </c>
      <c r="G10" s="233"/>
      <c r="H10" s="233"/>
      <c r="I10" s="239"/>
      <c r="J10" s="428"/>
    </row>
    <row r="11" spans="1:10" ht="12.95" customHeight="1">
      <c r="A11" s="257" t="s">
        <v>52</v>
      </c>
      <c r="B11" s="258" t="s">
        <v>356</v>
      </c>
      <c r="C11" s="234"/>
      <c r="D11" s="234"/>
      <c r="E11" s="234"/>
      <c r="F11" s="274" t="s">
        <v>364</v>
      </c>
      <c r="G11" s="233"/>
      <c r="H11" s="233"/>
      <c r="I11" s="239"/>
      <c r="J11" s="428"/>
    </row>
    <row r="12" spans="1:10" ht="12.95" customHeight="1">
      <c r="A12" s="257" t="s">
        <v>53</v>
      </c>
      <c r="B12" s="258" t="s">
        <v>357</v>
      </c>
      <c r="C12" s="233"/>
      <c r="D12" s="233"/>
      <c r="E12" s="233"/>
      <c r="F12" s="274" t="s">
        <v>295</v>
      </c>
      <c r="G12" s="233"/>
      <c r="H12" s="233"/>
      <c r="I12" s="239"/>
      <c r="J12" s="428"/>
    </row>
    <row r="13" spans="1:10" ht="12.95" customHeight="1">
      <c r="A13" s="257" t="s">
        <v>54</v>
      </c>
      <c r="B13" s="258" t="s">
        <v>360</v>
      </c>
      <c r="C13" s="233"/>
      <c r="D13" s="233"/>
      <c r="E13" s="233"/>
      <c r="F13" s="275" t="s">
        <v>296</v>
      </c>
      <c r="G13" s="233"/>
      <c r="H13" s="233"/>
      <c r="I13" s="239"/>
      <c r="J13" s="428"/>
    </row>
    <row r="14" spans="1:10" ht="12.95" customHeight="1">
      <c r="A14" s="257" t="s">
        <v>55</v>
      </c>
      <c r="B14" s="276" t="s">
        <v>379</v>
      </c>
      <c r="C14" s="234"/>
      <c r="D14" s="234"/>
      <c r="E14" s="234"/>
      <c r="F14" s="274" t="s">
        <v>365</v>
      </c>
      <c r="G14" s="233"/>
      <c r="H14" s="233"/>
      <c r="I14" s="239"/>
      <c r="J14" s="428"/>
    </row>
    <row r="15" spans="1:10" ht="22.5" customHeight="1">
      <c r="A15" s="257" t="s">
        <v>56</v>
      </c>
      <c r="B15" s="258" t="s">
        <v>358</v>
      </c>
      <c r="C15" s="234"/>
      <c r="D15" s="234"/>
      <c r="E15" s="234"/>
      <c r="F15" s="274" t="s">
        <v>366</v>
      </c>
      <c r="G15" s="233"/>
      <c r="H15" s="233"/>
      <c r="I15" s="239"/>
      <c r="J15" s="428"/>
    </row>
    <row r="16" spans="1:10" ht="12.95" customHeight="1">
      <c r="A16" s="257" t="s">
        <v>57</v>
      </c>
      <c r="B16" s="258" t="s">
        <v>359</v>
      </c>
      <c r="C16" s="235"/>
      <c r="D16" s="415"/>
      <c r="E16" s="410"/>
      <c r="F16" s="258" t="s">
        <v>78</v>
      </c>
      <c r="G16" s="233"/>
      <c r="H16" s="233"/>
      <c r="I16" s="239"/>
      <c r="J16" s="428"/>
    </row>
    <row r="17" spans="1:10" ht="12.95" customHeight="1" thickBot="1">
      <c r="A17" s="412" t="s">
        <v>58</v>
      </c>
      <c r="B17" s="413"/>
      <c r="C17" s="402"/>
      <c r="D17" s="411"/>
      <c r="E17" s="293"/>
      <c r="F17" s="413" t="s">
        <v>426</v>
      </c>
      <c r="G17" s="401"/>
      <c r="H17" s="401"/>
      <c r="I17" s="292"/>
      <c r="J17" s="428"/>
    </row>
    <row r="18" spans="1:10" ht="15.95" customHeight="1" thickBot="1">
      <c r="A18" s="261" t="s">
        <v>59</v>
      </c>
      <c r="B18" s="69" t="s">
        <v>145</v>
      </c>
      <c r="C18" s="414">
        <f>+C6+C7+C8+C9+C10+C11+C12+C13+C15+C16+C17</f>
        <v>0</v>
      </c>
      <c r="D18" s="414">
        <f>+D6+D7+D8+D9+D10+D11+D12+D13+D15+D16+D17</f>
        <v>0</v>
      </c>
      <c r="E18" s="414">
        <f>+E6+E7+E8+E9+E10+E11+E12+E13+E15+E16+E17</f>
        <v>0</v>
      </c>
      <c r="F18" s="69" t="s">
        <v>146</v>
      </c>
      <c r="G18" s="236">
        <f>+G6+G7+G8+G16+G17</f>
        <v>2097</v>
      </c>
      <c r="H18" s="236">
        <f>+H6+H7+H8+H16+H17</f>
        <v>2107</v>
      </c>
      <c r="I18" s="241">
        <f>+I6+I7+I8+I16+I17</f>
        <v>2107</v>
      </c>
      <c r="J18" s="428"/>
    </row>
    <row r="19" spans="1:10" ht="12.95" customHeight="1">
      <c r="A19" s="277" t="s">
        <v>60</v>
      </c>
      <c r="B19" s="278" t="s">
        <v>378</v>
      </c>
      <c r="C19" s="285">
        <f>+C20+C21+C22+C23+C24</f>
        <v>2097</v>
      </c>
      <c r="D19" s="285">
        <f>+D20+D21+D22+D23+D24</f>
        <v>2097</v>
      </c>
      <c r="E19" s="285">
        <f>+E20+E21+E22+E23+E24</f>
        <v>0</v>
      </c>
      <c r="F19" s="265" t="s">
        <v>217</v>
      </c>
      <c r="G19" s="391"/>
      <c r="H19" s="391"/>
      <c r="I19" s="53"/>
      <c r="J19" s="428"/>
    </row>
    <row r="20" spans="1:10" ht="12.95" customHeight="1">
      <c r="A20" s="257" t="s">
        <v>61</v>
      </c>
      <c r="B20" s="279" t="s">
        <v>367</v>
      </c>
      <c r="C20" s="54">
        <v>2097</v>
      </c>
      <c r="D20" s="54">
        <v>2097</v>
      </c>
      <c r="E20" s="54"/>
      <c r="F20" s="265" t="s">
        <v>221</v>
      </c>
      <c r="G20" s="54"/>
      <c r="H20" s="54"/>
      <c r="I20" s="55"/>
      <c r="J20" s="428"/>
    </row>
    <row r="21" spans="1:10" ht="12.95" customHeight="1">
      <c r="A21" s="277" t="s">
        <v>62</v>
      </c>
      <c r="B21" s="279" t="s">
        <v>368</v>
      </c>
      <c r="C21" s="54"/>
      <c r="D21" s="54"/>
      <c r="E21" s="54"/>
      <c r="F21" s="265" t="s">
        <v>157</v>
      </c>
      <c r="G21" s="54"/>
      <c r="H21" s="54"/>
      <c r="I21" s="55"/>
      <c r="J21" s="428"/>
    </row>
    <row r="22" spans="1:10" ht="12.95" customHeight="1">
      <c r="A22" s="257" t="s">
        <v>63</v>
      </c>
      <c r="B22" s="279" t="s">
        <v>369</v>
      </c>
      <c r="C22" s="54"/>
      <c r="D22" s="54"/>
      <c r="E22" s="54"/>
      <c r="F22" s="265" t="s">
        <v>158</v>
      </c>
      <c r="G22" s="54"/>
      <c r="H22" s="54"/>
      <c r="I22" s="55"/>
      <c r="J22" s="428"/>
    </row>
    <row r="23" spans="1:10" ht="12.95" customHeight="1">
      <c r="A23" s="277" t="s">
        <v>64</v>
      </c>
      <c r="B23" s="279" t="s">
        <v>370</v>
      </c>
      <c r="C23" s="54"/>
      <c r="D23" s="54"/>
      <c r="E23" s="54"/>
      <c r="F23" s="263" t="s">
        <v>341</v>
      </c>
      <c r="G23" s="54"/>
      <c r="H23" s="54"/>
      <c r="I23" s="55"/>
      <c r="J23" s="428"/>
    </row>
    <row r="24" spans="1:10" ht="12.95" customHeight="1">
      <c r="A24" s="257" t="s">
        <v>65</v>
      </c>
      <c r="B24" s="280" t="s">
        <v>371</v>
      </c>
      <c r="C24" s="54"/>
      <c r="D24" s="54">
        <v>0</v>
      </c>
      <c r="E24" s="54">
        <v>0</v>
      </c>
      <c r="F24" s="265" t="s">
        <v>222</v>
      </c>
      <c r="G24" s="54"/>
      <c r="H24" s="54"/>
      <c r="I24" s="55"/>
      <c r="J24" s="428"/>
    </row>
    <row r="25" spans="1:10" ht="12.95" customHeight="1">
      <c r="A25" s="277" t="s">
        <v>66</v>
      </c>
      <c r="B25" s="281" t="s">
        <v>372</v>
      </c>
      <c r="C25" s="267">
        <f>+C26+C27+C28+C29+C30</f>
        <v>0</v>
      </c>
      <c r="D25" s="267">
        <f>+D26+D27+D28+D29+D30</f>
        <v>0</v>
      </c>
      <c r="E25" s="267">
        <f>+E26+E27+E28+E29+E30</f>
        <v>0</v>
      </c>
      <c r="F25" s="282" t="s">
        <v>220</v>
      </c>
      <c r="G25" s="54"/>
      <c r="H25" s="54"/>
      <c r="I25" s="55"/>
      <c r="J25" s="428"/>
    </row>
    <row r="26" spans="1:10" ht="12.95" customHeight="1">
      <c r="A26" s="257" t="s">
        <v>67</v>
      </c>
      <c r="B26" s="280" t="s">
        <v>373</v>
      </c>
      <c r="C26" s="54"/>
      <c r="D26" s="54"/>
      <c r="E26" s="54"/>
      <c r="F26" s="282" t="s">
        <v>380</v>
      </c>
      <c r="G26" s="54"/>
      <c r="H26" s="54"/>
      <c r="I26" s="55"/>
      <c r="J26" s="428"/>
    </row>
    <row r="27" spans="1:10" ht="12.95" customHeight="1">
      <c r="A27" s="277" t="s">
        <v>68</v>
      </c>
      <c r="B27" s="280" t="s">
        <v>374</v>
      </c>
      <c r="C27" s="54"/>
      <c r="D27" s="54"/>
      <c r="E27" s="54"/>
      <c r="F27" s="273"/>
      <c r="G27" s="54"/>
      <c r="H27" s="54"/>
      <c r="I27" s="55"/>
      <c r="J27" s="428"/>
    </row>
    <row r="28" spans="1:10" ht="12.95" customHeight="1">
      <c r="A28" s="257" t="s">
        <v>69</v>
      </c>
      <c r="B28" s="279" t="s">
        <v>375</v>
      </c>
      <c r="C28" s="54"/>
      <c r="D28" s="54"/>
      <c r="E28" s="54"/>
      <c r="F28" s="66"/>
      <c r="G28" s="54"/>
      <c r="H28" s="54"/>
      <c r="I28" s="55"/>
      <c r="J28" s="428"/>
    </row>
    <row r="29" spans="1:10" ht="12.95" customHeight="1">
      <c r="A29" s="277" t="s">
        <v>70</v>
      </c>
      <c r="B29" s="283" t="s">
        <v>376</v>
      </c>
      <c r="C29" s="54"/>
      <c r="D29" s="54"/>
      <c r="E29" s="54"/>
      <c r="F29" s="39"/>
      <c r="G29" s="54"/>
      <c r="H29" s="54"/>
      <c r="I29" s="55"/>
      <c r="J29" s="428"/>
    </row>
    <row r="30" spans="1:10" ht="12.95" customHeight="1" thickBot="1">
      <c r="A30" s="257" t="s">
        <v>71</v>
      </c>
      <c r="B30" s="284" t="s">
        <v>377</v>
      </c>
      <c r="C30" s="54"/>
      <c r="D30" s="54"/>
      <c r="E30" s="54"/>
      <c r="F30" s="66"/>
      <c r="G30" s="54"/>
      <c r="H30" s="54"/>
      <c r="I30" s="55"/>
      <c r="J30" s="428"/>
    </row>
    <row r="31" spans="1:10" ht="21.75" customHeight="1" thickBot="1">
      <c r="A31" s="261" t="s">
        <v>72</v>
      </c>
      <c r="B31" s="69" t="s">
        <v>419</v>
      </c>
      <c r="C31" s="236">
        <f>+C19+C25</f>
        <v>2097</v>
      </c>
      <c r="D31" s="236">
        <f>+D19+D25</f>
        <v>2097</v>
      </c>
      <c r="E31" s="236">
        <f>+E19+E25</f>
        <v>0</v>
      </c>
      <c r="F31" s="69" t="s">
        <v>420</v>
      </c>
      <c r="G31" s="236">
        <f>SUM(G19:G30)</f>
        <v>0</v>
      </c>
      <c r="H31" s="236">
        <f>SUM(H19:H30)</f>
        <v>0</v>
      </c>
      <c r="I31" s="241">
        <f>SUM(I19:I30)</f>
        <v>0</v>
      </c>
      <c r="J31" s="428"/>
    </row>
    <row r="32" spans="1:10" ht="18" customHeight="1" thickBot="1">
      <c r="A32" s="261" t="s">
        <v>73</v>
      </c>
      <c r="B32" s="268" t="s">
        <v>421</v>
      </c>
      <c r="C32" s="236">
        <f>+C18+C31</f>
        <v>2097</v>
      </c>
      <c r="D32" s="236">
        <f>+D18+D31</f>
        <v>2097</v>
      </c>
      <c r="E32" s="236">
        <f>+E18+E31</f>
        <v>0</v>
      </c>
      <c r="F32" s="268" t="s">
        <v>424</v>
      </c>
      <c r="G32" s="236">
        <f>+G18+G31</f>
        <v>2097</v>
      </c>
      <c r="H32" s="236">
        <f>+H18+H31</f>
        <v>2107</v>
      </c>
      <c r="I32" s="241">
        <f>+I18+I31</f>
        <v>2107</v>
      </c>
      <c r="J32" s="428"/>
    </row>
    <row r="33" spans="1:10" ht="18" customHeight="1" thickBot="1">
      <c r="A33" s="261" t="s">
        <v>74</v>
      </c>
      <c r="B33" s="69" t="s">
        <v>337</v>
      </c>
      <c r="C33" s="272"/>
      <c r="D33" s="272"/>
      <c r="E33" s="272"/>
      <c r="F33" s="69" t="s">
        <v>343</v>
      </c>
      <c r="G33" s="272"/>
      <c r="H33" s="272"/>
      <c r="I33" s="271"/>
      <c r="J33" s="428"/>
    </row>
    <row r="34" spans="1:10" ht="13.5" thickBot="1">
      <c r="A34" s="261" t="s">
        <v>75</v>
      </c>
      <c r="B34" s="269" t="s">
        <v>422</v>
      </c>
      <c r="C34" s="270">
        <f>+C32+C33</f>
        <v>2097</v>
      </c>
      <c r="D34" s="270">
        <f>+D32+D33</f>
        <v>2097</v>
      </c>
      <c r="E34" s="270">
        <f>+E32+E33</f>
        <v>0</v>
      </c>
      <c r="F34" s="269" t="s">
        <v>423</v>
      </c>
      <c r="G34" s="388">
        <f>+G32+G33</f>
        <v>2097</v>
      </c>
      <c r="H34" s="388">
        <f>+H32+H33</f>
        <v>2107</v>
      </c>
      <c r="I34" s="389">
        <f>+I32+I33</f>
        <v>2107</v>
      </c>
      <c r="J34" s="428"/>
    </row>
    <row r="35" spans="1:10" ht="13.5" thickBot="1">
      <c r="A35" s="261" t="s">
        <v>140</v>
      </c>
      <c r="B35" s="269" t="s">
        <v>163</v>
      </c>
      <c r="C35" s="270">
        <f>IF(C18-G18&lt;0,G18-C18,"-")</f>
        <v>2097</v>
      </c>
      <c r="D35" s="270">
        <f>IF(D18-H18&lt;0,H18-D18,"-")</f>
        <v>2107</v>
      </c>
      <c r="E35" s="270">
        <f>IF(E18-I18&lt;0,I18-E18,"-")</f>
        <v>2107</v>
      </c>
      <c r="F35" s="269" t="s">
        <v>164</v>
      </c>
      <c r="G35" s="388" t="str">
        <f>IF(C18-G18&gt;0,C18-G18,"-")</f>
        <v>-</v>
      </c>
      <c r="H35" s="388" t="str">
        <f>IF(D18-H18&gt;0,D18-H18,"-")</f>
        <v>-</v>
      </c>
      <c r="I35" s="389" t="str">
        <f>IF(E18-I18&gt;0,E18-I18,"-")</f>
        <v>-</v>
      </c>
      <c r="J35" s="428"/>
    </row>
    <row r="36" spans="1:10" ht="13.5" thickBot="1">
      <c r="A36" s="261" t="s">
        <v>418</v>
      </c>
      <c r="B36" s="269" t="s">
        <v>345</v>
      </c>
      <c r="C36" s="270" t="str">
        <f>IF(C18+C19-G32&lt;0,G32-(C18+C19),"-")</f>
        <v>-</v>
      </c>
      <c r="D36" s="270">
        <f>IF(D18+D19-H32&lt;0,H32-(D18+D19),"-")</f>
        <v>10</v>
      </c>
      <c r="E36" s="270">
        <f>IF(E18+E19-I32&lt;0,I32-(E18+E19),"-")</f>
        <v>2107</v>
      </c>
      <c r="F36" s="269" t="s">
        <v>346</v>
      </c>
      <c r="G36" s="388" t="str">
        <f>IF(C18+C19-G32&gt;0,C18+C19-G32,"-")</f>
        <v>-</v>
      </c>
      <c r="H36" s="388" t="str">
        <f>IF(D18+D19-H32&gt;0,D18+D19-H32,"-")</f>
        <v>-</v>
      </c>
      <c r="I36" s="389" t="str">
        <f>IF(E18+E19-I32&gt;0,E18+E19-I32,"-")</f>
        <v>-</v>
      </c>
      <c r="J36" s="428"/>
    </row>
  </sheetData>
  <sheetProtection sheet="1" objects="1" scenarios="1"/>
  <mergeCells count="2">
    <mergeCell ref="A3:A4"/>
    <mergeCell ref="J1:J36"/>
  </mergeCells>
  <phoneticPr fontId="0" type="noConversion"/>
  <printOptions horizontalCentered="1"/>
  <pageMargins left="0.78740157480314965" right="0.78740157480314965" top="0.98425196850393704" bottom="0.98425196850393704" header="0.78740157480314965" footer="0.78740157480314965"/>
  <pageSetup paperSize="9" scale="62" orientation="landscape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8"/>
  <sheetViews>
    <sheetView topLeftCell="A7" workbookViewId="0">
      <selection activeCell="C39" sqref="C39"/>
    </sheetView>
  </sheetViews>
  <sheetFormatPr defaultRowHeight="12.75"/>
  <cols>
    <col min="1" max="1" width="46.33203125" customWidth="1"/>
    <col min="2" max="2" width="13.83203125" customWidth="1"/>
    <col min="3" max="3" width="66.1640625" customWidth="1"/>
    <col min="4" max="5" width="13.83203125" customWidth="1"/>
  </cols>
  <sheetData>
    <row r="1" spans="1:5" ht="18.75">
      <c r="A1" s="70" t="s">
        <v>147</v>
      </c>
      <c r="E1" s="71" t="s">
        <v>154</v>
      </c>
    </row>
    <row r="3" spans="1:5">
      <c r="A3" s="73"/>
      <c r="B3" s="74"/>
      <c r="C3" s="73"/>
      <c r="D3" s="76"/>
      <c r="E3" s="74"/>
    </row>
    <row r="4" spans="1:5" ht="15.75">
      <c r="A4" s="58" t="s">
        <v>6</v>
      </c>
      <c r="B4" s="75"/>
      <c r="C4" s="84"/>
      <c r="D4" s="76"/>
      <c r="E4" s="74"/>
    </row>
    <row r="5" spans="1:5">
      <c r="A5" s="73"/>
      <c r="B5" s="74"/>
      <c r="C5" s="73"/>
      <c r="D5" s="76"/>
      <c r="E5" s="74"/>
    </row>
    <row r="6" spans="1:5">
      <c r="A6" s="73" t="s">
        <v>234</v>
      </c>
      <c r="B6" s="74">
        <f>+'1.1.sz.mell.'!C52</f>
        <v>8724</v>
      </c>
      <c r="C6" s="73" t="s">
        <v>427</v>
      </c>
      <c r="D6" s="76">
        <f>+'2.1.sz.mell  '!C18+'2.2.sz.mell  '!C18</f>
        <v>8724</v>
      </c>
      <c r="E6" s="74">
        <f>+B6-D6</f>
        <v>0</v>
      </c>
    </row>
    <row r="7" spans="1:5">
      <c r="A7" s="73" t="s">
        <v>148</v>
      </c>
      <c r="B7" s="74">
        <f>+'1.1.sz.mell.'!C66</f>
        <v>13090</v>
      </c>
      <c r="C7" s="73" t="s">
        <v>434</v>
      </c>
      <c r="D7" s="76">
        <f>+'2.1.sz.mell  '!C28+'2.2.sz.mell  '!C32</f>
        <v>13090</v>
      </c>
      <c r="E7" s="74">
        <f>+B7-D7</f>
        <v>0</v>
      </c>
    </row>
    <row r="8" spans="1:5">
      <c r="A8" s="73" t="s">
        <v>400</v>
      </c>
      <c r="B8" s="74">
        <f>+'1.1.sz.mell.'!C68</f>
        <v>13090</v>
      </c>
      <c r="C8" s="73" t="s">
        <v>439</v>
      </c>
      <c r="D8" s="76">
        <f>+'2.1.sz.mell  '!C30+'2.2.sz.mell  '!C34</f>
        <v>13090</v>
      </c>
      <c r="E8" s="74">
        <f>+B8-D8</f>
        <v>0</v>
      </c>
    </row>
    <row r="9" spans="1:5">
      <c r="A9" s="73"/>
      <c r="B9" s="74"/>
      <c r="C9" s="73"/>
      <c r="D9" s="76"/>
      <c r="E9" s="74"/>
    </row>
    <row r="10" spans="1:5" ht="15.75">
      <c r="A10" s="58" t="s">
        <v>8</v>
      </c>
      <c r="B10" s="75"/>
      <c r="C10" s="84"/>
      <c r="D10" s="76"/>
      <c r="E10" s="74"/>
    </row>
    <row r="11" spans="1:5">
      <c r="A11" s="73"/>
      <c r="B11" s="74"/>
      <c r="C11" s="73"/>
      <c r="D11" s="76"/>
      <c r="E11" s="74"/>
    </row>
    <row r="12" spans="1:5">
      <c r="A12" s="73" t="s">
        <v>409</v>
      </c>
      <c r="B12" s="74">
        <f>+'1.1.sz.mell.'!D52</f>
        <v>16083</v>
      </c>
      <c r="C12" s="73" t="s">
        <v>428</v>
      </c>
      <c r="D12" s="76">
        <f>+'2.1.sz.mell  '!D18+'2.2.sz.mell  '!D18</f>
        <v>16083</v>
      </c>
      <c r="E12" s="74">
        <f>+B12-D12</f>
        <v>0</v>
      </c>
    </row>
    <row r="13" spans="1:5">
      <c r="A13" s="73" t="s">
        <v>410</v>
      </c>
      <c r="B13" s="74">
        <f>+'1.1.sz.mell.'!D66</f>
        <v>20449</v>
      </c>
      <c r="C13" s="73" t="s">
        <v>435</v>
      </c>
      <c r="D13" s="76">
        <f>+'2.1.sz.mell  '!D28+'2.2.sz.mell  '!D32</f>
        <v>20449</v>
      </c>
      <c r="E13" s="74">
        <f>+B13-D13</f>
        <v>0</v>
      </c>
    </row>
    <row r="14" spans="1:5">
      <c r="A14" s="73" t="s">
        <v>411</v>
      </c>
      <c r="B14" s="74">
        <f>+'1.1.sz.mell.'!D68</f>
        <v>20449</v>
      </c>
      <c r="C14" s="73" t="s">
        <v>440</v>
      </c>
      <c r="D14" s="76">
        <f>+'2.1.sz.mell  '!D30+'2.2.sz.mell  '!D34</f>
        <v>20449</v>
      </c>
      <c r="E14" s="74">
        <f>+B14-D14</f>
        <v>0</v>
      </c>
    </row>
    <row r="15" spans="1:5">
      <c r="A15" s="73"/>
      <c r="B15" s="74"/>
      <c r="C15" s="73"/>
      <c r="D15" s="76"/>
      <c r="E15" s="74"/>
    </row>
    <row r="16" spans="1:5" ht="14.25">
      <c r="A16" s="346" t="s">
        <v>10</v>
      </c>
      <c r="C16" s="84"/>
      <c r="D16" s="76"/>
      <c r="E16" s="74"/>
    </row>
    <row r="17" spans="1:5">
      <c r="A17" s="73"/>
      <c r="B17" s="74"/>
      <c r="C17" s="73"/>
      <c r="D17" s="76"/>
      <c r="E17" s="74"/>
    </row>
    <row r="18" spans="1:5">
      <c r="A18" s="73" t="s">
        <v>412</v>
      </c>
      <c r="B18" s="74">
        <f>+'1.1.sz.mell.'!E52</f>
        <v>12322</v>
      </c>
      <c r="C18" s="73" t="s">
        <v>429</v>
      </c>
      <c r="D18" s="76">
        <f>+'2.1.sz.mell  '!E18+'2.2.sz.mell  '!E18</f>
        <v>12322</v>
      </c>
      <c r="E18" s="74">
        <f>+B18-D18</f>
        <v>0</v>
      </c>
    </row>
    <row r="19" spans="1:5">
      <c r="A19" s="73" t="s">
        <v>407</v>
      </c>
      <c r="B19" s="74">
        <f>+'1.1.sz.mell.'!E66</f>
        <v>12322</v>
      </c>
      <c r="C19" s="73" t="s">
        <v>436</v>
      </c>
      <c r="D19" s="76">
        <f>+'2.1.sz.mell  '!E28+'2.2.sz.mell  '!E32</f>
        <v>12322</v>
      </c>
      <c r="E19" s="74">
        <f>+B19-D19</f>
        <v>0</v>
      </c>
    </row>
    <row r="20" spans="1:5">
      <c r="A20" s="73" t="s">
        <v>413</v>
      </c>
      <c r="B20" s="74">
        <f>+'1.1.sz.mell.'!E68</f>
        <v>12573</v>
      </c>
      <c r="C20" s="73" t="s">
        <v>441</v>
      </c>
      <c r="D20" s="76">
        <f>+'2.1.sz.mell  '!E30+'2.2.sz.mell  '!E34</f>
        <v>12573</v>
      </c>
      <c r="E20" s="74">
        <f>+B20-D20</f>
        <v>0</v>
      </c>
    </row>
    <row r="21" spans="1:5">
      <c r="A21" s="73"/>
      <c r="B21" s="74"/>
      <c r="C21" s="73"/>
      <c r="D21" s="76"/>
      <c r="E21" s="74"/>
    </row>
    <row r="22" spans="1:5" ht="15.75">
      <c r="A22" s="58" t="s">
        <v>7</v>
      </c>
      <c r="B22" s="75"/>
      <c r="C22" s="84"/>
      <c r="D22" s="76"/>
      <c r="E22" s="74"/>
    </row>
    <row r="23" spans="1:5">
      <c r="A23" s="73"/>
      <c r="B23" s="74"/>
      <c r="C23" s="73"/>
      <c r="D23" s="76"/>
      <c r="E23" s="74"/>
    </row>
    <row r="24" spans="1:5">
      <c r="A24" s="73" t="s">
        <v>162</v>
      </c>
      <c r="B24" s="74">
        <f>+'1.1.sz.mell.'!C103</f>
        <v>13090</v>
      </c>
      <c r="C24" s="73" t="s">
        <v>430</v>
      </c>
      <c r="D24" s="76">
        <f>+'2.1.sz.mell  '!G18+'2.2.sz.mell  '!G18</f>
        <v>13090</v>
      </c>
      <c r="E24" s="74">
        <f>+B24-D24</f>
        <v>0</v>
      </c>
    </row>
    <row r="25" spans="1:5">
      <c r="A25" s="73" t="s">
        <v>149</v>
      </c>
      <c r="B25" s="74">
        <f>+'1.1.sz.mell.'!C122</f>
        <v>13090</v>
      </c>
      <c r="C25" s="73" t="s">
        <v>437</v>
      </c>
      <c r="D25" s="76">
        <f>+'2.1.sz.mell  '!G28+'2.2.sz.mell  '!G32</f>
        <v>13090</v>
      </c>
      <c r="E25" s="74">
        <f>+B25-D25</f>
        <v>0</v>
      </c>
    </row>
    <row r="26" spans="1:5">
      <c r="A26" s="73" t="s">
        <v>401</v>
      </c>
      <c r="B26" s="74">
        <f>+'1.1.sz.mell.'!C124</f>
        <v>13090</v>
      </c>
      <c r="C26" s="73" t="s">
        <v>442</v>
      </c>
      <c r="D26" s="76">
        <f>+'2.1.sz.mell  '!G30+'2.2.sz.mell  '!G34</f>
        <v>13090</v>
      </c>
      <c r="E26" s="74">
        <f>+B26-D26</f>
        <v>0</v>
      </c>
    </row>
    <row r="27" spans="1:5">
      <c r="A27" s="73"/>
      <c r="B27" s="74"/>
      <c r="C27" s="73"/>
      <c r="D27" s="76"/>
      <c r="E27" s="74"/>
    </row>
    <row r="28" spans="1:5" ht="15.75">
      <c r="A28" s="58" t="s">
        <v>9</v>
      </c>
      <c r="B28" s="75"/>
      <c r="C28" s="84"/>
      <c r="D28" s="76"/>
      <c r="E28" s="74"/>
    </row>
    <row r="29" spans="1:5">
      <c r="A29" s="73"/>
      <c r="B29" s="74"/>
      <c r="C29" s="73"/>
      <c r="D29" s="76"/>
      <c r="E29" s="74"/>
    </row>
    <row r="30" spans="1:5">
      <c r="A30" s="73" t="s">
        <v>414</v>
      </c>
      <c r="B30" s="74">
        <f>+'1.1.sz.mell.'!D103</f>
        <v>20449</v>
      </c>
      <c r="C30" s="73" t="s">
        <v>431</v>
      </c>
      <c r="D30" s="76">
        <f>+'2.1.sz.mell  '!H18+'2.2.sz.mell  '!H18</f>
        <v>20449</v>
      </c>
      <c r="E30" s="74">
        <f>+B30-D30</f>
        <v>0</v>
      </c>
    </row>
    <row r="31" spans="1:5">
      <c r="A31" s="73" t="s">
        <v>12</v>
      </c>
      <c r="B31" s="74">
        <f>+'1.1.sz.mell.'!D122</f>
        <v>20449</v>
      </c>
      <c r="C31" s="73" t="s">
        <v>438</v>
      </c>
      <c r="D31" s="76">
        <f>+'2.1.sz.mell  '!H28+'2.2.sz.mell  '!H32</f>
        <v>20449</v>
      </c>
      <c r="E31" s="74">
        <f>+B31-D31</f>
        <v>0</v>
      </c>
    </row>
    <row r="32" spans="1:5">
      <c r="A32" s="73" t="s">
        <v>13</v>
      </c>
      <c r="B32" s="74">
        <f>+'1.1.sz.mell.'!D124</f>
        <v>20449</v>
      </c>
      <c r="C32" s="73" t="s">
        <v>443</v>
      </c>
      <c r="D32" s="76">
        <f>+'2.1.sz.mell  '!H30+'2.2.sz.mell  '!H34</f>
        <v>20449</v>
      </c>
      <c r="E32" s="74">
        <f>+B32-D32</f>
        <v>0</v>
      </c>
    </row>
    <row r="33" spans="1:5">
      <c r="A33" s="73"/>
      <c r="B33" s="74"/>
      <c r="C33" s="73"/>
      <c r="D33" s="76"/>
      <c r="E33" s="74"/>
    </row>
    <row r="34" spans="1:5" ht="15.75">
      <c r="A34" s="347" t="s">
        <v>11</v>
      </c>
      <c r="B34" s="75"/>
      <c r="C34" s="84"/>
      <c r="D34" s="76"/>
      <c r="E34" s="74"/>
    </row>
    <row r="35" spans="1:5">
      <c r="A35" s="73"/>
      <c r="B35" s="74"/>
      <c r="C35" s="73"/>
      <c r="D35" s="76"/>
      <c r="E35" s="74"/>
    </row>
    <row r="36" spans="1:5">
      <c r="A36" s="73" t="s">
        <v>408</v>
      </c>
      <c r="B36" s="74">
        <f>+'1.1.sz.mell.'!E103</f>
        <v>11690</v>
      </c>
      <c r="C36" s="73" t="s">
        <v>432</v>
      </c>
      <c r="D36" s="76">
        <f>+'2.1.sz.mell  '!I18+'2.2.sz.mell  '!I18</f>
        <v>11690</v>
      </c>
      <c r="E36" s="74">
        <f>+B36-D36</f>
        <v>0</v>
      </c>
    </row>
    <row r="37" spans="1:5">
      <c r="A37" s="73" t="s">
        <v>15</v>
      </c>
      <c r="B37" s="74">
        <f>+'1.1.sz.mell.'!E122</f>
        <v>11690</v>
      </c>
      <c r="C37" s="73" t="s">
        <v>433</v>
      </c>
      <c r="D37" s="76">
        <f>+'2.1.sz.mell  '!I28+'2.2.sz.mell  '!I32</f>
        <v>11690</v>
      </c>
      <c r="E37" s="74">
        <f>+B37-D37</f>
        <v>0</v>
      </c>
    </row>
    <row r="38" spans="1:5">
      <c r="A38" s="73" t="s">
        <v>14</v>
      </c>
      <c r="B38" s="74">
        <f>+'1.1.sz.mell.'!E124</f>
        <v>12328</v>
      </c>
      <c r="C38" s="73" t="s">
        <v>444</v>
      </c>
      <c r="D38" s="76">
        <f>+'2.1.sz.mell  '!I30+'2.2.sz.mell  '!I34</f>
        <v>12328</v>
      </c>
      <c r="E38" s="74">
        <f>+B38-D38</f>
        <v>0</v>
      </c>
    </row>
  </sheetData>
  <sheetProtection sheet="1" objects="1" scenarios="1"/>
  <phoneticPr fontId="30" type="noConversion"/>
  <conditionalFormatting sqref="E3:E38">
    <cfRule type="cellIs" dxfId="0" priority="1" stopIfTrue="1" operator="notEqual">
      <formula>0</formula>
    </cfRule>
  </conditionalFormatting>
  <pageMargins left="0.79" right="0.56999999999999995" top="0.88" bottom="0.66" header="0.5" footer="0.5"/>
  <pageSetup paperSize="9" scale="96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1"/>
  <sheetViews>
    <sheetView zoomScale="120" zoomScaleNormal="120" workbookViewId="0">
      <selection activeCell="B11" sqref="B11"/>
    </sheetView>
  </sheetViews>
  <sheetFormatPr defaultRowHeight="15"/>
  <cols>
    <col min="1" max="1" width="5.6640625" style="87" customWidth="1"/>
    <col min="2" max="2" width="38.6640625" style="87" customWidth="1"/>
    <col min="3" max="6" width="14" style="87" customWidth="1"/>
    <col min="7" max="16384" width="9.33203125" style="87"/>
  </cols>
  <sheetData>
    <row r="1" spans="1:7" ht="33" customHeight="1">
      <c r="A1" s="429" t="s">
        <v>446</v>
      </c>
      <c r="B1" s="429"/>
      <c r="C1" s="429"/>
      <c r="D1" s="429"/>
      <c r="E1" s="429"/>
      <c r="F1" s="429"/>
    </row>
    <row r="2" spans="1:7" ht="15.95" customHeight="1" thickBot="1">
      <c r="A2" s="88"/>
      <c r="B2" s="88"/>
      <c r="C2" s="430"/>
      <c r="D2" s="430"/>
      <c r="E2" s="437" t="s">
        <v>80</v>
      </c>
      <c r="F2" s="437"/>
      <c r="G2" s="95"/>
    </row>
    <row r="3" spans="1:7" ht="63" customHeight="1">
      <c r="A3" s="433" t="s">
        <v>45</v>
      </c>
      <c r="B3" s="435" t="s">
        <v>238</v>
      </c>
      <c r="C3" s="435" t="s">
        <v>402</v>
      </c>
      <c r="D3" s="435"/>
      <c r="E3" s="435"/>
      <c r="F3" s="431" t="s">
        <v>384</v>
      </c>
    </row>
    <row r="4" spans="1:7" ht="15.75" thickBot="1">
      <c r="A4" s="434"/>
      <c r="B4" s="436"/>
      <c r="C4" s="90" t="s">
        <v>239</v>
      </c>
      <c r="D4" s="90" t="s">
        <v>382</v>
      </c>
      <c r="E4" s="90" t="s">
        <v>383</v>
      </c>
      <c r="F4" s="432"/>
    </row>
    <row r="5" spans="1:7" ht="15.75" thickBot="1">
      <c r="A5" s="92">
        <v>1</v>
      </c>
      <c r="B5" s="93">
        <v>2</v>
      </c>
      <c r="C5" s="93">
        <v>3</v>
      </c>
      <c r="D5" s="93">
        <v>4</v>
      </c>
      <c r="E5" s="93">
        <v>5</v>
      </c>
      <c r="F5" s="94">
        <v>6</v>
      </c>
    </row>
    <row r="6" spans="1:7">
      <c r="A6" s="91" t="s">
        <v>47</v>
      </c>
      <c r="B6" s="107"/>
      <c r="C6" s="108"/>
      <c r="D6" s="108"/>
      <c r="E6" s="108"/>
      <c r="F6" s="98">
        <f>SUM(C6:E6)</f>
        <v>0</v>
      </c>
    </row>
    <row r="7" spans="1:7">
      <c r="A7" s="89" t="s">
        <v>48</v>
      </c>
      <c r="B7" s="109"/>
      <c r="C7" s="110"/>
      <c r="D7" s="110"/>
      <c r="E7" s="110"/>
      <c r="F7" s="99">
        <f>SUM(C7:E7)</f>
        <v>0</v>
      </c>
    </row>
    <row r="8" spans="1:7">
      <c r="A8" s="89" t="s">
        <v>49</v>
      </c>
      <c r="B8" s="109"/>
      <c r="C8" s="110"/>
      <c r="D8" s="110"/>
      <c r="E8" s="110"/>
      <c r="F8" s="99">
        <f>SUM(C8:E8)</f>
        <v>0</v>
      </c>
    </row>
    <row r="9" spans="1:7">
      <c r="A9" s="89" t="s">
        <v>50</v>
      </c>
      <c r="B9" s="109"/>
      <c r="C9" s="110"/>
      <c r="D9" s="110"/>
      <c r="E9" s="110"/>
      <c r="F9" s="99">
        <f>SUM(C9:E9)</f>
        <v>0</v>
      </c>
    </row>
    <row r="10" spans="1:7" ht="15.75" thickBot="1">
      <c r="A10" s="96" t="s">
        <v>51</v>
      </c>
      <c r="B10" s="111"/>
      <c r="C10" s="112"/>
      <c r="D10" s="112"/>
      <c r="E10" s="112"/>
      <c r="F10" s="99">
        <f>SUM(C10:E10)</f>
        <v>0</v>
      </c>
    </row>
    <row r="11" spans="1:7" ht="15.75" thickBot="1">
      <c r="A11" s="92" t="s">
        <v>52</v>
      </c>
      <c r="B11" s="97" t="s">
        <v>240</v>
      </c>
      <c r="C11" s="100">
        <f>SUM(C6:C10)</f>
        <v>0</v>
      </c>
      <c r="D11" s="100">
        <f>SUM(D6:D10)</f>
        <v>0</v>
      </c>
      <c r="E11" s="100">
        <f>SUM(E6:E10)</f>
        <v>0</v>
      </c>
      <c r="F11" s="101">
        <f>SUM(F6:F10)</f>
        <v>0</v>
      </c>
    </row>
  </sheetData>
  <mergeCells count="7">
    <mergeCell ref="A1:F1"/>
    <mergeCell ref="C2:D2"/>
    <mergeCell ref="F3:F4"/>
    <mergeCell ref="A3:A4"/>
    <mergeCell ref="B3:B4"/>
    <mergeCell ref="C3:E3"/>
    <mergeCell ref="E2:F2"/>
  </mergeCells>
  <phoneticPr fontId="0" type="noConversion"/>
  <printOptions horizontalCentered="1"/>
  <pageMargins left="0.78740157480314965" right="0.78740157480314965" top="1.3779527559055118" bottom="0.98425196850393704" header="0.78740157480314965" footer="0.78740157480314965"/>
  <pageSetup paperSize="9" scale="95" orientation="portrait" r:id="rId1"/>
  <headerFooter alignWithMargins="0">
    <oddHeader>&amp;R&amp;"Times New Roman CE,Félkövér dőlt"&amp;11 3. melléklet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D12"/>
  <sheetViews>
    <sheetView zoomScale="120" zoomScaleNormal="120" workbookViewId="0">
      <selection activeCell="D8" sqref="D8"/>
    </sheetView>
  </sheetViews>
  <sheetFormatPr defaultRowHeight="15"/>
  <cols>
    <col min="1" max="1" width="5.6640625" style="87" customWidth="1"/>
    <col min="2" max="2" width="61" style="87" customWidth="1"/>
    <col min="3" max="4" width="16" style="87" customWidth="1"/>
    <col min="5" max="16384" width="9.33203125" style="87"/>
  </cols>
  <sheetData>
    <row r="1" spans="1:4" ht="33" customHeight="1">
      <c r="A1" s="429" t="s">
        <v>447</v>
      </c>
      <c r="B1" s="429"/>
      <c r="C1" s="429"/>
      <c r="D1" s="429"/>
    </row>
    <row r="2" spans="1:4" ht="15.95" customHeight="1" thickBot="1">
      <c r="A2" s="88"/>
      <c r="B2" s="88"/>
      <c r="C2" s="102"/>
      <c r="D2" s="102" t="s">
        <v>80</v>
      </c>
    </row>
    <row r="3" spans="1:4" ht="26.25" customHeight="1" thickBot="1">
      <c r="A3" s="113" t="s">
        <v>45</v>
      </c>
      <c r="B3" s="114" t="s">
        <v>235</v>
      </c>
      <c r="C3" s="115" t="s">
        <v>2</v>
      </c>
      <c r="D3" s="115" t="s">
        <v>3</v>
      </c>
    </row>
    <row r="4" spans="1:4" ht="15.75" thickBot="1">
      <c r="A4" s="116">
        <v>1</v>
      </c>
      <c r="B4" s="117">
        <v>2</v>
      </c>
      <c r="C4" s="117">
        <v>3</v>
      </c>
      <c r="D4" s="392">
        <v>3</v>
      </c>
    </row>
    <row r="5" spans="1:4">
      <c r="A5" s="119" t="s">
        <v>47</v>
      </c>
      <c r="B5" s="289" t="s">
        <v>84</v>
      </c>
      <c r="C5" s="394">
        <v>760</v>
      </c>
      <c r="D5" s="286">
        <v>760</v>
      </c>
    </row>
    <row r="6" spans="1:4" ht="24.75">
      <c r="A6" s="120" t="s">
        <v>48</v>
      </c>
      <c r="B6" s="333" t="s">
        <v>385</v>
      </c>
      <c r="C6" s="395"/>
      <c r="D6" s="287"/>
    </row>
    <row r="7" spans="1:4">
      <c r="A7" s="120" t="s">
        <v>49</v>
      </c>
      <c r="B7" s="334" t="s">
        <v>241</v>
      </c>
      <c r="C7" s="395">
        <v>20</v>
      </c>
      <c r="D7" s="287">
        <v>20</v>
      </c>
    </row>
    <row r="8" spans="1:4" ht="24.75">
      <c r="A8" s="120" t="s">
        <v>50</v>
      </c>
      <c r="B8" s="334" t="s">
        <v>387</v>
      </c>
      <c r="C8" s="395"/>
      <c r="D8" s="287"/>
    </row>
    <row r="9" spans="1:4">
      <c r="A9" s="121" t="s">
        <v>51</v>
      </c>
      <c r="B9" s="334" t="s">
        <v>386</v>
      </c>
      <c r="C9" s="396"/>
      <c r="D9" s="288"/>
    </row>
    <row r="10" spans="1:4" ht="15.75" thickBot="1">
      <c r="A10" s="120" t="s">
        <v>52</v>
      </c>
      <c r="B10" s="335" t="s">
        <v>236</v>
      </c>
      <c r="C10" s="395"/>
      <c r="D10" s="287"/>
    </row>
    <row r="11" spans="1:4" ht="15.75" thickBot="1">
      <c r="A11" s="438" t="s">
        <v>242</v>
      </c>
      <c r="B11" s="439"/>
      <c r="C11" s="397">
        <f>SUM(C5:C10)</f>
        <v>780</v>
      </c>
      <c r="D11" s="393">
        <f>SUM(D5:D10)</f>
        <v>780</v>
      </c>
    </row>
    <row r="12" spans="1:4" ht="23.25" customHeight="1">
      <c r="A12" s="440" t="s">
        <v>256</v>
      </c>
      <c r="B12" s="440"/>
      <c r="C12" s="440"/>
    </row>
  </sheetData>
  <mergeCells count="3">
    <mergeCell ref="A11:B11"/>
    <mergeCell ref="A12:C12"/>
    <mergeCell ref="A1:D1"/>
  </mergeCells>
  <phoneticPr fontId="30" type="noConversion"/>
  <printOptions horizontalCentered="1"/>
  <pageMargins left="0.78740157480314965" right="0.78740157480314965" top="1.3779527559055118" bottom="0.98425196850393704" header="0.78740157480314965" footer="0.78740157480314965"/>
  <pageSetup paperSize="9" scale="95" orientation="portrait" r:id="rId1"/>
  <headerFooter alignWithMargins="0">
    <oddHeader>&amp;R&amp;"Times New Roman CE,Félkövér dőlt"&amp;11 4. melléklet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D8"/>
  <sheetViews>
    <sheetView zoomScale="120" zoomScaleNormal="120" workbookViewId="0">
      <selection activeCell="B13" sqref="B13"/>
    </sheetView>
  </sheetViews>
  <sheetFormatPr defaultRowHeight="15"/>
  <cols>
    <col min="1" max="1" width="5.6640625" style="87" customWidth="1"/>
    <col min="2" max="2" width="66.83203125" style="87" customWidth="1"/>
    <col min="3" max="3" width="27" style="87" customWidth="1"/>
    <col min="4" max="16384" width="9.33203125" style="87"/>
  </cols>
  <sheetData>
    <row r="1" spans="1:4" ht="33" customHeight="1">
      <c r="A1" s="429" t="s">
        <v>448</v>
      </c>
      <c r="B1" s="429"/>
      <c r="C1" s="429"/>
    </row>
    <row r="2" spans="1:4" ht="15.95" customHeight="1" thickBot="1">
      <c r="A2" s="88"/>
      <c r="B2" s="88"/>
      <c r="C2" s="102" t="s">
        <v>80</v>
      </c>
      <c r="D2" s="95"/>
    </row>
    <row r="3" spans="1:4" ht="26.25" customHeight="1" thickBot="1">
      <c r="A3" s="113" t="s">
        <v>45</v>
      </c>
      <c r="B3" s="114" t="s">
        <v>243</v>
      </c>
      <c r="C3" s="115" t="s">
        <v>253</v>
      </c>
    </row>
    <row r="4" spans="1:4" ht="15.75" thickBot="1">
      <c r="A4" s="116">
        <v>1</v>
      </c>
      <c r="B4" s="117">
        <v>2</v>
      </c>
      <c r="C4" s="118">
        <v>3</v>
      </c>
    </row>
    <row r="5" spans="1:4">
      <c r="A5" s="119" t="s">
        <v>47</v>
      </c>
      <c r="B5" s="126"/>
      <c r="C5" s="122"/>
    </row>
    <row r="6" spans="1:4">
      <c r="A6" s="120" t="s">
        <v>48</v>
      </c>
      <c r="B6" s="127"/>
      <c r="C6" s="123"/>
    </row>
    <row r="7" spans="1:4" ht="15.75" thickBot="1">
      <c r="A7" s="121" t="s">
        <v>49</v>
      </c>
      <c r="B7" s="128"/>
      <c r="C7" s="124"/>
    </row>
    <row r="8" spans="1:4" ht="17.25" customHeight="1" thickBot="1">
      <c r="A8" s="116" t="s">
        <v>50</v>
      </c>
      <c r="B8" s="72" t="s">
        <v>244</v>
      </c>
      <c r="C8" s="125">
        <f>SUM(C5:C7)</f>
        <v>0</v>
      </c>
    </row>
  </sheetData>
  <mergeCells count="1">
    <mergeCell ref="A1:C1"/>
  </mergeCells>
  <phoneticPr fontId="30" type="noConversion"/>
  <printOptions horizontalCentered="1"/>
  <pageMargins left="0.78740157480314965" right="0.78740157480314965" top="1.3779527559055118" bottom="0.98425196850393704" header="0.78740157480314965" footer="0.78740157480314965"/>
  <pageSetup paperSize="9" scale="95" orientation="portrait" r:id="rId1"/>
  <headerFooter alignWithMargins="0">
    <oddHeader>&amp;R&amp;"Times New Roman CE,Félkövér dőlt"&amp;11 5. melléklet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14</vt:i4>
      </vt:variant>
      <vt:variant>
        <vt:lpstr>Névvel ellátott tartományok</vt:lpstr>
      </vt:variant>
      <vt:variant>
        <vt:i4>6</vt:i4>
      </vt:variant>
    </vt:vector>
  </HeadingPairs>
  <TitlesOfParts>
    <vt:vector size="20" baseType="lpstr">
      <vt:lpstr>ÖSSZEFÜGGÉSEK</vt:lpstr>
      <vt:lpstr>1.1.sz.mell.</vt:lpstr>
      <vt:lpstr>1.2.sz.mell. </vt:lpstr>
      <vt:lpstr>2.1.sz.mell  </vt:lpstr>
      <vt:lpstr>2.2.sz.mell  </vt:lpstr>
      <vt:lpstr>ELLENŐRZÉS-1.sz.2.a.sz.2.b.sz.</vt:lpstr>
      <vt:lpstr>3.sz.mell.  </vt:lpstr>
      <vt:lpstr>4.sz.mell.</vt:lpstr>
      <vt:lpstr>5.sz.mell.</vt:lpstr>
      <vt:lpstr>6.sz.mell.</vt:lpstr>
      <vt:lpstr>7.1. sz. mell</vt:lpstr>
      <vt:lpstr>7.2. sz. mell</vt:lpstr>
      <vt:lpstr>7.3. sz. mell</vt:lpstr>
      <vt:lpstr>7.4. sz. mell</vt:lpstr>
      <vt:lpstr>'7.1. sz. mell'!Nyomtatási_cím</vt:lpstr>
      <vt:lpstr>'7.2. sz. mell'!Nyomtatási_cím</vt:lpstr>
      <vt:lpstr>'7.3. sz. mell'!Nyomtatási_cím</vt:lpstr>
      <vt:lpstr>'7.4. sz. mell'!Nyomtatási_cím</vt:lpstr>
      <vt:lpstr>'1.1.sz.mell.'!Nyomtatási_terület</vt:lpstr>
      <vt:lpstr>'1.2.sz.mell. '!Nyomtatási_terület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Makranczi László</dc:creator>
  <cp:lastModifiedBy>SZG</cp:lastModifiedBy>
  <cp:lastPrinted>2013-08-21T13:36:15Z</cp:lastPrinted>
  <dcterms:created xsi:type="dcterms:W3CDTF">1999-10-30T10:30:45Z</dcterms:created>
  <dcterms:modified xsi:type="dcterms:W3CDTF">2013-09-06T06:18:59Z</dcterms:modified>
</cp:coreProperties>
</file>