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728" firstSheet="1" activeTab="10"/>
  </bookViews>
  <sheets>
    <sheet name="1" sheetId="1" r:id="rId1"/>
    <sheet name="5" sheetId="2" r:id="rId2"/>
    <sheet name="2.1.sz.mell  " sheetId="3" r:id="rId3"/>
    <sheet name="2.2.sz.mell  " sheetId="4" r:id="rId4"/>
    <sheet name="9" sheetId="5" r:id="rId5"/>
    <sheet name="3" sheetId="6" r:id="rId6"/>
    <sheet name="3a" sheetId="7" r:id="rId7"/>
    <sheet name="6" sheetId="8" r:id="rId8"/>
    <sheet name="ovi létsz.8" sheetId="9" r:id="rId9"/>
    <sheet name="létszám7" sheetId="10" r:id="rId10"/>
    <sheet name="11" sheetId="11" r:id="rId11"/>
  </sheets>
  <definedNames>
    <definedName name="_xlnm.Print_Titles" localSheetId="7">'6'!$1:$6</definedName>
    <definedName name="_xlnm.Print_Area" localSheetId="0">'1'!$A$1:$E$134</definedName>
    <definedName name="_xlnm.Print_Area" localSheetId="2">'2.1.sz.mell  '!$A$1:$I$29</definedName>
    <definedName name="_xlnm.Print_Area" localSheetId="1">'5'!$A$1:$E$137</definedName>
  </definedNames>
  <calcPr fullCalcOnLoad="1"/>
</workbook>
</file>

<file path=xl/sharedStrings.xml><?xml version="1.0" encoding="utf-8"?>
<sst xmlns="http://schemas.openxmlformats.org/spreadsheetml/2006/main" count="857" uniqueCount="400">
  <si>
    <t>B E V É T E L E K</t>
  </si>
  <si>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</si>
  <si>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</si>
  <si>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</si>
  <si>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</si>
  <si>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</si>
  <si>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</si>
  <si>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</si>
  <si>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</si>
  <si>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</si>
  <si>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</si>
  <si>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</si>
  <si>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</si>
  <si>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</si>
  <si>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</si>
  <si>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</si>
  <si>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</si>
  <si>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</si>
  <si>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</si>
  <si>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</si>
  <si>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</si>
  <si>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</si>
  <si>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</si>
  <si>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</si>
  <si>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</si>
  <si>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</si>
  <si>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</si>
  <si>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</si>
  <si>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</si>
  <si>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</si>
  <si>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</si>
  <si>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</si>
  <si>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</si>
  <si>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</si>
  <si>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</si>
  <si>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</si>
  <si>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</si>
  <si>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</si>
  <si>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</si>
  <si>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</si>
  <si>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</si>
  <si>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</si>
  <si>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</si>
  <si>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 (ivóvízminőség javítás BM Önerő Alap)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</si>
  <si>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</si>
  <si>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</si>
  <si>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</si>
  <si>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</si>
  <si>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</si>
  <si>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</si>
  <si>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</si>
  <si>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</si>
  <si>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 xml:space="preserve">   -- Építményadó</t>
  </si>
  <si>
    <t xml:space="preserve">   -- Kommunális adó</t>
  </si>
  <si>
    <t>4.1.2.</t>
  </si>
  <si>
    <t>- Termékek és szolgáltatások adói</t>
  </si>
  <si>
    <t xml:space="preserve">   -- Iparűzésiadó</t>
  </si>
  <si>
    <t xml:space="preserve">   -- Idegenforgalmi adó</t>
  </si>
  <si>
    <t>4.2.</t>
  </si>
  <si>
    <t>Gépjárműadó</t>
  </si>
  <si>
    <t>4.3.</t>
  </si>
  <si>
    <t>Egyéb áruhasználati és szolgáltatási adók</t>
  </si>
  <si>
    <t xml:space="preserve">   -- Talajterhelési díj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</si>
  <si>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</si>
  <si>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</si>
  <si>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</si>
  <si>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</si>
  <si>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</si>
  <si>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</si>
  <si>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</si>
  <si>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</si>
  <si>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</si>
  <si>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</si>
  <si>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</si>
  <si>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</si>
  <si>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</si>
  <si>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 (csak a gyermekétkeztetés)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</si>
  <si>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</si>
  <si>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</si>
  <si>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</si>
  <si>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</si>
  <si>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</si>
  <si>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</si>
  <si>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</si>
  <si>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</si>
  <si>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</si>
  <si>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</si>
  <si>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</si>
  <si>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</si>
  <si>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</si>
  <si>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</si>
  <si>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</si>
  <si>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</si>
  <si>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</si>
  <si>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</si>
  <si>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</si>
  <si>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</si>
  <si>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</si>
  <si>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</si>
  <si>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</si>
  <si>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</si>
  <si>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</si>
  <si>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</si>
  <si>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</si>
  <si>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</si>
  <si>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</si>
  <si>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</si>
  <si>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</si>
  <si>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</si>
  <si>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</si>
  <si>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</si>
  <si>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</si>
  <si>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</si>
  <si>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</si>
  <si>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</si>
  <si>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</si>
  <si>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</si>
  <si>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</si>
  <si>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 Ivóvízminőség javítás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</si>
  <si>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</si>
  <si>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</si>
  <si>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</si>
  <si>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</si>
  <si>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</si>
  <si>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</si>
  <si>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</si>
  <si>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</si>
  <si>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</si>
  <si>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</si>
  <si>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</si>
  <si>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</si>
  <si>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</si>
  <si>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</si>
  <si>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</si>
  <si>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</si>
  <si>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</si>
  <si>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</si>
  <si>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</si>
  <si>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</si>
  <si>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</si>
  <si>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</si>
  <si>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</si>
  <si>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</si>
  <si>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</si>
  <si>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</si>
  <si>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</si>
  <si>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</si>
  <si>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</si>
  <si>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</si>
  <si>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</si>
  <si>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</si>
  <si>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</si>
  <si>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</si>
  <si>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</si>
  <si>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</si>
  <si>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</si>
  <si>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</si>
  <si>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</si>
  <si>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</si>
  <si>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</si>
  <si>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</si>
  <si>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</si>
  <si>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</si>
  <si>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</si>
  <si>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</si>
  <si>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</si>
  <si>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</si>
  <si>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</si>
  <si>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</si>
  <si>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</si>
  <si>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</si>
  <si>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</si>
  <si>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</si>
  <si>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</si>
  <si>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</si>
  <si>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</si>
  <si>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</si>
  <si>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</si>
  <si>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</si>
  <si>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</si>
  <si>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</si>
  <si>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</si>
  <si>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</si>
  <si>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</si>
  <si>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</si>
  <si>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</si>
  <si>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</si>
  <si>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</si>
  <si>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</si>
  <si>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</si>
  <si>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</si>
  <si>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</si>
  <si>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</si>
  <si>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</si>
  <si>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</si>
  <si>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</si>
  <si>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</si>
  <si>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</si>
  <si>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</si>
  <si>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</si>
  <si>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</si>
  <si>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</si>
  <si>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</si>
  <si>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</si>
  <si>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</si>
  <si>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</si>
  <si>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</si>
  <si>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</si>
  <si>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</si>
  <si>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</si>
  <si>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</si>
  <si>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</si>
  <si>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</si>
  <si>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</si>
  <si>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</si>
  <si>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</si>
  <si>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</si>
  <si>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Elvonások és befizetések bevételei</t>
  </si>
  <si>
    <t>Ellátási díjak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</si>
  <si>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</si>
  <si>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</si>
  <si>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</si>
  <si>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</si>
  <si>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</si>
  <si>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</si>
  <si>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</si>
  <si>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</si>
  <si>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</si>
  <si>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</si>
  <si>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</si>
  <si>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</si>
  <si>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</si>
  <si>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</si>
  <si>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</si>
  <si>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</si>
  <si>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</si>
  <si>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</si>
  <si>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</si>
  <si>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</si>
  <si>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</si>
  <si>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</si>
  <si>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</si>
  <si>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</si>
  <si>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</si>
  <si>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</si>
  <si>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</si>
  <si>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</si>
  <si>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</si>
  <si>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</si>
  <si>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</si>
  <si>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</si>
  <si>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</si>
  <si>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</si>
  <si>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</si>
  <si>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</si>
  <si>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</si>
  <si>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</si>
  <si>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</si>
  <si>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</si>
  <si>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</si>
  <si>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</si>
  <si>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</si>
  <si>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</si>
  <si>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</si>
  <si>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</si>
  <si>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</si>
  <si>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</si>
  <si>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25.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</si>
  <si>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</si>
  <si>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</si>
  <si>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</si>
  <si>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</si>
  <si>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</si>
  <si>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</si>
  <si>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</si>
  <si>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</si>
  <si>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</si>
  <si>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</si>
  <si>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</si>
  <si>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</si>
  <si>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</si>
  <si>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</si>
  <si>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</si>
  <si>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</si>
  <si>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</si>
  <si>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</si>
  <si>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</si>
  <si>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</si>
  <si>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</si>
  <si>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</si>
  <si>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</si>
  <si>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</si>
  <si>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</si>
  <si>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</si>
  <si>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</si>
  <si>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</si>
  <si>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</si>
  <si>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</si>
  <si>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</si>
  <si>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nemleges</t>
  </si>
  <si>
    <t>Ezer forintban !</t>
  </si>
  <si>
    <t>Sor-szám</t>
  </si>
  <si>
    <t>MEGNEVEZÉS</t>
  </si>
  <si>
    <t>Évek</t>
  </si>
  <si>
    <t>Összesen
(6=3+4+5)</t>
  </si>
  <si>
    <t>2017.</t>
  </si>
  <si>
    <t>2018.</t>
  </si>
  <si>
    <t>ÖSSZES KÖTELEZETTSÉG</t>
  </si>
  <si>
    <t>Beruházás  megnevezése</t>
  </si>
  <si>
    <t>ÖSSZESEN:</t>
  </si>
  <si>
    <t>Felújítás  megnevezése</t>
  </si>
  <si>
    <t>Összesen:</t>
  </si>
  <si>
    <t>Feladat megnevezése</t>
  </si>
  <si>
    <t>Száma</t>
  </si>
  <si>
    <t>Előirányzat-csoport, kiemelt előirányzat megnevezése</t>
  </si>
  <si>
    <t>Éves engedélyezett létszám előirányzat (fő)</t>
  </si>
  <si>
    <t>Közfoglalkoztatottak létszáma (fő)</t>
  </si>
  <si>
    <t>1.7.</t>
  </si>
  <si>
    <t>1.8.</t>
  </si>
  <si>
    <t>1.9.</t>
  </si>
  <si>
    <t>1.10.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</si>
  <si>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</si>
  <si>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</si>
  <si>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</si>
  <si>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</si>
  <si>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</si>
  <si>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</si>
  <si>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</si>
  <si>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</si>
  <si>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</si>
  <si>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</si>
  <si>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</si>
  <si>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</si>
  <si>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</si>
  <si>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</si>
  <si>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</si>
  <si>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</si>
  <si>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</si>
  <si>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</si>
  <si>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</si>
  <si>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</si>
  <si>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</si>
  <si>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</si>
  <si>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</si>
  <si>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</si>
  <si>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</si>
  <si>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</si>
  <si>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Összes bevétel, kiadás - kötelező</t>
  </si>
  <si>
    <t>adatok forintban</t>
  </si>
  <si>
    <t>Jogcím</t>
  </si>
  <si>
    <t>Település-üzemeltetéshez kapcsólódó feladatellátás támogatása</t>
  </si>
  <si>
    <t>Települési önkormányzatok nyilvános könyvtári és közművelődési feladatainak támogatása</t>
  </si>
  <si>
    <t>Egyéb működési célú kiadások (intézmény finanszírozás )</t>
  </si>
  <si>
    <t>Ravazd Község Önkormányzata adósságot keletkeztető ügyletekből és kezességvállalásokból fennálló kötelezettségei</t>
  </si>
  <si>
    <t>Költségvetési szerv : Ravazdi Nyitnikék Óvoda, Egységes Óvoda-Bölcsöde</t>
  </si>
  <si>
    <t>2.1</t>
  </si>
  <si>
    <t>2.2</t>
  </si>
  <si>
    <t>Ravazdi Nyitnikék Óvoda, Egységes Óvoda-Bölcsöde</t>
  </si>
  <si>
    <t>létszámkeret</t>
  </si>
  <si>
    <t>Egyéb működési célú kiadások (intézmény finanszírozás, pénze.átadás) )</t>
  </si>
  <si>
    <t>Egyéb felhalmozási kiadások (pénze.átadás)</t>
  </si>
  <si>
    <t>A 2016. évi általános működés és ágazati feladatok támogatásának alakulása jogcímenként</t>
  </si>
  <si>
    <t>2016. évi támogatás összesen</t>
  </si>
  <si>
    <t xml:space="preserve"> </t>
  </si>
  <si>
    <t>Államháztartáson belüli megelőlegezés visszafizetése</t>
  </si>
  <si>
    <t>Eredeti</t>
  </si>
  <si>
    <t>Módosított</t>
  </si>
  <si>
    <t>Teljesítés</t>
  </si>
  <si>
    <t>Ravazd Község Önkormányzata -  létszámkeret</t>
  </si>
  <si>
    <t>Ravazd Község Önkormányzata</t>
  </si>
  <si>
    <t xml:space="preserve">Közfoglalkoztatottak  átl. száma </t>
  </si>
  <si>
    <t xml:space="preserve">Eredeti </t>
  </si>
  <si>
    <t>6.sz. melléklet</t>
  </si>
  <si>
    <t>Államháztartáson belüli megelőlegezés</t>
  </si>
  <si>
    <t>8.sz. melléklet</t>
  </si>
  <si>
    <t>7.sz. melléklet</t>
  </si>
  <si>
    <t xml:space="preserve"> Ezer forintban</t>
  </si>
  <si>
    <t>2016. évi előirányzat</t>
  </si>
  <si>
    <t>2019.</t>
  </si>
  <si>
    <t>Elszámolásból származó bevétel</t>
  </si>
  <si>
    <t>Működési célú költségvetési és kiegészítő támogatások</t>
  </si>
  <si>
    <t>Települési önkormányzatok egyes szociális,gyermekjóléti és gyermekétkeztetési feladainak támogatása</t>
  </si>
  <si>
    <t>Települési önkormányzatok egyes köznevelési feladatainak támogatása</t>
  </si>
  <si>
    <t>Játszótér kavics</t>
  </si>
  <si>
    <t>Felújítási kiadások felújításonként</t>
  </si>
  <si>
    <t>e Ft</t>
  </si>
  <si>
    <t>Paphegy</t>
  </si>
  <si>
    <t>Lukashorog</t>
  </si>
  <si>
    <t>Beruházási (felhalmozási) kiadások beruházásonként</t>
  </si>
  <si>
    <t>2016.év</t>
  </si>
  <si>
    <t>2016. év</t>
  </si>
  <si>
    <t xml:space="preserve">Épület vásárlás </t>
  </si>
  <si>
    <t>Nyílászáró csere</t>
  </si>
  <si>
    <t>Föld vásárlás</t>
  </si>
  <si>
    <t>Kút szivattyú</t>
  </si>
  <si>
    <t>Bekötések</t>
  </si>
  <si>
    <t>Kemence vásárlás</t>
  </si>
  <si>
    <t>Asztalok</t>
  </si>
  <si>
    <t>Kerékpárok</t>
  </si>
  <si>
    <t>Fotelek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</si>
</sst>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40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i/>
      <sz val="12"/>
      <name val="MS Reference Sans Serif"/>
      <family val="2"/>
    </font>
    <font>
      <b/>
      <sz val="10"/>
      <name val="Arial"/>
      <family val="2"/>
    </font>
    <font>
      <b/>
      <sz val="8"/>
      <name val="MS Reference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21" applyFont="1" applyFill="1" applyProtection="1">
      <alignment/>
      <protection/>
    </xf>
    <xf numFmtId="0" fontId="4" fillId="0" borderId="0" xfId="21" applyFont="1" applyFill="1" applyAlignment="1" applyProtection="1">
      <alignment horizontal="right" vertical="center" indent="1"/>
      <protection/>
    </xf>
    <xf numFmtId="0" fontId="4" fillId="0" borderId="0" xfId="21" applyFill="1" applyProtection="1">
      <alignment/>
      <protection/>
    </xf>
    <xf numFmtId="0" fontId="7" fillId="0" borderId="1" xfId="0" applyFont="1" applyFill="1" applyBorder="1" applyAlignment="1" applyProtection="1">
      <alignment horizontal="right" vertical="center"/>
      <protection/>
    </xf>
    <xf numFmtId="0" fontId="8" fillId="0" borderId="2" xfId="21" applyFont="1" applyFill="1" applyBorder="1" applyAlignment="1" applyProtection="1">
      <alignment horizontal="center" vertical="center" wrapText="1"/>
      <protection/>
    </xf>
    <xf numFmtId="0" fontId="8" fillId="0" borderId="3" xfId="21" applyFont="1" applyFill="1" applyBorder="1" applyAlignment="1" applyProtection="1">
      <alignment horizontal="center" vertical="center" wrapText="1"/>
      <protection/>
    </xf>
    <xf numFmtId="0" fontId="9" fillId="0" borderId="4" xfId="21" applyFont="1" applyFill="1" applyBorder="1" applyAlignment="1" applyProtection="1">
      <alignment horizontal="center" vertical="center" wrapText="1"/>
      <protection/>
    </xf>
    <xf numFmtId="0" fontId="9" fillId="0" borderId="5" xfId="21" applyFont="1" applyFill="1" applyBorder="1" applyAlignment="1" applyProtection="1">
      <alignment horizontal="center" vertical="center" wrapText="1"/>
      <protection/>
    </xf>
    <xf numFmtId="0" fontId="9" fillId="0" borderId="6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Fill="1" applyProtection="1">
      <alignment/>
      <protection/>
    </xf>
    <xf numFmtId="0" fontId="9" fillId="0" borderId="2" xfId="21" applyFont="1" applyFill="1" applyBorder="1" applyAlignment="1" applyProtection="1">
      <alignment horizontal="left" vertical="center" wrapText="1" indent="1"/>
      <protection/>
    </xf>
    <xf numFmtId="0" fontId="9" fillId="0" borderId="3" xfId="21" applyFont="1" applyFill="1" applyBorder="1" applyAlignment="1" applyProtection="1">
      <alignment horizontal="left" vertical="center" wrapText="1" indent="1"/>
      <protection/>
    </xf>
    <xf numFmtId="164" fontId="9" fillId="0" borderId="7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" applyFont="1" applyFill="1" applyProtection="1">
      <alignment/>
      <protection/>
    </xf>
    <xf numFmtId="49" fontId="10" fillId="0" borderId="8" xfId="21" applyNumberFormat="1" applyFont="1" applyFill="1" applyBorder="1" applyAlignment="1" applyProtection="1">
      <alignment horizontal="left" vertical="center" wrapText="1" indent="1"/>
      <protection/>
    </xf>
    <xf numFmtId="0" fontId="11" fillId="0" borderId="9" xfId="0" applyFont="1" applyBorder="1" applyAlignment="1" applyProtection="1">
      <alignment horizontal="left" wrapText="1" indent="1"/>
      <protection/>
    </xf>
    <xf numFmtId="164" fontId="10" fillId="0" borderId="10" xfId="21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1" xfId="21" applyNumberFormat="1" applyFont="1" applyFill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wrapText="1" indent="1"/>
      <protection/>
    </xf>
    <xf numFmtId="164" fontId="10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4" xfId="21" applyNumberFormat="1" applyFont="1" applyFill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wrapText="1" indent="1"/>
      <protection/>
    </xf>
    <xf numFmtId="0" fontId="12" fillId="0" borderId="3" xfId="0" applyFont="1" applyBorder="1" applyAlignment="1" applyProtection="1">
      <alignment horizontal="left" vertical="center" wrapText="1" indent="1"/>
      <protection/>
    </xf>
    <xf numFmtId="164" fontId="10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0" applyFont="1" applyBorder="1" applyAlignment="1" applyProtection="1">
      <alignment wrapText="1"/>
      <protection/>
    </xf>
    <xf numFmtId="0" fontId="11" fillId="0" borderId="15" xfId="0" applyFont="1" applyBorder="1" applyAlignment="1" applyProtection="1">
      <alignment wrapText="1"/>
      <protection/>
    </xf>
    <xf numFmtId="0" fontId="11" fillId="0" borderId="8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wrapText="1"/>
      <protection/>
    </xf>
    <xf numFmtId="164" fontId="9" fillId="0" borderId="7" xfId="2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wrapText="1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0" fontId="5" fillId="0" borderId="0" xfId="21" applyFont="1" applyFill="1" applyBorder="1" applyAlignment="1" applyProtection="1">
      <alignment vertical="center" wrapText="1"/>
      <protection/>
    </xf>
    <xf numFmtId="164" fontId="5" fillId="0" borderId="0" xfId="21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2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4" xfId="21" applyFont="1" applyFill="1" applyBorder="1" applyAlignment="1" applyProtection="1">
      <alignment horizontal="left" vertical="center" wrapText="1" indent="1"/>
      <protection/>
    </xf>
    <xf numFmtId="0" fontId="9" fillId="0" borderId="5" xfId="21" applyFont="1" applyFill="1" applyBorder="1" applyAlignment="1" applyProtection="1">
      <alignment vertical="center" wrapText="1"/>
      <protection/>
    </xf>
    <xf numFmtId="164" fontId="9" fillId="0" borderId="6" xfId="21" applyNumberFormat="1" applyFont="1" applyFill="1" applyBorder="1" applyAlignment="1" applyProtection="1">
      <alignment horizontal="right" vertical="center" wrapText="1" indent="1"/>
      <protection/>
    </xf>
    <xf numFmtId="49" fontId="10" fillId="0" borderId="19" xfId="21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21" applyFont="1" applyFill="1" applyBorder="1" applyAlignment="1" applyProtection="1">
      <alignment horizontal="left" vertical="center" wrapText="1" indent="1"/>
      <protection/>
    </xf>
    <xf numFmtId="164" fontId="10" fillId="0" borderId="21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21" applyFont="1" applyFill="1" applyBorder="1" applyAlignment="1" applyProtection="1">
      <alignment horizontal="left" vertical="center" wrapText="1" indent="1"/>
      <protection/>
    </xf>
    <xf numFmtId="0" fontId="10" fillId="0" borderId="22" xfId="21" applyFont="1" applyFill="1" applyBorder="1" applyAlignment="1" applyProtection="1">
      <alignment horizontal="left" vertical="center" wrapText="1" indent="1"/>
      <protection/>
    </xf>
    <xf numFmtId="0" fontId="10" fillId="0" borderId="0" xfId="21" applyFont="1" applyFill="1" applyBorder="1" applyAlignment="1" applyProtection="1">
      <alignment horizontal="left" vertical="center" wrapText="1" indent="1"/>
      <protection/>
    </xf>
    <xf numFmtId="0" fontId="9" fillId="0" borderId="3" xfId="21" applyFont="1" applyFill="1" applyBorder="1" applyAlignment="1" applyProtection="1">
      <alignment vertical="center" wrapText="1"/>
      <protection/>
    </xf>
    <xf numFmtId="0" fontId="10" fillId="0" borderId="15" xfId="21" applyFont="1" applyFill="1" applyBorder="1" applyAlignment="1" applyProtection="1">
      <alignment horizontal="left" vertical="center" wrapText="1" indent="1"/>
      <protection/>
    </xf>
    <xf numFmtId="164" fontId="1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10" fillId="0" borderId="9" xfId="21" applyFont="1" applyFill="1" applyBorder="1" applyAlignment="1" applyProtection="1">
      <alignment horizontal="left" vertical="center" wrapText="1" indent="1"/>
      <protection/>
    </xf>
    <xf numFmtId="49" fontId="10" fillId="0" borderId="24" xfId="21" applyNumberFormat="1" applyFont="1" applyFill="1" applyBorder="1" applyAlignment="1" applyProtection="1">
      <alignment horizontal="left" vertical="center" wrapText="1" indent="1"/>
      <protection/>
    </xf>
    <xf numFmtId="0" fontId="10" fillId="0" borderId="25" xfId="21" applyFont="1" applyFill="1" applyBorder="1" applyAlignment="1" applyProtection="1">
      <alignment horizontal="left" vertical="center" wrapText="1" indent="1"/>
      <protection/>
    </xf>
    <xf numFmtId="164" fontId="12" fillId="0" borderId="7" xfId="0" applyNumberFormat="1" applyFont="1" applyBorder="1" applyAlignment="1" applyProtection="1">
      <alignment horizontal="right" vertical="center" wrapText="1" indent="1"/>
      <protection/>
    </xf>
    <xf numFmtId="164" fontId="13" fillId="0" borderId="7" xfId="0" applyNumberFormat="1" applyFont="1" applyBorder="1" applyAlignment="1" applyProtection="1">
      <alignment horizontal="right" vertical="center" wrapText="1" indent="1"/>
      <protection/>
    </xf>
    <xf numFmtId="0" fontId="14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0" fontId="12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4" fillId="0" borderId="0" xfId="21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0" fillId="0" borderId="0" xfId="21" applyFont="1" applyFill="1">
      <alignment/>
      <protection/>
    </xf>
    <xf numFmtId="164" fontId="21" fillId="0" borderId="0" xfId="21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16" fillId="0" borderId="15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9" xfId="21" applyFont="1" applyFill="1" applyBorder="1" applyProtection="1">
      <alignment/>
      <protection locked="0"/>
    </xf>
    <xf numFmtId="166" fontId="0" fillId="0" borderId="9" xfId="15" applyNumberFormat="1" applyFont="1" applyFill="1" applyBorder="1" applyAlignment="1" applyProtection="1">
      <alignment/>
      <protection locked="0"/>
    </xf>
    <xf numFmtId="166" fontId="0" fillId="0" borderId="10" xfId="15" applyNumberFormat="1" applyFont="1" applyFill="1" applyBorder="1" applyAlignment="1" applyProtection="1">
      <alignment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2" xfId="21" applyFont="1" applyFill="1" applyBorder="1" applyProtection="1">
      <alignment/>
      <protection locked="0"/>
    </xf>
    <xf numFmtId="166" fontId="0" fillId="0" borderId="12" xfId="15" applyNumberFormat="1" applyFont="1" applyFill="1" applyBorder="1" applyAlignment="1" applyProtection="1">
      <alignment/>
      <protection locked="0"/>
    </xf>
    <xf numFmtId="166" fontId="0" fillId="0" borderId="13" xfId="15" applyNumberFormat="1" applyFont="1" applyFill="1" applyBorder="1" applyAlignment="1" applyProtection="1">
      <alignment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0" borderId="15" xfId="21" applyFont="1" applyFill="1" applyBorder="1" applyProtection="1">
      <alignment/>
      <protection locked="0"/>
    </xf>
    <xf numFmtId="166" fontId="0" fillId="0" borderId="15" xfId="15" applyNumberFormat="1" applyFont="1" applyFill="1" applyBorder="1" applyAlignment="1" applyProtection="1">
      <alignment/>
      <protection locked="0"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3" xfId="21" applyFont="1" applyFill="1" applyBorder="1">
      <alignment/>
      <protection/>
    </xf>
    <xf numFmtId="166" fontId="16" fillId="0" borderId="3" xfId="21" applyNumberFormat="1" applyFont="1" applyFill="1" applyBorder="1">
      <alignment/>
      <protection/>
    </xf>
    <xf numFmtId="166" fontId="16" fillId="0" borderId="7" xfId="21" applyNumberFormat="1" applyFont="1" applyFill="1" applyBorder="1">
      <alignment/>
      <protection/>
    </xf>
    <xf numFmtId="0" fontId="21" fillId="0" borderId="0" xfId="21" applyFont="1" applyFill="1">
      <alignment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left" vertical="center" wrapText="1"/>
      <protection/>
    </xf>
    <xf numFmtId="164" fontId="26" fillId="0" borderId="18" xfId="0" applyNumberFormat="1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right" vertical="center" wrapText="1" inden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164" fontId="9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6" fillId="0" borderId="41" xfId="0" applyFont="1" applyFill="1" applyBorder="1" applyAlignment="1" applyProtection="1">
      <alignment vertical="center" wrapText="1"/>
      <protection/>
    </xf>
    <xf numFmtId="3" fontId="1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164" fontId="9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21" applyFont="1" applyFill="1" applyBorder="1" applyAlignment="1" applyProtection="1">
      <alignment horizontal="left" vertical="center" wrapText="1" indent="1"/>
      <protection/>
    </xf>
    <xf numFmtId="164" fontId="1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" xfId="0" applyFont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left" wrapText="1" inden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8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164" fontId="11" fillId="2" borderId="4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46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/>
    </xf>
    <xf numFmtId="164" fontId="12" fillId="0" borderId="7" xfId="0" applyNumberFormat="1" applyFont="1" applyFill="1" applyBorder="1" applyAlignment="1" applyProtection="1">
      <alignment horizontal="right" vertical="center" wrapText="1"/>
      <protection/>
    </xf>
    <xf numFmtId="0" fontId="24" fillId="0" borderId="19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wrapText="1"/>
    </xf>
    <xf numFmtId="164" fontId="0" fillId="0" borderId="47" xfId="0" applyNumberFormat="1" applyFill="1" applyBorder="1" applyAlignment="1">
      <alignment vertical="center" wrapText="1"/>
    </xf>
    <xf numFmtId="164" fontId="0" fillId="0" borderId="48" xfId="0" applyNumberFormat="1" applyFill="1" applyBorder="1" applyAlignment="1">
      <alignment vertical="center" wrapText="1"/>
    </xf>
    <xf numFmtId="164" fontId="0" fillId="0" borderId="0" xfId="0" applyNumberFormat="1" applyFill="1" applyAlignment="1" applyProtection="1" quotePrefix="1">
      <alignment vertical="center" wrapText="1"/>
      <protection/>
    </xf>
    <xf numFmtId="0" fontId="1" fillId="0" borderId="0" xfId="19" applyFont="1" applyAlignment="1">
      <alignment horizontal="left" vertical="center" wrapText="1"/>
      <protection/>
    </xf>
    <xf numFmtId="0" fontId="1" fillId="0" borderId="0" xfId="19" applyFont="1" applyAlignment="1">
      <alignment horizontal="center" vertical="center"/>
      <protection/>
    </xf>
    <xf numFmtId="0" fontId="31" fillId="0" borderId="0" xfId="19" applyFont="1" applyAlignment="1">
      <alignment horizontal="right" vertical="center"/>
      <protection/>
    </xf>
    <xf numFmtId="0" fontId="26" fillId="0" borderId="0" xfId="19" applyFont="1" applyAlignment="1">
      <alignment horizontal="center" vertical="center"/>
      <protection/>
    </xf>
    <xf numFmtId="0" fontId="32" fillId="0" borderId="0" xfId="19" applyFont="1" applyAlignment="1">
      <alignment horizontal="center" vertical="center"/>
      <protection/>
    </xf>
    <xf numFmtId="0" fontId="32" fillId="0" borderId="0" xfId="19" applyFont="1" applyAlignment="1">
      <alignment horizontal="left" vertical="center"/>
      <protection/>
    </xf>
    <xf numFmtId="0" fontId="24" fillId="0" borderId="49" xfId="19" applyFont="1" applyBorder="1" applyAlignment="1">
      <alignment horizontal="left" vertical="center" wrapText="1"/>
      <protection/>
    </xf>
    <xf numFmtId="1" fontId="24" fillId="0" borderId="50" xfId="19" applyNumberFormat="1" applyFont="1" applyFill="1" applyBorder="1" applyAlignment="1">
      <alignment horizontal="center" vertical="center" wrapText="1"/>
      <protection/>
    </xf>
    <xf numFmtId="0" fontId="32" fillId="0" borderId="51" xfId="19" applyFont="1" applyBorder="1" applyAlignment="1">
      <alignment horizontal="left" vertical="center" wrapText="1"/>
      <protection/>
    </xf>
    <xf numFmtId="1" fontId="26" fillId="0" borderId="50" xfId="19" applyNumberFormat="1" applyFont="1" applyBorder="1" applyAlignment="1">
      <alignment horizontal="center" vertical="center"/>
      <protection/>
    </xf>
    <xf numFmtId="0" fontId="24" fillId="0" borderId="0" xfId="19" applyFont="1" applyAlignment="1">
      <alignment horizontal="center" vertical="center"/>
      <protection/>
    </xf>
    <xf numFmtId="0" fontId="9" fillId="0" borderId="0" xfId="21" applyFont="1" applyFill="1" applyBorder="1" applyAlignment="1" applyProtection="1">
      <alignment horizontal="left" vertical="center" wrapText="1" indent="1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164" fontId="9" fillId="0" borderId="0" xfId="21" applyNumberFormat="1" applyFont="1" applyFill="1" applyBorder="1" applyAlignment="1" applyProtection="1">
      <alignment horizontal="right" vertical="center" wrapText="1" indent="1"/>
      <protection/>
    </xf>
    <xf numFmtId="0" fontId="25" fillId="0" borderId="52" xfId="0" applyFont="1" applyFill="1" applyBorder="1" applyAlignment="1">
      <alignment horizontal="left" wrapText="1"/>
    </xf>
    <xf numFmtId="3" fontId="25" fillId="0" borderId="53" xfId="0" applyNumberFormat="1" applyFont="1" applyFill="1" applyBorder="1" applyAlignment="1">
      <alignment wrapText="1"/>
    </xf>
    <xf numFmtId="0" fontId="25" fillId="0" borderId="54" xfId="0" applyFont="1" applyFill="1" applyBorder="1" applyAlignment="1">
      <alignment horizontal="left" wrapText="1"/>
    </xf>
    <xf numFmtId="3" fontId="25" fillId="0" borderId="55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" xfId="21" applyFont="1" applyFill="1" applyBorder="1" applyAlignment="1" applyProtection="1">
      <alignment horizontal="center" vertical="center" wrapText="1"/>
      <protection/>
    </xf>
    <xf numFmtId="0" fontId="8" fillId="0" borderId="5" xfId="21" applyFont="1" applyFill="1" applyBorder="1" applyAlignment="1" applyProtection="1">
      <alignment horizontal="center" vertical="center" wrapText="1"/>
      <protection/>
    </xf>
    <xf numFmtId="0" fontId="8" fillId="0" borderId="6" xfId="21" applyFont="1" applyFill="1" applyBorder="1" applyAlignment="1" applyProtection="1">
      <alignment horizontal="center" vertical="center" wrapText="1"/>
      <protection/>
    </xf>
    <xf numFmtId="164" fontId="9" fillId="0" borderId="41" xfId="0" applyNumberFormat="1" applyFont="1" applyFill="1" applyBorder="1" applyAlignment="1" applyProtection="1">
      <alignment horizontal="center" vertical="center" wrapText="1"/>
      <protection/>
    </xf>
    <xf numFmtId="164" fontId="1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37" xfId="0" applyNumberFormat="1" applyFont="1" applyFill="1" applyBorder="1" applyAlignment="1" applyProtection="1">
      <alignment horizontal="center" vertical="center" wrapTex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40" xfId="0" applyNumberFormat="1" applyFont="1" applyFill="1" applyBorder="1" applyAlignment="1" applyProtection="1">
      <alignment horizontal="center" vertical="center" wrapText="1"/>
      <protection/>
    </xf>
    <xf numFmtId="164" fontId="1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61" xfId="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Fill="1" applyBorder="1" applyAlignment="1" applyProtection="1">
      <alignment horizontal="center" vertical="center" wrapText="1"/>
      <protection/>
    </xf>
    <xf numFmtId="164" fontId="10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62" xfId="0" applyNumberFormat="1" applyFont="1" applyFill="1" applyBorder="1" applyAlignment="1" applyProtection="1">
      <alignment horizontal="center" vertical="center" wrapText="1"/>
      <protection/>
    </xf>
    <xf numFmtId="164" fontId="9" fillId="0" borderId="33" xfId="0" applyNumberFormat="1" applyFont="1" applyFill="1" applyBorder="1" applyAlignment="1" applyProtection="1">
      <alignment horizontal="center" vertical="center" wrapText="1"/>
      <protection/>
    </xf>
    <xf numFmtId="164" fontId="1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5" xfId="0" applyNumberFormat="1" applyFont="1" applyFill="1" applyBorder="1" applyAlignment="1" applyProtection="1">
      <alignment horizontal="center" vertical="center" wrapText="1"/>
      <protection/>
    </xf>
    <xf numFmtId="164" fontId="9" fillId="0" borderId="66" xfId="0" applyNumberFormat="1" applyFont="1" applyFill="1" applyBorder="1" applyAlignment="1" applyProtection="1">
      <alignment horizontal="center" vertical="center" wrapText="1"/>
      <protection/>
    </xf>
    <xf numFmtId="164" fontId="1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72" xfId="0" applyNumberFormat="1" applyFont="1" applyFill="1" applyBorder="1" applyAlignment="1" applyProtection="1">
      <alignment horizontal="center" vertical="center" wrapText="1"/>
      <protection/>
    </xf>
    <xf numFmtId="164" fontId="9" fillId="0" borderId="72" xfId="0" applyNumberFormat="1" applyFont="1" applyFill="1" applyBorder="1" applyAlignment="1" applyProtection="1">
      <alignment horizontal="center" vertical="center" wrapText="1"/>
      <protection/>
    </xf>
    <xf numFmtId="164" fontId="10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2" xfId="0" applyNumberFormat="1" applyFont="1" applyFill="1" applyBorder="1" applyAlignment="1" applyProtection="1">
      <alignment horizontal="left" vertical="center" wrapText="1" indent="1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49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77" xfId="2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9" fillId="0" borderId="78" xfId="21" applyFont="1" applyFill="1" applyBorder="1" applyAlignment="1" applyProtection="1">
      <alignment horizontal="center" vertical="center" wrapText="1"/>
      <protection/>
    </xf>
    <xf numFmtId="0" fontId="8" fillId="0" borderId="50" xfId="21" applyFont="1" applyFill="1" applyBorder="1" applyAlignment="1" applyProtection="1">
      <alignment horizontal="center" vertical="center" wrapText="1"/>
      <protection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20" applyFont="1" applyFill="1" applyBorder="1" applyAlignment="1" applyProtection="1">
      <alignment horizontal="left" wrapText="1"/>
      <protection locked="0"/>
    </xf>
    <xf numFmtId="164" fontId="9" fillId="0" borderId="79" xfId="0" applyNumberFormat="1" applyFont="1" applyFill="1" applyBorder="1" applyAlignment="1" applyProtection="1">
      <alignment horizontal="center" vertical="center" wrapText="1"/>
      <protection/>
    </xf>
    <xf numFmtId="3" fontId="24" fillId="0" borderId="80" xfId="20" applyNumberFormat="1" applyFont="1" applyFill="1" applyBorder="1" applyAlignment="1" applyProtection="1">
      <alignment horizontal="right" wrapText="1"/>
      <protection locked="0"/>
    </xf>
    <xf numFmtId="164" fontId="9" fillId="0" borderId="5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19" applyFont="1" applyAlignment="1">
      <alignment horizontal="center" vertical="center"/>
      <protection/>
    </xf>
    <xf numFmtId="0" fontId="35" fillId="0" borderId="0" xfId="19" applyFont="1" applyAlignment="1">
      <alignment horizontal="center" vertical="center"/>
      <protection/>
    </xf>
    <xf numFmtId="0" fontId="36" fillId="0" borderId="0" xfId="19" applyFont="1" applyAlignment="1">
      <alignment horizontal="left" vertical="center"/>
      <protection/>
    </xf>
    <xf numFmtId="0" fontId="37" fillId="0" borderId="0" xfId="19" applyFont="1" applyBorder="1" applyAlignment="1">
      <alignment horizontal="center" vertical="center" wrapText="1"/>
      <protection/>
    </xf>
    <xf numFmtId="0" fontId="26" fillId="0" borderId="81" xfId="19" applyFont="1" applyBorder="1" applyAlignment="1">
      <alignment horizontal="left" vertical="center"/>
      <protection/>
    </xf>
    <xf numFmtId="0" fontId="26" fillId="0" borderId="82" xfId="19" applyFont="1" applyBorder="1" applyAlignment="1">
      <alignment horizontal="center" vertical="center" wrapText="1"/>
      <protection/>
    </xf>
    <xf numFmtId="164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32" fillId="0" borderId="84" xfId="19" applyFont="1" applyBorder="1" applyAlignment="1">
      <alignment horizontal="left" vertical="center" wrapText="1"/>
      <protection/>
    </xf>
    <xf numFmtId="0" fontId="24" fillId="0" borderId="85" xfId="19" applyFont="1" applyBorder="1" applyAlignment="1">
      <alignment horizontal="left" vertical="center" wrapText="1"/>
      <protection/>
    </xf>
    <xf numFmtId="0" fontId="24" fillId="0" borderId="86" xfId="19" applyFont="1" applyBorder="1" applyAlignment="1">
      <alignment horizontal="center" vertical="center" wrapText="1"/>
      <protection/>
    </xf>
    <xf numFmtId="0" fontId="1" fillId="0" borderId="0" xfId="19" applyFont="1" applyAlignment="1">
      <alignment horizontal="center" vertical="center" wrapText="1"/>
      <protection/>
    </xf>
    <xf numFmtId="0" fontId="26" fillId="0" borderId="86" xfId="19" applyFont="1" applyBorder="1" applyAlignment="1">
      <alignment horizontal="center" vertical="center"/>
      <protection/>
    </xf>
    <xf numFmtId="0" fontId="32" fillId="0" borderId="0" xfId="19" applyFont="1" applyBorder="1" applyAlignment="1">
      <alignment horizontal="left" vertical="center" wrapText="1"/>
      <protection/>
    </xf>
    <xf numFmtId="0" fontId="26" fillId="0" borderId="87" xfId="19" applyFont="1" applyBorder="1" applyAlignment="1">
      <alignment horizontal="center" vertical="center" wrapText="1"/>
      <protection/>
    </xf>
    <xf numFmtId="0" fontId="33" fillId="0" borderId="0" xfId="19" applyFont="1" applyBorder="1" applyAlignment="1">
      <alignment horizontal="right" vertical="center" wrapText="1"/>
      <protection/>
    </xf>
    <xf numFmtId="0" fontId="24" fillId="0" borderId="83" xfId="19" applyFont="1" applyBorder="1" applyAlignment="1">
      <alignment horizontal="center" vertical="center" wrapText="1"/>
      <protection/>
    </xf>
    <xf numFmtId="0" fontId="24" fillId="0" borderId="50" xfId="19" applyFont="1" applyBorder="1" applyAlignment="1">
      <alignment horizontal="center" vertical="center" wrapText="1"/>
      <protection/>
    </xf>
    <xf numFmtId="0" fontId="26" fillId="0" borderId="88" xfId="19" applyFont="1" applyBorder="1" applyAlignment="1">
      <alignment horizontal="center" vertical="center" wrapText="1"/>
      <protection/>
    </xf>
    <xf numFmtId="1" fontId="24" fillId="0" borderId="89" xfId="19" applyNumberFormat="1" applyFont="1" applyFill="1" applyBorder="1" applyAlignment="1">
      <alignment horizontal="center" vertical="center" wrapText="1"/>
      <protection/>
    </xf>
    <xf numFmtId="1" fontId="26" fillId="0" borderId="90" xfId="19" applyNumberFormat="1" applyFont="1" applyBorder="1" applyAlignment="1">
      <alignment horizontal="center" vertical="center"/>
      <protection/>
    </xf>
    <xf numFmtId="1" fontId="26" fillId="0" borderId="0" xfId="19" applyNumberFormat="1" applyFont="1" applyBorder="1" applyAlignment="1">
      <alignment horizontal="center" vertical="center"/>
      <protection/>
    </xf>
    <xf numFmtId="1" fontId="26" fillId="0" borderId="91" xfId="19" applyNumberFormat="1" applyFont="1" applyBorder="1" applyAlignment="1">
      <alignment horizontal="center" vertical="center"/>
      <protection/>
    </xf>
    <xf numFmtId="0" fontId="26" fillId="0" borderId="90" xfId="19" applyFont="1" applyBorder="1" applyAlignment="1">
      <alignment horizontal="center" vertical="center" wrapText="1"/>
      <protection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92" xfId="0" applyNumberFormat="1" applyFont="1" applyFill="1" applyBorder="1" applyAlignment="1" applyProtection="1">
      <alignment horizontal="center" vertical="center" wrapText="1"/>
      <protection/>
    </xf>
    <xf numFmtId="164" fontId="8" fillId="0" borderId="9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19" applyFont="1" applyAlignment="1">
      <alignment horizontal="center" vertical="center"/>
      <protection/>
    </xf>
    <xf numFmtId="0" fontId="39" fillId="0" borderId="0" xfId="19" applyFont="1" applyAlignment="1">
      <alignment horizontal="center"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164" fontId="4" fillId="0" borderId="1" xfId="0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left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25" fillId="0" borderId="94" xfId="0" applyFont="1" applyFill="1" applyBorder="1" applyAlignment="1">
      <alignment horizontal="left" wrapText="1"/>
    </xf>
    <xf numFmtId="3" fontId="25" fillId="0" borderId="95" xfId="0" applyNumberFormat="1" applyFont="1" applyFill="1" applyBorder="1" applyAlignment="1">
      <alignment wrapText="1"/>
    </xf>
    <xf numFmtId="164" fontId="26" fillId="0" borderId="83" xfId="0" applyNumberFormat="1" applyFont="1" applyFill="1" applyBorder="1" applyAlignment="1" applyProtection="1">
      <alignment horizontal="left" vertical="center" wrapText="1"/>
      <protection/>
    </xf>
    <xf numFmtId="164" fontId="26" fillId="0" borderId="5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right"/>
      <protection/>
    </xf>
    <xf numFmtId="164" fontId="8" fillId="0" borderId="96" xfId="0" applyNumberFormat="1" applyFont="1" applyFill="1" applyBorder="1" applyAlignment="1" applyProtection="1">
      <alignment horizontal="center" vertical="center" wrapText="1"/>
      <protection/>
    </xf>
    <xf numFmtId="164" fontId="8" fillId="0" borderId="97" xfId="0" applyNumberFormat="1" applyFont="1" applyFill="1" applyBorder="1" applyAlignment="1" applyProtection="1">
      <alignment horizontal="center" vertical="center" wrapText="1"/>
      <protection/>
    </xf>
    <xf numFmtId="164" fontId="8" fillId="0" borderId="9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21" applyNumberFormat="1" applyFont="1" applyFill="1" applyBorder="1" applyAlignment="1" applyProtection="1">
      <alignment horizontal="center" vertical="center" wrapText="1"/>
      <protection/>
    </xf>
    <xf numFmtId="164" fontId="5" fillId="0" borderId="0" xfId="21" applyNumberFormat="1" applyFont="1" applyFill="1" applyBorder="1" applyAlignment="1" applyProtection="1">
      <alignment horizontal="center" vertical="center"/>
      <protection/>
    </xf>
    <xf numFmtId="0" fontId="8" fillId="0" borderId="83" xfId="21" applyFont="1" applyFill="1" applyBorder="1" applyAlignment="1" applyProtection="1">
      <alignment horizontal="center" vertical="center" wrapText="1"/>
      <protection/>
    </xf>
    <xf numFmtId="0" fontId="8" fillId="0" borderId="86" xfId="21" applyFont="1" applyFill="1" applyBorder="1" applyAlignment="1" applyProtection="1">
      <alignment horizontal="center" vertical="center" wrapText="1"/>
      <protection/>
    </xf>
    <xf numFmtId="0" fontId="8" fillId="0" borderId="99" xfId="21" applyFont="1" applyFill="1" applyBorder="1" applyAlignment="1" applyProtection="1">
      <alignment horizontal="center" vertical="center" wrapText="1"/>
      <protection/>
    </xf>
    <xf numFmtId="0" fontId="5" fillId="0" borderId="0" xfId="21" applyFont="1" applyFill="1" applyBorder="1" applyAlignment="1" applyProtection="1">
      <alignment horizontal="center"/>
      <protection/>
    </xf>
    <xf numFmtId="164" fontId="6" fillId="0" borderId="1" xfId="21" applyNumberFormat="1" applyFont="1" applyFill="1" applyBorder="1" applyAlignment="1" applyProtection="1">
      <alignment horizontal="left" vertical="center"/>
      <protection/>
    </xf>
    <xf numFmtId="164" fontId="6" fillId="0" borderId="1" xfId="21" applyNumberFormat="1" applyFont="1" applyFill="1" applyBorder="1" applyAlignment="1" applyProtection="1">
      <alignment horizontal="left"/>
      <protection/>
    </xf>
    <xf numFmtId="0" fontId="8" fillId="0" borderId="77" xfId="21" applyFont="1" applyFill="1" applyBorder="1" applyAlignment="1" applyProtection="1">
      <alignment horizontal="center" vertical="center" wrapText="1"/>
      <protection/>
    </xf>
    <xf numFmtId="0" fontId="8" fillId="0" borderId="40" xfId="21" applyFont="1" applyFill="1" applyBorder="1" applyAlignment="1" applyProtection="1">
      <alignment horizontal="center" vertical="center" wrapText="1"/>
      <protection/>
    </xf>
    <xf numFmtId="0" fontId="8" fillId="0" borderId="33" xfId="21" applyFont="1" applyFill="1" applyBorder="1" applyAlignment="1" applyProtection="1">
      <alignment horizontal="center" vertical="center" wrapText="1"/>
      <protection/>
    </xf>
    <xf numFmtId="164" fontId="18" fillId="0" borderId="10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26" xfId="0" applyNumberFormat="1" applyFont="1" applyFill="1" applyBorder="1" applyAlignment="1" applyProtection="1">
      <alignment horizontal="center" vertical="center" wrapText="1"/>
      <protection/>
    </xf>
    <xf numFmtId="164" fontId="8" fillId="0" borderId="37" xfId="0" applyNumberFormat="1" applyFont="1" applyFill="1" applyBorder="1" applyAlignment="1" applyProtection="1">
      <alignment horizontal="center" vertical="center" wrapText="1"/>
      <protection/>
    </xf>
    <xf numFmtId="164" fontId="8" fillId="0" borderId="100" xfId="0" applyNumberFormat="1" applyFont="1" applyFill="1" applyBorder="1" applyAlignment="1" applyProtection="1">
      <alignment horizontal="center" vertical="center" wrapText="1"/>
      <protection/>
    </xf>
    <xf numFmtId="164" fontId="8" fillId="0" borderId="101" xfId="0" applyNumberFormat="1" applyFont="1" applyFill="1" applyBorder="1" applyAlignment="1" applyProtection="1">
      <alignment horizontal="center" vertical="center" wrapText="1"/>
      <protection/>
    </xf>
    <xf numFmtId="164" fontId="8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86" xfId="0" applyNumberFormat="1" applyFont="1" applyFill="1" applyBorder="1" applyAlignment="1" applyProtection="1">
      <alignment horizontal="center" vertical="center" wrapText="1"/>
      <protection/>
    </xf>
    <xf numFmtId="164" fontId="8" fillId="0" borderId="99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6" fillId="0" borderId="4" xfId="21" applyFont="1" applyFill="1" applyBorder="1" applyAlignment="1">
      <alignment horizontal="center" vertical="center" wrapText="1"/>
      <protection/>
    </xf>
    <xf numFmtId="0" fontId="16" fillId="0" borderId="5" xfId="21" applyFont="1" applyFill="1" applyBorder="1" applyAlignment="1">
      <alignment horizontal="center" vertical="center" wrapText="1"/>
      <protection/>
    </xf>
    <xf numFmtId="0" fontId="16" fillId="0" borderId="20" xfId="21" applyFont="1" applyFill="1" applyBorder="1" applyAlignment="1">
      <alignment horizontal="center" vertical="center" wrapText="1"/>
      <protection/>
    </xf>
    <xf numFmtId="0" fontId="16" fillId="0" borderId="6" xfId="2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49" fontId="8" fillId="0" borderId="83" xfId="0" applyNumberFormat="1" applyFont="1" applyFill="1" applyBorder="1" applyAlignment="1" applyProtection="1">
      <alignment horizontal="center" vertical="center"/>
      <protection/>
    </xf>
    <xf numFmtId="49" fontId="8" fillId="0" borderId="86" xfId="0" applyNumberFormat="1" applyFont="1" applyFill="1" applyBorder="1" applyAlignment="1" applyProtection="1">
      <alignment horizontal="center" vertical="center"/>
      <protection/>
    </xf>
    <xf numFmtId="49" fontId="8" fillId="0" borderId="99" xfId="0" applyNumberFormat="1" applyFont="1" applyFill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 vertical="center"/>
      <protection/>
    </xf>
    <xf numFmtId="0" fontId="26" fillId="0" borderId="102" xfId="19" applyFont="1" applyBorder="1" applyAlignment="1">
      <alignment horizontal="center" vertical="center" wrapText="1"/>
      <protection/>
    </xf>
    <xf numFmtId="0" fontId="26" fillId="0" borderId="103" xfId="19" applyFont="1" applyBorder="1" applyAlignment="1">
      <alignment horizontal="center" vertical="center" wrapText="1"/>
      <protection/>
    </xf>
    <xf numFmtId="0" fontId="26" fillId="0" borderId="83" xfId="19" applyFont="1" applyBorder="1" applyAlignment="1">
      <alignment horizontal="center" vertical="center" wrapText="1"/>
      <protection/>
    </xf>
    <xf numFmtId="0" fontId="26" fillId="0" borderId="86" xfId="19" applyFont="1" applyBorder="1" applyAlignment="1">
      <alignment horizontal="center" vertical="center" wrapText="1"/>
      <protection/>
    </xf>
    <xf numFmtId="0" fontId="26" fillId="0" borderId="99" xfId="19" applyFont="1" applyBorder="1" applyAlignment="1">
      <alignment horizontal="center" vertical="center" wrapText="1"/>
      <protection/>
    </xf>
    <xf numFmtId="0" fontId="36" fillId="0" borderId="0" xfId="19" applyFont="1" applyAlignment="1">
      <alignment horizontal="center" vertical="center"/>
      <protection/>
    </xf>
    <xf numFmtId="0" fontId="26" fillId="0" borderId="104" xfId="19" applyFont="1" applyBorder="1" applyAlignment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Hiperhivatkozás" xfId="17"/>
    <cellStyle name="Már látott hiperhivatkozás" xfId="18"/>
    <cellStyle name="Normál_2008. év költségvetés terv 1. sz. melléklet" xfId="19"/>
    <cellStyle name="Normál_7.sz.melléklet 2" xfId="20"/>
    <cellStyle name="Normál_KVRENMUNKA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9"/>
  <sheetViews>
    <sheetView workbookViewId="0" topLeftCell="A83">
      <selection activeCell="E82" sqref="E82"/>
    </sheetView>
  </sheetViews>
  <sheetFormatPr defaultColWidth="9.00390625" defaultRowHeight="12.75"/>
  <cols>
    <col min="1" max="1" width="9.50390625" style="1" customWidth="1"/>
    <col min="2" max="2" width="71.125" style="1" customWidth="1"/>
    <col min="3" max="5" width="16.00390625" style="2" customWidth="1"/>
    <col min="6" max="16384" width="9.375" style="3" customWidth="1"/>
  </cols>
  <sheetData>
    <row r="2" spans="1:5" ht="15.75" customHeight="1">
      <c r="A2" s="330" t="s">
        <v>0</v>
      </c>
      <c r="B2" s="330"/>
      <c r="C2" s="330"/>
      <c r="D2" s="330"/>
      <c r="E2" s="330"/>
    </row>
    <row r="3" spans="1:5" ht="15.75" customHeight="1" thickBot="1">
      <c r="A3" s="335" t="s">
        <v>1</v>
      </c>
      <c r="B3" s="335"/>
      <c r="C3" s="4"/>
      <c r="D3" s="4"/>
      <c r="E3" s="4" t="s">
        <v>2</v>
      </c>
    </row>
    <row r="4" spans="1:5" ht="37.5" customHeight="1" thickBot="1">
      <c r="A4" s="5" t="s">
        <v>3</v>
      </c>
      <c r="B4" s="6" t="s">
        <v>4</v>
      </c>
      <c r="C4" s="337" t="s">
        <v>377</v>
      </c>
      <c r="D4" s="338"/>
      <c r="E4" s="339"/>
    </row>
    <row r="5" spans="1:5" ht="12.75" customHeight="1" thickBot="1">
      <c r="A5" s="228"/>
      <c r="B5" s="229"/>
      <c r="C5" s="230" t="s">
        <v>365</v>
      </c>
      <c r="D5" s="230" t="s">
        <v>366</v>
      </c>
      <c r="E5" s="230" t="s">
        <v>367</v>
      </c>
    </row>
    <row r="6" spans="1:5" s="10" customFormat="1" ht="12" customHeight="1" thickBot="1">
      <c r="A6" s="7">
        <v>1</v>
      </c>
      <c r="B6" s="8">
        <v>2</v>
      </c>
      <c r="C6" s="9">
        <v>3</v>
      </c>
      <c r="D6" s="9"/>
      <c r="E6" s="9"/>
    </row>
    <row r="7" spans="1:5" s="14" customFormat="1" ht="12" customHeight="1" thickBot="1">
      <c r="A7" s="11" t="s">
        <v>5</v>
      </c>
      <c r="B7" s="12" t="s">
        <v>6</v>
      </c>
      <c r="C7" s="13">
        <f>+C8+C9+C10+C11+C12+C13</f>
        <v>59150</v>
      </c>
      <c r="D7" s="13">
        <f>+D8+D9+D10+D11+D12+D13</f>
        <v>60448</v>
      </c>
      <c r="E7" s="13">
        <f>+E8+E9+E10+E11+E12+E13</f>
        <v>60448</v>
      </c>
    </row>
    <row r="8" spans="1:5" s="14" customFormat="1" ht="12" customHeight="1">
      <c r="A8" s="15" t="s">
        <v>7</v>
      </c>
      <c r="B8" s="16" t="s">
        <v>8</v>
      </c>
      <c r="C8" s="17">
        <v>17247</v>
      </c>
      <c r="D8" s="17">
        <v>18432</v>
      </c>
      <c r="E8" s="17">
        <v>18432</v>
      </c>
    </row>
    <row r="9" spans="1:5" s="14" customFormat="1" ht="12" customHeight="1">
      <c r="A9" s="18" t="s">
        <v>9</v>
      </c>
      <c r="B9" s="19" t="s">
        <v>10</v>
      </c>
      <c r="C9" s="20">
        <v>26309</v>
      </c>
      <c r="D9" s="20">
        <v>24960</v>
      </c>
      <c r="E9" s="20">
        <v>24960</v>
      </c>
    </row>
    <row r="10" spans="1:5" s="14" customFormat="1" ht="12" customHeight="1">
      <c r="A10" s="18" t="s">
        <v>11</v>
      </c>
      <c r="B10" s="19" t="s">
        <v>12</v>
      </c>
      <c r="C10" s="20">
        <v>14175</v>
      </c>
      <c r="D10" s="20">
        <v>14336</v>
      </c>
      <c r="E10" s="20">
        <v>14336</v>
      </c>
    </row>
    <row r="11" spans="1:5" s="14" customFormat="1" ht="12" customHeight="1">
      <c r="A11" s="18" t="s">
        <v>13</v>
      </c>
      <c r="B11" s="19" t="s">
        <v>14</v>
      </c>
      <c r="C11" s="20">
        <v>1419</v>
      </c>
      <c r="D11" s="20">
        <v>1419</v>
      </c>
      <c r="E11" s="20">
        <v>1419</v>
      </c>
    </row>
    <row r="12" spans="1:5" s="14" customFormat="1" ht="12" customHeight="1">
      <c r="A12" s="18" t="s">
        <v>15</v>
      </c>
      <c r="B12" s="19" t="s">
        <v>379</v>
      </c>
      <c r="C12" s="20"/>
      <c r="D12" s="20">
        <v>81</v>
      </c>
      <c r="E12" s="20">
        <v>81</v>
      </c>
    </row>
    <row r="13" spans="1:5" s="14" customFormat="1" ht="12" customHeight="1" thickBot="1">
      <c r="A13" s="21" t="s">
        <v>16</v>
      </c>
      <c r="B13" s="22" t="s">
        <v>17</v>
      </c>
      <c r="C13" s="20"/>
      <c r="D13" s="20">
        <v>1220</v>
      </c>
      <c r="E13" s="20">
        <v>1220</v>
      </c>
    </row>
    <row r="14" spans="1:5" s="14" customFormat="1" ht="12" customHeight="1" thickBot="1">
      <c r="A14" s="11" t="s">
        <v>18</v>
      </c>
      <c r="B14" s="23" t="s">
        <v>19</v>
      </c>
      <c r="C14" s="13">
        <f>SUM(C15:C20)</f>
        <v>0</v>
      </c>
      <c r="D14" s="13">
        <f>SUM(D15:D20)</f>
        <v>3883</v>
      </c>
      <c r="E14" s="13">
        <f>SUM(E15:E20)</f>
        <v>3883</v>
      </c>
    </row>
    <row r="15" spans="1:5" s="14" customFormat="1" ht="12" customHeight="1">
      <c r="A15" s="15" t="s">
        <v>20</v>
      </c>
      <c r="B15" s="16" t="s">
        <v>21</v>
      </c>
      <c r="C15" s="17"/>
      <c r="D15" s="17"/>
      <c r="E15" s="17"/>
    </row>
    <row r="16" spans="1:5" s="14" customFormat="1" ht="12" customHeight="1">
      <c r="A16" s="18" t="s">
        <v>22</v>
      </c>
      <c r="B16" s="19" t="s">
        <v>23</v>
      </c>
      <c r="C16" s="20"/>
      <c r="D16" s="20"/>
      <c r="E16" s="20"/>
    </row>
    <row r="17" spans="1:5" s="14" customFormat="1" ht="12" customHeight="1">
      <c r="A17" s="18" t="s">
        <v>24</v>
      </c>
      <c r="B17" s="19" t="s">
        <v>25</v>
      </c>
      <c r="C17" s="20"/>
      <c r="D17" s="20"/>
      <c r="E17" s="20"/>
    </row>
    <row r="18" spans="1:5" s="14" customFormat="1" ht="12" customHeight="1">
      <c r="A18" s="18" t="s">
        <v>26</v>
      </c>
      <c r="B18" s="19" t="s">
        <v>27</v>
      </c>
      <c r="C18" s="20"/>
      <c r="D18" s="20"/>
      <c r="E18" s="20"/>
    </row>
    <row r="19" spans="1:5" s="14" customFormat="1" ht="12" customHeight="1">
      <c r="A19" s="18" t="s">
        <v>28</v>
      </c>
      <c r="B19" s="19" t="s">
        <v>29</v>
      </c>
      <c r="C19" s="20"/>
      <c r="D19" s="20">
        <v>3883</v>
      </c>
      <c r="E19" s="20">
        <v>3883</v>
      </c>
    </row>
    <row r="20" spans="1:5" s="14" customFormat="1" ht="12" customHeight="1" thickBot="1">
      <c r="A20" s="21" t="s">
        <v>30</v>
      </c>
      <c r="B20" s="22" t="s">
        <v>31</v>
      </c>
      <c r="C20" s="24"/>
      <c r="D20" s="24"/>
      <c r="E20" s="24"/>
    </row>
    <row r="21" spans="1:5" s="14" customFormat="1" ht="12" customHeight="1" thickBot="1">
      <c r="A21" s="11" t="s">
        <v>32</v>
      </c>
      <c r="B21" s="12" t="s">
        <v>33</v>
      </c>
      <c r="C21" s="13">
        <f>SUM(C22:C27)</f>
        <v>0</v>
      </c>
      <c r="D21" s="13">
        <f>SUM(D22:D27)</f>
        <v>15000</v>
      </c>
      <c r="E21" s="13">
        <f>SUM(E22:E27)</f>
        <v>15000</v>
      </c>
    </row>
    <row r="22" spans="1:5" s="14" customFormat="1" ht="12" customHeight="1">
      <c r="A22" s="15" t="s">
        <v>34</v>
      </c>
      <c r="B22" s="16" t="s">
        <v>35</v>
      </c>
      <c r="C22" s="17"/>
      <c r="D22" s="17">
        <v>15000</v>
      </c>
      <c r="E22" s="17">
        <v>15000</v>
      </c>
    </row>
    <row r="23" spans="1:5" s="14" customFormat="1" ht="12" customHeight="1">
      <c r="A23" s="18" t="s">
        <v>36</v>
      </c>
      <c r="B23" s="19" t="s">
        <v>37</v>
      </c>
      <c r="C23" s="20"/>
      <c r="D23" s="20"/>
      <c r="E23" s="20"/>
    </row>
    <row r="24" spans="1:5" s="14" customFormat="1" ht="12" customHeight="1">
      <c r="A24" s="18" t="s">
        <v>38</v>
      </c>
      <c r="B24" s="19" t="s">
        <v>39</v>
      </c>
      <c r="C24" s="20"/>
      <c r="D24" s="20"/>
      <c r="E24" s="20"/>
    </row>
    <row r="25" spans="1:5" s="14" customFormat="1" ht="12" customHeight="1">
      <c r="A25" s="18" t="s">
        <v>40</v>
      </c>
      <c r="B25" s="19" t="s">
        <v>41</v>
      </c>
      <c r="C25" s="20"/>
      <c r="D25" s="20"/>
      <c r="E25" s="20"/>
    </row>
    <row r="26" spans="1:5" s="14" customFormat="1" ht="12" customHeight="1">
      <c r="A26" s="18" t="s">
        <v>42</v>
      </c>
      <c r="B26" s="19" t="s">
        <v>43</v>
      </c>
      <c r="C26" s="20"/>
      <c r="D26" s="20"/>
      <c r="E26" s="20"/>
    </row>
    <row r="27" spans="1:5" s="14" customFormat="1" ht="12" customHeight="1" thickBot="1">
      <c r="A27" s="21" t="s">
        <v>44</v>
      </c>
      <c r="B27" s="22" t="s">
        <v>45</v>
      </c>
      <c r="C27" s="24"/>
      <c r="D27" s="24"/>
      <c r="E27" s="24"/>
    </row>
    <row r="28" spans="1:5" s="14" customFormat="1" ht="12" customHeight="1" thickBot="1">
      <c r="A28" s="11" t="s">
        <v>46</v>
      </c>
      <c r="B28" s="12" t="s">
        <v>47</v>
      </c>
      <c r="C28" s="13">
        <f>+C29+C36+C37+C39</f>
        <v>20840</v>
      </c>
      <c r="D28" s="13">
        <f>+D29+D36+D37+D39</f>
        <v>27592</v>
      </c>
      <c r="E28" s="13">
        <f>+E29+E36+E37+E39</f>
        <v>27592</v>
      </c>
    </row>
    <row r="29" spans="1:5" s="14" customFormat="1" ht="12" customHeight="1">
      <c r="A29" s="15" t="s">
        <v>48</v>
      </c>
      <c r="B29" s="16" t="s">
        <v>49</v>
      </c>
      <c r="C29" s="25">
        <f>+C30+C33</f>
        <v>18000</v>
      </c>
      <c r="D29" s="25">
        <f>+D30+D33</f>
        <v>24119</v>
      </c>
      <c r="E29" s="25">
        <f>+E30+E33</f>
        <v>24119</v>
      </c>
    </row>
    <row r="30" spans="1:5" s="14" customFormat="1" ht="12" customHeight="1">
      <c r="A30" s="18" t="s">
        <v>50</v>
      </c>
      <c r="B30" s="19" t="s">
        <v>51</v>
      </c>
      <c r="C30" s="20">
        <v>3000</v>
      </c>
      <c r="D30" s="20">
        <v>3432</v>
      </c>
      <c r="E30" s="20">
        <v>3432</v>
      </c>
    </row>
    <row r="31" spans="1:5" s="14" customFormat="1" ht="12" customHeight="1">
      <c r="A31" s="18"/>
      <c r="B31" s="19" t="s">
        <v>52</v>
      </c>
      <c r="C31" s="20"/>
      <c r="D31" s="20"/>
      <c r="E31" s="20"/>
    </row>
    <row r="32" spans="1:5" s="14" customFormat="1" ht="12" customHeight="1">
      <c r="A32" s="18"/>
      <c r="B32" s="19" t="s">
        <v>53</v>
      </c>
      <c r="C32" s="20"/>
      <c r="D32" s="20"/>
      <c r="E32" s="20"/>
    </row>
    <row r="33" spans="1:5" s="14" customFormat="1" ht="12" customHeight="1">
      <c r="A33" s="18" t="s">
        <v>54</v>
      </c>
      <c r="B33" s="19" t="s">
        <v>55</v>
      </c>
      <c r="C33" s="20">
        <v>15000</v>
      </c>
      <c r="D33" s="20">
        <v>20687</v>
      </c>
      <c r="E33" s="20">
        <v>20687</v>
      </c>
    </row>
    <row r="34" spans="1:5" s="14" customFormat="1" ht="12" customHeight="1">
      <c r="A34" s="18"/>
      <c r="B34" s="19" t="s">
        <v>56</v>
      </c>
      <c r="C34" s="20"/>
      <c r="D34" s="20"/>
      <c r="E34" s="20"/>
    </row>
    <row r="35" spans="1:5" s="14" customFormat="1" ht="12" customHeight="1">
      <c r="A35" s="18"/>
      <c r="B35" s="19" t="s">
        <v>57</v>
      </c>
      <c r="C35" s="20"/>
      <c r="D35" s="20"/>
      <c r="E35" s="20"/>
    </row>
    <row r="36" spans="1:5" s="14" customFormat="1" ht="12" customHeight="1">
      <c r="A36" s="18" t="s">
        <v>58</v>
      </c>
      <c r="B36" s="19" t="s">
        <v>59</v>
      </c>
      <c r="C36" s="20">
        <v>2500</v>
      </c>
      <c r="D36" s="20">
        <v>3241</v>
      </c>
      <c r="E36" s="20">
        <v>3241</v>
      </c>
    </row>
    <row r="37" spans="1:5" s="14" customFormat="1" ht="12" customHeight="1">
      <c r="A37" s="18" t="s">
        <v>60</v>
      </c>
      <c r="B37" s="19" t="s">
        <v>61</v>
      </c>
      <c r="C37" s="20">
        <v>340</v>
      </c>
      <c r="D37" s="20">
        <v>232</v>
      </c>
      <c r="E37" s="20">
        <v>232</v>
      </c>
    </row>
    <row r="38" spans="1:5" s="14" customFormat="1" ht="12" customHeight="1">
      <c r="A38" s="21"/>
      <c r="B38" s="22" t="s">
        <v>62</v>
      </c>
      <c r="C38" s="24"/>
      <c r="D38" s="24"/>
      <c r="E38" s="24"/>
    </row>
    <row r="39" spans="1:5" s="14" customFormat="1" ht="12" customHeight="1" thickBot="1">
      <c r="A39" s="21" t="s">
        <v>63</v>
      </c>
      <c r="B39" s="22" t="s">
        <v>64</v>
      </c>
      <c r="C39" s="24"/>
      <c r="D39" s="24"/>
      <c r="E39" s="24"/>
    </row>
    <row r="40" spans="1:5" s="14" customFormat="1" ht="12" customHeight="1" thickBot="1">
      <c r="A40" s="11" t="s">
        <v>65</v>
      </c>
      <c r="B40" s="12" t="s">
        <v>66</v>
      </c>
      <c r="C40" s="13">
        <f>SUM(C41:C50)</f>
        <v>6570</v>
      </c>
      <c r="D40" s="13">
        <f>SUM(D41:D50)</f>
        <v>11976</v>
      </c>
      <c r="E40" s="13">
        <f>SUM(E41:E50)</f>
        <v>11358</v>
      </c>
    </row>
    <row r="41" spans="1:5" s="14" customFormat="1" ht="12" customHeight="1">
      <c r="A41" s="15" t="s">
        <v>67</v>
      </c>
      <c r="B41" s="16" t="s">
        <v>68</v>
      </c>
      <c r="C41" s="17"/>
      <c r="D41" s="17"/>
      <c r="E41" s="17"/>
    </row>
    <row r="42" spans="1:5" s="14" customFormat="1" ht="12" customHeight="1">
      <c r="A42" s="18" t="s">
        <v>69</v>
      </c>
      <c r="B42" s="19" t="s">
        <v>70</v>
      </c>
      <c r="C42" s="20">
        <v>1180</v>
      </c>
      <c r="D42" s="20">
        <v>2024</v>
      </c>
      <c r="E42" s="20">
        <v>2024</v>
      </c>
    </row>
    <row r="43" spans="1:5" s="14" customFormat="1" ht="12" customHeight="1">
      <c r="A43" s="18" t="s">
        <v>71</v>
      </c>
      <c r="B43" s="19" t="s">
        <v>72</v>
      </c>
      <c r="C43" s="20"/>
      <c r="D43" s="20"/>
      <c r="E43" s="20"/>
    </row>
    <row r="44" spans="1:5" s="14" customFormat="1" ht="12" customHeight="1">
      <c r="A44" s="18" t="s">
        <v>73</v>
      </c>
      <c r="B44" s="19" t="s">
        <v>74</v>
      </c>
      <c r="C44" s="20"/>
      <c r="D44" s="20"/>
      <c r="E44" s="20">
        <v>113</v>
      </c>
    </row>
    <row r="45" spans="1:5" s="14" customFormat="1" ht="12" customHeight="1">
      <c r="A45" s="18" t="s">
        <v>75</v>
      </c>
      <c r="B45" s="19" t="s">
        <v>76</v>
      </c>
      <c r="C45" s="20">
        <v>3985</v>
      </c>
      <c r="D45" s="20">
        <v>4969</v>
      </c>
      <c r="E45" s="20">
        <v>4427</v>
      </c>
    </row>
    <row r="46" spans="1:5" s="14" customFormat="1" ht="12" customHeight="1">
      <c r="A46" s="18" t="s">
        <v>77</v>
      </c>
      <c r="B46" s="19" t="s">
        <v>78</v>
      </c>
      <c r="C46" s="20"/>
      <c r="D46" s="20">
        <v>160</v>
      </c>
      <c r="E46" s="20">
        <v>160</v>
      </c>
    </row>
    <row r="47" spans="1:5" s="14" customFormat="1" ht="12" customHeight="1">
      <c r="A47" s="18" t="s">
        <v>79</v>
      </c>
      <c r="B47" s="19" t="s">
        <v>80</v>
      </c>
      <c r="C47" s="20">
        <v>1075</v>
      </c>
      <c r="D47" s="20">
        <v>1075</v>
      </c>
      <c r="E47" s="20">
        <v>1195</v>
      </c>
    </row>
    <row r="48" spans="1:5" s="14" customFormat="1" ht="12" customHeight="1">
      <c r="A48" s="18" t="s">
        <v>81</v>
      </c>
      <c r="B48" s="19" t="s">
        <v>82</v>
      </c>
      <c r="C48" s="20">
        <v>150</v>
      </c>
      <c r="D48" s="20">
        <v>540</v>
      </c>
      <c r="E48" s="20">
        <v>231</v>
      </c>
    </row>
    <row r="49" spans="1:5" s="14" customFormat="1" ht="12" customHeight="1">
      <c r="A49" s="18" t="s">
        <v>83</v>
      </c>
      <c r="B49" s="19" t="s">
        <v>84</v>
      </c>
      <c r="C49" s="20"/>
      <c r="D49" s="20"/>
      <c r="E49" s="20"/>
    </row>
    <row r="50" spans="1:5" s="14" customFormat="1" ht="12" customHeight="1" thickBot="1">
      <c r="A50" s="21" t="s">
        <v>85</v>
      </c>
      <c r="B50" s="22" t="s">
        <v>86</v>
      </c>
      <c r="C50" s="24">
        <v>180</v>
      </c>
      <c r="D50" s="24">
        <v>3208</v>
      </c>
      <c r="E50" s="24">
        <v>3208</v>
      </c>
    </row>
    <row r="51" spans="1:5" s="14" customFormat="1" ht="12" customHeight="1" thickBot="1">
      <c r="A51" s="11" t="s">
        <v>87</v>
      </c>
      <c r="B51" s="12" t="s">
        <v>88</v>
      </c>
      <c r="C51" s="13">
        <f>SUM(C52:C56)</f>
        <v>0</v>
      </c>
      <c r="D51" s="13">
        <f>SUM(D52:D56)</f>
        <v>3200</v>
      </c>
      <c r="E51" s="13">
        <f>SUM(E52:E56)</f>
        <v>3200</v>
      </c>
    </row>
    <row r="52" spans="1:5" s="14" customFormat="1" ht="12" customHeight="1">
      <c r="A52" s="15" t="s">
        <v>89</v>
      </c>
      <c r="B52" s="16" t="s">
        <v>90</v>
      </c>
      <c r="C52" s="17"/>
      <c r="D52" s="17"/>
      <c r="E52" s="17"/>
    </row>
    <row r="53" spans="1:5" s="14" customFormat="1" ht="12" customHeight="1">
      <c r="A53" s="18" t="s">
        <v>91</v>
      </c>
      <c r="B53" s="19" t="s">
        <v>92</v>
      </c>
      <c r="C53" s="20"/>
      <c r="D53" s="20"/>
      <c r="E53" s="20"/>
    </row>
    <row r="54" spans="1:5" s="14" customFormat="1" ht="12" customHeight="1">
      <c r="A54" s="18" t="s">
        <v>93</v>
      </c>
      <c r="B54" s="19" t="s">
        <v>94</v>
      </c>
      <c r="C54" s="20"/>
      <c r="D54" s="20">
        <v>3200</v>
      </c>
      <c r="E54" s="20">
        <v>3200</v>
      </c>
    </row>
    <row r="55" spans="1:5" s="14" customFormat="1" ht="12" customHeight="1">
      <c r="A55" s="18" t="s">
        <v>95</v>
      </c>
      <c r="B55" s="19" t="s">
        <v>96</v>
      </c>
      <c r="C55" s="20"/>
      <c r="D55" s="20"/>
      <c r="E55" s="20"/>
    </row>
    <row r="56" spans="1:5" s="14" customFormat="1" ht="12" customHeight="1" thickBot="1">
      <c r="A56" s="21" t="s">
        <v>97</v>
      </c>
      <c r="B56" s="22" t="s">
        <v>98</v>
      </c>
      <c r="C56" s="24"/>
      <c r="D56" s="24"/>
      <c r="E56" s="24"/>
    </row>
    <row r="57" spans="1:5" s="14" customFormat="1" ht="12" customHeight="1" thickBot="1">
      <c r="A57" s="11" t="s">
        <v>99</v>
      </c>
      <c r="B57" s="12" t="s">
        <v>100</v>
      </c>
      <c r="C57" s="13">
        <f>SUM(C58:C61)</f>
        <v>74</v>
      </c>
      <c r="D57" s="13">
        <f>SUM(D58:D61)</f>
        <v>0</v>
      </c>
      <c r="E57" s="13">
        <f>SUM(E58:E61)</f>
        <v>0</v>
      </c>
    </row>
    <row r="58" spans="1:5" s="14" customFormat="1" ht="12" customHeight="1">
      <c r="A58" s="15" t="s">
        <v>101</v>
      </c>
      <c r="B58" s="16" t="s">
        <v>102</v>
      </c>
      <c r="C58" s="17"/>
      <c r="D58" s="17"/>
      <c r="E58" s="17"/>
    </row>
    <row r="59" spans="1:5" s="14" customFormat="1" ht="12" customHeight="1">
      <c r="A59" s="18" t="s">
        <v>103</v>
      </c>
      <c r="B59" s="19" t="s">
        <v>104</v>
      </c>
      <c r="C59" s="20"/>
      <c r="D59" s="20"/>
      <c r="E59" s="20"/>
    </row>
    <row r="60" spans="1:5" s="14" customFormat="1" ht="12" customHeight="1">
      <c r="A60" s="18" t="s">
        <v>105</v>
      </c>
      <c r="B60" s="19" t="s">
        <v>106</v>
      </c>
      <c r="C60" s="20">
        <v>74</v>
      </c>
      <c r="D60" s="20">
        <v>0</v>
      </c>
      <c r="E60" s="20">
        <v>0</v>
      </c>
    </row>
    <row r="61" spans="1:5" s="14" customFormat="1" ht="12" customHeight="1" thickBot="1">
      <c r="A61" s="21" t="s">
        <v>107</v>
      </c>
      <c r="B61" s="22" t="s">
        <v>108</v>
      </c>
      <c r="C61" s="24"/>
      <c r="D61" s="24"/>
      <c r="E61" s="24"/>
    </row>
    <row r="62" spans="1:5" s="14" customFormat="1" ht="12" customHeight="1" thickBot="1">
      <c r="A62" s="11" t="s">
        <v>109</v>
      </c>
      <c r="B62" s="23" t="s">
        <v>110</v>
      </c>
      <c r="C62" s="13">
        <f>SUM(C63:C65)</f>
        <v>0</v>
      </c>
      <c r="D62" s="13">
        <f>SUM(D63:D65)</f>
        <v>399</v>
      </c>
      <c r="E62" s="13">
        <f>SUM(E63:E65)</f>
        <v>399</v>
      </c>
    </row>
    <row r="63" spans="1:5" s="14" customFormat="1" ht="12" customHeight="1">
      <c r="A63" s="15" t="s">
        <v>111</v>
      </c>
      <c r="B63" s="16" t="s">
        <v>112</v>
      </c>
      <c r="C63" s="20"/>
      <c r="D63" s="20"/>
      <c r="E63" s="20"/>
    </row>
    <row r="64" spans="1:5" s="14" customFormat="1" ht="12" customHeight="1">
      <c r="A64" s="18" t="s">
        <v>113</v>
      </c>
      <c r="B64" s="19" t="s">
        <v>114</v>
      </c>
      <c r="C64" s="20"/>
      <c r="D64" s="20"/>
      <c r="E64" s="20"/>
    </row>
    <row r="65" spans="1:5" s="14" customFormat="1" ht="12" customHeight="1">
      <c r="A65" s="18" t="s">
        <v>115</v>
      </c>
      <c r="B65" s="19" t="s">
        <v>116</v>
      </c>
      <c r="C65" s="20">
        <v>0</v>
      </c>
      <c r="D65" s="20">
        <v>399</v>
      </c>
      <c r="E65" s="20">
        <v>399</v>
      </c>
    </row>
    <row r="66" spans="1:5" s="14" customFormat="1" ht="12" customHeight="1" thickBot="1">
      <c r="A66" s="21" t="s">
        <v>117</v>
      </c>
      <c r="B66" s="22" t="s">
        <v>118</v>
      </c>
      <c r="C66" s="20"/>
      <c r="D66" s="20"/>
      <c r="E66" s="20"/>
    </row>
    <row r="67" spans="1:5" s="14" customFormat="1" ht="12" customHeight="1" thickBot="1">
      <c r="A67" s="11" t="s">
        <v>119</v>
      </c>
      <c r="B67" s="12" t="s">
        <v>120</v>
      </c>
      <c r="C67" s="13">
        <f>+C7+C14+C21+C28+C40+C51+C57+C62</f>
        <v>86634</v>
      </c>
      <c r="D67" s="13">
        <f>+D7+D14+D21+D28+D40+D51+D57+D62</f>
        <v>122498</v>
      </c>
      <c r="E67" s="13">
        <f>+E7+E14+E21+E28+E40+E51+E57+E62</f>
        <v>121880</v>
      </c>
    </row>
    <row r="68" spans="1:5" s="14" customFormat="1" ht="12" customHeight="1" thickBot="1">
      <c r="A68" s="26" t="s">
        <v>121</v>
      </c>
      <c r="B68" s="23" t="s">
        <v>122</v>
      </c>
      <c r="C68" s="13">
        <f>SUM(C69:C71)</f>
        <v>0</v>
      </c>
      <c r="D68" s="13">
        <f>SUM(D69:D71)</f>
        <v>0</v>
      </c>
      <c r="E68" s="13">
        <f>SUM(E69:E71)</f>
        <v>0</v>
      </c>
    </row>
    <row r="69" spans="1:5" s="14" customFormat="1" ht="12" customHeight="1">
      <c r="A69" s="15" t="s">
        <v>123</v>
      </c>
      <c r="B69" s="16" t="s">
        <v>124</v>
      </c>
      <c r="C69" s="20"/>
      <c r="D69" s="20"/>
      <c r="E69" s="20"/>
    </row>
    <row r="70" spans="1:5" s="14" customFormat="1" ht="12" customHeight="1">
      <c r="A70" s="18" t="s">
        <v>125</v>
      </c>
      <c r="B70" s="19" t="s">
        <v>126</v>
      </c>
      <c r="C70" s="20"/>
      <c r="D70" s="20"/>
      <c r="E70" s="20"/>
    </row>
    <row r="71" spans="1:5" s="14" customFormat="1" ht="12" customHeight="1" thickBot="1">
      <c r="A71" s="21" t="s">
        <v>127</v>
      </c>
      <c r="B71" s="27" t="s">
        <v>128</v>
      </c>
      <c r="C71" s="20"/>
      <c r="D71" s="20"/>
      <c r="E71" s="20"/>
    </row>
    <row r="72" spans="1:5" s="14" customFormat="1" ht="12" customHeight="1" thickBot="1">
      <c r="A72" s="26" t="s">
        <v>129</v>
      </c>
      <c r="B72" s="23" t="s">
        <v>130</v>
      </c>
      <c r="C72" s="13">
        <f>SUM(C73:C76)</f>
        <v>0</v>
      </c>
      <c r="D72" s="13"/>
      <c r="E72" s="13"/>
    </row>
    <row r="73" spans="1:5" s="14" customFormat="1" ht="12" customHeight="1">
      <c r="A73" s="15" t="s">
        <v>131</v>
      </c>
      <c r="B73" s="16" t="s">
        <v>132</v>
      </c>
      <c r="C73" s="20"/>
      <c r="D73" s="20"/>
      <c r="E73" s="20"/>
    </row>
    <row r="74" spans="1:5" s="14" customFormat="1" ht="12" customHeight="1">
      <c r="A74" s="18" t="s">
        <v>133</v>
      </c>
      <c r="B74" s="19" t="s">
        <v>134</v>
      </c>
      <c r="C74" s="20"/>
      <c r="D74" s="20"/>
      <c r="E74" s="20"/>
    </row>
    <row r="75" spans="1:5" s="14" customFormat="1" ht="12" customHeight="1">
      <c r="A75" s="18" t="s">
        <v>135</v>
      </c>
      <c r="B75" s="19" t="s">
        <v>136</v>
      </c>
      <c r="C75" s="20"/>
      <c r="D75" s="20"/>
      <c r="E75" s="20"/>
    </row>
    <row r="76" spans="1:5" s="14" customFormat="1" ht="12" customHeight="1" thickBot="1">
      <c r="A76" s="21" t="s">
        <v>137</v>
      </c>
      <c r="B76" s="22" t="s">
        <v>138</v>
      </c>
      <c r="C76" s="20"/>
      <c r="D76" s="20"/>
      <c r="E76" s="20"/>
    </row>
    <row r="77" spans="1:5" s="14" customFormat="1" ht="12" customHeight="1" thickBot="1">
      <c r="A77" s="26" t="s">
        <v>139</v>
      </c>
      <c r="B77" s="23" t="s">
        <v>140</v>
      </c>
      <c r="C77" s="13">
        <f>SUM(C78:C79)</f>
        <v>62408</v>
      </c>
      <c r="D77" s="13">
        <f>SUM(D78:D79)</f>
        <v>64235</v>
      </c>
      <c r="E77" s="13">
        <f>SUM(E78:E79)</f>
        <v>64235</v>
      </c>
    </row>
    <row r="78" spans="1:5" s="14" customFormat="1" ht="12" customHeight="1">
      <c r="A78" s="15" t="s">
        <v>141</v>
      </c>
      <c r="B78" s="16" t="s">
        <v>142</v>
      </c>
      <c r="C78" s="20">
        <v>62408</v>
      </c>
      <c r="D78" s="20">
        <v>64235</v>
      </c>
      <c r="E78" s="20">
        <v>64235</v>
      </c>
    </row>
    <row r="79" spans="1:5" s="14" customFormat="1" ht="12" customHeight="1" thickBot="1">
      <c r="A79" s="21" t="s">
        <v>143</v>
      </c>
      <c r="B79" s="22" t="s">
        <v>144</v>
      </c>
      <c r="C79" s="20"/>
      <c r="D79" s="20"/>
      <c r="E79" s="20"/>
    </row>
    <row r="80" spans="1:5" s="14" customFormat="1" ht="12" customHeight="1" thickBot="1">
      <c r="A80" s="26" t="s">
        <v>145</v>
      </c>
      <c r="B80" s="23" t="s">
        <v>146</v>
      </c>
      <c r="C80" s="13">
        <f>SUM(C81:C83)</f>
        <v>0</v>
      </c>
      <c r="D80" s="13">
        <f>SUM(D81:D83)</f>
        <v>0</v>
      </c>
      <c r="E80" s="13">
        <f>SUM(E81:E83)</f>
        <v>2007</v>
      </c>
    </row>
    <row r="81" spans="1:5" s="14" customFormat="1" ht="12" customHeight="1">
      <c r="A81" s="15" t="s">
        <v>147</v>
      </c>
      <c r="B81" s="16" t="s">
        <v>148</v>
      </c>
      <c r="C81" s="20"/>
      <c r="D81" s="20"/>
      <c r="E81" s="20">
        <v>2007</v>
      </c>
    </row>
    <row r="82" spans="1:5" s="14" customFormat="1" ht="12" customHeight="1">
      <c r="A82" s="18" t="s">
        <v>149</v>
      </c>
      <c r="B82" s="19" t="s">
        <v>150</v>
      </c>
      <c r="C82" s="20"/>
      <c r="D82" s="20"/>
      <c r="E82" s="20"/>
    </row>
    <row r="83" spans="1:5" s="14" customFormat="1" ht="12" customHeight="1" thickBot="1">
      <c r="A83" s="21" t="s">
        <v>151</v>
      </c>
      <c r="B83" s="22" t="s">
        <v>152</v>
      </c>
      <c r="C83" s="20"/>
      <c r="D83" s="20"/>
      <c r="E83" s="20"/>
    </row>
    <row r="84" spans="1:5" s="14" customFormat="1" ht="12" customHeight="1" thickBot="1">
      <c r="A84" s="26" t="s">
        <v>153</v>
      </c>
      <c r="B84" s="23" t="s">
        <v>154</v>
      </c>
      <c r="C84" s="13">
        <f>SUM(C85:C88)</f>
        <v>0</v>
      </c>
      <c r="D84" s="13"/>
      <c r="E84" s="13"/>
    </row>
    <row r="85" spans="1:5" s="14" customFormat="1" ht="12" customHeight="1">
      <c r="A85" s="28" t="s">
        <v>155</v>
      </c>
      <c r="B85" s="16" t="s">
        <v>156</v>
      </c>
      <c r="C85" s="20"/>
      <c r="D85" s="20"/>
      <c r="E85" s="20"/>
    </row>
    <row r="86" spans="1:5" s="14" customFormat="1" ht="12" customHeight="1">
      <c r="A86" s="29" t="s">
        <v>157</v>
      </c>
      <c r="B86" s="19" t="s">
        <v>158</v>
      </c>
      <c r="C86" s="20"/>
      <c r="D86" s="20"/>
      <c r="E86" s="20"/>
    </row>
    <row r="87" spans="1:5" s="14" customFormat="1" ht="12" customHeight="1">
      <c r="A87" s="29" t="s">
        <v>159</v>
      </c>
      <c r="B87" s="19" t="s">
        <v>160</v>
      </c>
      <c r="C87" s="20"/>
      <c r="D87" s="20"/>
      <c r="E87" s="20"/>
    </row>
    <row r="88" spans="1:5" s="14" customFormat="1" ht="12" customHeight="1" thickBot="1">
      <c r="A88" s="30" t="s">
        <v>161</v>
      </c>
      <c r="B88" s="22" t="s">
        <v>162</v>
      </c>
      <c r="C88" s="20"/>
      <c r="D88" s="20"/>
      <c r="E88" s="20"/>
    </row>
    <row r="89" spans="1:5" s="14" customFormat="1" ht="13.5" customHeight="1" thickBot="1">
      <c r="A89" s="26" t="s">
        <v>163</v>
      </c>
      <c r="B89" s="23" t="s">
        <v>164</v>
      </c>
      <c r="C89" s="31"/>
      <c r="D89" s="31"/>
      <c r="E89" s="31"/>
    </row>
    <row r="90" spans="1:5" s="14" customFormat="1" ht="15.75" customHeight="1" thickBot="1">
      <c r="A90" s="26" t="s">
        <v>165</v>
      </c>
      <c r="B90" s="32" t="s">
        <v>166</v>
      </c>
      <c r="C90" s="13">
        <f>+C68+C72+C77+C80+C84+C89</f>
        <v>62408</v>
      </c>
      <c r="D90" s="13">
        <f>+D68+D72+D77+D80+D84+D89</f>
        <v>64235</v>
      </c>
      <c r="E90" s="13">
        <f>+E68+E72+E77+E80+E84+E89</f>
        <v>66242</v>
      </c>
    </row>
    <row r="91" spans="1:5" s="14" customFormat="1" ht="16.5" customHeight="1" thickBot="1">
      <c r="A91" s="33" t="s">
        <v>167</v>
      </c>
      <c r="B91" s="34" t="s">
        <v>168</v>
      </c>
      <c r="C91" s="13">
        <f>+C67+C90</f>
        <v>149042</v>
      </c>
      <c r="D91" s="13">
        <f>+D67+D90</f>
        <v>186733</v>
      </c>
      <c r="E91" s="13">
        <f>+E67+E90</f>
        <v>188122</v>
      </c>
    </row>
    <row r="92" spans="1:5" s="14" customFormat="1" ht="83.25" customHeight="1">
      <c r="A92" s="35"/>
      <c r="B92" s="36"/>
      <c r="C92" s="37"/>
      <c r="D92" s="37"/>
      <c r="E92" s="37"/>
    </row>
    <row r="93" spans="1:5" ht="16.5" customHeight="1">
      <c r="A93" s="330" t="s">
        <v>169</v>
      </c>
      <c r="B93" s="330"/>
      <c r="C93" s="330"/>
      <c r="D93" s="3"/>
      <c r="E93" s="3"/>
    </row>
    <row r="94" spans="1:5" s="38" customFormat="1" ht="16.5" customHeight="1" thickBot="1">
      <c r="A94" s="336" t="s">
        <v>170</v>
      </c>
      <c r="B94" s="336"/>
      <c r="C94" s="278"/>
      <c r="D94" s="278"/>
      <c r="E94" s="278" t="s">
        <v>2</v>
      </c>
    </row>
    <row r="95" spans="1:5" ht="37.5" customHeight="1" thickBot="1">
      <c r="A95" s="5" t="s">
        <v>3</v>
      </c>
      <c r="B95" s="277" t="s">
        <v>171</v>
      </c>
      <c r="C95" s="331" t="s">
        <v>377</v>
      </c>
      <c r="D95" s="332"/>
      <c r="E95" s="333"/>
    </row>
    <row r="96" spans="1:5" ht="13.5" customHeight="1" thickBot="1">
      <c r="A96" s="5"/>
      <c r="B96" s="277"/>
      <c r="C96" s="280" t="s">
        <v>365</v>
      </c>
      <c r="D96" s="280" t="s">
        <v>366</v>
      </c>
      <c r="E96" s="280" t="s">
        <v>367</v>
      </c>
    </row>
    <row r="97" spans="1:5" s="10" customFormat="1" ht="12" customHeight="1" thickBot="1">
      <c r="A97" s="39">
        <v>1</v>
      </c>
      <c r="B97" s="40">
        <v>2</v>
      </c>
      <c r="C97" s="279">
        <v>3</v>
      </c>
      <c r="D97" s="279"/>
      <c r="E97" s="279"/>
    </row>
    <row r="98" spans="1:5" ht="12" customHeight="1" thickBot="1">
      <c r="A98" s="41" t="s">
        <v>5</v>
      </c>
      <c r="B98" s="42" t="s">
        <v>172</v>
      </c>
      <c r="C98" s="43">
        <f>SUM(C99:C103)</f>
        <v>82148</v>
      </c>
      <c r="D98" s="43">
        <f>SUM(D99:D103)</f>
        <v>87314</v>
      </c>
      <c r="E98" s="43">
        <f>SUM(E99:E103)</f>
        <v>76443</v>
      </c>
    </row>
    <row r="99" spans="1:5" ht="12" customHeight="1">
      <c r="A99" s="44" t="s">
        <v>7</v>
      </c>
      <c r="B99" s="45" t="s">
        <v>173</v>
      </c>
      <c r="C99" s="46">
        <v>10952</v>
      </c>
      <c r="D99" s="46">
        <v>12694</v>
      </c>
      <c r="E99" s="46">
        <v>11717</v>
      </c>
    </row>
    <row r="100" spans="1:5" ht="12" customHeight="1">
      <c r="A100" s="18" t="s">
        <v>9</v>
      </c>
      <c r="B100" s="47" t="s">
        <v>174</v>
      </c>
      <c r="C100" s="20">
        <v>1105</v>
      </c>
      <c r="D100" s="20">
        <v>3406</v>
      </c>
      <c r="E100" s="20">
        <v>3401</v>
      </c>
    </row>
    <row r="101" spans="1:5" ht="12" customHeight="1">
      <c r="A101" s="18" t="s">
        <v>11</v>
      </c>
      <c r="B101" s="47" t="s">
        <v>175</v>
      </c>
      <c r="C101" s="24">
        <v>25659</v>
      </c>
      <c r="D101" s="24">
        <v>26697</v>
      </c>
      <c r="E101" s="24">
        <v>18038</v>
      </c>
    </row>
    <row r="102" spans="1:5" ht="12" customHeight="1">
      <c r="A102" s="18" t="s">
        <v>13</v>
      </c>
      <c r="B102" s="48" t="s">
        <v>176</v>
      </c>
      <c r="C102" s="24">
        <v>2240</v>
      </c>
      <c r="D102" s="24">
        <v>2461</v>
      </c>
      <c r="E102" s="24">
        <v>1650</v>
      </c>
    </row>
    <row r="103" spans="1:5" ht="12" customHeight="1" thickBot="1">
      <c r="A103" s="18" t="s">
        <v>177</v>
      </c>
      <c r="B103" s="49" t="s">
        <v>359</v>
      </c>
      <c r="C103" s="24">
        <v>42192</v>
      </c>
      <c r="D103" s="24">
        <v>42056</v>
      </c>
      <c r="E103" s="24">
        <v>41637</v>
      </c>
    </row>
    <row r="104" spans="1:5" ht="12" customHeight="1" thickBot="1">
      <c r="A104" s="11" t="s">
        <v>18</v>
      </c>
      <c r="B104" s="50" t="s">
        <v>179</v>
      </c>
      <c r="C104" s="13">
        <f>+C105+C107+C109</f>
        <v>49255</v>
      </c>
      <c r="D104" s="13">
        <f>+D105+D107+D109</f>
        <v>67281</v>
      </c>
      <c r="E104" s="13">
        <f>+E105+E107+E109</f>
        <v>64349</v>
      </c>
    </row>
    <row r="105" spans="1:5" ht="12" customHeight="1">
      <c r="A105" s="15" t="s">
        <v>20</v>
      </c>
      <c r="B105" s="47" t="s">
        <v>180</v>
      </c>
      <c r="C105" s="17">
        <v>27731</v>
      </c>
      <c r="D105" s="17">
        <v>30981</v>
      </c>
      <c r="E105" s="17">
        <v>28434</v>
      </c>
    </row>
    <row r="106" spans="1:5" ht="12" customHeight="1">
      <c r="A106" s="15" t="s">
        <v>22</v>
      </c>
      <c r="B106" s="51" t="s">
        <v>181</v>
      </c>
      <c r="C106" s="17"/>
      <c r="D106" s="17"/>
      <c r="E106" s="17"/>
    </row>
    <row r="107" spans="1:5" ht="12" customHeight="1">
      <c r="A107" s="15" t="s">
        <v>24</v>
      </c>
      <c r="B107" s="51" t="s">
        <v>182</v>
      </c>
      <c r="C107" s="20">
        <v>21524</v>
      </c>
      <c r="D107" s="20">
        <v>36300</v>
      </c>
      <c r="E107" s="20">
        <v>35915</v>
      </c>
    </row>
    <row r="108" spans="1:5" ht="12" customHeight="1">
      <c r="A108" s="15" t="s">
        <v>26</v>
      </c>
      <c r="B108" s="51" t="s">
        <v>183</v>
      </c>
      <c r="C108" s="52"/>
      <c r="D108" s="52"/>
      <c r="E108" s="52"/>
    </row>
    <row r="109" spans="1:5" ht="12" customHeight="1" thickBot="1">
      <c r="A109" s="15" t="s">
        <v>28</v>
      </c>
      <c r="B109" s="53" t="s">
        <v>360</v>
      </c>
      <c r="C109" s="52"/>
      <c r="D109" s="52"/>
      <c r="E109" s="52"/>
    </row>
    <row r="110" spans="1:5" ht="12" customHeight="1" thickBot="1">
      <c r="A110" s="11" t="s">
        <v>32</v>
      </c>
      <c r="B110" s="12" t="s">
        <v>185</v>
      </c>
      <c r="C110" s="13">
        <f>+C111+C112</f>
        <v>15632</v>
      </c>
      <c r="D110" s="13">
        <f>+D111+D112</f>
        <v>30131</v>
      </c>
      <c r="E110" s="13">
        <f>+E111+E112</f>
        <v>0</v>
      </c>
    </row>
    <row r="111" spans="1:5" ht="12" customHeight="1">
      <c r="A111" s="15" t="s">
        <v>34</v>
      </c>
      <c r="B111" s="54" t="s">
        <v>186</v>
      </c>
      <c r="C111" s="17">
        <v>15632</v>
      </c>
      <c r="D111" s="17">
        <v>30131</v>
      </c>
      <c r="E111" s="17"/>
    </row>
    <row r="112" spans="1:5" ht="12" customHeight="1" thickBot="1">
      <c r="A112" s="21" t="s">
        <v>36</v>
      </c>
      <c r="B112" s="51" t="s">
        <v>187</v>
      </c>
      <c r="C112" s="24"/>
      <c r="D112" s="24"/>
      <c r="E112" s="24"/>
    </row>
    <row r="113" spans="1:5" ht="12" customHeight="1" thickBot="1">
      <c r="A113" s="11" t="s">
        <v>188</v>
      </c>
      <c r="B113" s="12" t="s">
        <v>189</v>
      </c>
      <c r="C113" s="13">
        <f>+C98+C104+C110</f>
        <v>147035</v>
      </c>
      <c r="D113" s="13">
        <f>+D98+D104+D110</f>
        <v>184726</v>
      </c>
      <c r="E113" s="13">
        <f>+E98+E104+E110</f>
        <v>140792</v>
      </c>
    </row>
    <row r="114" spans="1:5" ht="12" customHeight="1" thickBot="1">
      <c r="A114" s="11" t="s">
        <v>65</v>
      </c>
      <c r="B114" s="12" t="s">
        <v>190</v>
      </c>
      <c r="C114" s="13">
        <f>SUM(C115:C117)</f>
        <v>0</v>
      </c>
      <c r="D114" s="13">
        <f>SUM(D115:D117)</f>
        <v>0</v>
      </c>
      <c r="E114" s="13">
        <f>SUM(E115:E117)</f>
        <v>0</v>
      </c>
    </row>
    <row r="115" spans="1:5" ht="12" customHeight="1">
      <c r="A115" s="15" t="s">
        <v>67</v>
      </c>
      <c r="B115" s="54" t="s">
        <v>191</v>
      </c>
      <c r="C115" s="52"/>
      <c r="D115" s="52"/>
      <c r="E115" s="52"/>
    </row>
    <row r="116" spans="1:5" ht="12" customHeight="1">
      <c r="A116" s="15" t="s">
        <v>69</v>
      </c>
      <c r="B116" s="54" t="s">
        <v>192</v>
      </c>
      <c r="C116" s="52"/>
      <c r="D116" s="52"/>
      <c r="E116" s="52"/>
    </row>
    <row r="117" spans="1:5" ht="12" customHeight="1" thickBot="1">
      <c r="A117" s="55" t="s">
        <v>71</v>
      </c>
      <c r="B117" s="56" t="s">
        <v>193</v>
      </c>
      <c r="C117" s="52"/>
      <c r="D117" s="52"/>
      <c r="E117" s="52"/>
    </row>
    <row r="118" spans="1:5" ht="12" customHeight="1" thickBot="1">
      <c r="A118" s="11" t="s">
        <v>87</v>
      </c>
      <c r="B118" s="12" t="s">
        <v>194</v>
      </c>
      <c r="C118" s="13">
        <f>+C119+C120+C121+C122</f>
        <v>0</v>
      </c>
      <c r="D118" s="13"/>
      <c r="E118" s="13"/>
    </row>
    <row r="119" spans="1:5" ht="12" customHeight="1">
      <c r="A119" s="15" t="s">
        <v>89</v>
      </c>
      <c r="B119" s="54" t="s">
        <v>195</v>
      </c>
      <c r="C119" s="52"/>
      <c r="D119" s="52"/>
      <c r="E119" s="52"/>
    </row>
    <row r="120" spans="1:5" ht="12" customHeight="1">
      <c r="A120" s="15" t="s">
        <v>91</v>
      </c>
      <c r="B120" s="54" t="s">
        <v>196</v>
      </c>
      <c r="C120" s="52"/>
      <c r="D120" s="52"/>
      <c r="E120" s="52"/>
    </row>
    <row r="121" spans="1:5" ht="12" customHeight="1">
      <c r="A121" s="15" t="s">
        <v>93</v>
      </c>
      <c r="B121" s="54" t="s">
        <v>197</v>
      </c>
      <c r="C121" s="52"/>
      <c r="D121" s="52"/>
      <c r="E121" s="52"/>
    </row>
    <row r="122" spans="1:5" ht="12" customHeight="1" thickBot="1">
      <c r="A122" s="55" t="s">
        <v>95</v>
      </c>
      <c r="B122" s="56" t="s">
        <v>198</v>
      </c>
      <c r="C122" s="52"/>
      <c r="D122" s="52"/>
      <c r="E122" s="52"/>
    </row>
    <row r="123" spans="1:5" ht="12" customHeight="1" thickBot="1">
      <c r="A123" s="11" t="s">
        <v>199</v>
      </c>
      <c r="B123" s="12" t="s">
        <v>200</v>
      </c>
      <c r="C123" s="13">
        <f>+C124+C125+C126+C127</f>
        <v>2007</v>
      </c>
      <c r="D123" s="13">
        <f>+D124+D125+D126+D127</f>
        <v>2007</v>
      </c>
      <c r="E123" s="13">
        <f>+E124+E125+E126+E127</f>
        <v>2007</v>
      </c>
    </row>
    <row r="124" spans="1:5" ht="12" customHeight="1">
      <c r="A124" s="15" t="s">
        <v>101</v>
      </c>
      <c r="B124" s="54" t="s">
        <v>201</v>
      </c>
      <c r="C124" s="52"/>
      <c r="D124" s="52"/>
      <c r="E124" s="52"/>
    </row>
    <row r="125" spans="1:5" ht="12" customHeight="1">
      <c r="A125" s="15" t="s">
        <v>103</v>
      </c>
      <c r="B125" s="54" t="s">
        <v>202</v>
      </c>
      <c r="C125" s="52">
        <v>2007</v>
      </c>
      <c r="D125" s="52">
        <v>2007</v>
      </c>
      <c r="E125" s="52">
        <v>2007</v>
      </c>
    </row>
    <row r="126" spans="1:5" ht="12" customHeight="1">
      <c r="A126" s="15" t="s">
        <v>105</v>
      </c>
      <c r="B126" s="54" t="s">
        <v>203</v>
      </c>
      <c r="C126" s="52"/>
      <c r="D126" s="52"/>
      <c r="E126" s="52"/>
    </row>
    <row r="127" spans="1:5" ht="12" customHeight="1" thickBot="1">
      <c r="A127" s="55" t="s">
        <v>107</v>
      </c>
      <c r="B127" s="56" t="s">
        <v>204</v>
      </c>
      <c r="C127" s="52"/>
      <c r="D127" s="52"/>
      <c r="E127" s="52"/>
    </row>
    <row r="128" spans="1:5" ht="12" customHeight="1" thickBot="1">
      <c r="A128" s="11" t="s">
        <v>109</v>
      </c>
      <c r="B128" s="12" t="s">
        <v>205</v>
      </c>
      <c r="C128" s="57">
        <f>+C129+C130+C131+C132</f>
        <v>0</v>
      </c>
      <c r="D128" s="57"/>
      <c r="E128" s="57"/>
    </row>
    <row r="129" spans="1:5" ht="12" customHeight="1">
      <c r="A129" s="15" t="s">
        <v>111</v>
      </c>
      <c r="B129" s="54" t="s">
        <v>206</v>
      </c>
      <c r="C129" s="52"/>
      <c r="D129" s="52"/>
      <c r="E129" s="52"/>
    </row>
    <row r="130" spans="1:5" ht="12" customHeight="1">
      <c r="A130" s="15" t="s">
        <v>113</v>
      </c>
      <c r="B130" s="54" t="s">
        <v>207</v>
      </c>
      <c r="C130" s="52"/>
      <c r="D130" s="52"/>
      <c r="E130" s="52"/>
    </row>
    <row r="131" spans="1:5" ht="12" customHeight="1">
      <c r="A131" s="15" t="s">
        <v>115</v>
      </c>
      <c r="B131" s="54" t="s">
        <v>208</v>
      </c>
      <c r="C131" s="52"/>
      <c r="D131" s="52"/>
      <c r="E131" s="52"/>
    </row>
    <row r="132" spans="1:5" ht="12" customHeight="1" thickBot="1">
      <c r="A132" s="15" t="s">
        <v>117</v>
      </c>
      <c r="B132" s="54" t="s">
        <v>209</v>
      </c>
      <c r="C132" s="52"/>
      <c r="D132" s="52"/>
      <c r="E132" s="52"/>
    </row>
    <row r="133" spans="1:9" ht="15" customHeight="1" thickBot="1">
      <c r="A133" s="11" t="s">
        <v>119</v>
      </c>
      <c r="B133" s="12" t="s">
        <v>210</v>
      </c>
      <c r="C133" s="58">
        <f>+C114+C118+C123+C128</f>
        <v>2007</v>
      </c>
      <c r="D133" s="58">
        <f>+D114+D118+D123+D128</f>
        <v>2007</v>
      </c>
      <c r="E133" s="58">
        <f>+E114+E118+E123+E128</f>
        <v>2007</v>
      </c>
      <c r="F133" s="59"/>
      <c r="G133" s="60"/>
      <c r="H133" s="60"/>
      <c r="I133" s="60"/>
    </row>
    <row r="134" spans="1:5" s="14" customFormat="1" ht="12.75" customHeight="1" thickBot="1">
      <c r="A134" s="61" t="s">
        <v>211</v>
      </c>
      <c r="B134" s="62" t="s">
        <v>212</v>
      </c>
      <c r="C134" s="58">
        <f>+C113+C133</f>
        <v>149042</v>
      </c>
      <c r="D134" s="58">
        <f>+D113+D133</f>
        <v>186733</v>
      </c>
      <c r="E134" s="58">
        <f>+E113+E133</f>
        <v>142799</v>
      </c>
    </row>
    <row r="135" ht="7.5" customHeight="1"/>
    <row r="136" spans="1:5" ht="15">
      <c r="A136" s="334" t="s">
        <v>213</v>
      </c>
      <c r="B136" s="334"/>
      <c r="C136" s="334"/>
      <c r="D136" s="3"/>
      <c r="E136" s="3"/>
    </row>
    <row r="137" spans="1:5" ht="15" customHeight="1" thickBot="1">
      <c r="A137" s="335" t="s">
        <v>214</v>
      </c>
      <c r="B137" s="335"/>
      <c r="C137" s="4" t="s">
        <v>2</v>
      </c>
      <c r="D137" s="4"/>
      <c r="E137" s="4"/>
    </row>
    <row r="138" spans="1:5" ht="13.5" customHeight="1" thickBot="1">
      <c r="A138" s="11">
        <v>1</v>
      </c>
      <c r="B138" s="50" t="s">
        <v>215</v>
      </c>
      <c r="C138" s="13">
        <f>+C67-C113</f>
        <v>-60401</v>
      </c>
      <c r="D138" s="13"/>
      <c r="E138" s="13"/>
    </row>
    <row r="139" spans="1:5" ht="27.75" customHeight="1" thickBot="1">
      <c r="A139" s="11" t="s">
        <v>18</v>
      </c>
      <c r="B139" s="50" t="s">
        <v>216</v>
      </c>
      <c r="C139" s="13">
        <f>+C90-C133</f>
        <v>60401</v>
      </c>
      <c r="D139" s="13"/>
      <c r="E139" s="13"/>
    </row>
  </sheetData>
  <mergeCells count="8">
    <mergeCell ref="A2:E2"/>
    <mergeCell ref="C95:E95"/>
    <mergeCell ref="A136:C136"/>
    <mergeCell ref="A137:B137"/>
    <mergeCell ref="A3:B3"/>
    <mergeCell ref="A93:C93"/>
    <mergeCell ref="A94:B94"/>
    <mergeCell ref="C4:E4"/>
  </mergeCells>
  <printOptions horizontalCentered="1"/>
  <pageMargins left="0.7874015748031497" right="0.7874015748031497" top="0.7874015748031497" bottom="0.7874015748031497" header="0.31496062992125984" footer="0.31496062992125984"/>
  <pageSetup fitToHeight="2" fitToWidth="1" horizontalDpi="600" verticalDpi="600" orientation="portrait" paperSize="9" scale="74" r:id="rId1"/>
  <headerFooter alignWithMargins="0">
    <oddHeader>&amp;CRavazd Község Önkormányzata
2016. ÉVI KÖLTSÉGVETÉSÉNEK ÖSSZEVONT MÉRLEGE&amp;R1.sz.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16"/>
  <sheetViews>
    <sheetView workbookViewId="0" topLeftCell="A1">
      <selection activeCell="C30" sqref="C30"/>
    </sheetView>
  </sheetViews>
  <sheetFormatPr defaultColWidth="9.00390625" defaultRowHeight="12.75"/>
  <cols>
    <col min="1" max="1" width="78.00390625" style="0" customWidth="1"/>
    <col min="2" max="4" width="23.375" style="0" customWidth="1"/>
  </cols>
  <sheetData>
    <row r="1" spans="1:4" ht="14.25">
      <c r="A1" s="208"/>
      <c r="B1" s="208"/>
      <c r="C1" s="208"/>
      <c r="D1" s="286"/>
    </row>
    <row r="2" spans="1:4" ht="14.25">
      <c r="A2" s="208"/>
      <c r="B2" s="208"/>
      <c r="C2" s="208"/>
      <c r="D2" s="287"/>
    </row>
    <row r="3" spans="1:4" ht="14.25">
      <c r="A3" s="208"/>
      <c r="B3" s="208"/>
      <c r="C3" s="208"/>
      <c r="D3" s="287"/>
    </row>
    <row r="4" spans="1:4" ht="14.25">
      <c r="A4" s="208"/>
      <c r="B4" s="208"/>
      <c r="C4" s="208"/>
      <c r="D4" s="287"/>
    </row>
    <row r="5" spans="1:4" ht="17.25">
      <c r="A5" s="368" t="s">
        <v>368</v>
      </c>
      <c r="B5" s="368"/>
      <c r="C5" s="368"/>
      <c r="D5" s="368"/>
    </row>
    <row r="6" spans="1:4" ht="17.25">
      <c r="A6" s="368"/>
      <c r="B6" s="368"/>
      <c r="C6" s="368"/>
      <c r="D6" s="368"/>
    </row>
    <row r="7" spans="1:4" ht="17.25">
      <c r="A7" s="288"/>
      <c r="B7" s="288"/>
      <c r="C7" s="288"/>
      <c r="D7" s="288"/>
    </row>
    <row r="8" spans="1:4" ht="17.25">
      <c r="A8" s="288"/>
      <c r="B8" s="288"/>
      <c r="C8" s="288"/>
      <c r="D8" s="314" t="s">
        <v>375</v>
      </c>
    </row>
    <row r="9" spans="1:4" ht="17.25" thickBot="1">
      <c r="A9" s="208"/>
      <c r="B9" s="208"/>
      <c r="C9" s="208"/>
      <c r="D9" s="289"/>
    </row>
    <row r="10" spans="1:4" ht="31.5" customHeight="1" thickBot="1">
      <c r="A10" s="363" t="s">
        <v>222</v>
      </c>
      <c r="B10" s="365" t="s">
        <v>377</v>
      </c>
      <c r="C10" s="366"/>
      <c r="D10" s="367"/>
    </row>
    <row r="11" spans="1:4" ht="20.25" customHeight="1" thickBot="1">
      <c r="A11" s="369"/>
      <c r="B11" s="291" t="s">
        <v>365</v>
      </c>
      <c r="C11" s="291" t="s">
        <v>366</v>
      </c>
      <c r="D11" s="308" t="s">
        <v>367</v>
      </c>
    </row>
    <row r="12" spans="1:4" ht="15" thickBot="1">
      <c r="A12" s="294" t="s">
        <v>369</v>
      </c>
      <c r="B12" s="295">
        <v>3</v>
      </c>
      <c r="C12" s="295">
        <v>3</v>
      </c>
      <c r="D12" s="304">
        <v>3</v>
      </c>
    </row>
    <row r="13" spans="1:4" ht="18" thickBot="1">
      <c r="A13" s="293" t="s">
        <v>311</v>
      </c>
      <c r="B13" s="305">
        <f>SUM(B12:B12)</f>
        <v>3</v>
      </c>
      <c r="C13" s="305">
        <f>SUM(C12:C12)</f>
        <v>3</v>
      </c>
      <c r="D13" s="305">
        <f>SUM(D12:D12)</f>
        <v>3</v>
      </c>
    </row>
    <row r="14" spans="1:4" ht="17.25">
      <c r="A14" s="298"/>
      <c r="B14" s="306"/>
      <c r="C14" s="306"/>
      <c r="D14" s="306"/>
    </row>
    <row r="15" spans="1:4" ht="13.5" thickBot="1">
      <c r="A15" s="208"/>
      <c r="B15" s="296"/>
      <c r="C15" s="296"/>
      <c r="D15" s="209"/>
    </row>
    <row r="16" spans="1:4" ht="15.75" thickBot="1">
      <c r="A16" s="290" t="s">
        <v>370</v>
      </c>
      <c r="B16" s="297">
        <v>3</v>
      </c>
      <c r="C16" s="297">
        <v>3</v>
      </c>
      <c r="D16" s="307">
        <v>3</v>
      </c>
    </row>
  </sheetData>
  <mergeCells count="4">
    <mergeCell ref="A5:D5"/>
    <mergeCell ref="A6:D6"/>
    <mergeCell ref="A10:A11"/>
    <mergeCell ref="B10:D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11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88.625" style="138" customWidth="1"/>
    <col min="2" max="2" width="27.75390625" style="138" customWidth="1"/>
    <col min="3" max="16384" width="9.375" style="138" customWidth="1"/>
  </cols>
  <sheetData>
    <row r="1" spans="1:2" ht="47.25" customHeight="1">
      <c r="A1" s="370" t="s">
        <v>361</v>
      </c>
      <c r="B1" s="370"/>
    </row>
    <row r="2" spans="1:2" ht="22.5" customHeight="1" thickBot="1">
      <c r="A2" s="191"/>
      <c r="B2" s="192" t="s">
        <v>348</v>
      </c>
    </row>
    <row r="3" spans="1:2" s="194" customFormat="1" ht="24" customHeight="1" thickBot="1">
      <c r="A3" s="193" t="s">
        <v>349</v>
      </c>
      <c r="B3" s="319" t="s">
        <v>362</v>
      </c>
    </row>
    <row r="4" spans="1:2" s="197" customFormat="1" ht="13.5" thickBot="1">
      <c r="A4" s="195">
        <v>1</v>
      </c>
      <c r="B4" s="196">
        <v>2</v>
      </c>
    </row>
    <row r="5" spans="1:2" ht="12.75" customHeight="1">
      <c r="A5" s="199" t="s">
        <v>350</v>
      </c>
      <c r="B5" s="198">
        <v>18432136</v>
      </c>
    </row>
    <row r="6" spans="1:2" ht="12.75">
      <c r="A6" s="199" t="s">
        <v>382</v>
      </c>
      <c r="B6" s="198">
        <v>24959500</v>
      </c>
    </row>
    <row r="7" spans="1:2" ht="12.75">
      <c r="A7" s="199" t="s">
        <v>381</v>
      </c>
      <c r="B7" s="198">
        <v>14336148</v>
      </c>
    </row>
    <row r="8" spans="1:2" ht="12.75">
      <c r="A8" s="199" t="s">
        <v>380</v>
      </c>
      <c r="B8" s="198">
        <v>1219708</v>
      </c>
    </row>
    <row r="9" spans="1:2" ht="12.75">
      <c r="A9" s="199" t="s">
        <v>379</v>
      </c>
      <c r="B9" s="198">
        <v>81600</v>
      </c>
    </row>
    <row r="10" spans="1:2" ht="13.5" thickBot="1">
      <c r="A10" s="199" t="s">
        <v>351</v>
      </c>
      <c r="B10" s="198">
        <v>1419300</v>
      </c>
    </row>
    <row r="11" spans="1:2" s="139" customFormat="1" ht="19.5" customHeight="1">
      <c r="A11" s="200" t="s">
        <v>311</v>
      </c>
      <c r="B11" s="201">
        <f>SUM(B5:B10)</f>
        <v>60448392</v>
      </c>
    </row>
  </sheetData>
  <sheetProtection/>
  <mergeCells count="1">
    <mergeCell ref="A1:B1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portrait" paperSize="9" scale="81" r:id="rId1"/>
  <headerFooter alignWithMargins="0">
    <oddHeader>&amp;R&amp;"Times New Roman CE,Félkövér dőlt"&amp;11 11.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I139"/>
  <sheetViews>
    <sheetView zoomScale="120" zoomScaleNormal="120" zoomScaleSheetLayoutView="100" workbookViewId="0" topLeftCell="C1">
      <selection activeCell="D49" sqref="D49"/>
    </sheetView>
  </sheetViews>
  <sheetFormatPr defaultColWidth="9.00390625" defaultRowHeight="12.75"/>
  <cols>
    <col min="1" max="1" width="9.50390625" style="1" customWidth="1"/>
    <col min="2" max="2" width="79.125" style="1" customWidth="1"/>
    <col min="3" max="5" width="21.625" style="2" customWidth="1"/>
    <col min="6" max="16384" width="9.375" style="3" customWidth="1"/>
  </cols>
  <sheetData>
    <row r="2" spans="1:5" ht="15.75" customHeight="1">
      <c r="A2" s="330" t="s">
        <v>0</v>
      </c>
      <c r="B2" s="330"/>
      <c r="C2" s="330"/>
      <c r="D2" s="330"/>
      <c r="E2" s="330"/>
    </row>
    <row r="3" spans="1:5" ht="15.75" customHeight="1" thickBot="1">
      <c r="A3" s="335" t="s">
        <v>1</v>
      </c>
      <c r="B3" s="335"/>
      <c r="C3" s="4"/>
      <c r="D3" s="4"/>
      <c r="E3" s="4" t="s">
        <v>2</v>
      </c>
    </row>
    <row r="4" spans="1:5" ht="37.5" customHeight="1" thickBot="1">
      <c r="A4" s="5" t="s">
        <v>3</v>
      </c>
      <c r="B4" s="6" t="s">
        <v>4</v>
      </c>
      <c r="C4" s="337" t="s">
        <v>377</v>
      </c>
      <c r="D4" s="338"/>
      <c r="E4" s="339"/>
    </row>
    <row r="5" spans="1:5" ht="13.5" customHeight="1" thickBot="1">
      <c r="A5" s="228"/>
      <c r="B5" s="229"/>
      <c r="C5" s="230" t="s">
        <v>365</v>
      </c>
      <c r="D5" s="230" t="s">
        <v>366</v>
      </c>
      <c r="E5" s="230" t="s">
        <v>367</v>
      </c>
    </row>
    <row r="6" spans="1:5" s="10" customFormat="1" ht="12" customHeight="1" thickBot="1">
      <c r="A6" s="7">
        <v>1</v>
      </c>
      <c r="B6" s="8">
        <v>2</v>
      </c>
      <c r="C6" s="9">
        <v>3</v>
      </c>
      <c r="D6" s="9"/>
      <c r="E6" s="9"/>
    </row>
    <row r="7" spans="1:5" s="14" customFormat="1" ht="12" customHeight="1" thickBot="1">
      <c r="A7" s="11" t="s">
        <v>5</v>
      </c>
      <c r="B7" s="12" t="s">
        <v>6</v>
      </c>
      <c r="C7" s="13">
        <f>+C8+C9+C10+C11+C12+C13</f>
        <v>59150</v>
      </c>
      <c r="D7" s="13">
        <f>+D8+D9+D10+D11+D12+D13</f>
        <v>60448</v>
      </c>
      <c r="E7" s="13">
        <f>+E8+E9+E10+E11+E12+E13</f>
        <v>60448</v>
      </c>
    </row>
    <row r="8" spans="1:5" s="14" customFormat="1" ht="12" customHeight="1">
      <c r="A8" s="15" t="s">
        <v>7</v>
      </c>
      <c r="B8" s="16" t="s">
        <v>8</v>
      </c>
      <c r="C8" s="17">
        <v>17247</v>
      </c>
      <c r="D8" s="17">
        <v>18432</v>
      </c>
      <c r="E8" s="17">
        <v>18432</v>
      </c>
    </row>
    <row r="9" spans="1:5" s="14" customFormat="1" ht="12" customHeight="1">
      <c r="A9" s="18" t="s">
        <v>9</v>
      </c>
      <c r="B9" s="19" t="s">
        <v>10</v>
      </c>
      <c r="C9" s="20">
        <v>26309</v>
      </c>
      <c r="D9" s="20">
        <v>24960</v>
      </c>
      <c r="E9" s="20">
        <v>24960</v>
      </c>
    </row>
    <row r="10" spans="1:5" s="14" customFormat="1" ht="12" customHeight="1">
      <c r="A10" s="18" t="s">
        <v>11</v>
      </c>
      <c r="B10" s="19" t="s">
        <v>12</v>
      </c>
      <c r="C10" s="20">
        <v>14175</v>
      </c>
      <c r="D10" s="20">
        <v>14336</v>
      </c>
      <c r="E10" s="20">
        <v>14336</v>
      </c>
    </row>
    <row r="11" spans="1:5" s="14" customFormat="1" ht="12" customHeight="1">
      <c r="A11" s="18" t="s">
        <v>13</v>
      </c>
      <c r="B11" s="19" t="s">
        <v>14</v>
      </c>
      <c r="C11" s="20">
        <v>1419</v>
      </c>
      <c r="D11" s="20">
        <v>1419</v>
      </c>
      <c r="E11" s="20">
        <v>1419</v>
      </c>
    </row>
    <row r="12" spans="1:5" s="14" customFormat="1" ht="12" customHeight="1">
      <c r="A12" s="18" t="s">
        <v>15</v>
      </c>
      <c r="B12" s="19" t="s">
        <v>379</v>
      </c>
      <c r="C12" s="20"/>
      <c r="D12" s="20">
        <v>81</v>
      </c>
      <c r="E12" s="20">
        <v>81</v>
      </c>
    </row>
    <row r="13" spans="1:5" s="14" customFormat="1" ht="12" customHeight="1" thickBot="1">
      <c r="A13" s="21" t="s">
        <v>16</v>
      </c>
      <c r="B13" s="22" t="s">
        <v>17</v>
      </c>
      <c r="C13" s="20"/>
      <c r="D13" s="20">
        <v>1220</v>
      </c>
      <c r="E13" s="20">
        <v>1220</v>
      </c>
    </row>
    <row r="14" spans="1:5" s="14" customFormat="1" ht="12" customHeight="1" thickBot="1">
      <c r="A14" s="11" t="s">
        <v>18</v>
      </c>
      <c r="B14" s="23" t="s">
        <v>19</v>
      </c>
      <c r="C14" s="13">
        <f>SUM(C15:C20)</f>
        <v>0</v>
      </c>
      <c r="D14" s="13">
        <f>SUM(D15:D20)</f>
        <v>3883</v>
      </c>
      <c r="E14" s="13">
        <f>SUM(E15:E20)</f>
        <v>3883</v>
      </c>
    </row>
    <row r="15" spans="1:5" s="14" customFormat="1" ht="12" customHeight="1">
      <c r="A15" s="15" t="s">
        <v>20</v>
      </c>
      <c r="B15" s="16" t="s">
        <v>21</v>
      </c>
      <c r="C15" s="17"/>
      <c r="D15" s="17"/>
      <c r="E15" s="17"/>
    </row>
    <row r="16" spans="1:5" s="14" customFormat="1" ht="12" customHeight="1">
      <c r="A16" s="18" t="s">
        <v>22</v>
      </c>
      <c r="B16" s="19" t="s">
        <v>23</v>
      </c>
      <c r="C16" s="20"/>
      <c r="D16" s="20"/>
      <c r="E16" s="20"/>
    </row>
    <row r="17" spans="1:5" s="14" customFormat="1" ht="12" customHeight="1">
      <c r="A17" s="18" t="s">
        <v>24</v>
      </c>
      <c r="B17" s="19" t="s">
        <v>25</v>
      </c>
      <c r="C17" s="20"/>
      <c r="D17" s="20"/>
      <c r="E17" s="20"/>
    </row>
    <row r="18" spans="1:5" s="14" customFormat="1" ht="12" customHeight="1">
      <c r="A18" s="18" t="s">
        <v>26</v>
      </c>
      <c r="B18" s="19" t="s">
        <v>27</v>
      </c>
      <c r="C18" s="20"/>
      <c r="D18" s="20"/>
      <c r="E18" s="20"/>
    </row>
    <row r="19" spans="1:5" s="14" customFormat="1" ht="12" customHeight="1">
      <c r="A19" s="18" t="s">
        <v>28</v>
      </c>
      <c r="B19" s="19" t="s">
        <v>29</v>
      </c>
      <c r="C19" s="20"/>
      <c r="D19" s="20">
        <v>3883</v>
      </c>
      <c r="E19" s="20">
        <v>3883</v>
      </c>
    </row>
    <row r="20" spans="1:5" s="14" customFormat="1" ht="12" customHeight="1" thickBot="1">
      <c r="A20" s="21" t="s">
        <v>30</v>
      </c>
      <c r="B20" s="22" t="s">
        <v>31</v>
      </c>
      <c r="C20" s="24"/>
      <c r="D20" s="24"/>
      <c r="E20" s="24"/>
    </row>
    <row r="21" spans="1:5" s="14" customFormat="1" ht="12" customHeight="1" thickBot="1">
      <c r="A21" s="11" t="s">
        <v>32</v>
      </c>
      <c r="B21" s="12" t="s">
        <v>33</v>
      </c>
      <c r="C21" s="13">
        <f>SUM(C22:C27)</f>
        <v>0</v>
      </c>
      <c r="D21" s="13">
        <f>SUM(D22:D27)</f>
        <v>15000</v>
      </c>
      <c r="E21" s="13">
        <f>SUM(E22:E27)</f>
        <v>15000</v>
      </c>
    </row>
    <row r="22" spans="1:5" s="14" customFormat="1" ht="12" customHeight="1">
      <c r="A22" s="15" t="s">
        <v>34</v>
      </c>
      <c r="B22" s="16" t="s">
        <v>35</v>
      </c>
      <c r="C22" s="17"/>
      <c r="D22" s="17">
        <v>15000</v>
      </c>
      <c r="E22" s="17">
        <v>15000</v>
      </c>
    </row>
    <row r="23" spans="1:5" s="14" customFormat="1" ht="12" customHeight="1">
      <c r="A23" s="18" t="s">
        <v>36</v>
      </c>
      <c r="B23" s="19" t="s">
        <v>37</v>
      </c>
      <c r="C23" s="20"/>
      <c r="D23" s="20"/>
      <c r="E23" s="20"/>
    </row>
    <row r="24" spans="1:5" s="14" customFormat="1" ht="12" customHeight="1">
      <c r="A24" s="18" t="s">
        <v>38</v>
      </c>
      <c r="B24" s="19" t="s">
        <v>39</v>
      </c>
      <c r="C24" s="20"/>
      <c r="D24" s="20"/>
      <c r="E24" s="20"/>
    </row>
    <row r="25" spans="1:5" s="14" customFormat="1" ht="12" customHeight="1">
      <c r="A25" s="18" t="s">
        <v>40</v>
      </c>
      <c r="B25" s="19" t="s">
        <v>41</v>
      </c>
      <c r="C25" s="20"/>
      <c r="D25" s="20">
        <v>0</v>
      </c>
      <c r="E25" s="20">
        <v>0</v>
      </c>
    </row>
    <row r="26" spans="1:5" s="14" customFormat="1" ht="12" customHeight="1">
      <c r="A26" s="18" t="s">
        <v>42</v>
      </c>
      <c r="B26" s="19" t="s">
        <v>43</v>
      </c>
      <c r="C26" s="20"/>
      <c r="D26" s="20"/>
      <c r="E26" s="20"/>
    </row>
    <row r="27" spans="1:5" s="14" customFormat="1" ht="12" customHeight="1" thickBot="1">
      <c r="A27" s="21" t="s">
        <v>44</v>
      </c>
      <c r="B27" s="22" t="s">
        <v>45</v>
      </c>
      <c r="C27" s="24"/>
      <c r="D27" s="24"/>
      <c r="E27" s="24"/>
    </row>
    <row r="28" spans="1:5" s="14" customFormat="1" ht="12" customHeight="1" thickBot="1">
      <c r="A28" s="11" t="s">
        <v>46</v>
      </c>
      <c r="B28" s="12" t="s">
        <v>47</v>
      </c>
      <c r="C28" s="13">
        <f>+C29+C36+C37+C39</f>
        <v>20840</v>
      </c>
      <c r="D28" s="13">
        <f>+D29+D36+D37+D39</f>
        <v>27592</v>
      </c>
      <c r="E28" s="13">
        <f>+E29+E36+E37+E39</f>
        <v>27592</v>
      </c>
    </row>
    <row r="29" spans="1:5" s="14" customFormat="1" ht="12" customHeight="1">
      <c r="A29" s="15" t="s">
        <v>48</v>
      </c>
      <c r="B29" s="16" t="s">
        <v>49</v>
      </c>
      <c r="C29" s="25">
        <f>+C30+C33</f>
        <v>18000</v>
      </c>
      <c r="D29" s="25">
        <f>+D30+D33</f>
        <v>24119</v>
      </c>
      <c r="E29" s="25">
        <f>+E30+E33</f>
        <v>24119</v>
      </c>
    </row>
    <row r="30" spans="1:5" s="14" customFormat="1" ht="12" customHeight="1">
      <c r="A30" s="18" t="s">
        <v>50</v>
      </c>
      <c r="B30" s="19" t="s">
        <v>51</v>
      </c>
      <c r="C30" s="20">
        <v>3000</v>
      </c>
      <c r="D30" s="20">
        <v>3432</v>
      </c>
      <c r="E30" s="20">
        <v>3432</v>
      </c>
    </row>
    <row r="31" spans="1:5" s="14" customFormat="1" ht="12" customHeight="1">
      <c r="A31" s="18"/>
      <c r="B31" s="19" t="s">
        <v>52</v>
      </c>
      <c r="C31" s="20"/>
      <c r="D31" s="20"/>
      <c r="E31" s="20"/>
    </row>
    <row r="32" spans="1:5" s="14" customFormat="1" ht="12" customHeight="1">
      <c r="A32" s="18"/>
      <c r="B32" s="19" t="s">
        <v>53</v>
      </c>
      <c r="C32" s="20"/>
      <c r="D32" s="20"/>
      <c r="E32" s="20"/>
    </row>
    <row r="33" spans="1:5" s="14" customFormat="1" ht="12" customHeight="1">
      <c r="A33" s="18" t="s">
        <v>54</v>
      </c>
      <c r="B33" s="19" t="s">
        <v>55</v>
      </c>
      <c r="C33" s="20">
        <v>15000</v>
      </c>
      <c r="D33" s="20">
        <v>20687</v>
      </c>
      <c r="E33" s="20">
        <v>20687</v>
      </c>
    </row>
    <row r="34" spans="1:5" s="14" customFormat="1" ht="12" customHeight="1">
      <c r="A34" s="18"/>
      <c r="B34" s="19" t="s">
        <v>56</v>
      </c>
      <c r="C34" s="20"/>
      <c r="D34" s="20"/>
      <c r="E34" s="20"/>
    </row>
    <row r="35" spans="1:5" s="14" customFormat="1" ht="12" customHeight="1">
      <c r="A35" s="18"/>
      <c r="B35" s="19" t="s">
        <v>57</v>
      </c>
      <c r="C35" s="20"/>
      <c r="D35" s="20"/>
      <c r="E35" s="20"/>
    </row>
    <row r="36" spans="1:5" s="14" customFormat="1" ht="12" customHeight="1">
      <c r="A36" s="18" t="s">
        <v>58</v>
      </c>
      <c r="B36" s="19" t="s">
        <v>59</v>
      </c>
      <c r="C36" s="20">
        <v>2500</v>
      </c>
      <c r="D36" s="20">
        <v>3241</v>
      </c>
      <c r="E36" s="20">
        <v>3241</v>
      </c>
    </row>
    <row r="37" spans="1:5" s="14" customFormat="1" ht="12" customHeight="1">
      <c r="A37" s="18" t="s">
        <v>60</v>
      </c>
      <c r="B37" s="19" t="s">
        <v>61</v>
      </c>
      <c r="C37" s="20">
        <v>340</v>
      </c>
      <c r="D37" s="20">
        <v>232</v>
      </c>
      <c r="E37" s="20">
        <v>232</v>
      </c>
    </row>
    <row r="38" spans="1:5" s="14" customFormat="1" ht="12" customHeight="1">
      <c r="A38" s="21"/>
      <c r="B38" s="22" t="s">
        <v>62</v>
      </c>
      <c r="C38" s="24"/>
      <c r="D38" s="24"/>
      <c r="E38" s="24"/>
    </row>
    <row r="39" spans="1:5" s="14" customFormat="1" ht="12" customHeight="1" thickBot="1">
      <c r="A39" s="21" t="s">
        <v>63</v>
      </c>
      <c r="B39" s="22" t="s">
        <v>64</v>
      </c>
      <c r="C39" s="24"/>
      <c r="D39" s="24"/>
      <c r="E39" s="24"/>
    </row>
    <row r="40" spans="1:5" s="14" customFormat="1" ht="12" customHeight="1" thickBot="1">
      <c r="A40" s="11" t="s">
        <v>65</v>
      </c>
      <c r="B40" s="12" t="s">
        <v>66</v>
      </c>
      <c r="C40" s="13">
        <f>SUM(C41:C50)</f>
        <v>1510</v>
      </c>
      <c r="D40" s="13">
        <f>SUM(D41:D50)</f>
        <v>5932</v>
      </c>
      <c r="E40" s="13">
        <f>SUM(E41:E50)</f>
        <v>5734</v>
      </c>
    </row>
    <row r="41" spans="1:5" s="14" customFormat="1" ht="12" customHeight="1">
      <c r="A41" s="15" t="s">
        <v>67</v>
      </c>
      <c r="B41" s="16" t="s">
        <v>68</v>
      </c>
      <c r="C41" s="17"/>
      <c r="D41" s="17"/>
      <c r="E41" s="17"/>
    </row>
    <row r="42" spans="1:5" s="14" customFormat="1" ht="12" customHeight="1">
      <c r="A42" s="18" t="s">
        <v>69</v>
      </c>
      <c r="B42" s="19" t="s">
        <v>70</v>
      </c>
      <c r="C42" s="20">
        <v>1180</v>
      </c>
      <c r="D42" s="20">
        <v>2024</v>
      </c>
      <c r="E42" s="20">
        <v>2024</v>
      </c>
    </row>
    <row r="43" spans="1:5" s="14" customFormat="1" ht="12" customHeight="1">
      <c r="A43" s="18" t="s">
        <v>71</v>
      </c>
      <c r="B43" s="19" t="s">
        <v>72</v>
      </c>
      <c r="C43" s="20"/>
      <c r="D43" s="20"/>
      <c r="E43" s="20"/>
    </row>
    <row r="44" spans="1:5" s="14" customFormat="1" ht="12" customHeight="1">
      <c r="A44" s="18" t="s">
        <v>73</v>
      </c>
      <c r="B44" s="19" t="s">
        <v>74</v>
      </c>
      <c r="C44" s="20"/>
      <c r="D44" s="20"/>
      <c r="E44" s="20">
        <v>113</v>
      </c>
    </row>
    <row r="45" spans="1:5" s="14" customFormat="1" ht="12" customHeight="1">
      <c r="A45" s="18" t="s">
        <v>75</v>
      </c>
      <c r="B45" s="19" t="s">
        <v>76</v>
      </c>
      <c r="C45" s="20"/>
      <c r="D45" s="20"/>
      <c r="E45" s="20"/>
    </row>
    <row r="46" spans="1:5" s="14" customFormat="1" ht="12" customHeight="1">
      <c r="A46" s="18" t="s">
        <v>77</v>
      </c>
      <c r="B46" s="19" t="s">
        <v>78</v>
      </c>
      <c r="C46" s="20"/>
      <c r="D46" s="20">
        <v>160</v>
      </c>
      <c r="E46" s="20">
        <v>160</v>
      </c>
    </row>
    <row r="47" spans="1:5" s="14" customFormat="1" ht="12" customHeight="1">
      <c r="A47" s="18" t="s">
        <v>79</v>
      </c>
      <c r="B47" s="19" t="s">
        <v>80</v>
      </c>
      <c r="C47" s="20"/>
      <c r="D47" s="20"/>
      <c r="E47" s="20"/>
    </row>
    <row r="48" spans="1:5" s="14" customFormat="1" ht="12" customHeight="1">
      <c r="A48" s="18" t="s">
        <v>81</v>
      </c>
      <c r="B48" s="19" t="s">
        <v>82</v>
      </c>
      <c r="C48" s="20">
        <v>150</v>
      </c>
      <c r="D48" s="20">
        <v>540</v>
      </c>
      <c r="E48" s="20">
        <v>229</v>
      </c>
    </row>
    <row r="49" spans="1:5" s="14" customFormat="1" ht="12" customHeight="1">
      <c r="A49" s="18" t="s">
        <v>83</v>
      </c>
      <c r="B49" s="19" t="s">
        <v>84</v>
      </c>
      <c r="C49" s="20"/>
      <c r="D49" s="20"/>
      <c r="E49" s="20"/>
    </row>
    <row r="50" spans="1:5" s="14" customFormat="1" ht="12" customHeight="1" thickBot="1">
      <c r="A50" s="21" t="s">
        <v>85</v>
      </c>
      <c r="B50" s="22" t="s">
        <v>86</v>
      </c>
      <c r="C50" s="24">
        <v>180</v>
      </c>
      <c r="D50" s="24">
        <v>3208</v>
      </c>
      <c r="E50" s="24">
        <v>3208</v>
      </c>
    </row>
    <row r="51" spans="1:5" s="14" customFormat="1" ht="12" customHeight="1" thickBot="1">
      <c r="A51" s="11" t="s">
        <v>87</v>
      </c>
      <c r="B51" s="12" t="s">
        <v>88</v>
      </c>
      <c r="C51" s="13">
        <f>SUM(C52:C56)</f>
        <v>0</v>
      </c>
      <c r="D51" s="13">
        <f>SUM(D52:D56)</f>
        <v>3200</v>
      </c>
      <c r="E51" s="13">
        <f>SUM(E52:E56)</f>
        <v>3200</v>
      </c>
    </row>
    <row r="52" spans="1:5" s="14" customFormat="1" ht="12" customHeight="1">
      <c r="A52" s="15" t="s">
        <v>89</v>
      </c>
      <c r="B52" s="16" t="s">
        <v>90</v>
      </c>
      <c r="C52" s="17"/>
      <c r="D52" s="17"/>
      <c r="E52" s="17"/>
    </row>
    <row r="53" spans="1:5" s="14" customFormat="1" ht="12" customHeight="1">
      <c r="A53" s="18" t="s">
        <v>91</v>
      </c>
      <c r="B53" s="19" t="s">
        <v>92</v>
      </c>
      <c r="C53" s="20"/>
      <c r="D53" s="20"/>
      <c r="E53" s="20"/>
    </row>
    <row r="54" spans="1:5" s="14" customFormat="1" ht="12" customHeight="1">
      <c r="A54" s="18" t="s">
        <v>93</v>
      </c>
      <c r="B54" s="19" t="s">
        <v>94</v>
      </c>
      <c r="C54" s="20"/>
      <c r="D54" s="20">
        <v>3200</v>
      </c>
      <c r="E54" s="20">
        <v>3200</v>
      </c>
    </row>
    <row r="55" spans="1:5" s="14" customFormat="1" ht="12" customHeight="1">
      <c r="A55" s="18" t="s">
        <v>95</v>
      </c>
      <c r="B55" s="19" t="s">
        <v>96</v>
      </c>
      <c r="C55" s="20"/>
      <c r="D55" s="20"/>
      <c r="E55" s="20"/>
    </row>
    <row r="56" spans="1:5" s="14" customFormat="1" ht="12" customHeight="1" thickBot="1">
      <c r="A56" s="21" t="s">
        <v>97</v>
      </c>
      <c r="B56" s="22" t="s">
        <v>98</v>
      </c>
      <c r="C56" s="24"/>
      <c r="D56" s="24"/>
      <c r="E56" s="24"/>
    </row>
    <row r="57" spans="1:5" s="14" customFormat="1" ht="12" customHeight="1" thickBot="1">
      <c r="A57" s="11" t="s">
        <v>99</v>
      </c>
      <c r="B57" s="12" t="s">
        <v>100</v>
      </c>
      <c r="C57" s="13">
        <f>SUM(C58:C61)</f>
        <v>74</v>
      </c>
      <c r="D57" s="13">
        <f>SUM(D58:D61)</f>
        <v>0</v>
      </c>
      <c r="E57" s="13">
        <f>SUM(E58:E61)</f>
        <v>0</v>
      </c>
    </row>
    <row r="58" spans="1:5" s="14" customFormat="1" ht="12" customHeight="1">
      <c r="A58" s="15" t="s">
        <v>101</v>
      </c>
      <c r="B58" s="16" t="s">
        <v>102</v>
      </c>
      <c r="C58" s="17"/>
      <c r="D58" s="17"/>
      <c r="E58" s="17"/>
    </row>
    <row r="59" spans="1:5" s="14" customFormat="1" ht="12" customHeight="1">
      <c r="A59" s="18" t="s">
        <v>103</v>
      </c>
      <c r="B59" s="19" t="s">
        <v>104</v>
      </c>
      <c r="C59" s="20"/>
      <c r="D59" s="20"/>
      <c r="E59" s="20"/>
    </row>
    <row r="60" spans="1:5" s="14" customFormat="1" ht="12" customHeight="1">
      <c r="A60" s="18" t="s">
        <v>105</v>
      </c>
      <c r="B60" s="19" t="s">
        <v>106</v>
      </c>
      <c r="C60" s="20">
        <v>74</v>
      </c>
      <c r="D60" s="20">
        <v>0</v>
      </c>
      <c r="E60" s="20">
        <v>0</v>
      </c>
    </row>
    <row r="61" spans="1:5" s="14" customFormat="1" ht="12" customHeight="1" thickBot="1">
      <c r="A61" s="21" t="s">
        <v>107</v>
      </c>
      <c r="B61" s="22" t="s">
        <v>108</v>
      </c>
      <c r="C61" s="24"/>
      <c r="D61" s="24"/>
      <c r="E61" s="24"/>
    </row>
    <row r="62" spans="1:5" s="14" customFormat="1" ht="12" customHeight="1" thickBot="1">
      <c r="A62" s="11" t="s">
        <v>109</v>
      </c>
      <c r="B62" s="23" t="s">
        <v>110</v>
      </c>
      <c r="C62" s="13">
        <f>SUM(C63:C65)</f>
        <v>0</v>
      </c>
      <c r="D62" s="13">
        <f>SUM(D63:D65)</f>
        <v>399</v>
      </c>
      <c r="E62" s="13">
        <f>SUM(E63:E65)</f>
        <v>399</v>
      </c>
    </row>
    <row r="63" spans="1:5" s="14" customFormat="1" ht="12" customHeight="1">
      <c r="A63" s="15" t="s">
        <v>111</v>
      </c>
      <c r="B63" s="16" t="s">
        <v>112</v>
      </c>
      <c r="C63" s="20"/>
      <c r="D63" s="20"/>
      <c r="E63" s="20"/>
    </row>
    <row r="64" spans="1:5" s="14" customFormat="1" ht="12" customHeight="1">
      <c r="A64" s="18" t="s">
        <v>113</v>
      </c>
      <c r="B64" s="19" t="s">
        <v>114</v>
      </c>
      <c r="C64" s="20"/>
      <c r="D64" s="20"/>
      <c r="E64" s="20"/>
    </row>
    <row r="65" spans="1:5" s="14" customFormat="1" ht="12" customHeight="1">
      <c r="A65" s="18" t="s">
        <v>115</v>
      </c>
      <c r="B65" s="19" t="s">
        <v>116</v>
      </c>
      <c r="C65" s="20">
        <v>0</v>
      </c>
      <c r="D65" s="20">
        <v>399</v>
      </c>
      <c r="E65" s="20">
        <v>399</v>
      </c>
    </row>
    <row r="66" spans="1:5" s="14" customFormat="1" ht="12" customHeight="1" thickBot="1">
      <c r="A66" s="21" t="s">
        <v>117</v>
      </c>
      <c r="B66" s="22" t="s">
        <v>118</v>
      </c>
      <c r="C66" s="20"/>
      <c r="D66" s="20"/>
      <c r="E66" s="20"/>
    </row>
    <row r="67" spans="1:5" s="14" customFormat="1" ht="12" customHeight="1" thickBot="1">
      <c r="A67" s="11" t="s">
        <v>119</v>
      </c>
      <c r="B67" s="12" t="s">
        <v>120</v>
      </c>
      <c r="C67" s="13">
        <f>+C7+C14+C21+C28+C40+C51+C57+C62</f>
        <v>81574</v>
      </c>
      <c r="D67" s="13">
        <f>+D7+D14+D21+D28+D40+D51+D57+D62</f>
        <v>116454</v>
      </c>
      <c r="E67" s="13">
        <f>+E7+E14+E21+E28+E40+E51+E57+E62</f>
        <v>116256</v>
      </c>
    </row>
    <row r="68" spans="1:5" s="14" customFormat="1" ht="12" customHeight="1" thickBot="1">
      <c r="A68" s="26" t="s">
        <v>121</v>
      </c>
      <c r="B68" s="23" t="s">
        <v>122</v>
      </c>
      <c r="C68" s="13">
        <f>SUM(C69:C71)</f>
        <v>0</v>
      </c>
      <c r="D68" s="13">
        <f>SUM(D69:D71)</f>
        <v>0</v>
      </c>
      <c r="E68" s="13">
        <f>SUM(E69:E71)</f>
        <v>0</v>
      </c>
    </row>
    <row r="69" spans="1:5" s="14" customFormat="1" ht="12" customHeight="1">
      <c r="A69" s="15" t="s">
        <v>123</v>
      </c>
      <c r="B69" s="16" t="s">
        <v>124</v>
      </c>
      <c r="C69" s="20"/>
      <c r="D69" s="20"/>
      <c r="E69" s="20"/>
    </row>
    <row r="70" spans="1:5" s="14" customFormat="1" ht="12" customHeight="1">
      <c r="A70" s="18" t="s">
        <v>125</v>
      </c>
      <c r="B70" s="19" t="s">
        <v>126</v>
      </c>
      <c r="C70" s="20"/>
      <c r="D70" s="20"/>
      <c r="E70" s="20"/>
    </row>
    <row r="71" spans="1:5" s="14" customFormat="1" ht="12" customHeight="1" thickBot="1">
      <c r="A71" s="21" t="s">
        <v>127</v>
      </c>
      <c r="B71" s="27" t="s">
        <v>128</v>
      </c>
      <c r="C71" s="20"/>
      <c r="D71" s="20"/>
      <c r="E71" s="20"/>
    </row>
    <row r="72" spans="1:5" s="14" customFormat="1" ht="12" customHeight="1" thickBot="1">
      <c r="A72" s="26" t="s">
        <v>129</v>
      </c>
      <c r="B72" s="23" t="s">
        <v>130</v>
      </c>
      <c r="C72" s="13">
        <f>SUM(C73:C76)</f>
        <v>0</v>
      </c>
      <c r="D72" s="13"/>
      <c r="E72" s="13"/>
    </row>
    <row r="73" spans="1:5" s="14" customFormat="1" ht="12" customHeight="1">
      <c r="A73" s="15" t="s">
        <v>131</v>
      </c>
      <c r="B73" s="16" t="s">
        <v>132</v>
      </c>
      <c r="C73" s="20"/>
      <c r="D73" s="20"/>
      <c r="E73" s="20"/>
    </row>
    <row r="74" spans="1:5" s="14" customFormat="1" ht="12" customHeight="1">
      <c r="A74" s="18" t="s">
        <v>133</v>
      </c>
      <c r="B74" s="19" t="s">
        <v>134</v>
      </c>
      <c r="C74" s="20"/>
      <c r="D74" s="20"/>
      <c r="E74" s="20"/>
    </row>
    <row r="75" spans="1:5" s="14" customFormat="1" ht="12" customHeight="1">
      <c r="A75" s="18" t="s">
        <v>135</v>
      </c>
      <c r="B75" s="19" t="s">
        <v>136</v>
      </c>
      <c r="C75" s="20"/>
      <c r="D75" s="20"/>
      <c r="E75" s="20"/>
    </row>
    <row r="76" spans="1:5" s="14" customFormat="1" ht="12" customHeight="1" thickBot="1">
      <c r="A76" s="21" t="s">
        <v>137</v>
      </c>
      <c r="B76" s="22" t="s">
        <v>138</v>
      </c>
      <c r="C76" s="20"/>
      <c r="D76" s="20"/>
      <c r="E76" s="20"/>
    </row>
    <row r="77" spans="1:5" s="14" customFormat="1" ht="12" customHeight="1" thickBot="1">
      <c r="A77" s="26" t="s">
        <v>139</v>
      </c>
      <c r="B77" s="23" t="s">
        <v>140</v>
      </c>
      <c r="C77" s="13">
        <f>SUM(C78:C79)</f>
        <v>62408</v>
      </c>
      <c r="D77" s="13">
        <f>SUM(D78:D79)</f>
        <v>64235</v>
      </c>
      <c r="E77" s="13">
        <f>SUM(E78:E79)</f>
        <v>64235</v>
      </c>
    </row>
    <row r="78" spans="1:5" s="14" customFormat="1" ht="12" customHeight="1">
      <c r="A78" s="15" t="s">
        <v>141</v>
      </c>
      <c r="B78" s="16" t="s">
        <v>142</v>
      </c>
      <c r="C78" s="20">
        <v>62408</v>
      </c>
      <c r="D78" s="20">
        <v>64235</v>
      </c>
      <c r="E78" s="20">
        <v>64235</v>
      </c>
    </row>
    <row r="79" spans="1:5" s="14" customFormat="1" ht="12" customHeight="1" thickBot="1">
      <c r="A79" s="21" t="s">
        <v>143</v>
      </c>
      <c r="B79" s="22" t="s">
        <v>144</v>
      </c>
      <c r="C79" s="20"/>
      <c r="D79" s="20"/>
      <c r="E79" s="20"/>
    </row>
    <row r="80" spans="1:5" s="14" customFormat="1" ht="12" customHeight="1" thickBot="1">
      <c r="A80" s="26" t="s">
        <v>145</v>
      </c>
      <c r="B80" s="23" t="s">
        <v>146</v>
      </c>
      <c r="C80" s="13">
        <f>SUM(C81:C83)</f>
        <v>0</v>
      </c>
      <c r="D80" s="13">
        <f>SUM(D81:D83)</f>
        <v>0</v>
      </c>
      <c r="E80" s="13">
        <f>SUM(E81:E83)</f>
        <v>2015</v>
      </c>
    </row>
    <row r="81" spans="1:5" s="14" customFormat="1" ht="12" customHeight="1">
      <c r="A81" s="15" t="s">
        <v>147</v>
      </c>
      <c r="B81" s="16" t="s">
        <v>148</v>
      </c>
      <c r="C81" s="20"/>
      <c r="D81" s="20"/>
      <c r="E81" s="20">
        <v>2015</v>
      </c>
    </row>
    <row r="82" spans="1:5" s="14" customFormat="1" ht="12" customHeight="1">
      <c r="A82" s="18" t="s">
        <v>149</v>
      </c>
      <c r="B82" s="19" t="s">
        <v>150</v>
      </c>
      <c r="C82" s="20"/>
      <c r="D82" s="20"/>
      <c r="E82" s="20"/>
    </row>
    <row r="83" spans="1:5" s="14" customFormat="1" ht="12" customHeight="1" thickBot="1">
      <c r="A83" s="21" t="s">
        <v>151</v>
      </c>
      <c r="B83" s="22" t="s">
        <v>152</v>
      </c>
      <c r="C83" s="20"/>
      <c r="D83" s="20"/>
      <c r="E83" s="20"/>
    </row>
    <row r="84" spans="1:5" s="14" customFormat="1" ht="12" customHeight="1" thickBot="1">
      <c r="A84" s="26" t="s">
        <v>153</v>
      </c>
      <c r="B84" s="23" t="s">
        <v>154</v>
      </c>
      <c r="C84" s="13">
        <f>SUM(C85:C88)</f>
        <v>0</v>
      </c>
      <c r="D84" s="13"/>
      <c r="E84" s="13"/>
    </row>
    <row r="85" spans="1:5" s="14" customFormat="1" ht="12" customHeight="1">
      <c r="A85" s="28" t="s">
        <v>155</v>
      </c>
      <c r="B85" s="16" t="s">
        <v>156</v>
      </c>
      <c r="C85" s="20"/>
      <c r="D85" s="20"/>
      <c r="E85" s="20"/>
    </row>
    <row r="86" spans="1:5" s="14" customFormat="1" ht="12" customHeight="1">
      <c r="A86" s="29" t="s">
        <v>157</v>
      </c>
      <c r="B86" s="19" t="s">
        <v>158</v>
      </c>
      <c r="C86" s="20"/>
      <c r="D86" s="20"/>
      <c r="E86" s="20"/>
    </row>
    <row r="87" spans="1:5" s="14" customFormat="1" ht="12" customHeight="1">
      <c r="A87" s="29" t="s">
        <v>159</v>
      </c>
      <c r="B87" s="19" t="s">
        <v>160</v>
      </c>
      <c r="C87" s="20"/>
      <c r="D87" s="20"/>
      <c r="E87" s="20"/>
    </row>
    <row r="88" spans="1:5" s="14" customFormat="1" ht="12" customHeight="1" thickBot="1">
      <c r="A88" s="30" t="s">
        <v>161</v>
      </c>
      <c r="B88" s="22" t="s">
        <v>162</v>
      </c>
      <c r="C88" s="20"/>
      <c r="D88" s="20"/>
      <c r="E88" s="20"/>
    </row>
    <row r="89" spans="1:5" s="14" customFormat="1" ht="13.5" customHeight="1" thickBot="1">
      <c r="A89" s="26" t="s">
        <v>163</v>
      </c>
      <c r="B89" s="23" t="s">
        <v>164</v>
      </c>
      <c r="C89" s="31"/>
      <c r="D89" s="31"/>
      <c r="E89" s="31"/>
    </row>
    <row r="90" spans="1:5" s="14" customFormat="1" ht="15.75" customHeight="1" thickBot="1">
      <c r="A90" s="26" t="s">
        <v>165</v>
      </c>
      <c r="B90" s="32" t="s">
        <v>166</v>
      </c>
      <c r="C90" s="13">
        <f>+C68+C72+C77+C80+C84+C89</f>
        <v>62408</v>
      </c>
      <c r="D90" s="13">
        <f>+D68+D72+D77+D80+D84+D89</f>
        <v>64235</v>
      </c>
      <c r="E90" s="13">
        <f>+E68+E72+E77+E80+E84+E89</f>
        <v>66250</v>
      </c>
    </row>
    <row r="91" spans="1:5" s="14" customFormat="1" ht="16.5" customHeight="1" thickBot="1">
      <c r="A91" s="33" t="s">
        <v>167</v>
      </c>
      <c r="B91" s="34" t="s">
        <v>168</v>
      </c>
      <c r="C91" s="13">
        <f>+C67+C90</f>
        <v>143982</v>
      </c>
      <c r="D91" s="13">
        <f>+D67+D90</f>
        <v>180689</v>
      </c>
      <c r="E91" s="13">
        <f>+E67+E90</f>
        <v>182506</v>
      </c>
    </row>
    <row r="92" spans="1:5" s="14" customFormat="1" ht="83.25" customHeight="1">
      <c r="A92" s="35"/>
      <c r="B92" s="36"/>
      <c r="C92" s="37"/>
      <c r="D92" s="37"/>
      <c r="E92" s="37"/>
    </row>
    <row r="93" spans="1:5" ht="16.5" customHeight="1">
      <c r="A93" s="330" t="s">
        <v>169</v>
      </c>
      <c r="B93" s="330"/>
      <c r="C93" s="330"/>
      <c r="D93" s="330"/>
      <c r="E93" s="330"/>
    </row>
    <row r="94" spans="1:5" s="38" customFormat="1" ht="16.5" customHeight="1" thickBot="1">
      <c r="A94" s="336" t="s">
        <v>170</v>
      </c>
      <c r="B94" s="336"/>
      <c r="C94" s="278"/>
      <c r="D94" s="278"/>
      <c r="E94" s="278" t="s">
        <v>2</v>
      </c>
    </row>
    <row r="95" spans="1:5" ht="37.5" customHeight="1" thickBot="1">
      <c r="A95" s="5" t="s">
        <v>3</v>
      </c>
      <c r="B95" s="277" t="s">
        <v>171</v>
      </c>
      <c r="C95" s="331" t="s">
        <v>377</v>
      </c>
      <c r="D95" s="332"/>
      <c r="E95" s="333"/>
    </row>
    <row r="96" spans="1:5" ht="15" customHeight="1" thickBot="1">
      <c r="A96" s="5"/>
      <c r="B96" s="277"/>
      <c r="C96" s="280" t="s">
        <v>365</v>
      </c>
      <c r="D96" s="280" t="s">
        <v>366</v>
      </c>
      <c r="E96" s="280" t="s">
        <v>367</v>
      </c>
    </row>
    <row r="97" spans="1:5" s="10" customFormat="1" ht="12" customHeight="1" thickBot="1">
      <c r="A97" s="39">
        <v>1</v>
      </c>
      <c r="B97" s="40">
        <v>2</v>
      </c>
      <c r="C97" s="279">
        <v>3</v>
      </c>
      <c r="D97" s="279"/>
      <c r="E97" s="279"/>
    </row>
    <row r="98" spans="1:5" ht="12" customHeight="1" thickBot="1">
      <c r="A98" s="41" t="s">
        <v>5</v>
      </c>
      <c r="B98" s="42" t="s">
        <v>172</v>
      </c>
      <c r="C98" s="43">
        <f>SUM(C99:C103)</f>
        <v>77088</v>
      </c>
      <c r="D98" s="43">
        <f>SUM(D99:D103)</f>
        <v>81270</v>
      </c>
      <c r="E98" s="43">
        <f>SUM(E99:E103)</f>
        <v>70818</v>
      </c>
    </row>
    <row r="99" spans="1:5" ht="12" customHeight="1">
      <c r="A99" s="44" t="s">
        <v>7</v>
      </c>
      <c r="B99" s="45" t="s">
        <v>173</v>
      </c>
      <c r="C99" s="46">
        <v>10952</v>
      </c>
      <c r="D99" s="46">
        <v>12694</v>
      </c>
      <c r="E99" s="46">
        <v>11717</v>
      </c>
    </row>
    <row r="100" spans="1:5" ht="12" customHeight="1">
      <c r="A100" s="18" t="s">
        <v>9</v>
      </c>
      <c r="B100" s="47" t="s">
        <v>174</v>
      </c>
      <c r="C100" s="20">
        <v>1105</v>
      </c>
      <c r="D100" s="20">
        <v>3406</v>
      </c>
      <c r="E100" s="20">
        <v>3401</v>
      </c>
    </row>
    <row r="101" spans="1:5" ht="12" customHeight="1">
      <c r="A101" s="18" t="s">
        <v>11</v>
      </c>
      <c r="B101" s="47" t="s">
        <v>175</v>
      </c>
      <c r="C101" s="24">
        <v>25659</v>
      </c>
      <c r="D101" s="24">
        <v>26697</v>
      </c>
      <c r="E101" s="24">
        <v>18038</v>
      </c>
    </row>
    <row r="102" spans="1:5" ht="12" customHeight="1">
      <c r="A102" s="18" t="s">
        <v>13</v>
      </c>
      <c r="B102" s="48" t="s">
        <v>176</v>
      </c>
      <c r="C102" s="24">
        <v>2240</v>
      </c>
      <c r="D102" s="24">
        <v>2461</v>
      </c>
      <c r="E102" s="24">
        <v>1650</v>
      </c>
    </row>
    <row r="103" spans="1:5" ht="12" customHeight="1" thickBot="1">
      <c r="A103" s="18" t="s">
        <v>177</v>
      </c>
      <c r="B103" s="49" t="s">
        <v>352</v>
      </c>
      <c r="C103" s="24">
        <v>37132</v>
      </c>
      <c r="D103" s="24">
        <v>36012</v>
      </c>
      <c r="E103" s="24">
        <v>36012</v>
      </c>
    </row>
    <row r="104" spans="1:5" ht="12" customHeight="1" thickBot="1">
      <c r="A104" s="11" t="s">
        <v>18</v>
      </c>
      <c r="B104" s="50" t="s">
        <v>179</v>
      </c>
      <c r="C104" s="13">
        <f>+C105+C107+C109</f>
        <v>49255</v>
      </c>
      <c r="D104" s="13">
        <f>+D105+D107+D109</f>
        <v>67281</v>
      </c>
      <c r="E104" s="13">
        <f>+E105+E107+E109</f>
        <v>64349</v>
      </c>
    </row>
    <row r="105" spans="1:5" ht="12" customHeight="1">
      <c r="A105" s="15" t="s">
        <v>20</v>
      </c>
      <c r="B105" s="47" t="s">
        <v>180</v>
      </c>
      <c r="C105" s="17">
        <v>27731</v>
      </c>
      <c r="D105" s="17">
        <v>30981</v>
      </c>
      <c r="E105" s="17">
        <v>28434</v>
      </c>
    </row>
    <row r="106" spans="1:5" ht="12" customHeight="1">
      <c r="A106" s="15" t="s">
        <v>22</v>
      </c>
      <c r="B106" s="51" t="s">
        <v>181</v>
      </c>
      <c r="C106" s="17"/>
      <c r="D106" s="17"/>
      <c r="E106" s="17"/>
    </row>
    <row r="107" spans="1:5" ht="12" customHeight="1">
      <c r="A107" s="15" t="s">
        <v>24</v>
      </c>
      <c r="B107" s="51" t="s">
        <v>182</v>
      </c>
      <c r="C107" s="20">
        <v>21524</v>
      </c>
      <c r="D107" s="20">
        <v>36300</v>
      </c>
      <c r="E107" s="20">
        <v>35915</v>
      </c>
    </row>
    <row r="108" spans="1:5" ht="12" customHeight="1">
      <c r="A108" s="15" t="s">
        <v>26</v>
      </c>
      <c r="B108" s="51" t="s">
        <v>183</v>
      </c>
      <c r="C108" s="52"/>
      <c r="D108" s="52"/>
      <c r="E108" s="52"/>
    </row>
    <row r="109" spans="1:5" ht="12" customHeight="1" thickBot="1">
      <c r="A109" s="15" t="s">
        <v>28</v>
      </c>
      <c r="B109" s="53" t="s">
        <v>184</v>
      </c>
      <c r="C109" s="52"/>
      <c r="D109" s="52"/>
      <c r="E109" s="52"/>
    </row>
    <row r="110" spans="1:5" ht="12" customHeight="1" thickBot="1">
      <c r="A110" s="11" t="s">
        <v>32</v>
      </c>
      <c r="B110" s="12" t="s">
        <v>185</v>
      </c>
      <c r="C110" s="13">
        <f>+C111+C112</f>
        <v>15632</v>
      </c>
      <c r="D110" s="13">
        <f>+D111+D112</f>
        <v>30131</v>
      </c>
      <c r="E110" s="13">
        <f>+E111+E112</f>
        <v>0</v>
      </c>
    </row>
    <row r="111" spans="1:5" ht="12" customHeight="1">
      <c r="A111" s="15" t="s">
        <v>34</v>
      </c>
      <c r="B111" s="54" t="s">
        <v>186</v>
      </c>
      <c r="C111" s="17">
        <v>15632</v>
      </c>
      <c r="D111" s="17">
        <v>30131</v>
      </c>
      <c r="E111" s="17"/>
    </row>
    <row r="112" spans="1:5" ht="12" customHeight="1" thickBot="1">
      <c r="A112" s="21" t="s">
        <v>36</v>
      </c>
      <c r="B112" s="51" t="s">
        <v>187</v>
      </c>
      <c r="C112" s="24"/>
      <c r="D112" s="24"/>
      <c r="E112" s="24"/>
    </row>
    <row r="113" spans="1:5" ht="12" customHeight="1" thickBot="1">
      <c r="A113" s="11" t="s">
        <v>188</v>
      </c>
      <c r="B113" s="12" t="s">
        <v>189</v>
      </c>
      <c r="C113" s="13">
        <f>+C98+C104+C110</f>
        <v>141975</v>
      </c>
      <c r="D113" s="13">
        <f>+D98+D104+D110</f>
        <v>178682</v>
      </c>
      <c r="E113" s="13">
        <f>+E98+E104+E110</f>
        <v>135167</v>
      </c>
    </row>
    <row r="114" spans="1:5" ht="12" customHeight="1" thickBot="1">
      <c r="A114" s="11" t="s">
        <v>65</v>
      </c>
      <c r="B114" s="12" t="s">
        <v>190</v>
      </c>
      <c r="C114" s="13">
        <f>SUM(C115:C117)</f>
        <v>0</v>
      </c>
      <c r="D114" s="13">
        <f>SUM(D115:D117)</f>
        <v>0</v>
      </c>
      <c r="E114" s="13">
        <f>SUM(E115:E117)</f>
        <v>0</v>
      </c>
    </row>
    <row r="115" spans="1:5" ht="12" customHeight="1">
      <c r="A115" s="15" t="s">
        <v>67</v>
      </c>
      <c r="B115" s="54" t="s">
        <v>191</v>
      </c>
      <c r="C115" s="52"/>
      <c r="D115" s="52"/>
      <c r="E115" s="52"/>
    </row>
    <row r="116" spans="1:5" ht="12" customHeight="1">
      <c r="A116" s="15" t="s">
        <v>69</v>
      </c>
      <c r="B116" s="54" t="s">
        <v>192</v>
      </c>
      <c r="C116" s="52"/>
      <c r="D116" s="52"/>
      <c r="E116" s="52"/>
    </row>
    <row r="117" spans="1:5" ht="12" customHeight="1" thickBot="1">
      <c r="A117" s="55" t="s">
        <v>71</v>
      </c>
      <c r="B117" s="56" t="s">
        <v>193</v>
      </c>
      <c r="C117" s="52"/>
      <c r="D117" s="52"/>
      <c r="E117" s="52"/>
    </row>
    <row r="118" spans="1:5" ht="12" customHeight="1" thickBot="1">
      <c r="A118" s="11" t="s">
        <v>87</v>
      </c>
      <c r="B118" s="12" t="s">
        <v>194</v>
      </c>
      <c r="C118" s="13">
        <f>+C119+C120+C121+C122</f>
        <v>0</v>
      </c>
      <c r="D118" s="13"/>
      <c r="E118" s="13"/>
    </row>
    <row r="119" spans="1:5" ht="12" customHeight="1">
      <c r="A119" s="15" t="s">
        <v>89</v>
      </c>
      <c r="B119" s="54" t="s">
        <v>195</v>
      </c>
      <c r="C119" s="52"/>
      <c r="D119" s="52"/>
      <c r="E119" s="52"/>
    </row>
    <row r="120" spans="1:5" ht="12" customHeight="1">
      <c r="A120" s="15" t="s">
        <v>91</v>
      </c>
      <c r="B120" s="54" t="s">
        <v>196</v>
      </c>
      <c r="C120" s="52"/>
      <c r="D120" s="52"/>
      <c r="E120" s="52"/>
    </row>
    <row r="121" spans="1:5" ht="12" customHeight="1">
      <c r="A121" s="15" t="s">
        <v>93</v>
      </c>
      <c r="B121" s="54" t="s">
        <v>197</v>
      </c>
      <c r="C121" s="52"/>
      <c r="D121" s="52"/>
      <c r="E121" s="52"/>
    </row>
    <row r="122" spans="1:5" ht="12" customHeight="1" thickBot="1">
      <c r="A122" s="55" t="s">
        <v>95</v>
      </c>
      <c r="B122" s="56" t="s">
        <v>198</v>
      </c>
      <c r="C122" s="52"/>
      <c r="D122" s="52"/>
      <c r="E122" s="52"/>
    </row>
    <row r="123" spans="1:5" ht="12" customHeight="1" thickBot="1">
      <c r="A123" s="11" t="s">
        <v>199</v>
      </c>
      <c r="B123" s="12" t="s">
        <v>200</v>
      </c>
      <c r="C123" s="13">
        <f>+C124+C125+C126+C127</f>
        <v>2007</v>
      </c>
      <c r="D123" s="13">
        <f>+D124+D125+D126+D127</f>
        <v>2007</v>
      </c>
      <c r="E123" s="13">
        <f>+E124+E125+E126+E127</f>
        <v>2007</v>
      </c>
    </row>
    <row r="124" spans="1:5" ht="12" customHeight="1">
      <c r="A124" s="15" t="s">
        <v>101</v>
      </c>
      <c r="B124" s="54" t="s">
        <v>201</v>
      </c>
      <c r="C124" s="52"/>
      <c r="D124" s="52"/>
      <c r="E124" s="52"/>
    </row>
    <row r="125" spans="1:5" ht="12" customHeight="1">
      <c r="A125" s="15" t="s">
        <v>103</v>
      </c>
      <c r="B125" s="54" t="s">
        <v>202</v>
      </c>
      <c r="C125" s="52">
        <v>2007</v>
      </c>
      <c r="D125" s="52">
        <v>2007</v>
      </c>
      <c r="E125" s="52">
        <v>2007</v>
      </c>
    </row>
    <row r="126" spans="1:5" ht="12" customHeight="1">
      <c r="A126" s="15" t="s">
        <v>105</v>
      </c>
      <c r="B126" s="54" t="s">
        <v>203</v>
      </c>
      <c r="C126" s="52"/>
      <c r="D126" s="52"/>
      <c r="E126" s="52"/>
    </row>
    <row r="127" spans="1:5" ht="12" customHeight="1" thickBot="1">
      <c r="A127" s="55" t="s">
        <v>107</v>
      </c>
      <c r="B127" s="56" t="s">
        <v>204</v>
      </c>
      <c r="C127" s="52"/>
      <c r="D127" s="52"/>
      <c r="E127" s="52"/>
    </row>
    <row r="128" spans="1:5" ht="12" customHeight="1" thickBot="1">
      <c r="A128" s="11" t="s">
        <v>109</v>
      </c>
      <c r="B128" s="12" t="s">
        <v>205</v>
      </c>
      <c r="C128" s="57">
        <f>+C129+C130+C131+C132</f>
        <v>0</v>
      </c>
      <c r="D128" s="57"/>
      <c r="E128" s="57"/>
    </row>
    <row r="129" spans="1:5" ht="12" customHeight="1">
      <c r="A129" s="15" t="s">
        <v>111</v>
      </c>
      <c r="B129" s="54" t="s">
        <v>206</v>
      </c>
      <c r="C129" s="52"/>
      <c r="D129" s="52"/>
      <c r="E129" s="52"/>
    </row>
    <row r="130" spans="1:5" ht="12" customHeight="1">
      <c r="A130" s="15" t="s">
        <v>113</v>
      </c>
      <c r="B130" s="54" t="s">
        <v>207</v>
      </c>
      <c r="C130" s="52"/>
      <c r="D130" s="52"/>
      <c r="E130" s="52"/>
    </row>
    <row r="131" spans="1:5" ht="12" customHeight="1">
      <c r="A131" s="15" t="s">
        <v>115</v>
      </c>
      <c r="B131" s="54" t="s">
        <v>208</v>
      </c>
      <c r="C131" s="52"/>
      <c r="D131" s="52"/>
      <c r="E131" s="52"/>
    </row>
    <row r="132" spans="1:5" ht="12" customHeight="1" thickBot="1">
      <c r="A132" s="15" t="s">
        <v>117</v>
      </c>
      <c r="B132" s="54" t="s">
        <v>209</v>
      </c>
      <c r="C132" s="52"/>
      <c r="D132" s="52"/>
      <c r="E132" s="52"/>
    </row>
    <row r="133" spans="1:9" ht="15" customHeight="1" thickBot="1">
      <c r="A133" s="11" t="s">
        <v>119</v>
      </c>
      <c r="B133" s="12" t="s">
        <v>210</v>
      </c>
      <c r="C133" s="58">
        <f>+C114+C118+C123+C128</f>
        <v>2007</v>
      </c>
      <c r="D133" s="58">
        <f>+D114+D118+D123+D128</f>
        <v>2007</v>
      </c>
      <c r="E133" s="58">
        <f>+E114+E118+E123+E128</f>
        <v>2007</v>
      </c>
      <c r="F133" s="59"/>
      <c r="G133" s="60"/>
      <c r="H133" s="60"/>
      <c r="I133" s="60"/>
    </row>
    <row r="134" spans="1:5" s="14" customFormat="1" ht="12.75" customHeight="1" thickBot="1">
      <c r="A134" s="61" t="s">
        <v>211</v>
      </c>
      <c r="B134" s="62" t="s">
        <v>212</v>
      </c>
      <c r="C134" s="58">
        <f>+C113+C133</f>
        <v>143982</v>
      </c>
      <c r="D134" s="58">
        <f>+D113+D133</f>
        <v>180689</v>
      </c>
      <c r="E134" s="58">
        <f>+E113+E133</f>
        <v>137174</v>
      </c>
    </row>
    <row r="135" ht="7.5" customHeight="1" thickBot="1"/>
    <row r="136" spans="1:5" ht="15.75" thickBot="1">
      <c r="A136" s="161" t="s">
        <v>315</v>
      </c>
      <c r="B136" s="162"/>
      <c r="C136" s="163">
        <v>3</v>
      </c>
      <c r="D136" s="163">
        <v>3</v>
      </c>
      <c r="E136" s="163">
        <v>3</v>
      </c>
    </row>
    <row r="137" spans="1:5" ht="15.75" thickBot="1">
      <c r="A137" s="161" t="s">
        <v>316</v>
      </c>
      <c r="B137" s="162"/>
      <c r="C137" s="163">
        <v>3</v>
      </c>
      <c r="D137" s="163">
        <v>3</v>
      </c>
      <c r="E137" s="163">
        <v>3</v>
      </c>
    </row>
    <row r="138" spans="1:5" s="63" customFormat="1" ht="13.5" customHeight="1">
      <c r="A138" s="219"/>
      <c r="B138" s="220"/>
      <c r="C138" s="221"/>
      <c r="D138" s="221"/>
      <c r="E138" s="221"/>
    </row>
    <row r="139" spans="1:5" s="63" customFormat="1" ht="27.75" customHeight="1">
      <c r="A139" s="219"/>
      <c r="B139" s="220"/>
      <c r="C139" s="221"/>
      <c r="D139" s="221"/>
      <c r="E139" s="221"/>
    </row>
  </sheetData>
  <sheetProtection/>
  <mergeCells count="6">
    <mergeCell ref="A2:E2"/>
    <mergeCell ref="C95:E95"/>
    <mergeCell ref="A3:B3"/>
    <mergeCell ref="A94:B94"/>
    <mergeCell ref="C4:E4"/>
    <mergeCell ref="A93:E93"/>
  </mergeCells>
  <printOptions horizontalCentered="1"/>
  <pageMargins left="0.7875" right="0.7875" top="1.4569444444444444" bottom="0.8659722222222223" header="0.7875" footer="0.5118055555555555"/>
  <pageSetup fitToHeight="2" fitToWidth="1" horizontalDpi="300" verticalDpi="300" orientation="portrait" paperSize="9" scale="62" r:id="rId1"/>
  <headerFooter alignWithMargins="0">
    <oddHeader>&amp;C&amp;"Times New Roman CE,Félkövér"&amp;12Ravazd Község Önkormányzata
2016. évi bevételek és kiadások&amp;R&amp;"Times New Roman CE,Félkövér dőlt"&amp;11 5.sz. melléklet</oddHeader>
  </headerFooter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view="pageBreakPreview" zoomScaleNormal="115" zoomScaleSheetLayoutView="100" workbookViewId="0" topLeftCell="A3">
      <selection activeCell="M22" sqref="M22"/>
    </sheetView>
  </sheetViews>
  <sheetFormatPr defaultColWidth="9.00390625" defaultRowHeight="12.75"/>
  <cols>
    <col min="1" max="1" width="6.75390625" style="64" customWidth="1"/>
    <col min="2" max="2" width="41.125" style="65" customWidth="1"/>
    <col min="3" max="4" width="10.375" style="65" customWidth="1"/>
    <col min="5" max="5" width="10.375" style="64" customWidth="1"/>
    <col min="6" max="6" width="42.625" style="64" customWidth="1"/>
    <col min="7" max="8" width="10.375" style="64" customWidth="1"/>
    <col min="9" max="9" width="11.125" style="64" bestFit="1" customWidth="1"/>
    <col min="10" max="10" width="4.75390625" style="64" customWidth="1"/>
    <col min="11" max="16384" width="9.375" style="64" customWidth="1"/>
  </cols>
  <sheetData>
    <row r="1" spans="2:10" ht="39.75" customHeight="1">
      <c r="B1" s="341" t="s">
        <v>219</v>
      </c>
      <c r="C1" s="341"/>
      <c r="D1" s="341"/>
      <c r="E1" s="341"/>
      <c r="F1" s="341"/>
      <c r="G1" s="341"/>
      <c r="H1" s="341"/>
      <c r="I1" s="226"/>
      <c r="J1" s="342"/>
    </row>
    <row r="2" spans="1:10" ht="26.25" customHeight="1" thickBot="1">
      <c r="A2" s="207" t="s">
        <v>355</v>
      </c>
      <c r="H2" s="350" t="s">
        <v>2</v>
      </c>
      <c r="I2" s="350"/>
      <c r="J2" s="342"/>
    </row>
    <row r="3" spans="1:10" ht="18" customHeight="1" thickBot="1">
      <c r="A3" s="343" t="s">
        <v>3</v>
      </c>
      <c r="B3" s="344" t="s">
        <v>220</v>
      </c>
      <c r="C3" s="345"/>
      <c r="D3" s="345"/>
      <c r="E3" s="346"/>
      <c r="F3" s="344" t="s">
        <v>221</v>
      </c>
      <c r="G3" s="345"/>
      <c r="H3" s="345"/>
      <c r="I3" s="346"/>
      <c r="J3" s="342"/>
    </row>
    <row r="4" spans="1:10" s="67" customFormat="1" ht="35.25" customHeight="1" thickBot="1">
      <c r="A4" s="343"/>
      <c r="B4" s="239" t="s">
        <v>222</v>
      </c>
      <c r="C4" s="347" t="s">
        <v>377</v>
      </c>
      <c r="D4" s="348"/>
      <c r="E4" s="349"/>
      <c r="F4" s="240" t="s">
        <v>222</v>
      </c>
      <c r="G4" s="347" t="s">
        <v>377</v>
      </c>
      <c r="H4" s="348"/>
      <c r="I4" s="349"/>
      <c r="J4" s="342"/>
    </row>
    <row r="5" spans="1:10" s="67" customFormat="1" ht="17.25" customHeight="1" thickBot="1">
      <c r="A5" s="227"/>
      <c r="B5" s="66"/>
      <c r="C5" s="247" t="s">
        <v>365</v>
      </c>
      <c r="D5" s="247" t="s">
        <v>366</v>
      </c>
      <c r="E5" s="248" t="s">
        <v>367</v>
      </c>
      <c r="F5" s="267"/>
      <c r="G5" s="246" t="s">
        <v>365</v>
      </c>
      <c r="H5" s="259" t="s">
        <v>366</v>
      </c>
      <c r="I5" s="253" t="s">
        <v>367</v>
      </c>
      <c r="J5" s="342"/>
    </row>
    <row r="6" spans="1:10" s="71" customFormat="1" ht="12" customHeight="1" thickBot="1">
      <c r="A6" s="68">
        <v>1</v>
      </c>
      <c r="B6" s="69">
        <v>2</v>
      </c>
      <c r="C6" s="231"/>
      <c r="D6" s="231"/>
      <c r="E6" s="70" t="s">
        <v>32</v>
      </c>
      <c r="F6" s="268" t="s">
        <v>188</v>
      </c>
      <c r="G6" s="241"/>
      <c r="H6" s="260" t="s">
        <v>65</v>
      </c>
      <c r="I6" s="254"/>
      <c r="J6" s="342"/>
    </row>
    <row r="7" spans="1:10" ht="12.75" customHeight="1">
      <c r="A7" s="72" t="s">
        <v>5</v>
      </c>
      <c r="B7" s="73" t="s">
        <v>223</v>
      </c>
      <c r="C7" s="232">
        <v>59150</v>
      </c>
      <c r="D7" s="232">
        <v>60448</v>
      </c>
      <c r="E7" s="74">
        <v>60448</v>
      </c>
      <c r="F7" s="269" t="s">
        <v>224</v>
      </c>
      <c r="G7" s="242">
        <v>10952</v>
      </c>
      <c r="H7" s="261">
        <v>12694</v>
      </c>
      <c r="I7" s="255">
        <v>11717</v>
      </c>
      <c r="J7" s="342"/>
    </row>
    <row r="8" spans="1:10" ht="19.5" customHeight="1">
      <c r="A8" s="76" t="s">
        <v>18</v>
      </c>
      <c r="B8" s="77" t="s">
        <v>225</v>
      </c>
      <c r="C8" s="233"/>
      <c r="D8" s="233">
        <v>3883</v>
      </c>
      <c r="E8" s="78">
        <v>3883</v>
      </c>
      <c r="F8" s="270" t="s">
        <v>174</v>
      </c>
      <c r="G8" s="235">
        <v>1105</v>
      </c>
      <c r="H8" s="262">
        <v>3406</v>
      </c>
      <c r="I8" s="256">
        <v>3401</v>
      </c>
      <c r="J8" s="342"/>
    </row>
    <row r="9" spans="1:10" ht="12.75" customHeight="1">
      <c r="A9" s="76" t="s">
        <v>32</v>
      </c>
      <c r="B9" s="77" t="s">
        <v>226</v>
      </c>
      <c r="C9" s="233"/>
      <c r="D9" s="233"/>
      <c r="E9" s="78"/>
      <c r="F9" s="270" t="s">
        <v>227</v>
      </c>
      <c r="G9" s="235">
        <v>25659</v>
      </c>
      <c r="H9" s="262">
        <v>26697</v>
      </c>
      <c r="I9" s="256">
        <v>18038</v>
      </c>
      <c r="J9" s="342"/>
    </row>
    <row r="10" spans="1:10" ht="12.75" customHeight="1">
      <c r="A10" s="76" t="s">
        <v>188</v>
      </c>
      <c r="B10" s="77" t="s">
        <v>228</v>
      </c>
      <c r="C10" s="233">
        <v>20840</v>
      </c>
      <c r="D10" s="233">
        <v>27592</v>
      </c>
      <c r="E10" s="78">
        <v>27592</v>
      </c>
      <c r="F10" s="270" t="s">
        <v>176</v>
      </c>
      <c r="G10" s="235">
        <v>2240</v>
      </c>
      <c r="H10" s="262">
        <v>2461</v>
      </c>
      <c r="I10" s="256">
        <v>1650</v>
      </c>
      <c r="J10" s="342"/>
    </row>
    <row r="11" spans="1:10" ht="12.75" customHeight="1">
      <c r="A11" s="76" t="s">
        <v>65</v>
      </c>
      <c r="B11" s="80" t="s">
        <v>229</v>
      </c>
      <c r="C11" s="234">
        <v>74</v>
      </c>
      <c r="D11" s="234"/>
      <c r="E11" s="78"/>
      <c r="F11" s="270" t="s">
        <v>178</v>
      </c>
      <c r="G11" s="235">
        <v>42192</v>
      </c>
      <c r="H11" s="262">
        <v>42056</v>
      </c>
      <c r="I11" s="256">
        <v>41637</v>
      </c>
      <c r="J11" s="342"/>
    </row>
    <row r="12" spans="1:10" ht="12.75" customHeight="1">
      <c r="A12" s="76" t="s">
        <v>87</v>
      </c>
      <c r="B12" s="77" t="s">
        <v>230</v>
      </c>
      <c r="C12" s="235"/>
      <c r="D12" s="235"/>
      <c r="E12" s="81"/>
      <c r="F12" s="270" t="s">
        <v>231</v>
      </c>
      <c r="G12" s="235">
        <v>15632</v>
      </c>
      <c r="H12" s="262">
        <v>30131</v>
      </c>
      <c r="I12" s="256"/>
      <c r="J12" s="342"/>
    </row>
    <row r="13" spans="1:10" ht="12.75" customHeight="1">
      <c r="A13" s="76" t="s">
        <v>199</v>
      </c>
      <c r="B13" s="77" t="s">
        <v>86</v>
      </c>
      <c r="C13" s="233">
        <v>6570</v>
      </c>
      <c r="D13" s="233">
        <v>11977</v>
      </c>
      <c r="E13" s="78">
        <v>11358</v>
      </c>
      <c r="F13" s="271" t="s">
        <v>364</v>
      </c>
      <c r="G13" s="243">
        <v>2007</v>
      </c>
      <c r="H13" s="262">
        <v>2007</v>
      </c>
      <c r="I13" s="256">
        <v>2007</v>
      </c>
      <c r="J13" s="342"/>
    </row>
    <row r="14" spans="1:10" ht="12.75" customHeight="1">
      <c r="A14" s="76" t="s">
        <v>109</v>
      </c>
      <c r="B14" s="271" t="s">
        <v>373</v>
      </c>
      <c r="C14" s="236"/>
      <c r="D14" s="236"/>
      <c r="E14" s="78">
        <v>2007</v>
      </c>
      <c r="F14" s="271"/>
      <c r="G14" s="243"/>
      <c r="H14" s="262"/>
      <c r="I14" s="256"/>
      <c r="J14" s="342"/>
    </row>
    <row r="15" spans="1:10" ht="12.75" customHeight="1">
      <c r="A15" s="76" t="s">
        <v>119</v>
      </c>
      <c r="B15" s="83"/>
      <c r="C15" s="83"/>
      <c r="D15" s="83"/>
      <c r="E15" s="81"/>
      <c r="F15" s="271"/>
      <c r="G15" s="243"/>
      <c r="H15" s="262"/>
      <c r="I15" s="256"/>
      <c r="J15" s="342"/>
    </row>
    <row r="16" spans="1:10" ht="12.75" customHeight="1">
      <c r="A16" s="76" t="s">
        <v>211</v>
      </c>
      <c r="B16" s="82"/>
      <c r="C16" s="236"/>
      <c r="D16" s="236"/>
      <c r="E16" s="78"/>
      <c r="F16" s="271"/>
      <c r="G16" s="243"/>
      <c r="H16" s="262"/>
      <c r="I16" s="256"/>
      <c r="J16" s="342"/>
    </row>
    <row r="17" spans="1:10" ht="12.75" customHeight="1">
      <c r="A17" s="76" t="s">
        <v>232</v>
      </c>
      <c r="B17" s="82"/>
      <c r="C17" s="236"/>
      <c r="D17" s="236"/>
      <c r="E17" s="78"/>
      <c r="F17" s="271"/>
      <c r="G17" s="243"/>
      <c r="H17" s="262"/>
      <c r="I17" s="256"/>
      <c r="J17" s="342"/>
    </row>
    <row r="18" spans="1:10" ht="12.75" customHeight="1" thickBot="1">
      <c r="A18" s="76" t="s">
        <v>233</v>
      </c>
      <c r="B18" s="84"/>
      <c r="C18" s="237"/>
      <c r="D18" s="237"/>
      <c r="E18" s="85"/>
      <c r="F18" s="271"/>
      <c r="G18" s="244"/>
      <c r="H18" s="263"/>
      <c r="I18" s="257"/>
      <c r="J18" s="342"/>
    </row>
    <row r="19" spans="1:10" ht="20.25" customHeight="1" thickBot="1">
      <c r="A19" s="87" t="s">
        <v>234</v>
      </c>
      <c r="B19" s="88" t="s">
        <v>235</v>
      </c>
      <c r="C19" s="89">
        <f>+C7+C8+C10+C11+C13+C14+C15+C16+C17+C18</f>
        <v>86634</v>
      </c>
      <c r="D19" s="89">
        <f>+D7+D8+D10+D11+D13+D14+D15+D16+D17+D18</f>
        <v>103900</v>
      </c>
      <c r="E19" s="89">
        <f>+E7+E8+E10+E11+E13+E14+E15+E16+E17+E18</f>
        <v>105288</v>
      </c>
      <c r="F19" s="272" t="s">
        <v>236</v>
      </c>
      <c r="G19" s="264">
        <f>SUM(G7:G18)</f>
        <v>99787</v>
      </c>
      <c r="H19" s="264">
        <f>SUM(H7:H18)</f>
        <v>119452</v>
      </c>
      <c r="I19" s="264">
        <f>SUM(I7:I18)</f>
        <v>78450</v>
      </c>
      <c r="J19" s="342"/>
    </row>
    <row r="20" spans="1:10" ht="18.75" customHeight="1">
      <c r="A20" s="91" t="s">
        <v>237</v>
      </c>
      <c r="B20" s="92" t="s">
        <v>238</v>
      </c>
      <c r="C20" s="238">
        <f>SUM(C21:C24)</f>
        <v>13153</v>
      </c>
      <c r="D20" s="238">
        <f>SUM(D21:D24)</f>
        <v>15552</v>
      </c>
      <c r="E20" s="238">
        <f>SUM(E21:E24)</f>
        <v>18485</v>
      </c>
      <c r="F20" s="270" t="s">
        <v>239</v>
      </c>
      <c r="G20" s="234"/>
      <c r="H20" s="265"/>
      <c r="I20" s="258"/>
      <c r="J20" s="342"/>
    </row>
    <row r="21" spans="1:10" ht="12.75" customHeight="1">
      <c r="A21" s="76" t="s">
        <v>240</v>
      </c>
      <c r="B21" s="77" t="s">
        <v>241</v>
      </c>
      <c r="C21" s="233">
        <v>13153</v>
      </c>
      <c r="D21" s="233">
        <v>15552</v>
      </c>
      <c r="E21" s="78">
        <v>18485</v>
      </c>
      <c r="F21" s="270" t="s">
        <v>242</v>
      </c>
      <c r="G21" s="235"/>
      <c r="H21" s="262"/>
      <c r="I21" s="256"/>
      <c r="J21" s="342"/>
    </row>
    <row r="22" spans="1:10" ht="12.75" customHeight="1">
      <c r="A22" s="76" t="s">
        <v>243</v>
      </c>
      <c r="B22" s="77" t="s">
        <v>244</v>
      </c>
      <c r="C22" s="233"/>
      <c r="D22" s="233"/>
      <c r="E22" s="78"/>
      <c r="F22" s="270" t="s">
        <v>245</v>
      </c>
      <c r="G22" s="235"/>
      <c r="H22" s="262"/>
      <c r="I22" s="256"/>
      <c r="J22" s="342"/>
    </row>
    <row r="23" spans="1:10" ht="12.75" customHeight="1">
      <c r="A23" s="76" t="s">
        <v>246</v>
      </c>
      <c r="B23" s="77" t="s">
        <v>247</v>
      </c>
      <c r="C23" s="233"/>
      <c r="D23" s="233"/>
      <c r="E23" s="78"/>
      <c r="F23" s="270" t="s">
        <v>248</v>
      </c>
      <c r="G23" s="235"/>
      <c r="H23" s="262"/>
      <c r="I23" s="256"/>
      <c r="J23" s="342"/>
    </row>
    <row r="24" spans="1:10" ht="12.75" customHeight="1">
      <c r="A24" s="76" t="s">
        <v>249</v>
      </c>
      <c r="B24" s="77" t="s">
        <v>250</v>
      </c>
      <c r="C24" s="233"/>
      <c r="D24" s="233"/>
      <c r="E24" s="78"/>
      <c r="F24" s="273" t="s">
        <v>251</v>
      </c>
      <c r="G24" s="234"/>
      <c r="H24" s="262"/>
      <c r="I24" s="256"/>
      <c r="J24" s="342"/>
    </row>
    <row r="25" spans="1:10" ht="12.75" customHeight="1">
      <c r="A25" s="76" t="s">
        <v>252</v>
      </c>
      <c r="B25" s="77" t="s">
        <v>253</v>
      </c>
      <c r="C25" s="233"/>
      <c r="D25" s="233"/>
      <c r="E25" s="94">
        <f>+E26+E27</f>
        <v>0</v>
      </c>
      <c r="F25" s="270" t="s">
        <v>254</v>
      </c>
      <c r="G25" s="235"/>
      <c r="H25" s="262"/>
      <c r="I25" s="256"/>
      <c r="J25" s="342"/>
    </row>
    <row r="26" spans="1:10" ht="12.75" customHeight="1">
      <c r="A26" s="91" t="s">
        <v>255</v>
      </c>
      <c r="B26" s="92" t="s">
        <v>256</v>
      </c>
      <c r="C26" s="238"/>
      <c r="D26" s="238"/>
      <c r="E26" s="95"/>
      <c r="F26" s="269" t="s">
        <v>257</v>
      </c>
      <c r="G26" s="234"/>
      <c r="H26" s="265"/>
      <c r="I26" s="258"/>
      <c r="J26" s="342"/>
    </row>
    <row r="27" spans="1:10" ht="12.75" customHeight="1" thickBot="1">
      <c r="A27" s="76" t="s">
        <v>258</v>
      </c>
      <c r="B27" s="77" t="s">
        <v>259</v>
      </c>
      <c r="C27" s="233"/>
      <c r="D27" s="233"/>
      <c r="E27" s="78"/>
      <c r="F27" s="271"/>
      <c r="G27" s="243"/>
      <c r="H27" s="262"/>
      <c r="I27" s="256"/>
      <c r="J27" s="342"/>
    </row>
    <row r="28" spans="1:10" ht="15.75" customHeight="1" thickBot="1">
      <c r="A28" s="87" t="s">
        <v>260</v>
      </c>
      <c r="B28" s="88" t="s">
        <v>261</v>
      </c>
      <c r="C28" s="89">
        <f>+C20+C25</f>
        <v>13153</v>
      </c>
      <c r="D28" s="89">
        <f>+D20+D25</f>
        <v>15552</v>
      </c>
      <c r="E28" s="89">
        <f>+E20+E25</f>
        <v>18485</v>
      </c>
      <c r="F28" s="272" t="s">
        <v>262</v>
      </c>
      <c r="G28" s="264">
        <f>SUM(G20:G27)</f>
        <v>0</v>
      </c>
      <c r="H28" s="264">
        <f>SUM(H20:H27)</f>
        <v>0</v>
      </c>
      <c r="I28" s="264">
        <f>SUM(I20:I27)</f>
        <v>0</v>
      </c>
      <c r="J28" s="342"/>
    </row>
    <row r="29" spans="1:10" ht="13.5" thickBot="1">
      <c r="A29" s="87" t="s">
        <v>263</v>
      </c>
      <c r="B29" s="96" t="s">
        <v>264</v>
      </c>
      <c r="C29" s="97">
        <f>+C19+C28</f>
        <v>99787</v>
      </c>
      <c r="D29" s="97">
        <f>+D19+D28</f>
        <v>119452</v>
      </c>
      <c r="E29" s="97">
        <f>+E19+E28</f>
        <v>123773</v>
      </c>
      <c r="F29" s="274" t="s">
        <v>265</v>
      </c>
      <c r="G29" s="266">
        <f>+G19+G28</f>
        <v>99787</v>
      </c>
      <c r="H29" s="266">
        <f>+H19+H28</f>
        <v>119452</v>
      </c>
      <c r="I29" s="266">
        <f>+I19+I28</f>
        <v>78450</v>
      </c>
      <c r="J29" s="342"/>
    </row>
    <row r="30" spans="2:7" ht="18.75" customHeight="1">
      <c r="B30" s="340"/>
      <c r="C30" s="340"/>
      <c r="D30" s="340"/>
      <c r="E30" s="340"/>
      <c r="F30" s="340"/>
      <c r="G30" s="245"/>
    </row>
  </sheetData>
  <sheetProtection/>
  <mergeCells count="9">
    <mergeCell ref="B30:F30"/>
    <mergeCell ref="B1:H1"/>
    <mergeCell ref="J1:J29"/>
    <mergeCell ref="A3:A4"/>
    <mergeCell ref="B3:E3"/>
    <mergeCell ref="F3:I3"/>
    <mergeCell ref="C4:E4"/>
    <mergeCell ref="G4:I4"/>
    <mergeCell ref="H2:I2"/>
  </mergeCells>
  <printOptions horizontalCentered="1" verticalCentered="1"/>
  <pageMargins left="0.1968503937007874" right="0.1968503937007874" top="0.7086614173228347" bottom="0.5118110236220472" header="0.4724409448818898" footer="0.31496062992125984"/>
  <pageSetup horizontalDpi="300" verticalDpi="300" orientation="landscape" paperSize="9" scale="99" r:id="rId1"/>
  <headerFooter alignWithMargins="0">
    <oddHeader xml:space="preserve">&amp;R&amp;"Times New Roman CE,Félkövér dőlt"&amp;11 </oddHeader>
  </headerFooter>
  <colBreaks count="1" manualBreakCount="1">
    <brk id="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2"/>
  <sheetViews>
    <sheetView view="pageBreakPreview" zoomScale="115" zoomScaleSheetLayoutView="115" workbookViewId="0" topLeftCell="C6">
      <selection activeCell="D21" sqref="D21"/>
    </sheetView>
  </sheetViews>
  <sheetFormatPr defaultColWidth="9.00390625" defaultRowHeight="12.75"/>
  <cols>
    <col min="1" max="1" width="6.75390625" style="64" customWidth="1"/>
    <col min="2" max="2" width="44.50390625" style="65" customWidth="1"/>
    <col min="3" max="4" width="10.125" style="65" customWidth="1"/>
    <col min="5" max="5" width="10.125" style="64" customWidth="1"/>
    <col min="6" max="6" width="43.00390625" style="64" customWidth="1"/>
    <col min="7" max="9" width="10.125" style="64" customWidth="1"/>
    <col min="10" max="10" width="0.12890625" style="64" customWidth="1"/>
    <col min="11" max="11" width="9.375" style="64" hidden="1" customWidth="1"/>
    <col min="12" max="16384" width="9.375" style="64" customWidth="1"/>
  </cols>
  <sheetData>
    <row r="1" spans="2:10" ht="31.5" customHeight="1">
      <c r="B1" s="341" t="s">
        <v>268</v>
      </c>
      <c r="C1" s="341"/>
      <c r="D1" s="341"/>
      <c r="E1" s="341"/>
      <c r="F1" s="341"/>
      <c r="G1" s="341"/>
      <c r="H1" s="341"/>
      <c r="I1" s="226"/>
      <c r="J1" s="342"/>
    </row>
    <row r="2" spans="1:10" ht="14.25" thickBot="1">
      <c r="A2" s="207" t="s">
        <v>356</v>
      </c>
      <c r="H2" s="315" t="s">
        <v>376</v>
      </c>
      <c r="I2" s="315"/>
      <c r="J2" s="342"/>
    </row>
    <row r="3" spans="1:10" ht="13.5" customHeight="1" thickBot="1">
      <c r="A3" s="343" t="s">
        <v>3</v>
      </c>
      <c r="B3" s="351" t="s">
        <v>220</v>
      </c>
      <c r="C3" s="352"/>
      <c r="D3" s="352"/>
      <c r="E3" s="326"/>
      <c r="F3" s="347" t="s">
        <v>221</v>
      </c>
      <c r="G3" s="327"/>
      <c r="H3" s="327"/>
      <c r="I3" s="328"/>
      <c r="J3" s="342"/>
    </row>
    <row r="4" spans="1:10" s="67" customFormat="1" ht="36.75" customHeight="1" thickBot="1">
      <c r="A4" s="343"/>
      <c r="B4" s="239" t="s">
        <v>222</v>
      </c>
      <c r="C4" s="347" t="s">
        <v>377</v>
      </c>
      <c r="D4" s="348"/>
      <c r="E4" s="349"/>
      <c r="F4" s="246" t="s">
        <v>222</v>
      </c>
      <c r="G4" s="347" t="s">
        <v>377</v>
      </c>
      <c r="H4" s="348"/>
      <c r="I4" s="349"/>
      <c r="J4" s="342"/>
    </row>
    <row r="5" spans="1:10" s="67" customFormat="1" ht="15" customHeight="1" thickBot="1">
      <c r="A5" s="227"/>
      <c r="B5" s="66"/>
      <c r="C5" s="247" t="s">
        <v>365</v>
      </c>
      <c r="D5" s="247" t="s">
        <v>366</v>
      </c>
      <c r="E5" s="248" t="s">
        <v>367</v>
      </c>
      <c r="F5" s="239"/>
      <c r="G5" s="292" t="s">
        <v>365</v>
      </c>
      <c r="H5" s="311" t="s">
        <v>366</v>
      </c>
      <c r="I5" s="312" t="s">
        <v>367</v>
      </c>
      <c r="J5" s="342"/>
    </row>
    <row r="6" spans="1:10" s="67" customFormat="1" ht="13.5" thickBot="1">
      <c r="A6" s="68">
        <v>1</v>
      </c>
      <c r="B6" s="69">
        <v>2</v>
      </c>
      <c r="C6" s="231"/>
      <c r="D6" s="231"/>
      <c r="E6" s="70">
        <v>3</v>
      </c>
      <c r="F6" s="69">
        <v>4</v>
      </c>
      <c r="G6" s="309"/>
      <c r="H6" s="310">
        <v>5</v>
      </c>
      <c r="I6" s="310"/>
      <c r="J6" s="342"/>
    </row>
    <row r="7" spans="1:10" ht="12.75" customHeight="1">
      <c r="A7" s="72" t="s">
        <v>5</v>
      </c>
      <c r="B7" s="73" t="s">
        <v>269</v>
      </c>
      <c r="C7" s="232"/>
      <c r="D7" s="232">
        <v>15000</v>
      </c>
      <c r="E7" s="74">
        <v>15000</v>
      </c>
      <c r="F7" s="73" t="s">
        <v>180</v>
      </c>
      <c r="G7" s="242">
        <v>27731</v>
      </c>
      <c r="H7" s="75">
        <v>30981</v>
      </c>
      <c r="I7" s="75">
        <v>28434</v>
      </c>
      <c r="J7" s="342"/>
    </row>
    <row r="8" spans="1:10" ht="12.75">
      <c r="A8" s="76" t="s">
        <v>18</v>
      </c>
      <c r="B8" s="77" t="s">
        <v>270</v>
      </c>
      <c r="C8" s="233"/>
      <c r="D8" s="233"/>
      <c r="E8" s="78"/>
      <c r="F8" s="77" t="s">
        <v>271</v>
      </c>
      <c r="G8" s="235"/>
      <c r="H8" s="79"/>
      <c r="I8" s="79"/>
      <c r="J8" s="342"/>
    </row>
    <row r="9" spans="1:10" ht="12.75" customHeight="1">
      <c r="A9" s="76" t="s">
        <v>32</v>
      </c>
      <c r="B9" s="77" t="s">
        <v>272</v>
      </c>
      <c r="C9" s="233"/>
      <c r="D9" s="233">
        <v>3200</v>
      </c>
      <c r="E9" s="78">
        <v>3200</v>
      </c>
      <c r="F9" s="77" t="s">
        <v>182</v>
      </c>
      <c r="G9" s="235">
        <v>21524</v>
      </c>
      <c r="H9" s="79">
        <v>36300</v>
      </c>
      <c r="I9" s="79">
        <v>35915</v>
      </c>
      <c r="J9" s="342"/>
    </row>
    <row r="10" spans="1:10" ht="12.75" customHeight="1">
      <c r="A10" s="76" t="s">
        <v>188</v>
      </c>
      <c r="B10" s="77" t="s">
        <v>273</v>
      </c>
      <c r="C10" s="233"/>
      <c r="D10" s="233"/>
      <c r="E10" s="78"/>
      <c r="F10" s="77" t="s">
        <v>274</v>
      </c>
      <c r="G10" s="235"/>
      <c r="H10" s="79"/>
      <c r="I10" s="79"/>
      <c r="J10" s="342"/>
    </row>
    <row r="11" spans="1:10" ht="12.75" customHeight="1">
      <c r="A11" s="76" t="s">
        <v>65</v>
      </c>
      <c r="B11" s="77" t="s">
        <v>275</v>
      </c>
      <c r="C11" s="233"/>
      <c r="D11" s="233"/>
      <c r="E11" s="78"/>
      <c r="F11" s="77" t="s">
        <v>184</v>
      </c>
      <c r="G11" s="235"/>
      <c r="H11" s="79"/>
      <c r="I11" s="79"/>
      <c r="J11" s="342"/>
    </row>
    <row r="12" spans="1:10" ht="12.75" customHeight="1">
      <c r="A12" s="76" t="s">
        <v>87</v>
      </c>
      <c r="B12" s="77" t="s">
        <v>276</v>
      </c>
      <c r="C12" s="235"/>
      <c r="D12" s="235">
        <v>399</v>
      </c>
      <c r="E12" s="81">
        <v>399</v>
      </c>
      <c r="F12" s="82"/>
      <c r="G12" s="243"/>
      <c r="H12" s="79"/>
      <c r="I12" s="79"/>
      <c r="J12" s="342"/>
    </row>
    <row r="13" spans="1:10" ht="12.75" customHeight="1">
      <c r="A13" s="76" t="s">
        <v>199</v>
      </c>
      <c r="B13" s="82"/>
      <c r="C13" s="236"/>
      <c r="D13" s="236"/>
      <c r="E13" s="78"/>
      <c r="F13" s="82"/>
      <c r="G13" s="243"/>
      <c r="H13" s="79"/>
      <c r="I13" s="79"/>
      <c r="J13" s="342"/>
    </row>
    <row r="14" spans="1:10" ht="12.75" customHeight="1">
      <c r="A14" s="76" t="s">
        <v>109</v>
      </c>
      <c r="B14" s="82"/>
      <c r="C14" s="236"/>
      <c r="D14" s="236"/>
      <c r="E14" s="78"/>
      <c r="F14" s="82"/>
      <c r="G14" s="243"/>
      <c r="H14" s="79"/>
      <c r="I14" s="79"/>
      <c r="J14" s="342"/>
    </row>
    <row r="15" spans="1:10" ht="12.75" customHeight="1">
      <c r="A15" s="76" t="s">
        <v>119</v>
      </c>
      <c r="B15" s="82"/>
      <c r="C15" s="243"/>
      <c r="D15" s="243"/>
      <c r="E15" s="81"/>
      <c r="F15" s="82"/>
      <c r="G15" s="243"/>
      <c r="H15" s="79"/>
      <c r="I15" s="79"/>
      <c r="J15" s="342"/>
    </row>
    <row r="16" spans="1:10" ht="12.75">
      <c r="A16" s="76" t="s">
        <v>211</v>
      </c>
      <c r="B16" s="82"/>
      <c r="C16" s="243"/>
      <c r="D16" s="243"/>
      <c r="E16" s="81"/>
      <c r="F16" s="82"/>
      <c r="G16" s="243"/>
      <c r="H16" s="79"/>
      <c r="I16" s="79"/>
      <c r="J16" s="342"/>
    </row>
    <row r="17" spans="1:10" ht="12.75" customHeight="1" thickBot="1">
      <c r="A17" s="91" t="s">
        <v>232</v>
      </c>
      <c r="B17" s="98"/>
      <c r="C17" s="83"/>
      <c r="D17" s="83"/>
      <c r="E17" s="99"/>
      <c r="F17" s="92" t="s">
        <v>231</v>
      </c>
      <c r="G17" s="234"/>
      <c r="H17" s="93"/>
      <c r="I17" s="93"/>
      <c r="J17" s="342"/>
    </row>
    <row r="18" spans="1:10" ht="15.75" customHeight="1" thickBot="1">
      <c r="A18" s="87" t="s">
        <v>233</v>
      </c>
      <c r="B18" s="88" t="s">
        <v>277</v>
      </c>
      <c r="C18" s="89">
        <f>+C7+C9+C10+C12+C13+C14+C15+C16+C17</f>
        <v>0</v>
      </c>
      <c r="D18" s="89">
        <f>+D7+D9+D10+D12+D13+D14+D15+D16+D17</f>
        <v>18599</v>
      </c>
      <c r="E18" s="89">
        <f>+E7+E9+E10+E12+E13+E14+E15+E16+E17</f>
        <v>18599</v>
      </c>
      <c r="F18" s="88" t="s">
        <v>278</v>
      </c>
      <c r="G18" s="90">
        <f>+G7+G9+G11+G12+G13+G14+G15+G16+G17</f>
        <v>49255</v>
      </c>
      <c r="H18" s="90">
        <f>+H7+H9+H11+H12+H13+H14+H15+H16+H17</f>
        <v>67281</v>
      </c>
      <c r="I18" s="90">
        <f>+I7+I9+I11+I12+I13+I14+I15+I16+I17</f>
        <v>64349</v>
      </c>
      <c r="J18" s="342"/>
    </row>
    <row r="19" spans="1:10" ht="12.75" customHeight="1">
      <c r="A19" s="72" t="s">
        <v>234</v>
      </c>
      <c r="B19" s="100" t="s">
        <v>279</v>
      </c>
      <c r="C19" s="101">
        <f>+C20+C21+C22+C23+C24</f>
        <v>49255</v>
      </c>
      <c r="D19" s="101">
        <f>+D20+D21+D22+D23+D24</f>
        <v>48682</v>
      </c>
      <c r="E19" s="101">
        <f>+E20+E21+E22+E23+E24</f>
        <v>45750</v>
      </c>
      <c r="F19" s="77" t="s">
        <v>239</v>
      </c>
      <c r="G19" s="242"/>
      <c r="H19" s="75"/>
      <c r="I19" s="75"/>
      <c r="J19" s="342"/>
    </row>
    <row r="20" spans="1:10" ht="12.75" customHeight="1">
      <c r="A20" s="76" t="s">
        <v>237</v>
      </c>
      <c r="B20" s="102" t="s">
        <v>280</v>
      </c>
      <c r="C20" s="249">
        <v>49255</v>
      </c>
      <c r="D20" s="249">
        <v>48682</v>
      </c>
      <c r="E20" s="78">
        <v>45750</v>
      </c>
      <c r="F20" s="77" t="s">
        <v>281</v>
      </c>
      <c r="G20" s="235"/>
      <c r="H20" s="79"/>
      <c r="I20" s="79"/>
      <c r="J20" s="342"/>
    </row>
    <row r="21" spans="1:11" ht="12.75" customHeight="1">
      <c r="A21" s="72" t="s">
        <v>240</v>
      </c>
      <c r="B21" s="102" t="s">
        <v>282</v>
      </c>
      <c r="C21" s="249"/>
      <c r="D21" s="249"/>
      <c r="E21" s="78"/>
      <c r="F21" s="77" t="s">
        <v>245</v>
      </c>
      <c r="G21" s="235"/>
      <c r="H21" s="79"/>
      <c r="I21" s="79"/>
      <c r="J21" s="342"/>
      <c r="K21" s="64" t="s">
        <v>363</v>
      </c>
    </row>
    <row r="22" spans="1:10" ht="12.75" customHeight="1">
      <c r="A22" s="76" t="s">
        <v>243</v>
      </c>
      <c r="B22" s="102" t="s">
        <v>283</v>
      </c>
      <c r="C22" s="249"/>
      <c r="D22" s="249"/>
      <c r="E22" s="78"/>
      <c r="F22" s="77" t="s">
        <v>248</v>
      </c>
      <c r="G22" s="235"/>
      <c r="H22" s="79"/>
      <c r="I22" s="79"/>
      <c r="J22" s="342"/>
    </row>
    <row r="23" spans="1:10" ht="12.75" customHeight="1">
      <c r="A23" s="72" t="s">
        <v>246</v>
      </c>
      <c r="B23" s="102" t="s">
        <v>284</v>
      </c>
      <c r="C23" s="249"/>
      <c r="D23" s="249"/>
      <c r="E23" s="78"/>
      <c r="F23" s="92" t="s">
        <v>251</v>
      </c>
      <c r="G23" s="234"/>
      <c r="H23" s="79"/>
      <c r="I23" s="79"/>
      <c r="J23" s="342"/>
    </row>
    <row r="24" spans="1:10" ht="12.75" customHeight="1">
      <c r="A24" s="76" t="s">
        <v>249</v>
      </c>
      <c r="B24" s="103" t="s">
        <v>285</v>
      </c>
      <c r="C24" s="103"/>
      <c r="D24" s="103"/>
      <c r="E24" s="78"/>
      <c r="F24" s="77" t="s">
        <v>286</v>
      </c>
      <c r="G24" s="235"/>
      <c r="H24" s="79"/>
      <c r="I24" s="79"/>
      <c r="J24" s="342"/>
    </row>
    <row r="25" spans="1:10" ht="12.75" customHeight="1">
      <c r="A25" s="72" t="s">
        <v>252</v>
      </c>
      <c r="B25" s="104" t="s">
        <v>287</v>
      </c>
      <c r="C25" s="104"/>
      <c r="D25" s="94">
        <f>+D26+D27+D28+D29+D30</f>
        <v>0</v>
      </c>
      <c r="E25" s="94">
        <f>+E26+E27+E28+E29+E30</f>
        <v>0</v>
      </c>
      <c r="F25" s="73" t="s">
        <v>257</v>
      </c>
      <c r="G25" s="242"/>
      <c r="H25" s="79"/>
      <c r="I25" s="79"/>
      <c r="J25" s="342"/>
    </row>
    <row r="26" spans="1:10" ht="12.75" customHeight="1">
      <c r="A26" s="76" t="s">
        <v>255</v>
      </c>
      <c r="B26" s="103" t="s">
        <v>288</v>
      </c>
      <c r="C26" s="103"/>
      <c r="D26" s="103"/>
      <c r="E26" s="78"/>
      <c r="F26" s="73" t="s">
        <v>289</v>
      </c>
      <c r="G26" s="242"/>
      <c r="H26" s="79"/>
      <c r="I26" s="79"/>
      <c r="J26" s="342"/>
    </row>
    <row r="27" spans="1:10" ht="12.75" customHeight="1">
      <c r="A27" s="72" t="s">
        <v>258</v>
      </c>
      <c r="B27" s="103" t="s">
        <v>290</v>
      </c>
      <c r="C27" s="103"/>
      <c r="D27" s="103"/>
      <c r="E27" s="78"/>
      <c r="F27" s="105"/>
      <c r="G27" s="252"/>
      <c r="H27" s="79"/>
      <c r="I27" s="79"/>
      <c r="J27" s="342"/>
    </row>
    <row r="28" spans="1:10" ht="12.75" customHeight="1">
      <c r="A28" s="76" t="s">
        <v>260</v>
      </c>
      <c r="B28" s="102" t="s">
        <v>291</v>
      </c>
      <c r="C28" s="249"/>
      <c r="D28" s="249"/>
      <c r="E28" s="78"/>
      <c r="F28" s="105"/>
      <c r="G28" s="252"/>
      <c r="H28" s="79"/>
      <c r="I28" s="79"/>
      <c r="J28" s="342"/>
    </row>
    <row r="29" spans="1:10" ht="12.75" customHeight="1">
      <c r="A29" s="72" t="s">
        <v>263</v>
      </c>
      <c r="B29" s="106" t="s">
        <v>292</v>
      </c>
      <c r="C29" s="250"/>
      <c r="D29" s="250"/>
      <c r="E29" s="78"/>
      <c r="F29" s="82"/>
      <c r="G29" s="243"/>
      <c r="H29" s="79"/>
      <c r="I29" s="79"/>
      <c r="J29" s="342"/>
    </row>
    <row r="30" spans="1:10" ht="12.75" customHeight="1" thickBot="1">
      <c r="A30" s="76" t="s">
        <v>266</v>
      </c>
      <c r="B30" s="107" t="s">
        <v>293</v>
      </c>
      <c r="C30" s="251"/>
      <c r="D30" s="251"/>
      <c r="E30" s="78"/>
      <c r="F30" s="105"/>
      <c r="G30" s="252"/>
      <c r="H30" s="79"/>
      <c r="I30" s="79"/>
      <c r="J30" s="342"/>
    </row>
    <row r="31" spans="1:10" ht="21.75" customHeight="1" thickBot="1">
      <c r="A31" s="87" t="s">
        <v>267</v>
      </c>
      <c r="B31" s="88" t="s">
        <v>294</v>
      </c>
      <c r="C31" s="89">
        <f>+C19+C25</f>
        <v>49255</v>
      </c>
      <c r="D31" s="89">
        <f>+D19+D25</f>
        <v>48682</v>
      </c>
      <c r="E31" s="89">
        <f>+E19+E25</f>
        <v>45750</v>
      </c>
      <c r="F31" s="88" t="s">
        <v>295</v>
      </c>
      <c r="G31" s="90">
        <f>SUM(G19:G30)</f>
        <v>0</v>
      </c>
      <c r="H31" s="90">
        <f>SUM(H19:H30)</f>
        <v>0</v>
      </c>
      <c r="I31" s="90">
        <f>SUM(I19:I30)</f>
        <v>0</v>
      </c>
      <c r="J31" s="342"/>
    </row>
    <row r="32" spans="1:10" ht="13.5" thickBot="1">
      <c r="A32" s="87" t="s">
        <v>296</v>
      </c>
      <c r="B32" s="96" t="s">
        <v>297</v>
      </c>
      <c r="C32" s="97">
        <f>+C18+C31</f>
        <v>49255</v>
      </c>
      <c r="D32" s="97">
        <f>+D18+D31</f>
        <v>67281</v>
      </c>
      <c r="E32" s="97">
        <f>+E18+E31</f>
        <v>64349</v>
      </c>
      <c r="F32" s="96" t="s">
        <v>298</v>
      </c>
      <c r="G32" s="97">
        <f>+G18+G31</f>
        <v>49255</v>
      </c>
      <c r="H32" s="97">
        <f>+H18+H31</f>
        <v>67281</v>
      </c>
      <c r="I32" s="97">
        <f>+I18+I31</f>
        <v>64349</v>
      </c>
      <c r="J32" s="342"/>
    </row>
  </sheetData>
  <sheetProtection/>
  <mergeCells count="7">
    <mergeCell ref="B1:H1"/>
    <mergeCell ref="J1:J32"/>
    <mergeCell ref="A3:A4"/>
    <mergeCell ref="B3:E3"/>
    <mergeCell ref="F3:I3"/>
    <mergeCell ref="G4:I4"/>
    <mergeCell ref="C4:E4"/>
  </mergeCells>
  <printOptions horizontalCentered="1" verticalCentered="1"/>
  <pageMargins left="0.7874015748031497" right="0.7874015748031497" top="0.2755905511811024" bottom="0.3937007874015748" header="0.31496062992125984" footer="0.31496062992125984"/>
  <pageSetup horizontalDpi="300" verticalDpi="300" orientation="landscape" paperSize="9" scale="9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zoomScale="120" zoomScaleNormal="120" workbookViewId="0" topLeftCell="A1">
      <selection activeCell="H15" sqref="H15"/>
    </sheetView>
  </sheetViews>
  <sheetFormatPr defaultColWidth="9.00390625" defaultRowHeight="12.75"/>
  <cols>
    <col min="1" max="1" width="5.625" style="108" customWidth="1"/>
    <col min="2" max="2" width="35.625" style="108" customWidth="1"/>
    <col min="3" max="6" width="14.00390625" style="108" customWidth="1"/>
    <col min="7" max="16384" width="9.375" style="108" customWidth="1"/>
  </cols>
  <sheetData>
    <row r="1" spans="1:6" ht="33" customHeight="1">
      <c r="A1" s="329" t="s">
        <v>353</v>
      </c>
      <c r="B1" s="329"/>
      <c r="C1" s="329"/>
      <c r="D1" s="329"/>
      <c r="E1" s="329"/>
      <c r="F1" s="329"/>
    </row>
    <row r="2" spans="1:7" ht="15.75" customHeight="1">
      <c r="A2" s="109"/>
      <c r="B2" s="109" t="s">
        <v>299</v>
      </c>
      <c r="C2" s="325"/>
      <c r="D2" s="325"/>
      <c r="E2" s="353" t="s">
        <v>300</v>
      </c>
      <c r="F2" s="353"/>
      <c r="G2" s="110"/>
    </row>
    <row r="3" spans="1:6" ht="63" customHeight="1">
      <c r="A3" s="354" t="s">
        <v>301</v>
      </c>
      <c r="B3" s="355" t="s">
        <v>302</v>
      </c>
      <c r="C3" s="356" t="s">
        <v>303</v>
      </c>
      <c r="D3" s="356"/>
      <c r="E3" s="356"/>
      <c r="F3" s="357" t="s">
        <v>304</v>
      </c>
    </row>
    <row r="4" spans="1:6" ht="13.5">
      <c r="A4" s="354"/>
      <c r="B4" s="355"/>
      <c r="C4" s="111" t="s">
        <v>305</v>
      </c>
      <c r="D4" s="111" t="s">
        <v>306</v>
      </c>
      <c r="E4" s="111" t="s">
        <v>378</v>
      </c>
      <c r="F4" s="357"/>
    </row>
    <row r="5" spans="1:6" ht="13.5">
      <c r="A5" s="112">
        <v>1</v>
      </c>
      <c r="B5" s="113">
        <v>2</v>
      </c>
      <c r="C5" s="113">
        <v>3</v>
      </c>
      <c r="D5" s="113">
        <v>4</v>
      </c>
      <c r="E5" s="113">
        <v>5</v>
      </c>
      <c r="F5" s="114">
        <v>6</v>
      </c>
    </row>
    <row r="6" spans="1:6" ht="13.5">
      <c r="A6" s="115" t="s">
        <v>5</v>
      </c>
      <c r="B6" s="116"/>
      <c r="C6" s="117"/>
      <c r="D6" s="117"/>
      <c r="E6" s="117"/>
      <c r="F6" s="118">
        <f>SUM(C6:E6)</f>
        <v>0</v>
      </c>
    </row>
    <row r="7" spans="1:6" ht="13.5">
      <c r="A7" s="119" t="s">
        <v>18</v>
      </c>
      <c r="B7" s="120"/>
      <c r="C7" s="121"/>
      <c r="D7" s="121"/>
      <c r="E7" s="121"/>
      <c r="F7" s="122">
        <f>SUM(C7:E7)</f>
        <v>0</v>
      </c>
    </row>
    <row r="8" spans="1:6" ht="13.5">
      <c r="A8" s="119" t="s">
        <v>32</v>
      </c>
      <c r="B8" s="120"/>
      <c r="C8" s="121"/>
      <c r="D8" s="121"/>
      <c r="E8" s="121"/>
      <c r="F8" s="122">
        <f>SUM(C8:E8)</f>
        <v>0</v>
      </c>
    </row>
    <row r="9" spans="1:6" ht="13.5">
      <c r="A9" s="119" t="s">
        <v>188</v>
      </c>
      <c r="B9" s="120"/>
      <c r="C9" s="121"/>
      <c r="D9" s="121"/>
      <c r="E9" s="121"/>
      <c r="F9" s="122">
        <f>SUM(C9:E9)</f>
        <v>0</v>
      </c>
    </row>
    <row r="10" spans="1:6" ht="13.5">
      <c r="A10" s="123" t="s">
        <v>65</v>
      </c>
      <c r="B10" s="124"/>
      <c r="C10" s="125"/>
      <c r="D10" s="125"/>
      <c r="E10" s="125"/>
      <c r="F10" s="122">
        <f>SUM(C10:E10)</f>
        <v>0</v>
      </c>
    </row>
    <row r="11" spans="1:6" s="130" customFormat="1" ht="13.5">
      <c r="A11" s="126" t="s">
        <v>87</v>
      </c>
      <c r="B11" s="127" t="s">
        <v>307</v>
      </c>
      <c r="C11" s="128">
        <f>SUM(C6:C10)</f>
        <v>0</v>
      </c>
      <c r="D11" s="128">
        <f>SUM(D6:D10)</f>
        <v>0</v>
      </c>
      <c r="E11" s="128">
        <f>SUM(E6:E10)</f>
        <v>0</v>
      </c>
      <c r="F11" s="129">
        <f>SUM(F6:F10)</f>
        <v>0</v>
      </c>
    </row>
  </sheetData>
  <sheetProtection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 xml:space="preserve">&amp;R&amp;"Times New Roman CE,Félkövér dőlt"&amp;11 9.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19"/>
  <sheetViews>
    <sheetView workbookViewId="0" topLeftCell="A1">
      <selection activeCell="B25" sqref="B25"/>
    </sheetView>
  </sheetViews>
  <sheetFormatPr defaultColWidth="9.00390625" defaultRowHeight="12.75"/>
  <cols>
    <col min="1" max="1" width="67.125" style="131" customWidth="1"/>
    <col min="2" max="2" width="24.00390625" style="132" customWidth="1"/>
    <col min="3" max="3" width="13.75390625" style="132" customWidth="1"/>
    <col min="4" max="16384" width="9.375" style="132" customWidth="1"/>
  </cols>
  <sheetData>
    <row r="1" spans="1:2" ht="25.5" customHeight="1">
      <c r="A1" s="358" t="s">
        <v>388</v>
      </c>
      <c r="B1" s="358"/>
    </row>
    <row r="2" spans="1:2" ht="25.5" customHeight="1">
      <c r="A2" s="358" t="s">
        <v>390</v>
      </c>
      <c r="B2" s="358"/>
    </row>
    <row r="3" spans="1:2" ht="22.5" customHeight="1" thickBot="1">
      <c r="A3" s="316"/>
      <c r="B3" s="317"/>
    </row>
    <row r="4" spans="1:2" s="133" customFormat="1" ht="27.75" customHeight="1" thickBot="1">
      <c r="A4" s="66" t="s">
        <v>308</v>
      </c>
      <c r="B4" s="230" t="s">
        <v>367</v>
      </c>
    </row>
    <row r="5" spans="1:2" s="64" customFormat="1" ht="12" customHeight="1">
      <c r="A5" s="281">
        <v>1</v>
      </c>
      <c r="B5" s="283">
        <v>4</v>
      </c>
    </row>
    <row r="6" spans="1:2" ht="15.75" customHeight="1" thickBot="1">
      <c r="A6" s="282"/>
      <c r="B6" s="284"/>
    </row>
    <row r="7" spans="1:2" ht="15.75" customHeight="1">
      <c r="A7" s="202" t="s">
        <v>391</v>
      </c>
      <c r="B7" s="204">
        <v>18000</v>
      </c>
    </row>
    <row r="8" spans="1:2" ht="15.75" customHeight="1">
      <c r="A8" s="203" t="s">
        <v>392</v>
      </c>
      <c r="B8" s="204">
        <v>472</v>
      </c>
    </row>
    <row r="9" spans="1:2" ht="15.75" customHeight="1">
      <c r="A9" s="203" t="s">
        <v>393</v>
      </c>
      <c r="B9" s="204">
        <v>4140</v>
      </c>
    </row>
    <row r="10" spans="1:2" ht="15.75" customHeight="1">
      <c r="A10" s="203" t="s">
        <v>396</v>
      </c>
      <c r="B10" s="204">
        <v>3897</v>
      </c>
    </row>
    <row r="11" spans="1:2" ht="15.75" customHeight="1">
      <c r="A11" s="203" t="s">
        <v>397</v>
      </c>
      <c r="B11" s="204">
        <v>360</v>
      </c>
    </row>
    <row r="12" spans="1:2" ht="15.75" customHeight="1">
      <c r="A12" s="203" t="s">
        <v>398</v>
      </c>
      <c r="B12" s="204">
        <v>94</v>
      </c>
    </row>
    <row r="13" spans="1:2" ht="15.75" customHeight="1">
      <c r="A13" s="203" t="s">
        <v>399</v>
      </c>
      <c r="B13" s="204">
        <v>83</v>
      </c>
    </row>
    <row r="14" spans="1:2" ht="15.75" customHeight="1">
      <c r="A14" s="203" t="s">
        <v>394</v>
      </c>
      <c r="B14" s="204">
        <v>611</v>
      </c>
    </row>
    <row r="15" spans="1:2" ht="15.75" customHeight="1">
      <c r="A15" s="203" t="s">
        <v>395</v>
      </c>
      <c r="B15" s="204">
        <v>777</v>
      </c>
    </row>
    <row r="16" spans="1:2" s="136" customFormat="1" ht="18" customHeight="1" thickBot="1">
      <c r="A16" s="134" t="s">
        <v>309</v>
      </c>
      <c r="B16" s="135">
        <f>SUM(B7:B15)</f>
        <v>28434</v>
      </c>
    </row>
    <row r="17" ht="15">
      <c r="A17" s="137"/>
    </row>
    <row r="18" ht="15">
      <c r="A18" s="137"/>
    </row>
    <row r="19" ht="15">
      <c r="A19" s="137"/>
    </row>
  </sheetData>
  <sheetProtection/>
  <mergeCells count="2">
    <mergeCell ref="A2:B2"/>
    <mergeCell ref="A1:B1"/>
  </mergeCells>
  <printOptions horizontalCentered="1"/>
  <pageMargins left="0.7875" right="0.7875" top="1.023611111111111" bottom="0.9840277777777777" header="0.7875" footer="0.5118055555555555"/>
  <pageSetup fitToHeight="1" fitToWidth="1" horizontalDpi="300" verticalDpi="300" orientation="landscape" paperSize="9" r:id="rId1"/>
  <headerFooter alignWithMargins="0">
    <oddHeader>&amp;R&amp;"Times New Roman CE,Félkövér dőlt"&amp;11 3.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B11"/>
  <sheetViews>
    <sheetView workbookViewId="0" topLeftCell="A1">
      <selection activeCell="J11" sqref="J11"/>
    </sheetView>
  </sheetViews>
  <sheetFormatPr defaultColWidth="9.00390625" defaultRowHeight="12.75"/>
  <cols>
    <col min="1" max="1" width="78.50390625" style="131" customWidth="1"/>
    <col min="2" max="2" width="20.00390625" style="132" customWidth="1"/>
    <col min="3" max="3" width="13.75390625" style="132" customWidth="1"/>
    <col min="4" max="16384" width="9.375" style="132" customWidth="1"/>
  </cols>
  <sheetData>
    <row r="3" spans="1:2" ht="24.75" customHeight="1">
      <c r="A3" s="358" t="s">
        <v>384</v>
      </c>
      <c r="B3" s="358"/>
    </row>
    <row r="4" spans="1:2" ht="24.75" customHeight="1">
      <c r="A4" s="358" t="s">
        <v>389</v>
      </c>
      <c r="B4" s="358"/>
    </row>
    <row r="5" spans="1:2" ht="23.25" customHeight="1" thickBot="1">
      <c r="A5" s="318"/>
      <c r="B5" s="320" t="s">
        <v>385</v>
      </c>
    </row>
    <row r="6" spans="1:2" s="133" customFormat="1" ht="27.75" customHeight="1" thickBot="1">
      <c r="A6" s="66" t="s">
        <v>310</v>
      </c>
      <c r="B6" s="230" t="s">
        <v>367</v>
      </c>
    </row>
    <row r="7" spans="1:2" s="64" customFormat="1" ht="15" customHeight="1" thickBot="1">
      <c r="A7" s="281">
        <v>1</v>
      </c>
      <c r="B7" s="285">
        <v>4</v>
      </c>
    </row>
    <row r="8" spans="1:2" s="206" customFormat="1" ht="15.75" customHeight="1">
      <c r="A8" s="222" t="s">
        <v>383</v>
      </c>
      <c r="B8" s="223">
        <v>210</v>
      </c>
    </row>
    <row r="9" spans="1:2" s="205" customFormat="1" ht="15.75" customHeight="1">
      <c r="A9" s="224" t="s">
        <v>386</v>
      </c>
      <c r="B9" s="225">
        <v>17789</v>
      </c>
    </row>
    <row r="10" spans="1:2" s="205" customFormat="1" ht="15.75" customHeight="1" thickBot="1">
      <c r="A10" s="321" t="s">
        <v>387</v>
      </c>
      <c r="B10" s="322">
        <v>17916</v>
      </c>
    </row>
    <row r="11" spans="1:2" s="136" customFormat="1" ht="18" customHeight="1" thickBot="1">
      <c r="A11" s="323" t="s">
        <v>309</v>
      </c>
      <c r="B11" s="324">
        <f>SUM(B8:B10)</f>
        <v>35915</v>
      </c>
    </row>
  </sheetData>
  <sheetProtection/>
  <mergeCells count="2">
    <mergeCell ref="A3:B3"/>
    <mergeCell ref="A4:B4"/>
  </mergeCells>
  <printOptions horizontalCentered="1"/>
  <pageMargins left="0.7875" right="0.7875" top="1.2208333333333332" bottom="0.9840277777777777" header="0.7875" footer="0.5118055555555555"/>
  <pageSetup fitToHeight="1" fitToWidth="1" horizontalDpi="300" verticalDpi="300" orientation="landscape" paperSize="9" r:id="rId1"/>
  <headerFooter alignWithMargins="0">
    <oddHeader xml:space="preserve">&amp;R&amp;"Times New Roman CE,Félkövér dőlt"&amp;12 &amp;11 4.sz. melléklet
&amp;"Times New Roman CE,Normál"&amp;10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workbookViewId="0" topLeftCell="A25">
      <selection activeCell="E51" sqref="E51"/>
    </sheetView>
  </sheetViews>
  <sheetFormatPr defaultColWidth="9.00390625" defaultRowHeight="12.75"/>
  <cols>
    <col min="1" max="1" width="13.75390625" style="164" customWidth="1"/>
    <col min="2" max="2" width="72.375" style="165" customWidth="1"/>
    <col min="3" max="5" width="14.00390625" style="165" customWidth="1"/>
    <col min="6" max="16384" width="9.375" style="165" customWidth="1"/>
  </cols>
  <sheetData>
    <row r="1" spans="1:5" s="167" customFormat="1" ht="21" customHeight="1" thickBot="1">
      <c r="A1" s="140"/>
      <c r="B1" s="141"/>
      <c r="C1" s="166"/>
      <c r="D1" s="166"/>
      <c r="E1" s="166" t="s">
        <v>372</v>
      </c>
    </row>
    <row r="2" spans="1:5" s="168" customFormat="1" ht="37.5" customHeight="1" thickBot="1">
      <c r="A2" s="142" t="s">
        <v>321</v>
      </c>
      <c r="B2" s="275" t="s">
        <v>354</v>
      </c>
      <c r="C2" s="359" t="s">
        <v>377</v>
      </c>
      <c r="D2" s="360"/>
      <c r="E2" s="361"/>
    </row>
    <row r="3" spans="1:5" s="168" customFormat="1" ht="23.25" thickBot="1">
      <c r="A3" s="169" t="s">
        <v>312</v>
      </c>
      <c r="B3" s="143" t="s">
        <v>347</v>
      </c>
      <c r="C3" s="276" t="s">
        <v>365</v>
      </c>
      <c r="D3" s="276" t="s">
        <v>366</v>
      </c>
      <c r="E3" s="276" t="s">
        <v>367</v>
      </c>
    </row>
    <row r="4" spans="1:5" s="170" customFormat="1" ht="15.75" customHeight="1" thickBot="1">
      <c r="A4" s="144"/>
      <c r="B4" s="144"/>
      <c r="C4" s="145"/>
      <c r="D4" s="145"/>
      <c r="E4" s="145"/>
    </row>
    <row r="5" spans="1:5" ht="13.5" thickBot="1">
      <c r="A5" s="146" t="s">
        <v>313</v>
      </c>
      <c r="B5" s="147" t="s">
        <v>314</v>
      </c>
      <c r="C5" s="171"/>
      <c r="D5" s="171"/>
      <c r="E5" s="171"/>
    </row>
    <row r="6" spans="1:5" s="172" customFormat="1" ht="12.75" customHeight="1" thickBot="1">
      <c r="A6" s="148">
        <v>1</v>
      </c>
      <c r="B6" s="149">
        <v>2</v>
      </c>
      <c r="C6" s="150">
        <v>3</v>
      </c>
      <c r="D6" s="150"/>
      <c r="E6" s="150"/>
    </row>
    <row r="7" spans="1:5" s="172" customFormat="1" ht="15.75" customHeight="1" thickBot="1">
      <c r="A7" s="151"/>
      <c r="B7" s="152" t="s">
        <v>220</v>
      </c>
      <c r="C7" s="173"/>
      <c r="D7" s="173"/>
      <c r="E7" s="173"/>
    </row>
    <row r="8" spans="1:5" s="175" customFormat="1" ht="12" customHeight="1" thickBot="1">
      <c r="A8" s="148" t="s">
        <v>5</v>
      </c>
      <c r="B8" s="174" t="s">
        <v>322</v>
      </c>
      <c r="C8" s="90">
        <f>SUM(C9:C18)</f>
        <v>5060</v>
      </c>
      <c r="D8" s="90">
        <f>SUM(D9:D18)</f>
        <v>6044</v>
      </c>
      <c r="E8" s="90">
        <f>SUM(E9:E18)</f>
        <v>5625</v>
      </c>
    </row>
    <row r="9" spans="1:5" s="175" customFormat="1" ht="12" customHeight="1">
      <c r="A9" s="176" t="s">
        <v>7</v>
      </c>
      <c r="B9" s="45" t="s">
        <v>68</v>
      </c>
      <c r="C9" s="177"/>
      <c r="D9" s="177"/>
      <c r="E9" s="177"/>
    </row>
    <row r="10" spans="1:5" s="175" customFormat="1" ht="12" customHeight="1">
      <c r="A10" s="178" t="s">
        <v>9</v>
      </c>
      <c r="B10" s="47" t="s">
        <v>70</v>
      </c>
      <c r="C10" s="79"/>
      <c r="D10" s="79">
        <v>4969</v>
      </c>
      <c r="E10" s="79">
        <v>4427</v>
      </c>
    </row>
    <row r="11" spans="1:5" s="175" customFormat="1" ht="12" customHeight="1">
      <c r="A11" s="178" t="s">
        <v>11</v>
      </c>
      <c r="B11" s="47" t="s">
        <v>72</v>
      </c>
      <c r="C11" s="79"/>
      <c r="D11" s="79"/>
      <c r="E11" s="79"/>
    </row>
    <row r="12" spans="1:5" s="175" customFormat="1" ht="12" customHeight="1">
      <c r="A12" s="178" t="s">
        <v>13</v>
      </c>
      <c r="B12" s="47" t="s">
        <v>74</v>
      </c>
      <c r="C12" s="79"/>
      <c r="D12" s="79"/>
      <c r="E12" s="79"/>
    </row>
    <row r="13" spans="1:5" s="175" customFormat="1" ht="12" customHeight="1">
      <c r="A13" s="178" t="s">
        <v>15</v>
      </c>
      <c r="B13" s="47" t="s">
        <v>218</v>
      </c>
      <c r="C13" s="79">
        <v>3985</v>
      </c>
      <c r="D13" s="79"/>
      <c r="E13" s="79"/>
    </row>
    <row r="14" spans="1:5" s="175" customFormat="1" ht="12" customHeight="1">
      <c r="A14" s="178" t="s">
        <v>16</v>
      </c>
      <c r="B14" s="47" t="s">
        <v>323</v>
      </c>
      <c r="C14" s="79"/>
      <c r="D14" s="79"/>
      <c r="E14" s="79"/>
    </row>
    <row r="15" spans="1:5" s="175" customFormat="1" ht="12" customHeight="1">
      <c r="A15" s="178" t="s">
        <v>317</v>
      </c>
      <c r="B15" s="56" t="s">
        <v>324</v>
      </c>
      <c r="C15" s="79">
        <v>1075</v>
      </c>
      <c r="D15" s="79">
        <v>1075</v>
      </c>
      <c r="E15" s="79">
        <v>1195</v>
      </c>
    </row>
    <row r="16" spans="1:5" s="175" customFormat="1" ht="12" customHeight="1">
      <c r="A16" s="178" t="s">
        <v>318</v>
      </c>
      <c r="B16" s="47" t="s">
        <v>82</v>
      </c>
      <c r="C16" s="93"/>
      <c r="D16" s="93"/>
      <c r="E16" s="93">
        <v>3</v>
      </c>
    </row>
    <row r="17" spans="1:5" s="179" customFormat="1" ht="12" customHeight="1">
      <c r="A17" s="178" t="s">
        <v>319</v>
      </c>
      <c r="B17" s="47" t="s">
        <v>84</v>
      </c>
      <c r="C17" s="79"/>
      <c r="D17" s="79"/>
      <c r="E17" s="79"/>
    </row>
    <row r="18" spans="1:5" s="179" customFormat="1" ht="12" customHeight="1" thickBot="1">
      <c r="A18" s="178" t="s">
        <v>320</v>
      </c>
      <c r="B18" s="56" t="s">
        <v>86</v>
      </c>
      <c r="C18" s="86"/>
      <c r="D18" s="86"/>
      <c r="E18" s="86"/>
    </row>
    <row r="19" spans="1:5" s="175" customFormat="1" ht="12" customHeight="1" thickBot="1">
      <c r="A19" s="148" t="s">
        <v>18</v>
      </c>
      <c r="B19" s="174" t="s">
        <v>325</v>
      </c>
      <c r="C19" s="90">
        <f>SUM(C20:C22)</f>
        <v>0</v>
      </c>
      <c r="D19" s="90"/>
      <c r="E19" s="90"/>
    </row>
    <row r="20" spans="1:5" s="179" customFormat="1" ht="12" customHeight="1">
      <c r="A20" s="178" t="s">
        <v>20</v>
      </c>
      <c r="B20" s="54" t="s">
        <v>217</v>
      </c>
      <c r="C20" s="79"/>
      <c r="D20" s="79"/>
      <c r="E20" s="79"/>
    </row>
    <row r="21" spans="1:5" s="179" customFormat="1" ht="12" customHeight="1">
      <c r="A21" s="178" t="s">
        <v>22</v>
      </c>
      <c r="B21" s="47" t="s">
        <v>326</v>
      </c>
      <c r="C21" s="79"/>
      <c r="D21" s="79"/>
      <c r="E21" s="79"/>
    </row>
    <row r="22" spans="1:5" s="179" customFormat="1" ht="12" customHeight="1">
      <c r="A22" s="178" t="s">
        <v>24</v>
      </c>
      <c r="B22" s="47" t="s">
        <v>327</v>
      </c>
      <c r="C22" s="79"/>
      <c r="D22" s="79"/>
      <c r="E22" s="79"/>
    </row>
    <row r="23" spans="1:5" s="179" customFormat="1" ht="12" customHeight="1" thickBot="1">
      <c r="A23" s="178" t="s">
        <v>26</v>
      </c>
      <c r="B23" s="47" t="s">
        <v>328</v>
      </c>
      <c r="C23" s="79"/>
      <c r="D23" s="79"/>
      <c r="E23" s="79"/>
    </row>
    <row r="24" spans="1:5" s="179" customFormat="1" ht="12" customHeight="1" thickBot="1">
      <c r="A24" s="148" t="s">
        <v>32</v>
      </c>
      <c r="B24" s="12" t="s">
        <v>228</v>
      </c>
      <c r="C24" s="180"/>
      <c r="D24" s="180"/>
      <c r="E24" s="180"/>
    </row>
    <row r="25" spans="1:5" s="179" customFormat="1" ht="12" customHeight="1" thickBot="1">
      <c r="A25" s="148" t="s">
        <v>188</v>
      </c>
      <c r="B25" s="12" t="s">
        <v>329</v>
      </c>
      <c r="C25" s="90">
        <f>+C26+C27</f>
        <v>0</v>
      </c>
      <c r="D25" s="90"/>
      <c r="E25" s="90"/>
    </row>
    <row r="26" spans="1:5" s="179" customFormat="1" ht="12" customHeight="1">
      <c r="A26" s="181" t="s">
        <v>48</v>
      </c>
      <c r="B26" s="54" t="s">
        <v>326</v>
      </c>
      <c r="C26" s="75"/>
      <c r="D26" s="75"/>
      <c r="E26" s="75"/>
    </row>
    <row r="27" spans="1:5" s="179" customFormat="1" ht="12" customHeight="1">
      <c r="A27" s="181" t="s">
        <v>58</v>
      </c>
      <c r="B27" s="47" t="s">
        <v>330</v>
      </c>
      <c r="C27" s="93"/>
      <c r="D27" s="93"/>
      <c r="E27" s="93"/>
    </row>
    <row r="28" spans="1:5" s="179" customFormat="1" ht="12" customHeight="1" thickBot="1">
      <c r="A28" s="178" t="s">
        <v>60</v>
      </c>
      <c r="B28" s="182" t="s">
        <v>331</v>
      </c>
      <c r="C28" s="183"/>
      <c r="D28" s="183"/>
      <c r="E28" s="183"/>
    </row>
    <row r="29" spans="1:5" s="179" customFormat="1" ht="12" customHeight="1" thickBot="1">
      <c r="A29" s="148" t="s">
        <v>65</v>
      </c>
      <c r="B29" s="12" t="s">
        <v>332</v>
      </c>
      <c r="C29" s="90">
        <f>+C30+C31+C32</f>
        <v>0</v>
      </c>
      <c r="D29" s="90"/>
      <c r="E29" s="90"/>
    </row>
    <row r="30" spans="1:5" s="179" customFormat="1" ht="12" customHeight="1">
      <c r="A30" s="181" t="s">
        <v>67</v>
      </c>
      <c r="B30" s="54" t="s">
        <v>90</v>
      </c>
      <c r="C30" s="75"/>
      <c r="D30" s="75"/>
      <c r="E30" s="75"/>
    </row>
    <row r="31" spans="1:5" s="179" customFormat="1" ht="12" customHeight="1">
      <c r="A31" s="181" t="s">
        <v>69</v>
      </c>
      <c r="B31" s="47" t="s">
        <v>92</v>
      </c>
      <c r="C31" s="93"/>
      <c r="D31" s="93"/>
      <c r="E31" s="93"/>
    </row>
    <row r="32" spans="1:5" s="179" customFormat="1" ht="12" customHeight="1" thickBot="1">
      <c r="A32" s="178" t="s">
        <v>71</v>
      </c>
      <c r="B32" s="182" t="s">
        <v>94</v>
      </c>
      <c r="C32" s="183"/>
      <c r="D32" s="183"/>
      <c r="E32" s="183"/>
    </row>
    <row r="33" spans="1:5" s="175" customFormat="1" ht="12" customHeight="1" thickBot="1">
      <c r="A33" s="148" t="s">
        <v>87</v>
      </c>
      <c r="B33" s="12" t="s">
        <v>229</v>
      </c>
      <c r="C33" s="180"/>
      <c r="D33" s="180"/>
      <c r="E33" s="180"/>
    </row>
    <row r="34" spans="1:5" s="175" customFormat="1" ht="12" customHeight="1" thickBot="1">
      <c r="A34" s="148" t="s">
        <v>199</v>
      </c>
      <c r="B34" s="12" t="s">
        <v>333</v>
      </c>
      <c r="C34" s="184"/>
      <c r="D34" s="184"/>
      <c r="E34" s="184"/>
    </row>
    <row r="35" spans="1:5" s="175" customFormat="1" ht="12" customHeight="1" thickBot="1">
      <c r="A35" s="148" t="s">
        <v>109</v>
      </c>
      <c r="B35" s="12" t="s">
        <v>334</v>
      </c>
      <c r="C35" s="160">
        <f>+C8+C19+C24+C25+C29+C33+C34</f>
        <v>5060</v>
      </c>
      <c r="D35" s="160">
        <f>+D8+D19+D24+D25+D29+D33+D34</f>
        <v>6044</v>
      </c>
      <c r="E35" s="160">
        <f>+E8+E19+E24+E25+E29+E33+E34</f>
        <v>5625</v>
      </c>
    </row>
    <row r="36" spans="1:5" s="175" customFormat="1" ht="12" customHeight="1" thickBot="1">
      <c r="A36" s="185" t="s">
        <v>119</v>
      </c>
      <c r="B36" s="12" t="s">
        <v>335</v>
      </c>
      <c r="C36" s="160">
        <f>+C37+C38+C39</f>
        <v>37565</v>
      </c>
      <c r="D36" s="160">
        <f>+D37+D38+D39</f>
        <v>36581</v>
      </c>
      <c r="E36" s="160">
        <f>+E37+E38+E39</f>
        <v>36581</v>
      </c>
    </row>
    <row r="37" spans="1:5" s="175" customFormat="1" ht="12" customHeight="1">
      <c r="A37" s="181" t="s">
        <v>336</v>
      </c>
      <c r="B37" s="54" t="s">
        <v>280</v>
      </c>
      <c r="C37" s="75">
        <v>1763</v>
      </c>
      <c r="D37" s="75">
        <v>1763</v>
      </c>
      <c r="E37" s="75">
        <v>1763</v>
      </c>
    </row>
    <row r="38" spans="1:5" s="175" customFormat="1" ht="12" customHeight="1">
      <c r="A38" s="181" t="s">
        <v>337</v>
      </c>
      <c r="B38" s="47" t="s">
        <v>338</v>
      </c>
      <c r="C38" s="93"/>
      <c r="D38" s="93"/>
      <c r="E38" s="93"/>
    </row>
    <row r="39" spans="1:5" s="179" customFormat="1" ht="12" customHeight="1" thickBot="1">
      <c r="A39" s="178" t="s">
        <v>339</v>
      </c>
      <c r="B39" s="182" t="s">
        <v>340</v>
      </c>
      <c r="C39" s="183">
        <v>35802</v>
      </c>
      <c r="D39" s="183">
        <v>34818</v>
      </c>
      <c r="E39" s="183">
        <v>34818</v>
      </c>
    </row>
    <row r="40" spans="1:5" s="179" customFormat="1" ht="15" customHeight="1" thickBot="1">
      <c r="A40" s="185" t="s">
        <v>211</v>
      </c>
      <c r="B40" s="186" t="s">
        <v>341</v>
      </c>
      <c r="C40" s="160">
        <f>+C35+C36</f>
        <v>42625</v>
      </c>
      <c r="D40" s="160">
        <f>+D35+D36</f>
        <v>42625</v>
      </c>
      <c r="E40" s="160">
        <f>+E35+E36</f>
        <v>42206</v>
      </c>
    </row>
    <row r="41" spans="1:5" s="179" customFormat="1" ht="15" customHeight="1">
      <c r="A41" s="153"/>
      <c r="B41" s="154"/>
      <c r="C41" s="155"/>
      <c r="D41" s="155"/>
      <c r="E41" s="155"/>
    </row>
    <row r="42" spans="1:5" ht="13.5" thickBot="1">
      <c r="A42" s="187"/>
      <c r="B42" s="156"/>
      <c r="C42" s="157"/>
      <c r="D42" s="157"/>
      <c r="E42" s="157"/>
    </row>
    <row r="43" spans="1:5" s="172" customFormat="1" ht="16.5" customHeight="1" thickBot="1">
      <c r="A43" s="158"/>
      <c r="B43" s="159" t="s">
        <v>221</v>
      </c>
      <c r="C43" s="160"/>
      <c r="D43" s="160"/>
      <c r="E43" s="160"/>
    </row>
    <row r="44" spans="1:5" s="188" customFormat="1" ht="12" customHeight="1" thickBot="1">
      <c r="A44" s="148" t="s">
        <v>5</v>
      </c>
      <c r="B44" s="12" t="s">
        <v>342</v>
      </c>
      <c r="C44" s="90">
        <f>SUM(C45:C49)</f>
        <v>41736</v>
      </c>
      <c r="D44" s="90">
        <f>SUM(D45:D49)</f>
        <v>42147</v>
      </c>
      <c r="E44" s="90">
        <f>SUM(E45:E49)</f>
        <v>41095</v>
      </c>
    </row>
    <row r="45" spans="1:5" ht="12" customHeight="1">
      <c r="A45" s="178" t="s">
        <v>7</v>
      </c>
      <c r="B45" s="54" t="s">
        <v>173</v>
      </c>
      <c r="C45" s="75">
        <v>24968</v>
      </c>
      <c r="D45" s="75">
        <v>24633</v>
      </c>
      <c r="E45" s="75">
        <v>24173</v>
      </c>
    </row>
    <row r="46" spans="1:5" ht="12" customHeight="1">
      <c r="A46" s="178" t="s">
        <v>9</v>
      </c>
      <c r="B46" s="47" t="s">
        <v>174</v>
      </c>
      <c r="C46" s="79">
        <v>6379</v>
      </c>
      <c r="D46" s="79">
        <v>7101</v>
      </c>
      <c r="E46" s="79">
        <v>7101</v>
      </c>
    </row>
    <row r="47" spans="1:5" ht="12" customHeight="1">
      <c r="A47" s="178" t="s">
        <v>11</v>
      </c>
      <c r="B47" s="47" t="s">
        <v>175</v>
      </c>
      <c r="C47" s="79">
        <v>10389</v>
      </c>
      <c r="D47" s="79">
        <v>10413</v>
      </c>
      <c r="E47" s="79">
        <v>9821</v>
      </c>
    </row>
    <row r="48" spans="1:5" ht="12" customHeight="1">
      <c r="A48" s="178" t="s">
        <v>13</v>
      </c>
      <c r="B48" s="47" t="s">
        <v>176</v>
      </c>
      <c r="C48" s="79"/>
      <c r="D48" s="79"/>
      <c r="E48" s="79"/>
    </row>
    <row r="49" spans="1:5" ht="12" customHeight="1" thickBot="1">
      <c r="A49" s="178" t="s">
        <v>15</v>
      </c>
      <c r="B49" s="47" t="s">
        <v>178</v>
      </c>
      <c r="C49" s="79"/>
      <c r="D49" s="79"/>
      <c r="E49" s="79"/>
    </row>
    <row r="50" spans="1:5" ht="12" customHeight="1" thickBot="1">
      <c r="A50" s="148" t="s">
        <v>18</v>
      </c>
      <c r="B50" s="12" t="s">
        <v>343</v>
      </c>
      <c r="C50" s="90">
        <f>SUM(C51:C53)</f>
        <v>889</v>
      </c>
      <c r="D50" s="90">
        <f>SUM(D51:D53)</f>
        <v>478</v>
      </c>
      <c r="E50" s="90">
        <f>SUM(E51:E53)</f>
        <v>477</v>
      </c>
    </row>
    <row r="51" spans="1:5" s="188" customFormat="1" ht="12" customHeight="1">
      <c r="A51" s="178" t="s">
        <v>20</v>
      </c>
      <c r="B51" s="54" t="s">
        <v>180</v>
      </c>
      <c r="C51" s="75">
        <v>889</v>
      </c>
      <c r="D51" s="75">
        <v>478</v>
      </c>
      <c r="E51" s="75">
        <v>477</v>
      </c>
    </row>
    <row r="52" spans="1:5" ht="12" customHeight="1">
      <c r="A52" s="178" t="s">
        <v>22</v>
      </c>
      <c r="B52" s="47" t="s">
        <v>182</v>
      </c>
      <c r="C52" s="79"/>
      <c r="D52" s="79"/>
      <c r="E52" s="79"/>
    </row>
    <row r="53" spans="1:5" ht="12" customHeight="1">
      <c r="A53" s="178" t="s">
        <v>24</v>
      </c>
      <c r="B53" s="47" t="s">
        <v>344</v>
      </c>
      <c r="C53" s="79"/>
      <c r="D53" s="79"/>
      <c r="E53" s="79"/>
    </row>
    <row r="54" spans="1:5" ht="12" customHeight="1" thickBot="1">
      <c r="A54" s="178" t="s">
        <v>26</v>
      </c>
      <c r="B54" s="47" t="s">
        <v>345</v>
      </c>
      <c r="C54" s="79"/>
      <c r="D54" s="79"/>
      <c r="E54" s="79"/>
    </row>
    <row r="55" spans="1:5" ht="15" customHeight="1" thickBot="1">
      <c r="A55" s="148" t="s">
        <v>32</v>
      </c>
      <c r="B55" s="189" t="s">
        <v>346</v>
      </c>
      <c r="C55" s="90">
        <f>+C44+C50</f>
        <v>42625</v>
      </c>
      <c r="D55" s="90">
        <f>+D44+D50</f>
        <v>42625</v>
      </c>
      <c r="E55" s="90">
        <f>+E44+E50</f>
        <v>41572</v>
      </c>
    </row>
    <row r="56" spans="3:5" ht="13.5" thickBot="1">
      <c r="C56" s="190"/>
      <c r="D56" s="190"/>
      <c r="E56" s="190"/>
    </row>
    <row r="57" spans="1:5" ht="15" customHeight="1" thickBot="1">
      <c r="A57" s="161" t="s">
        <v>315</v>
      </c>
      <c r="B57" s="162"/>
      <c r="C57" s="163">
        <v>11</v>
      </c>
      <c r="D57" s="163">
        <v>11</v>
      </c>
      <c r="E57" s="163">
        <v>11</v>
      </c>
    </row>
    <row r="58" spans="1:5" ht="14.25" customHeight="1" thickBot="1">
      <c r="A58" s="161" t="s">
        <v>316</v>
      </c>
      <c r="B58" s="162"/>
      <c r="C58" s="163"/>
      <c r="D58" s="163"/>
      <c r="E58" s="163"/>
    </row>
  </sheetData>
  <sheetProtection formatCells="0"/>
  <mergeCells count="1">
    <mergeCell ref="C2:E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D16"/>
  <sheetViews>
    <sheetView workbookViewId="0" topLeftCell="A1">
      <selection activeCell="C28" sqref="C28"/>
    </sheetView>
  </sheetViews>
  <sheetFormatPr defaultColWidth="9.00390625" defaultRowHeight="12.75"/>
  <cols>
    <col min="1" max="1" width="71.125" style="208" customWidth="1"/>
    <col min="2" max="3" width="25.00390625" style="208" customWidth="1"/>
    <col min="4" max="4" width="25.00390625" style="209" customWidth="1"/>
    <col min="5" max="16384" width="9.375" style="209" customWidth="1"/>
  </cols>
  <sheetData>
    <row r="2" ht="12.75">
      <c r="D2" s="210"/>
    </row>
    <row r="5" spans="1:4" s="218" customFormat="1" ht="15">
      <c r="A5" s="362" t="s">
        <v>357</v>
      </c>
      <c r="B5" s="362"/>
      <c r="C5" s="362"/>
      <c r="D5" s="362"/>
    </row>
    <row r="6" spans="1:4" s="218" customFormat="1" ht="15">
      <c r="A6" s="211"/>
      <c r="B6" s="211"/>
      <c r="C6" s="211"/>
      <c r="D6" s="211"/>
    </row>
    <row r="7" spans="1:4" s="218" customFormat="1" ht="15">
      <c r="A7" s="362" t="s">
        <v>358</v>
      </c>
      <c r="B7" s="362"/>
      <c r="C7" s="362"/>
      <c r="D7" s="362"/>
    </row>
    <row r="8" spans="1:4" ht="17.25">
      <c r="A8" s="212"/>
      <c r="B8" s="212"/>
      <c r="C8" s="212"/>
      <c r="D8" s="212"/>
    </row>
    <row r="9" spans="1:4" ht="17.25">
      <c r="A9" s="212"/>
      <c r="B9" s="212"/>
      <c r="C9" s="212"/>
      <c r="D9" s="212"/>
    </row>
    <row r="10" spans="1:4" s="218" customFormat="1" ht="15">
      <c r="A10" s="362"/>
      <c r="B10" s="362"/>
      <c r="C10" s="362"/>
      <c r="D10" s="362"/>
    </row>
    <row r="11" spans="1:4" ht="17.25">
      <c r="A11" s="213"/>
      <c r="B11" s="213"/>
      <c r="C11" s="213"/>
      <c r="D11" s="313" t="s">
        <v>374</v>
      </c>
    </row>
    <row r="12" ht="20.25" customHeight="1" thickBot="1">
      <c r="D12" s="300"/>
    </row>
    <row r="13" spans="1:4" ht="30" customHeight="1" thickBot="1">
      <c r="A13" s="363" t="s">
        <v>222</v>
      </c>
      <c r="B13" s="365" t="s">
        <v>377</v>
      </c>
      <c r="C13" s="366"/>
      <c r="D13" s="367"/>
    </row>
    <row r="14" spans="1:4" ht="30" customHeight="1" thickBot="1">
      <c r="A14" s="364"/>
      <c r="B14" s="299" t="s">
        <v>371</v>
      </c>
      <c r="C14" s="299" t="s">
        <v>366</v>
      </c>
      <c r="D14" s="303" t="s">
        <v>367</v>
      </c>
    </row>
    <row r="15" spans="1:4" ht="30" customHeight="1" thickBot="1">
      <c r="A15" s="214" t="s">
        <v>357</v>
      </c>
      <c r="B15" s="301">
        <v>11</v>
      </c>
      <c r="C15" s="302">
        <v>11</v>
      </c>
      <c r="D15" s="215">
        <v>11</v>
      </c>
    </row>
    <row r="16" spans="1:4" ht="30" customHeight="1" thickBot="1">
      <c r="A16" s="216" t="s">
        <v>311</v>
      </c>
      <c r="B16" s="217">
        <f>SUM(B15:B15)</f>
        <v>11</v>
      </c>
      <c r="C16" s="217">
        <f>SUM(C15:C15)</f>
        <v>11</v>
      </c>
      <c r="D16" s="217">
        <f>SUM(D15:D15)</f>
        <v>11</v>
      </c>
    </row>
  </sheetData>
  <mergeCells count="5">
    <mergeCell ref="A5:D5"/>
    <mergeCell ref="A7:D7"/>
    <mergeCell ref="A10:D10"/>
    <mergeCell ref="A13:A14"/>
    <mergeCell ref="B13:D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Munka</cp:lastModifiedBy>
  <cp:lastPrinted>2017-05-10T11:04:28Z</cp:lastPrinted>
  <dcterms:created xsi:type="dcterms:W3CDTF">2015-02-27T05:32:04Z</dcterms:created>
  <dcterms:modified xsi:type="dcterms:W3CDTF">2017-05-26T07:44:26Z</dcterms:modified>
  <cp:category/>
  <cp:version/>
  <cp:contentType/>
  <cp:contentStatus/>
</cp:coreProperties>
</file>