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2"/>
  </bookViews>
  <sheets>
    <sheet name="2018." sheetId="1" r:id="rId1"/>
    <sheet name="2018.int." sheetId="2" r:id="rId2"/>
    <sheet name="2018. év maradvány felosztása" sheetId="3" r:id="rId3"/>
  </sheets>
  <definedNames/>
  <calcPr fullCalcOnLoad="1"/>
</workbook>
</file>

<file path=xl/sharedStrings.xml><?xml version="1.0" encoding="utf-8"?>
<sst xmlns="http://schemas.openxmlformats.org/spreadsheetml/2006/main" count="92" uniqueCount="63">
  <si>
    <t>Megnevezés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</si>
  <si>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</si>
  <si>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</si>
  <si>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</si>
  <si>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</si>
  <si>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</si>
  <si>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</si>
  <si>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</si>
  <si>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</si>
  <si>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</si>
  <si>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</si>
  <si>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</si>
  <si>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</si>
  <si>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</si>
  <si>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</si>
  <si>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</si>
  <si>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</si>
  <si>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</si>
  <si>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G)        Vállalkozási tevékenység felhasználható maradványa (=B-F)</t>
  </si>
  <si>
    <t>Önkormányzat</t>
  </si>
  <si>
    <t>Polgármesteri Hivatal</t>
  </si>
  <si>
    <t>Blesz</t>
  </si>
  <si>
    <t>Önkormányzat mindösszesen</t>
  </si>
  <si>
    <t>F)        Vállalkozási tevékenységet terhelő befizetési kötelezettség</t>
  </si>
  <si>
    <t>ezer Ft-ban</t>
  </si>
  <si>
    <t>Egyesített Bölcsődék</t>
  </si>
  <si>
    <t>Egyesített Szociális Intézmény</t>
  </si>
  <si>
    <t>Játékkal-mesével Óvoda</t>
  </si>
  <si>
    <t>Tesz-vesz Óvoda</t>
  </si>
  <si>
    <t>Bástya Óvoda</t>
  </si>
  <si>
    <t>Balaton Óvoda</t>
  </si>
  <si>
    <t>Összesen</t>
  </si>
  <si>
    <t>Gazdasági szervezetekkel nem rendelkező költségvetési szervek</t>
  </si>
  <si>
    <t>BL Közterület-felügyelet</t>
  </si>
  <si>
    <t>Belváros-Lipótváros Önkormányzata feladattal terhelt költségvetési maradványának felosztása</t>
  </si>
  <si>
    <t>MEGNEVEZÉS</t>
  </si>
  <si>
    <t>Személyi juttatások</t>
  </si>
  <si>
    <t>Járulék</t>
  </si>
  <si>
    <t>Dologi</t>
  </si>
  <si>
    <t>Ellátottak</t>
  </si>
  <si>
    <t>Támogatás,</t>
  </si>
  <si>
    <t>Támogat. értékű kiadások</t>
  </si>
  <si>
    <t>Felhalmozási célú pe. átadás</t>
  </si>
  <si>
    <t>Beruházás</t>
  </si>
  <si>
    <t>Felújítás</t>
  </si>
  <si>
    <t>Kölcsönnyújtás</t>
  </si>
  <si>
    <t>Céltartalék</t>
  </si>
  <si>
    <t>pénzeszköz-</t>
  </si>
  <si>
    <t>átadás</t>
  </si>
  <si>
    <t>működési</t>
  </si>
  <si>
    <t xml:space="preserve"> </t>
  </si>
  <si>
    <t>BLESZ</t>
  </si>
  <si>
    <t>Közter.-felügyelet</t>
  </si>
  <si>
    <t xml:space="preserve">Tesz-vesz Óvoda </t>
  </si>
  <si>
    <t>Bölcsődék</t>
  </si>
  <si>
    <t>MINDÖSSZESEN</t>
  </si>
  <si>
    <t>Belváros-Lipótváros Önkormányzatának  2018. évi maradványkimutatása</t>
  </si>
  <si>
    <t>Gazdasági szervezettel nem  rendelkező intézmények 2018. évi maradványkimutatása</t>
  </si>
  <si>
    <t>10/a.számú melléklet</t>
  </si>
  <si>
    <t>10. számú melléklet</t>
  </si>
  <si>
    <t>Irányító szervi tám</t>
  </si>
  <si>
    <t>Kincstári előleg visszafizetése</t>
  </si>
  <si>
    <t>10/b.sz.melléklet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</si>
</sst>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_-&quot;£&quot;* #,##0_-;\-&quot;£&quot;* #,##0_-;_-&quot;£&quot;* &quot;-&quot;_-;_-@_-"/>
    <numFmt numFmtId="167" formatCode="_-&quot;£&quot;* #,##0.00_-;\-&quot;£&quot;* #,##0.00_-;_-&quot;£&quot;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40" fillId="0" borderId="0" xfId="0" applyFont="1" applyFill="1" applyAlignment="1">
      <alignment vertical="center"/>
    </xf>
    <xf numFmtId="0" fontId="4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14" xfId="0" applyFont="1" applyFill="1" applyBorder="1" applyAlignment="1">
      <alignment/>
    </xf>
    <xf numFmtId="3" fontId="40" fillId="0" borderId="15" xfId="0" applyNumberFormat="1" applyFont="1" applyFill="1" applyBorder="1" applyAlignment="1">
      <alignment/>
    </xf>
    <xf numFmtId="3" fontId="40" fillId="0" borderId="0" xfId="0" applyNumberFormat="1" applyFont="1" applyFill="1" applyAlignment="1">
      <alignment/>
    </xf>
    <xf numFmtId="0" fontId="5" fillId="0" borderId="16" xfId="0" applyFont="1" applyFill="1" applyBorder="1" applyAlignment="1">
      <alignment vertical="center" wrapText="1"/>
    </xf>
    <xf numFmtId="3" fontId="5" fillId="0" borderId="17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/>
    </xf>
    <xf numFmtId="0" fontId="5" fillId="0" borderId="18" xfId="0" applyFont="1" applyFill="1" applyBorder="1" applyAlignment="1">
      <alignment vertical="center" wrapText="1"/>
    </xf>
    <xf numFmtId="3" fontId="5" fillId="0" borderId="19" xfId="0" applyNumberFormat="1" applyFont="1" applyFill="1" applyBorder="1" applyAlignment="1">
      <alignment/>
    </xf>
    <xf numFmtId="3" fontId="40" fillId="0" borderId="20" xfId="0" applyNumberFormat="1" applyFont="1" applyFill="1" applyBorder="1" applyAlignment="1">
      <alignment/>
    </xf>
    <xf numFmtId="49" fontId="4" fillId="0" borderId="21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9" fontId="4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3" fontId="5" fillId="0" borderId="23" xfId="0" applyNumberFormat="1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top" wrapText="1"/>
    </xf>
    <xf numFmtId="3" fontId="5" fillId="0" borderId="15" xfId="0" applyNumberFormat="1" applyFont="1" applyFill="1" applyBorder="1" applyAlignment="1">
      <alignment horizontal="right" vertical="top" wrapText="1"/>
    </xf>
    <xf numFmtId="0" fontId="40" fillId="0" borderId="0" xfId="0" applyFont="1" applyFill="1" applyAlignment="1">
      <alignment horizontal="right"/>
    </xf>
    <xf numFmtId="0" fontId="4" fillId="0" borderId="16" xfId="0" applyFont="1" applyFill="1" applyBorder="1" applyAlignment="1">
      <alignment horizontal="left" vertical="top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7" xfId="0" applyNumberFormat="1" applyFont="1" applyFill="1" applyBorder="1" applyAlignment="1">
      <alignment horizontal="right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0" fontId="40" fillId="0" borderId="26" xfId="0" applyFont="1" applyFill="1" applyBorder="1" applyAlignment="1">
      <alignment/>
    </xf>
    <xf numFmtId="3" fontId="40" fillId="0" borderId="27" xfId="0" applyNumberFormat="1" applyFont="1" applyFill="1" applyBorder="1" applyAlignment="1">
      <alignment horizontal="right"/>
    </xf>
    <xf numFmtId="0" fontId="40" fillId="0" borderId="28" xfId="0" applyFont="1" applyFill="1" applyBorder="1" applyAlignment="1">
      <alignment horizontal="center" vertical="center" wrapText="1"/>
    </xf>
    <xf numFmtId="0" fontId="40" fillId="0" borderId="29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3" fontId="4" fillId="0" borderId="30" xfId="0" applyNumberFormat="1" applyFont="1" applyFill="1" applyBorder="1" applyAlignment="1">
      <alignment horizontal="right" vertical="center" wrapText="1"/>
    </xf>
    <xf numFmtId="3" fontId="41" fillId="0" borderId="15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3" fontId="5" fillId="0" borderId="31" xfId="0" applyNumberFormat="1" applyFont="1" applyFill="1" applyBorder="1" applyAlignment="1">
      <alignment horizontal="center" vertical="center" wrapText="1"/>
    </xf>
    <xf numFmtId="3" fontId="5" fillId="0" borderId="32" xfId="0" applyNumberFormat="1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3" fontId="5" fillId="0" borderId="17" xfId="0" applyNumberFormat="1" applyFont="1" applyFill="1" applyBorder="1" applyAlignment="1">
      <alignment horizontal="right" vertical="center" wrapText="1"/>
    </xf>
    <xf numFmtId="3" fontId="5" fillId="0" borderId="30" xfId="0" applyNumberFormat="1" applyFont="1" applyFill="1" applyBorder="1" applyAlignment="1">
      <alignment horizontal="right" vertical="center" wrapText="1"/>
    </xf>
    <xf numFmtId="3" fontId="40" fillId="0" borderId="15" xfId="0" applyNumberFormat="1" applyFont="1" applyFill="1" applyBorder="1" applyAlignment="1">
      <alignment vertical="center"/>
    </xf>
    <xf numFmtId="0" fontId="40" fillId="0" borderId="26" xfId="0" applyFont="1" applyFill="1" applyBorder="1" applyAlignment="1">
      <alignment vertical="center"/>
    </xf>
    <xf numFmtId="3" fontId="40" fillId="0" borderId="33" xfId="0" applyNumberFormat="1" applyFont="1" applyFill="1" applyBorder="1" applyAlignment="1">
      <alignment horizontal="right" vertical="center"/>
    </xf>
    <xf numFmtId="3" fontId="40" fillId="0" borderId="34" xfId="0" applyNumberFormat="1" applyFont="1" applyFill="1" applyBorder="1" applyAlignment="1">
      <alignment horizontal="right" vertical="center"/>
    </xf>
    <xf numFmtId="0" fontId="40" fillId="0" borderId="27" xfId="0" applyFont="1" applyFill="1" applyBorder="1" applyAlignment="1">
      <alignment vertical="center"/>
    </xf>
    <xf numFmtId="3" fontId="40" fillId="0" borderId="0" xfId="0" applyNumberFormat="1" applyFont="1" applyFill="1" applyAlignment="1">
      <alignment vertical="center"/>
    </xf>
    <xf numFmtId="0" fontId="5" fillId="0" borderId="16" xfId="0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vertical="center" wrapText="1"/>
    </xf>
    <xf numFmtId="0" fontId="5" fillId="0" borderId="28" xfId="0" applyFont="1" applyFill="1" applyBorder="1" applyAlignment="1">
      <alignment horizontal="center" vertical="center" wrapText="1"/>
    </xf>
    <xf numFmtId="3" fontId="5" fillId="0" borderId="31" xfId="0" applyNumberFormat="1" applyFont="1" applyFill="1" applyBorder="1" applyAlignment="1">
      <alignment horizontal="center" vertical="top" wrapText="1"/>
    </xf>
    <xf numFmtId="3" fontId="5" fillId="0" borderId="17" xfId="0" applyNumberFormat="1" applyFont="1" applyFill="1" applyBorder="1" applyAlignment="1">
      <alignment horizontal="right" vertical="top" wrapText="1"/>
    </xf>
    <xf numFmtId="3" fontId="4" fillId="0" borderId="17" xfId="0" applyNumberFormat="1" applyFont="1" applyFill="1" applyBorder="1" applyAlignment="1">
      <alignment horizontal="right" vertical="top" wrapText="1"/>
    </xf>
    <xf numFmtId="3" fontId="40" fillId="0" borderId="33" xfId="0" applyNumberFormat="1" applyFont="1" applyFill="1" applyBorder="1" applyAlignment="1">
      <alignment horizontal="right"/>
    </xf>
    <xf numFmtId="3" fontId="40" fillId="0" borderId="17" xfId="0" applyNumberFormat="1" applyFont="1" applyFill="1" applyBorder="1" applyAlignment="1">
      <alignment vertical="center"/>
    </xf>
    <xf numFmtId="0" fontId="40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top" wrapText="1"/>
    </xf>
    <xf numFmtId="0" fontId="40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0" fillId="0" borderId="35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2 2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="80" zoomScaleNormal="80" zoomScalePageLayoutView="0" workbookViewId="0" topLeftCell="A1">
      <selection activeCell="H1" sqref="H1:AJ16384"/>
    </sheetView>
  </sheetViews>
  <sheetFormatPr defaultColWidth="9.140625" defaultRowHeight="15"/>
  <cols>
    <col min="1" max="1" width="62.8515625" style="2" customWidth="1"/>
    <col min="2" max="2" width="15.8515625" style="2" customWidth="1"/>
    <col min="3" max="3" width="15.140625" style="2" customWidth="1"/>
    <col min="4" max="4" width="10.421875" style="2" bestFit="1" customWidth="1"/>
    <col min="5" max="5" width="13.28125" style="2" customWidth="1"/>
    <col min="6" max="6" width="22.00390625" style="2" bestFit="1" customWidth="1"/>
    <col min="7" max="7" width="17.28125" style="2" customWidth="1"/>
    <col min="8" max="16384" width="9.140625" style="2" customWidth="1"/>
  </cols>
  <sheetData>
    <row r="1" spans="6:7" ht="15.75">
      <c r="F1" s="68" t="s">
        <v>59</v>
      </c>
      <c r="G1" s="68"/>
    </row>
    <row r="3" spans="1:7" ht="15" customHeight="1">
      <c r="A3" s="69" t="s">
        <v>56</v>
      </c>
      <c r="B3" s="69"/>
      <c r="C3" s="69"/>
      <c r="D3" s="69"/>
      <c r="E3" s="69"/>
      <c r="F3" s="69"/>
      <c r="G3" s="69"/>
    </row>
    <row r="4" spans="1:7" ht="15" customHeight="1" thickBot="1">
      <c r="A4" s="24"/>
      <c r="B4" s="24"/>
      <c r="C4" s="24"/>
      <c r="D4" s="24"/>
      <c r="E4" s="24"/>
      <c r="F4" s="24"/>
      <c r="G4" s="24" t="s">
        <v>24</v>
      </c>
    </row>
    <row r="5" spans="1:7" ht="69" customHeight="1" thickBot="1">
      <c r="A5" s="27" t="s">
        <v>0</v>
      </c>
      <c r="B5" s="62" t="s">
        <v>19</v>
      </c>
      <c r="C5" s="62" t="s">
        <v>20</v>
      </c>
      <c r="D5" s="62" t="s">
        <v>21</v>
      </c>
      <c r="E5" s="62" t="s">
        <v>33</v>
      </c>
      <c r="F5" s="62" t="s">
        <v>32</v>
      </c>
      <c r="G5" s="28" t="s">
        <v>22</v>
      </c>
    </row>
    <row r="6" spans="1:7" ht="15.75">
      <c r="A6" s="25">
        <v>1</v>
      </c>
      <c r="B6" s="63">
        <v>2</v>
      </c>
      <c r="C6" s="63">
        <v>3</v>
      </c>
      <c r="D6" s="63">
        <v>4</v>
      </c>
      <c r="E6" s="63">
        <v>5</v>
      </c>
      <c r="F6" s="63">
        <v>6</v>
      </c>
      <c r="G6" s="26">
        <v>7</v>
      </c>
    </row>
    <row r="7" spans="1:7" s="31" customFormat="1" ht="15.75">
      <c r="A7" s="29" t="s">
        <v>1</v>
      </c>
      <c r="B7" s="64">
        <v>22401213</v>
      </c>
      <c r="C7" s="64">
        <v>95483</v>
      </c>
      <c r="D7" s="64">
        <v>1113069</v>
      </c>
      <c r="E7" s="64">
        <v>493678</v>
      </c>
      <c r="F7" s="64">
        <v>95572</v>
      </c>
      <c r="G7" s="30">
        <f>SUM(B7:F7)</f>
        <v>24199015</v>
      </c>
    </row>
    <row r="8" spans="1:7" ht="15.75">
      <c r="A8" s="29" t="s">
        <v>2</v>
      </c>
      <c r="B8" s="64">
        <v>13783684</v>
      </c>
      <c r="C8" s="64">
        <v>2366942</v>
      </c>
      <c r="D8" s="64">
        <v>1702748</v>
      </c>
      <c r="E8" s="64">
        <v>1363067</v>
      </c>
      <c r="F8" s="64">
        <v>1499490</v>
      </c>
      <c r="G8" s="30">
        <f>SUM(B8:F8)</f>
        <v>20715931</v>
      </c>
    </row>
    <row r="9" spans="1:7" ht="15.75">
      <c r="A9" s="32" t="s">
        <v>3</v>
      </c>
      <c r="B9" s="65">
        <f aca="true" t="shared" si="0" ref="B9:G9">SUM(B7-B8)</f>
        <v>8617529</v>
      </c>
      <c r="C9" s="65">
        <f t="shared" si="0"/>
        <v>-2271459</v>
      </c>
      <c r="D9" s="65">
        <f t="shared" si="0"/>
        <v>-589679</v>
      </c>
      <c r="E9" s="65">
        <f>SUM(E7-E8)</f>
        <v>-869389</v>
      </c>
      <c r="F9" s="65">
        <f>SUM(F7-F8)</f>
        <v>-1403918</v>
      </c>
      <c r="G9" s="33">
        <f t="shared" si="0"/>
        <v>3483084</v>
      </c>
    </row>
    <row r="10" spans="1:7" ht="15.75">
      <c r="A10" s="29" t="s">
        <v>4</v>
      </c>
      <c r="B10" s="64">
        <v>16434051</v>
      </c>
      <c r="C10" s="64">
        <v>2390827</v>
      </c>
      <c r="D10" s="64">
        <v>665926</v>
      </c>
      <c r="E10" s="64">
        <v>917592</v>
      </c>
      <c r="F10" s="64">
        <v>1439171</v>
      </c>
      <c r="G10" s="30">
        <f>SUM(B10:F10)</f>
        <v>21847567</v>
      </c>
    </row>
    <row r="11" spans="1:7" ht="15.75">
      <c r="A11" s="29" t="s">
        <v>5</v>
      </c>
      <c r="B11" s="64">
        <v>12281014</v>
      </c>
      <c r="C11" s="64"/>
      <c r="D11" s="64"/>
      <c r="E11" s="64"/>
      <c r="F11" s="64"/>
      <c r="G11" s="30">
        <f>SUM(B11:F11)</f>
        <v>12281014</v>
      </c>
    </row>
    <row r="12" spans="1:7" ht="15.75">
      <c r="A12" s="32" t="s">
        <v>6</v>
      </c>
      <c r="B12" s="65">
        <f aca="true" t="shared" si="1" ref="B12:G12">SUM(B10-B11)</f>
        <v>4153037</v>
      </c>
      <c r="C12" s="65">
        <f t="shared" si="1"/>
        <v>2390827</v>
      </c>
      <c r="D12" s="65">
        <f t="shared" si="1"/>
        <v>665926</v>
      </c>
      <c r="E12" s="65">
        <f t="shared" si="1"/>
        <v>917592</v>
      </c>
      <c r="F12" s="65">
        <f t="shared" si="1"/>
        <v>1439171</v>
      </c>
      <c r="G12" s="33">
        <f t="shared" si="1"/>
        <v>9566553</v>
      </c>
    </row>
    <row r="13" spans="1:7" ht="15.75">
      <c r="A13" s="32" t="s">
        <v>7</v>
      </c>
      <c r="B13" s="65">
        <f aca="true" t="shared" si="2" ref="B13:G13">SUM(B12,B9)</f>
        <v>12770566</v>
      </c>
      <c r="C13" s="65">
        <f t="shared" si="2"/>
        <v>119368</v>
      </c>
      <c r="D13" s="65">
        <f t="shared" si="2"/>
        <v>76247</v>
      </c>
      <c r="E13" s="65">
        <f>SUM(E12,E9)</f>
        <v>48203</v>
      </c>
      <c r="F13" s="65">
        <f>SUM(F12,F9)</f>
        <v>35253</v>
      </c>
      <c r="G13" s="33">
        <f t="shared" si="2"/>
        <v>13049637</v>
      </c>
    </row>
    <row r="14" spans="1:7" ht="15.75">
      <c r="A14" s="29" t="s">
        <v>8</v>
      </c>
      <c r="B14" s="64"/>
      <c r="C14" s="64"/>
      <c r="D14" s="64"/>
      <c r="E14" s="64"/>
      <c r="F14" s="64">
        <v>0</v>
      </c>
      <c r="G14" s="30"/>
    </row>
    <row r="15" spans="1:7" ht="15.75">
      <c r="A15" s="29" t="s">
        <v>9</v>
      </c>
      <c r="B15" s="64"/>
      <c r="C15" s="64"/>
      <c r="D15" s="64"/>
      <c r="E15" s="64"/>
      <c r="F15" s="64">
        <v>0</v>
      </c>
      <c r="G15" s="30"/>
    </row>
    <row r="16" spans="1:7" ht="31.5">
      <c r="A16" s="32" t="s">
        <v>10</v>
      </c>
      <c r="B16" s="65"/>
      <c r="C16" s="65"/>
      <c r="D16" s="65"/>
      <c r="E16" s="65"/>
      <c r="F16" s="65">
        <v>0</v>
      </c>
      <c r="G16" s="33"/>
    </row>
    <row r="17" spans="1:7" ht="15.75">
      <c r="A17" s="29" t="s">
        <v>11</v>
      </c>
      <c r="B17" s="64"/>
      <c r="C17" s="64"/>
      <c r="D17" s="64"/>
      <c r="E17" s="64"/>
      <c r="F17" s="64">
        <v>0</v>
      </c>
      <c r="G17" s="30"/>
    </row>
    <row r="18" spans="1:7" ht="15.75">
      <c r="A18" s="29" t="s">
        <v>12</v>
      </c>
      <c r="B18" s="64"/>
      <c r="C18" s="64"/>
      <c r="D18" s="64"/>
      <c r="E18" s="64"/>
      <c r="F18" s="64">
        <v>0</v>
      </c>
      <c r="G18" s="30"/>
    </row>
    <row r="19" spans="1:7" ht="31.5">
      <c r="A19" s="32" t="s">
        <v>13</v>
      </c>
      <c r="B19" s="65"/>
      <c r="C19" s="65"/>
      <c r="D19" s="65"/>
      <c r="E19" s="65"/>
      <c r="F19" s="65">
        <v>0</v>
      </c>
      <c r="G19" s="33"/>
    </row>
    <row r="20" spans="1:7" ht="15.75">
      <c r="A20" s="32" t="s">
        <v>14</v>
      </c>
      <c r="B20" s="65"/>
      <c r="C20" s="65"/>
      <c r="D20" s="65"/>
      <c r="E20" s="65"/>
      <c r="F20" s="65">
        <v>0</v>
      </c>
      <c r="G20" s="33"/>
    </row>
    <row r="21" spans="1:7" ht="15.75">
      <c r="A21" s="32" t="s">
        <v>15</v>
      </c>
      <c r="B21" s="65">
        <f aca="true" t="shared" si="3" ref="B21:G21">SUM(B13)</f>
        <v>12770566</v>
      </c>
      <c r="C21" s="65">
        <f t="shared" si="3"/>
        <v>119368</v>
      </c>
      <c r="D21" s="65">
        <f t="shared" si="3"/>
        <v>76247</v>
      </c>
      <c r="E21" s="65">
        <f t="shared" si="3"/>
        <v>48203</v>
      </c>
      <c r="F21" s="65">
        <f t="shared" si="3"/>
        <v>35253</v>
      </c>
      <c r="G21" s="33">
        <f t="shared" si="3"/>
        <v>13049637</v>
      </c>
    </row>
    <row r="22" spans="1:7" ht="31.5">
      <c r="A22" s="32" t="s">
        <v>16</v>
      </c>
      <c r="B22" s="34">
        <v>9754463</v>
      </c>
      <c r="C22" s="34">
        <v>56289</v>
      </c>
      <c r="D22" s="34">
        <v>74850</v>
      </c>
      <c r="E22" s="34">
        <v>0</v>
      </c>
      <c r="F22" s="34">
        <v>33542</v>
      </c>
      <c r="G22" s="35">
        <f>SUM(B22:F22)</f>
        <v>9919144</v>
      </c>
    </row>
    <row r="23" spans="1:7" ht="15.75">
      <c r="A23" s="32" t="s">
        <v>17</v>
      </c>
      <c r="B23" s="65">
        <f aca="true" t="shared" si="4" ref="B23:G23">SUM(B21-B22)</f>
        <v>3016103</v>
      </c>
      <c r="C23" s="65">
        <f t="shared" si="4"/>
        <v>63079</v>
      </c>
      <c r="D23" s="65">
        <f t="shared" si="4"/>
        <v>1397</v>
      </c>
      <c r="E23" s="65">
        <f t="shared" si="4"/>
        <v>48203</v>
      </c>
      <c r="F23" s="65">
        <f t="shared" si="4"/>
        <v>1711</v>
      </c>
      <c r="G23" s="33">
        <f t="shared" si="4"/>
        <v>3130493</v>
      </c>
    </row>
    <row r="24" spans="1:7" ht="31.5">
      <c r="A24" s="32" t="s">
        <v>23</v>
      </c>
      <c r="B24" s="65"/>
      <c r="C24" s="65"/>
      <c r="D24" s="65"/>
      <c r="E24" s="65"/>
      <c r="F24" s="65">
        <v>0</v>
      </c>
      <c r="G24" s="33"/>
    </row>
    <row r="25" spans="1:7" ht="31.5">
      <c r="A25" s="32" t="s">
        <v>18</v>
      </c>
      <c r="B25" s="65"/>
      <c r="C25" s="65"/>
      <c r="D25" s="65"/>
      <c r="E25" s="65"/>
      <c r="F25" s="65">
        <v>0</v>
      </c>
      <c r="G25" s="33"/>
    </row>
    <row r="26" spans="1:7" ht="16.5" thickBot="1">
      <c r="A26" s="36"/>
      <c r="B26" s="66"/>
      <c r="C26" s="66"/>
      <c r="D26" s="66"/>
      <c r="E26" s="66"/>
      <c r="F26" s="66"/>
      <c r="G26" s="37"/>
    </row>
    <row r="28" spans="2:7" ht="15.75">
      <c r="B28" s="11"/>
      <c r="C28" s="11"/>
      <c r="D28" s="11"/>
      <c r="E28" s="11"/>
      <c r="F28" s="11"/>
      <c r="G28" s="11"/>
    </row>
    <row r="29" spans="2:6" ht="15.75">
      <c r="B29" s="11"/>
      <c r="C29" s="11"/>
      <c r="D29" s="11"/>
      <c r="E29" s="11"/>
      <c r="F29" s="11"/>
    </row>
  </sheetData>
  <sheetProtection/>
  <mergeCells count="2">
    <mergeCell ref="F1:G1"/>
    <mergeCell ref="A3:G3"/>
  </mergeCells>
  <printOptions/>
  <pageMargins left="0.3937007874015748" right="0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="80" zoomScaleNormal="80" zoomScalePageLayoutView="0" workbookViewId="0" topLeftCell="A1">
      <selection activeCell="I1" sqref="I1:AB16384"/>
    </sheetView>
  </sheetViews>
  <sheetFormatPr defaultColWidth="9.140625" defaultRowHeight="15"/>
  <cols>
    <col min="1" max="1" width="53.7109375" style="1" customWidth="1"/>
    <col min="2" max="2" width="13.140625" style="1" customWidth="1"/>
    <col min="3" max="3" width="12.7109375" style="1" customWidth="1"/>
    <col min="4" max="5" width="10.00390625" style="1" bestFit="1" customWidth="1"/>
    <col min="6" max="7" width="9.8515625" style="1" customWidth="1"/>
    <col min="8" max="8" width="11.7109375" style="1" bestFit="1" customWidth="1"/>
    <col min="9" max="16384" width="9.140625" style="1" customWidth="1"/>
  </cols>
  <sheetData>
    <row r="1" spans="6:8" ht="15.75">
      <c r="F1" s="70" t="s">
        <v>58</v>
      </c>
      <c r="G1" s="70"/>
      <c r="H1" s="70"/>
    </row>
    <row r="3" spans="1:7" ht="15.75">
      <c r="A3" s="71" t="s">
        <v>57</v>
      </c>
      <c r="B3" s="71"/>
      <c r="C3" s="71"/>
      <c r="D3" s="71"/>
      <c r="E3" s="71"/>
      <c r="F3" s="71"/>
      <c r="G3" s="71"/>
    </row>
    <row r="4" spans="1:8" ht="16.5" thickBot="1">
      <c r="A4" s="44"/>
      <c r="B4" s="44"/>
      <c r="C4" s="44"/>
      <c r="D4" s="44"/>
      <c r="E4" s="44"/>
      <c r="F4" s="44"/>
      <c r="G4" s="72" t="s">
        <v>24</v>
      </c>
      <c r="H4" s="72"/>
    </row>
    <row r="5" spans="1:8" ht="48" customHeight="1" thickBot="1">
      <c r="A5" s="27" t="s">
        <v>0</v>
      </c>
      <c r="B5" s="38" t="s">
        <v>25</v>
      </c>
      <c r="C5" s="38" t="s">
        <v>26</v>
      </c>
      <c r="D5" s="38" t="s">
        <v>27</v>
      </c>
      <c r="E5" s="38" t="s">
        <v>28</v>
      </c>
      <c r="F5" s="38" t="s">
        <v>29</v>
      </c>
      <c r="G5" s="39" t="s">
        <v>30</v>
      </c>
      <c r="H5" s="40" t="s">
        <v>31</v>
      </c>
    </row>
    <row r="6" spans="1:8" s="49" customFormat="1" ht="15.75">
      <c r="A6" s="45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7">
        <v>7</v>
      </c>
      <c r="H6" s="48">
        <v>8</v>
      </c>
    </row>
    <row r="7" spans="1:8" ht="15.75">
      <c r="A7" s="50" t="s">
        <v>1</v>
      </c>
      <c r="B7" s="51">
        <v>8045</v>
      </c>
      <c r="C7" s="51">
        <v>67802</v>
      </c>
      <c r="D7" s="51">
        <v>5461</v>
      </c>
      <c r="E7" s="51">
        <v>3234</v>
      </c>
      <c r="F7" s="51">
        <v>7903</v>
      </c>
      <c r="G7" s="52">
        <v>3127</v>
      </c>
      <c r="H7" s="53">
        <f>SUM(B7:G7)</f>
        <v>95572</v>
      </c>
    </row>
    <row r="8" spans="1:8" ht="15.75">
      <c r="A8" s="50" t="s">
        <v>2</v>
      </c>
      <c r="B8" s="51">
        <v>215372</v>
      </c>
      <c r="C8" s="51">
        <v>700654</v>
      </c>
      <c r="D8" s="51">
        <v>175538</v>
      </c>
      <c r="E8" s="51">
        <v>102371</v>
      </c>
      <c r="F8" s="51">
        <v>163722</v>
      </c>
      <c r="G8" s="52">
        <v>141833</v>
      </c>
      <c r="H8" s="53">
        <f aca="true" t="shared" si="0" ref="H8:H25">SUM(B8:G8)</f>
        <v>1499490</v>
      </c>
    </row>
    <row r="9" spans="1:8" ht="31.5">
      <c r="A9" s="41" t="s">
        <v>3</v>
      </c>
      <c r="B9" s="34">
        <f aca="true" t="shared" si="1" ref="B9:G9">SUM(B7-B8)</f>
        <v>-207327</v>
      </c>
      <c r="C9" s="34">
        <f t="shared" si="1"/>
        <v>-632852</v>
      </c>
      <c r="D9" s="34">
        <f t="shared" si="1"/>
        <v>-170077</v>
      </c>
      <c r="E9" s="34">
        <f t="shared" si="1"/>
        <v>-99137</v>
      </c>
      <c r="F9" s="34">
        <f t="shared" si="1"/>
        <v>-155819</v>
      </c>
      <c r="G9" s="42">
        <f t="shared" si="1"/>
        <v>-138706</v>
      </c>
      <c r="H9" s="43">
        <f t="shared" si="0"/>
        <v>-1403918</v>
      </c>
    </row>
    <row r="10" spans="1:8" ht="15.75">
      <c r="A10" s="50" t="s">
        <v>4</v>
      </c>
      <c r="B10" s="51">
        <v>212712</v>
      </c>
      <c r="C10" s="51">
        <v>640817</v>
      </c>
      <c r="D10" s="51">
        <v>172215</v>
      </c>
      <c r="E10" s="51">
        <v>101189</v>
      </c>
      <c r="F10" s="51">
        <v>157137</v>
      </c>
      <c r="G10" s="52">
        <v>155101</v>
      </c>
      <c r="H10" s="53">
        <f t="shared" si="0"/>
        <v>1439171</v>
      </c>
    </row>
    <row r="11" spans="1:8" ht="15.75">
      <c r="A11" s="50" t="s">
        <v>5</v>
      </c>
      <c r="B11" s="51"/>
      <c r="C11" s="51"/>
      <c r="D11" s="51"/>
      <c r="E11" s="51"/>
      <c r="F11" s="51"/>
      <c r="G11" s="52"/>
      <c r="H11" s="53">
        <f t="shared" si="0"/>
        <v>0</v>
      </c>
    </row>
    <row r="12" spans="1:8" ht="31.5">
      <c r="A12" s="41" t="s">
        <v>6</v>
      </c>
      <c r="B12" s="34">
        <f aca="true" t="shared" si="2" ref="B12:G12">SUM(B10-B11)</f>
        <v>212712</v>
      </c>
      <c r="C12" s="34">
        <f t="shared" si="2"/>
        <v>640817</v>
      </c>
      <c r="D12" s="34">
        <f t="shared" si="2"/>
        <v>172215</v>
      </c>
      <c r="E12" s="34">
        <f t="shared" si="2"/>
        <v>101189</v>
      </c>
      <c r="F12" s="34">
        <f t="shared" si="2"/>
        <v>157137</v>
      </c>
      <c r="G12" s="42">
        <f t="shared" si="2"/>
        <v>155101</v>
      </c>
      <c r="H12" s="43">
        <f t="shared" si="0"/>
        <v>1439171</v>
      </c>
    </row>
    <row r="13" spans="1:8" ht="15.75">
      <c r="A13" s="41" t="s">
        <v>7</v>
      </c>
      <c r="B13" s="34">
        <f aca="true" t="shared" si="3" ref="B13:G13">SUM(B12,B9)</f>
        <v>5385</v>
      </c>
      <c r="C13" s="34">
        <f t="shared" si="3"/>
        <v>7965</v>
      </c>
      <c r="D13" s="34">
        <f t="shared" si="3"/>
        <v>2138</v>
      </c>
      <c r="E13" s="34">
        <f t="shared" si="3"/>
        <v>2052</v>
      </c>
      <c r="F13" s="34">
        <f t="shared" si="3"/>
        <v>1318</v>
      </c>
      <c r="G13" s="42">
        <f t="shared" si="3"/>
        <v>16395</v>
      </c>
      <c r="H13" s="43">
        <f t="shared" si="0"/>
        <v>35253</v>
      </c>
    </row>
    <row r="14" spans="1:8" ht="15.75">
      <c r="A14" s="50" t="s">
        <v>8</v>
      </c>
      <c r="B14" s="51"/>
      <c r="C14" s="51"/>
      <c r="D14" s="51"/>
      <c r="E14" s="51"/>
      <c r="F14" s="51"/>
      <c r="G14" s="52"/>
      <c r="H14" s="53">
        <f t="shared" si="0"/>
        <v>0</v>
      </c>
    </row>
    <row r="15" spans="1:8" ht="15.75">
      <c r="A15" s="50" t="s">
        <v>9</v>
      </c>
      <c r="B15" s="51"/>
      <c r="C15" s="51"/>
      <c r="D15" s="51"/>
      <c r="E15" s="51"/>
      <c r="F15" s="51"/>
      <c r="G15" s="52"/>
      <c r="H15" s="53">
        <f t="shared" si="0"/>
        <v>0</v>
      </c>
    </row>
    <row r="16" spans="1:8" ht="31.5">
      <c r="A16" s="41" t="s">
        <v>10</v>
      </c>
      <c r="B16" s="34"/>
      <c r="C16" s="34"/>
      <c r="D16" s="34"/>
      <c r="E16" s="34"/>
      <c r="F16" s="34"/>
      <c r="G16" s="42"/>
      <c r="H16" s="53">
        <f t="shared" si="0"/>
        <v>0</v>
      </c>
    </row>
    <row r="17" spans="1:8" ht="15.75">
      <c r="A17" s="50" t="s">
        <v>11</v>
      </c>
      <c r="B17" s="51"/>
      <c r="C17" s="51"/>
      <c r="D17" s="51"/>
      <c r="E17" s="51"/>
      <c r="F17" s="51"/>
      <c r="G17" s="52"/>
      <c r="H17" s="53">
        <f t="shared" si="0"/>
        <v>0</v>
      </c>
    </row>
    <row r="18" spans="1:8" ht="15.75">
      <c r="A18" s="50" t="s">
        <v>12</v>
      </c>
      <c r="B18" s="51"/>
      <c r="C18" s="51"/>
      <c r="D18" s="51"/>
      <c r="E18" s="51"/>
      <c r="F18" s="51"/>
      <c r="G18" s="52"/>
      <c r="H18" s="53">
        <f t="shared" si="0"/>
        <v>0</v>
      </c>
    </row>
    <row r="19" spans="1:8" ht="31.5">
      <c r="A19" s="41" t="s">
        <v>13</v>
      </c>
      <c r="B19" s="34"/>
      <c r="C19" s="34"/>
      <c r="D19" s="34"/>
      <c r="E19" s="34"/>
      <c r="F19" s="34"/>
      <c r="G19" s="42"/>
      <c r="H19" s="53">
        <f t="shared" si="0"/>
        <v>0</v>
      </c>
    </row>
    <row r="20" spans="1:8" ht="31.5">
      <c r="A20" s="41" t="s">
        <v>14</v>
      </c>
      <c r="B20" s="34"/>
      <c r="C20" s="34"/>
      <c r="D20" s="34"/>
      <c r="E20" s="34"/>
      <c r="F20" s="34"/>
      <c r="G20" s="42"/>
      <c r="H20" s="53">
        <f t="shared" si="0"/>
        <v>0</v>
      </c>
    </row>
    <row r="21" spans="1:8" ht="15.75">
      <c r="A21" s="41" t="s">
        <v>15</v>
      </c>
      <c r="B21" s="34">
        <f aca="true" t="shared" si="4" ref="B21:G21">SUM(B13)</f>
        <v>5385</v>
      </c>
      <c r="C21" s="34">
        <f t="shared" si="4"/>
        <v>7965</v>
      </c>
      <c r="D21" s="34">
        <f t="shared" si="4"/>
        <v>2138</v>
      </c>
      <c r="E21" s="34">
        <f t="shared" si="4"/>
        <v>2052</v>
      </c>
      <c r="F21" s="34">
        <f t="shared" si="4"/>
        <v>1318</v>
      </c>
      <c r="G21" s="42">
        <f t="shared" si="4"/>
        <v>16395</v>
      </c>
      <c r="H21" s="43">
        <f t="shared" si="0"/>
        <v>35253</v>
      </c>
    </row>
    <row r="22" spans="1:8" ht="31.5">
      <c r="A22" s="41" t="s">
        <v>16</v>
      </c>
      <c r="B22" s="34">
        <v>5631</v>
      </c>
      <c r="C22" s="34">
        <v>8561</v>
      </c>
      <c r="D22" s="34">
        <v>6145</v>
      </c>
      <c r="E22" s="34">
        <v>2935</v>
      </c>
      <c r="F22" s="34">
        <v>5640</v>
      </c>
      <c r="G22" s="42">
        <v>4630</v>
      </c>
      <c r="H22" s="43">
        <f t="shared" si="0"/>
        <v>33542</v>
      </c>
    </row>
    <row r="23" spans="1:8" ht="15.75">
      <c r="A23" s="41" t="s">
        <v>17</v>
      </c>
      <c r="B23" s="34">
        <f aca="true" t="shared" si="5" ref="B23:G23">SUM(B21-B22)</f>
        <v>-246</v>
      </c>
      <c r="C23" s="34">
        <f t="shared" si="5"/>
        <v>-596</v>
      </c>
      <c r="D23" s="34">
        <f t="shared" si="5"/>
        <v>-4007</v>
      </c>
      <c r="E23" s="34">
        <f t="shared" si="5"/>
        <v>-883</v>
      </c>
      <c r="F23" s="34">
        <f t="shared" si="5"/>
        <v>-4322</v>
      </c>
      <c r="G23" s="42">
        <f t="shared" si="5"/>
        <v>11765</v>
      </c>
      <c r="H23" s="43">
        <f t="shared" si="0"/>
        <v>1711</v>
      </c>
    </row>
    <row r="24" spans="1:8" ht="31.5">
      <c r="A24" s="41" t="s">
        <v>23</v>
      </c>
      <c r="B24" s="34"/>
      <c r="C24" s="34"/>
      <c r="D24" s="34"/>
      <c r="E24" s="34"/>
      <c r="F24" s="34"/>
      <c r="G24" s="42"/>
      <c r="H24" s="53">
        <f t="shared" si="0"/>
        <v>0</v>
      </c>
    </row>
    <row r="25" spans="1:8" ht="31.5">
      <c r="A25" s="41" t="s">
        <v>18</v>
      </c>
      <c r="B25" s="34"/>
      <c r="C25" s="34"/>
      <c r="D25" s="34"/>
      <c r="E25" s="34"/>
      <c r="F25" s="34"/>
      <c r="G25" s="42"/>
      <c r="H25" s="53">
        <f t="shared" si="0"/>
        <v>0</v>
      </c>
    </row>
    <row r="26" spans="1:8" ht="16.5" thickBot="1">
      <c r="A26" s="54"/>
      <c r="B26" s="55"/>
      <c r="C26" s="55"/>
      <c r="D26" s="55"/>
      <c r="E26" s="55"/>
      <c r="F26" s="55"/>
      <c r="G26" s="56"/>
      <c r="H26" s="57"/>
    </row>
    <row r="27" spans="2:8" ht="15.75">
      <c r="B27" s="58"/>
      <c r="C27" s="58"/>
      <c r="D27" s="58"/>
      <c r="E27" s="58"/>
      <c r="F27" s="58"/>
      <c r="G27" s="58"/>
      <c r="H27" s="58"/>
    </row>
  </sheetData>
  <sheetProtection/>
  <mergeCells count="3">
    <mergeCell ref="F1:H1"/>
    <mergeCell ref="A3:G3"/>
    <mergeCell ref="G4:H4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="80" zoomScaleNormal="80" zoomScalePageLayoutView="0" workbookViewId="0" topLeftCell="A1">
      <selection activeCell="Q1" sqref="Q1:W16384"/>
    </sheetView>
  </sheetViews>
  <sheetFormatPr defaultColWidth="9.140625" defaultRowHeight="15"/>
  <cols>
    <col min="1" max="1" width="29.57421875" style="2" customWidth="1"/>
    <col min="2" max="2" width="11.00390625" style="2" customWidth="1"/>
    <col min="3" max="3" width="8.57421875" style="2" customWidth="1"/>
    <col min="4" max="4" width="9.00390625" style="2" customWidth="1"/>
    <col min="5" max="5" width="11.28125" style="2" customWidth="1"/>
    <col min="6" max="6" width="13.7109375" style="2" customWidth="1"/>
    <col min="7" max="7" width="11.7109375" style="2" customWidth="1"/>
    <col min="8" max="8" width="15.00390625" style="2" customWidth="1"/>
    <col min="9" max="9" width="12.140625" style="2" customWidth="1"/>
    <col min="10" max="10" width="9.8515625" style="2" customWidth="1"/>
    <col min="11" max="13" width="11.57421875" style="2" customWidth="1"/>
    <col min="14" max="14" width="12.57421875" style="2" customWidth="1"/>
    <col min="15" max="15" width="11.00390625" style="2" bestFit="1" customWidth="1"/>
    <col min="16" max="16384" width="9.140625" style="2" customWidth="1"/>
  </cols>
  <sheetData>
    <row r="1" spans="1:14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5.75">
      <c r="A2" s="1"/>
      <c r="B2" s="1"/>
      <c r="C2" s="1"/>
      <c r="D2" s="1"/>
      <c r="E2" s="1"/>
      <c r="F2" s="1"/>
      <c r="G2" s="1"/>
      <c r="H2" s="1"/>
      <c r="I2" s="1"/>
      <c r="J2" s="1"/>
      <c r="K2" s="70" t="s">
        <v>62</v>
      </c>
      <c r="L2" s="70"/>
      <c r="M2" s="70"/>
      <c r="N2" s="70"/>
      <c r="O2" s="70"/>
    </row>
    <row r="3" spans="1:15" ht="15.75">
      <c r="A3" s="76" t="s">
        <v>34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6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77" t="s">
        <v>24</v>
      </c>
      <c r="O5" s="77"/>
    </row>
    <row r="6" spans="1:15" s="4" customFormat="1" ht="15.75">
      <c r="A6" s="73" t="s">
        <v>35</v>
      </c>
      <c r="B6" s="78" t="s">
        <v>36</v>
      </c>
      <c r="C6" s="73" t="s">
        <v>37</v>
      </c>
      <c r="D6" s="73" t="s">
        <v>38</v>
      </c>
      <c r="E6" s="73" t="s">
        <v>39</v>
      </c>
      <c r="F6" s="3" t="s">
        <v>40</v>
      </c>
      <c r="G6" s="78" t="s">
        <v>41</v>
      </c>
      <c r="H6" s="78" t="s">
        <v>42</v>
      </c>
      <c r="I6" s="78" t="s">
        <v>43</v>
      </c>
      <c r="J6" s="73" t="s">
        <v>44</v>
      </c>
      <c r="K6" s="78" t="s">
        <v>45</v>
      </c>
      <c r="L6" s="78" t="s">
        <v>61</v>
      </c>
      <c r="M6" s="78" t="s">
        <v>60</v>
      </c>
      <c r="N6" s="73" t="s">
        <v>46</v>
      </c>
      <c r="O6" s="73" t="s">
        <v>31</v>
      </c>
    </row>
    <row r="7" spans="1:15" s="4" customFormat="1" ht="12.75" customHeight="1">
      <c r="A7" s="74"/>
      <c r="B7" s="79"/>
      <c r="C7" s="74"/>
      <c r="D7" s="74"/>
      <c r="E7" s="74"/>
      <c r="F7" s="5" t="s">
        <v>47</v>
      </c>
      <c r="G7" s="79"/>
      <c r="H7" s="79"/>
      <c r="I7" s="79"/>
      <c r="J7" s="74"/>
      <c r="K7" s="79"/>
      <c r="L7" s="79"/>
      <c r="M7" s="79"/>
      <c r="N7" s="74"/>
      <c r="O7" s="74"/>
    </row>
    <row r="8" spans="1:15" s="4" customFormat="1" ht="15.75">
      <c r="A8" s="74"/>
      <c r="B8" s="79"/>
      <c r="C8" s="74"/>
      <c r="D8" s="74"/>
      <c r="E8" s="74"/>
      <c r="F8" s="5" t="s">
        <v>48</v>
      </c>
      <c r="G8" s="79"/>
      <c r="H8" s="79"/>
      <c r="I8" s="79"/>
      <c r="J8" s="74"/>
      <c r="K8" s="79"/>
      <c r="L8" s="79"/>
      <c r="M8" s="79"/>
      <c r="N8" s="74"/>
      <c r="O8" s="74"/>
    </row>
    <row r="9" spans="1:15" s="4" customFormat="1" ht="16.5" thickBot="1">
      <c r="A9" s="75"/>
      <c r="B9" s="80"/>
      <c r="C9" s="75"/>
      <c r="D9" s="75"/>
      <c r="E9" s="75"/>
      <c r="F9" s="6" t="s">
        <v>49</v>
      </c>
      <c r="G9" s="80"/>
      <c r="H9" s="80"/>
      <c r="I9" s="80"/>
      <c r="J9" s="75"/>
      <c r="K9" s="80"/>
      <c r="L9" s="80"/>
      <c r="M9" s="80"/>
      <c r="N9" s="75"/>
      <c r="O9" s="75"/>
    </row>
    <row r="10" spans="1:15" ht="15" customHeigh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</row>
    <row r="11" spans="1:16" ht="15" customHeight="1">
      <c r="A11" s="59" t="s">
        <v>19</v>
      </c>
      <c r="B11" s="67">
        <v>2626</v>
      </c>
      <c r="C11" s="67">
        <v>1167</v>
      </c>
      <c r="D11" s="67">
        <v>16163</v>
      </c>
      <c r="E11" s="67">
        <v>332</v>
      </c>
      <c r="F11" s="67">
        <f>5925+3999</f>
        <v>9924</v>
      </c>
      <c r="G11" s="67"/>
      <c r="H11" s="67">
        <v>643097</v>
      </c>
      <c r="I11" s="67">
        <f>6560481+1627896+650000-2-3999</f>
        <v>8834376</v>
      </c>
      <c r="J11" s="67">
        <v>135094</v>
      </c>
      <c r="K11" s="67"/>
      <c r="L11" s="67">
        <v>96642</v>
      </c>
      <c r="M11" s="67">
        <v>10772</v>
      </c>
      <c r="N11" s="67">
        <v>4270</v>
      </c>
      <c r="O11" s="10">
        <f aca="true" t="shared" si="0" ref="O11:O20">SUM(B11:N11)</f>
        <v>9754463</v>
      </c>
      <c r="P11" s="11" t="s">
        <v>50</v>
      </c>
    </row>
    <row r="12" spans="1:16" ht="15" customHeight="1">
      <c r="A12" s="60" t="s">
        <v>20</v>
      </c>
      <c r="B12" s="67">
        <v>27019</v>
      </c>
      <c r="C12" s="67">
        <v>18580</v>
      </c>
      <c r="D12" s="67">
        <v>10690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10">
        <f t="shared" si="0"/>
        <v>56289</v>
      </c>
      <c r="P12" s="11"/>
    </row>
    <row r="13" spans="1:16" ht="15" customHeight="1">
      <c r="A13" s="60" t="s">
        <v>51</v>
      </c>
      <c r="B13" s="67">
        <v>19305</v>
      </c>
      <c r="C13" s="67">
        <v>12433</v>
      </c>
      <c r="D13" s="67">
        <v>25354</v>
      </c>
      <c r="E13" s="67"/>
      <c r="F13" s="67"/>
      <c r="G13" s="67"/>
      <c r="H13" s="67"/>
      <c r="I13" s="67">
        <v>16034</v>
      </c>
      <c r="J13" s="67">
        <v>1724</v>
      </c>
      <c r="K13" s="67"/>
      <c r="L13" s="67"/>
      <c r="M13" s="67"/>
      <c r="N13" s="67"/>
      <c r="O13" s="10">
        <f>SUM(B13:N13)</f>
        <v>74850</v>
      </c>
      <c r="P13" s="11"/>
    </row>
    <row r="14" spans="1:16" ht="15" customHeight="1">
      <c r="A14" s="61" t="s">
        <v>52</v>
      </c>
      <c r="B14" s="67">
        <v>0</v>
      </c>
      <c r="C14" s="67">
        <v>0</v>
      </c>
      <c r="D14" s="67">
        <v>0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10">
        <f t="shared" si="0"/>
        <v>0</v>
      </c>
      <c r="P14" s="11"/>
    </row>
    <row r="15" spans="1:16" ht="16.5" customHeight="1">
      <c r="A15" s="12" t="s">
        <v>27</v>
      </c>
      <c r="B15" s="13">
        <v>1371</v>
      </c>
      <c r="C15" s="13">
        <v>896</v>
      </c>
      <c r="D15" s="13">
        <f>1892+1986</f>
        <v>3878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0">
        <f t="shared" si="0"/>
        <v>6145</v>
      </c>
      <c r="P15" s="11"/>
    </row>
    <row r="16" spans="1:16" ht="16.5" customHeight="1">
      <c r="A16" s="12" t="s">
        <v>53</v>
      </c>
      <c r="B16" s="13">
        <v>734</v>
      </c>
      <c r="C16" s="13">
        <v>488</v>
      </c>
      <c r="D16" s="13">
        <v>1713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0">
        <f t="shared" si="0"/>
        <v>2935</v>
      </c>
      <c r="P16" s="11"/>
    </row>
    <row r="17" spans="1:16" ht="16.5" customHeight="1">
      <c r="A17" s="12" t="s">
        <v>29</v>
      </c>
      <c r="B17" s="13">
        <v>1319</v>
      </c>
      <c r="C17" s="13">
        <v>838</v>
      </c>
      <c r="D17" s="13">
        <f>1777+1706</f>
        <v>3483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0">
        <f t="shared" si="0"/>
        <v>5640</v>
      </c>
      <c r="P17" s="11"/>
    </row>
    <row r="18" spans="1:16" ht="16.5" customHeight="1">
      <c r="A18" s="12" t="s">
        <v>30</v>
      </c>
      <c r="B18" s="13">
        <v>767</v>
      </c>
      <c r="C18" s="13">
        <v>644</v>
      </c>
      <c r="D18" s="13">
        <f>1976+1243</f>
        <v>3219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0">
        <f t="shared" si="0"/>
        <v>4630</v>
      </c>
      <c r="P18" s="11"/>
    </row>
    <row r="19" spans="1:16" ht="16.5" customHeight="1">
      <c r="A19" s="12" t="s">
        <v>54</v>
      </c>
      <c r="B19" s="14">
        <v>1624</v>
      </c>
      <c r="C19" s="14">
        <v>1068</v>
      </c>
      <c r="D19" s="14">
        <f>1713+1226</f>
        <v>2939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0">
        <f t="shared" si="0"/>
        <v>5631</v>
      </c>
      <c r="P19" s="11"/>
    </row>
    <row r="20" spans="1:16" ht="16.5" customHeight="1">
      <c r="A20" s="12" t="s">
        <v>26</v>
      </c>
      <c r="B20" s="14">
        <v>4547</v>
      </c>
      <c r="C20" s="14">
        <v>2949</v>
      </c>
      <c r="D20" s="14">
        <f>1000+65</f>
        <v>1065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0">
        <f t="shared" si="0"/>
        <v>8561</v>
      </c>
      <c r="P20" s="11"/>
    </row>
    <row r="21" spans="1:15" ht="16.5" customHeight="1">
      <c r="A21" s="12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0"/>
    </row>
    <row r="22" spans="1:15" ht="16.5" customHeight="1" thickBo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/>
    </row>
    <row r="23" spans="1:15" s="20" customFormat="1" ht="16.5" customHeight="1" thickBot="1">
      <c r="A23" s="18" t="s">
        <v>55</v>
      </c>
      <c r="B23" s="19">
        <f>SUM(B11:B20)</f>
        <v>59312</v>
      </c>
      <c r="C23" s="19">
        <f aca="true" t="shared" si="1" ref="C23:O23">SUM(C11:C20)</f>
        <v>39063</v>
      </c>
      <c r="D23" s="19">
        <f t="shared" si="1"/>
        <v>68504</v>
      </c>
      <c r="E23" s="19">
        <f t="shared" si="1"/>
        <v>332</v>
      </c>
      <c r="F23" s="19">
        <f t="shared" si="1"/>
        <v>9924</v>
      </c>
      <c r="G23" s="19">
        <f t="shared" si="1"/>
        <v>0</v>
      </c>
      <c r="H23" s="19">
        <f t="shared" si="1"/>
        <v>643097</v>
      </c>
      <c r="I23" s="19">
        <f t="shared" si="1"/>
        <v>8850410</v>
      </c>
      <c r="J23" s="19">
        <f t="shared" si="1"/>
        <v>136818</v>
      </c>
      <c r="K23" s="19">
        <f t="shared" si="1"/>
        <v>0</v>
      </c>
      <c r="L23" s="19"/>
      <c r="M23" s="19"/>
      <c r="N23" s="19">
        <f t="shared" si="1"/>
        <v>4270</v>
      </c>
      <c r="O23" s="19">
        <f t="shared" si="1"/>
        <v>9919144</v>
      </c>
    </row>
    <row r="24" spans="1:14" ht="15.75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2:15" ht="15.75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11"/>
    </row>
    <row r="26" spans="2:14" ht="15.75">
      <c r="B26" s="23"/>
      <c r="C26" s="23"/>
      <c r="D26" s="22"/>
      <c r="E26" s="22"/>
      <c r="F26" s="23"/>
      <c r="G26" s="23"/>
      <c r="H26" s="23"/>
      <c r="I26" s="23"/>
      <c r="J26" s="23"/>
      <c r="K26" s="23"/>
      <c r="L26" s="23"/>
      <c r="M26" s="23"/>
      <c r="N26" s="23"/>
    </row>
    <row r="27" spans="2:14" ht="15.75">
      <c r="B27" s="23"/>
      <c r="C27" s="23"/>
      <c r="D27" s="23"/>
      <c r="E27" s="23"/>
      <c r="F27" s="23"/>
      <c r="G27" s="22"/>
      <c r="H27" s="23"/>
      <c r="I27" s="23"/>
      <c r="J27" s="23"/>
      <c r="K27" s="23"/>
      <c r="L27" s="23"/>
      <c r="M27" s="23"/>
      <c r="N27" s="23"/>
    </row>
  </sheetData>
  <sheetProtection/>
  <mergeCells count="17">
    <mergeCell ref="G6:G9"/>
    <mergeCell ref="H6:H9"/>
    <mergeCell ref="M6:M9"/>
    <mergeCell ref="L6:L9"/>
    <mergeCell ref="I6:I9"/>
    <mergeCell ref="J6:J9"/>
    <mergeCell ref="K6:K9"/>
    <mergeCell ref="N6:N9"/>
    <mergeCell ref="O6:O9"/>
    <mergeCell ref="K2:O2"/>
    <mergeCell ref="A3:O3"/>
    <mergeCell ref="N5:O5"/>
    <mergeCell ref="A6:A9"/>
    <mergeCell ref="B6:B9"/>
    <mergeCell ref="C6:C9"/>
    <mergeCell ref="D6:D9"/>
    <mergeCell ref="E6:E9"/>
  </mergeCells>
  <printOptions/>
  <pageMargins left="0.31496062992125984" right="0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2019-05-09T08:30:15Z</cp:lastPrinted>
  <dcterms:created xsi:type="dcterms:W3CDTF">2015-04-19T09:27:33Z</dcterms:created>
  <dcterms:modified xsi:type="dcterms:W3CDTF">2019-05-09T08:30:18Z</dcterms:modified>
  <cp:category/>
  <cp:version/>
  <cp:contentType/>
  <cp:contentStatus/>
</cp:coreProperties>
</file>