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4EC539CB-0897-4123-813D-15417381011E}" xr6:coauthVersionLast="43" xr6:coauthVersionMax="43" xr10:uidLastSave="{00000000-0000-0000-0000-000000000000}"/>
  <bookViews>
    <workbookView xWindow="0" yWindow="600" windowWidth="28800" windowHeight="15600" xr2:uid="{354A5D6F-DFFD-41BA-AC62-5850DBDBE71C}"/>
  </bookViews>
  <sheets>
    <sheet name="Önkormányz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9" i="1" l="1"/>
  <c r="E79" i="1"/>
  <c r="D79" i="1"/>
  <c r="F75" i="1"/>
  <c r="E75" i="1"/>
  <c r="D75" i="1"/>
  <c r="F72" i="1"/>
  <c r="F76" i="1" s="1"/>
  <c r="E72" i="1"/>
  <c r="E76" i="1" s="1"/>
  <c r="D72" i="1"/>
  <c r="F68" i="1"/>
  <c r="E68" i="1"/>
  <c r="D68" i="1"/>
  <c r="D76" i="1" s="1"/>
  <c r="F63" i="1"/>
  <c r="E63" i="1"/>
  <c r="E80" i="1" s="1"/>
  <c r="D63" i="1"/>
  <c r="D80" i="1" s="1"/>
  <c r="F56" i="1"/>
  <c r="E56" i="1"/>
  <c r="D56" i="1"/>
  <c r="F53" i="1"/>
  <c r="E53" i="1"/>
  <c r="E54" i="1" s="1"/>
  <c r="D53" i="1"/>
  <c r="F50" i="1"/>
  <c r="F54" i="1" s="1"/>
  <c r="E50" i="1"/>
  <c r="D50" i="1"/>
  <c r="F48" i="1"/>
  <c r="D48" i="1"/>
  <c r="D54" i="1" s="1"/>
  <c r="F45" i="1"/>
  <c r="E45" i="1"/>
  <c r="D45" i="1"/>
  <c r="F39" i="1"/>
  <c r="F46" i="1" s="1"/>
  <c r="E39" i="1"/>
  <c r="E46" i="1" s="1"/>
  <c r="D39" i="1"/>
  <c r="D46" i="1" s="1"/>
  <c r="D26" i="1"/>
  <c r="F25" i="1"/>
  <c r="E25" i="1"/>
  <c r="E26" i="1" s="1"/>
  <c r="D25" i="1"/>
  <c r="F23" i="1"/>
  <c r="F26" i="1" s="1"/>
  <c r="D23" i="1"/>
  <c r="F21" i="1"/>
  <c r="D21" i="1"/>
  <c r="F20" i="1"/>
  <c r="E20" i="1"/>
  <c r="E21" i="1" s="1"/>
  <c r="D20" i="1"/>
  <c r="F18" i="1"/>
  <c r="F17" i="1"/>
  <c r="E17" i="1"/>
  <c r="D17" i="1"/>
  <c r="F13" i="1"/>
  <c r="E13" i="1"/>
  <c r="D13" i="1"/>
  <c r="D18" i="1" s="1"/>
  <c r="D57" i="1" s="1"/>
  <c r="F9" i="1"/>
  <c r="E9" i="1"/>
  <c r="E18" i="1" s="1"/>
  <c r="D9" i="1"/>
  <c r="E57" i="1" l="1"/>
  <c r="F80" i="1"/>
  <c r="F57" i="1"/>
</calcChain>
</file>

<file path=xl/sharedStrings.xml><?xml version="1.0" encoding="utf-8"?>
<sst xmlns="http://schemas.openxmlformats.org/spreadsheetml/2006/main" count="228" uniqueCount="228">
  <si>
    <t>4 /B. melléklet</t>
  </si>
  <si>
    <t>a 7/2019 (V. 07.) Önkormányzati Rendelethez</t>
  </si>
  <si>
    <t>2018. évi MÉRLEG - Tiszagyulaháza Község Önkormányzata (Ft)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</si>
  <si>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</si>
  <si>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</si>
  <si>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</si>
  <si>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</si>
  <si>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</si>
  <si>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</si>
  <si>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</si>
  <si>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</si>
  <si>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</si>
  <si>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ESZKÖZÖK</t>
  </si>
  <si>
    <t>01</t>
  </si>
  <si>
    <t>A/I/2</t>
  </si>
  <si>
    <t>Szellemi termékek</t>
  </si>
  <si>
    <t>02</t>
  </si>
  <si>
    <t>A/I</t>
  </si>
  <si>
    <t>Immateriális javak (=A/I/1+A/I/2+A/I/3)</t>
  </si>
  <si>
    <t>03</t>
  </si>
  <si>
    <t>A/II/1</t>
  </si>
  <si>
    <t>Ingatlanok és a kapcsolódó vagyoni értékű jogok</t>
  </si>
  <si>
    <t>04</t>
  </si>
  <si>
    <t>A/II/2</t>
  </si>
  <si>
    <t>Gépek,berendezések,felszerelések,járművek</t>
  </si>
  <si>
    <t>05</t>
  </si>
  <si>
    <t xml:space="preserve">A/II/4 </t>
  </si>
  <si>
    <t>Beruházások, felújítások</t>
  </si>
  <si>
    <t>06</t>
  </si>
  <si>
    <t>A/II</t>
  </si>
  <si>
    <t xml:space="preserve">Tárgyi eszközök (=A/II/1+…+A/II/5) </t>
  </si>
  <si>
    <t>07</t>
  </si>
  <si>
    <t>A/III/1</t>
  </si>
  <si>
    <t xml:space="preserve">Tartós részesedések (=A/III/1a+…+A/III/1e) </t>
  </si>
  <si>
    <t>08</t>
  </si>
  <si>
    <t>A/III/1e</t>
  </si>
  <si>
    <t xml:space="preserve">     - ebből: egyéb tartós részesedések</t>
  </si>
  <si>
    <t>09</t>
  </si>
  <si>
    <t>A/III/2</t>
  </si>
  <si>
    <t>Tartós hitelviszonyt megtestesítő értékpapírok (&gt;=A/III/2a+A/III/2b)</t>
  </si>
  <si>
    <t>10</t>
  </si>
  <si>
    <t>A/III</t>
  </si>
  <si>
    <t xml:space="preserve">Befektetett pénzügyi eszközök (=A/III/1+A/III/2+A/III/3) </t>
  </si>
  <si>
    <t>11</t>
  </si>
  <si>
    <t>A)</t>
  </si>
  <si>
    <t xml:space="preserve">NEMZETI VAGYONBA TARTOZÓ BEFEKTETETT ESZKÖZÖK (=A/I+A/II+A/III+A/IV) </t>
  </si>
  <si>
    <t>12</t>
  </si>
  <si>
    <t>B/I/4</t>
  </si>
  <si>
    <t>Befejezetlen termelés, félkész termékek, késztermékek</t>
  </si>
  <si>
    <t>13</t>
  </si>
  <si>
    <t>B/I</t>
  </si>
  <si>
    <t>Készletek (=B/I/1+…+B/I/5)</t>
  </si>
  <si>
    <t>14</t>
  </si>
  <si>
    <t>B)</t>
  </si>
  <si>
    <t>NEMZETI VAGYONBA TARTOZÓ FORGÓESZKÖZÖK (=B/I+B/II)</t>
  </si>
  <si>
    <t>15</t>
  </si>
  <si>
    <t>C/II/1</t>
  </si>
  <si>
    <t>Forintpénztár</t>
  </si>
  <si>
    <t>16</t>
  </si>
  <si>
    <t>C/II</t>
  </si>
  <si>
    <t>Pénztárak, csekkek, betétkönyvek (=C/II/1+C/II/2+C/II/3)</t>
  </si>
  <si>
    <t>17</t>
  </si>
  <si>
    <t>C/III/1</t>
  </si>
  <si>
    <t>Kincstáron kívüli forintszámlák</t>
  </si>
  <si>
    <t>18</t>
  </si>
  <si>
    <t>C/III</t>
  </si>
  <si>
    <t>Forintszámlák (=C/III/1+C/III/2)</t>
  </si>
  <si>
    <t>19</t>
  </si>
  <si>
    <t>C)</t>
  </si>
  <si>
    <t xml:space="preserve">PÉNZESZKÖZÖK (=C/I…+C/V) </t>
  </si>
  <si>
    <t>20</t>
  </si>
  <si>
    <t>D/I/3</t>
  </si>
  <si>
    <t>Költségvetési évben esedékes követelések közhatalmi bevételre (=D/I/3a+…+D/I/3f)</t>
  </si>
  <si>
    <t>21</t>
  </si>
  <si>
    <t>D/I/3d</t>
  </si>
  <si>
    <t xml:space="preserve">     - ebből: költségvetési évben esedékes követelések vagyoni típusú adókra</t>
  </si>
  <si>
    <t>22</t>
  </si>
  <si>
    <t>D/I/3e</t>
  </si>
  <si>
    <t xml:space="preserve">     - ebből: költségvetési évben esedékes követelések termékek és szolgáltatások adóira</t>
  </si>
  <si>
    <t>23</t>
  </si>
  <si>
    <t>D/I/3f</t>
  </si>
  <si>
    <t xml:space="preserve">     - ebből: költségvetési éveben esedékes követelések egyéb közhatalmi bevételekre</t>
  </si>
  <si>
    <t>24</t>
  </si>
  <si>
    <t>D/I/4</t>
  </si>
  <si>
    <t>Költségvetési évben esedékes követelések működési bevételre (=D/I/4a+…+D/I/4i)</t>
  </si>
  <si>
    <t>25</t>
  </si>
  <si>
    <t>D/I/4a</t>
  </si>
  <si>
    <t xml:space="preserve">     - ebből: költségvetési évben esedékes követelések készletértékesítés ellenértéke, szolgáltatások ellenértéke, közvetített szolgáltatások ellenértékére</t>
  </si>
  <si>
    <t>26</t>
  </si>
  <si>
    <t>D/I/4c</t>
  </si>
  <si>
    <t xml:space="preserve">      -ebből: költségvetési évben esedékes követelések ellátási díjakra</t>
  </si>
  <si>
    <t>27</t>
  </si>
  <si>
    <t>D/I/4d</t>
  </si>
  <si>
    <t xml:space="preserve">      -ebből: költségvetési évben esedékes követelések kiszámlázott általános forgalmi adóra</t>
  </si>
  <si>
    <t>28</t>
  </si>
  <si>
    <t>D/I/4f</t>
  </si>
  <si>
    <t xml:space="preserve">      -ebből: költségvetési évben esedékes követelések kamatbevételekre és más nyereségjellegű bevételekre</t>
  </si>
  <si>
    <t>29</t>
  </si>
  <si>
    <t>D/I/4i</t>
  </si>
  <si>
    <t xml:space="preserve">       -ebből: költségvetési évben esedékes követelések egyéb működési bevételekre </t>
  </si>
  <si>
    <t>30</t>
  </si>
  <si>
    <t>D/I/6</t>
  </si>
  <si>
    <t>Költségvetési évben esedékes követelések működési célú átvett pénzeszközre (&gt;=D/I/6a+D/I/6b+D/I/6c)</t>
  </si>
  <si>
    <t>31</t>
  </si>
  <si>
    <t>D/I/6c</t>
  </si>
  <si>
    <t xml:space="preserve">       - ebből: költségvetési évben esedékes követelések működési célú visszatérítendő támogatások, kölcsönök visszatérülése államháztartáson kívülről</t>
  </si>
  <si>
    <t>32</t>
  </si>
  <si>
    <t>D/I</t>
  </si>
  <si>
    <t xml:space="preserve">Költségvetési évben esedékes követelések (=D/I/1+…+D/I/8) </t>
  </si>
  <si>
    <t>33</t>
  </si>
  <si>
    <t>D/III/1</t>
  </si>
  <si>
    <t>Adott előlegek (=D/III/1a+…+D/III/1f)</t>
  </si>
  <si>
    <t>34</t>
  </si>
  <si>
    <t>D/III/1d</t>
  </si>
  <si>
    <t xml:space="preserve">      -ebből: igénybe vett szolgáltatásra adott előlegek</t>
  </si>
  <si>
    <t>35</t>
  </si>
  <si>
    <t>D/III/1e</t>
  </si>
  <si>
    <t xml:space="preserve">      - ebből: foglalkoztatottaknak adott előlegek</t>
  </si>
  <si>
    <t>36</t>
  </si>
  <si>
    <t>D/III/4</t>
  </si>
  <si>
    <t>Forgótőke elszámolása</t>
  </si>
  <si>
    <t>37</t>
  </si>
  <si>
    <t xml:space="preserve">D/III/7 </t>
  </si>
  <si>
    <t>Folyósított, megelőlegezett társadalombiztosítási és családtámogatási ellátások elszámolása</t>
  </si>
  <si>
    <t>38</t>
  </si>
  <si>
    <t>D/III</t>
  </si>
  <si>
    <t xml:space="preserve">Követelés jellegű sajátos elszámolások (=D/III/1+…+D/III/9)  </t>
  </si>
  <si>
    <t>39</t>
  </si>
  <si>
    <t>D)</t>
  </si>
  <si>
    <t xml:space="preserve">KÖVETELÉSEK (=D/I+D/II+D/III) </t>
  </si>
  <si>
    <t>40</t>
  </si>
  <si>
    <t>E/I/2</t>
  </si>
  <si>
    <t>Más előzetesen felszámított levonható általános forgalmi adó</t>
  </si>
  <si>
    <t>41</t>
  </si>
  <si>
    <t>E/I</t>
  </si>
  <si>
    <t xml:space="preserve">Előzetesen felszámított általános forgalmi adó elszámolása (=E/I/1+…+E/I/4) </t>
  </si>
  <si>
    <t>42</t>
  </si>
  <si>
    <t>E/II/2</t>
  </si>
  <si>
    <t>Más fizetendő általános forgalmi adó</t>
  </si>
  <si>
    <t>43</t>
  </si>
  <si>
    <t>E/II</t>
  </si>
  <si>
    <t>Fizetendő általános forgalmi adó elszámolása (=E/II/1+E/II/2)</t>
  </si>
  <si>
    <t>44</t>
  </si>
  <si>
    <t>E/III/1</t>
  </si>
  <si>
    <t>December haviilletmények, munkabérek elszámolása</t>
  </si>
  <si>
    <t>45</t>
  </si>
  <si>
    <t>E/III/2</t>
  </si>
  <si>
    <t>Utalványok, bérletek és más hasonló, készpénz-helyettesítő fizetési eszköznek nem minősülő eszközök elszámolásai</t>
  </si>
  <si>
    <t>46</t>
  </si>
  <si>
    <t>E/III</t>
  </si>
  <si>
    <t>Egyéb sajátos eszközoldali elszámolások (=E/III/1+E/III/2)</t>
  </si>
  <si>
    <t>47</t>
  </si>
  <si>
    <t>E)</t>
  </si>
  <si>
    <t xml:space="preserve"> EGYÉB SAJÁTOS ELSZÁMOLÁSOK (=E/I+E/II+E/III)</t>
  </si>
  <si>
    <t>48</t>
  </si>
  <si>
    <t>F/2</t>
  </si>
  <si>
    <t>Költségek, ráfordítások aktív időbeli elhatárolása</t>
  </si>
  <si>
    <t>49</t>
  </si>
  <si>
    <t>F)</t>
  </si>
  <si>
    <t>AKTÍV IDŐBELI ELHATÁROLÁSOK (=F/1+F/2+F/3)</t>
  </si>
  <si>
    <t>50</t>
  </si>
  <si>
    <t xml:space="preserve">ESZKÖZÖK ÖSSZESEN (=A+B+C+D+E+F) </t>
  </si>
  <si>
    <t>FORRÁSOK</t>
  </si>
  <si>
    <t>51</t>
  </si>
  <si>
    <t>G/I</t>
  </si>
  <si>
    <t>Nemzeti vagyon induláskori értéke</t>
  </si>
  <si>
    <t>52</t>
  </si>
  <si>
    <t>G/III</t>
  </si>
  <si>
    <t>Egyéb eszközök induláskori értéke és változásai</t>
  </si>
  <si>
    <t>53</t>
  </si>
  <si>
    <t>G/IV</t>
  </si>
  <si>
    <t>Felhamozott eredmény</t>
  </si>
  <si>
    <t>54</t>
  </si>
  <si>
    <t>G/VI</t>
  </si>
  <si>
    <t>Mérleg szerinti eredmény</t>
  </si>
  <si>
    <t>55</t>
  </si>
  <si>
    <t>G)</t>
  </si>
  <si>
    <t xml:space="preserve">SAJÁT TŐKE (=G/I+…+G/VI) </t>
  </si>
  <si>
    <t>56</t>
  </si>
  <si>
    <t>H/I/1</t>
  </si>
  <si>
    <t>Költségvetési évben esedékes kötelezettségek személyi juttatásokra</t>
  </si>
  <si>
    <t>57</t>
  </si>
  <si>
    <t>H/I/3</t>
  </si>
  <si>
    <t>Költségvetési évben esedékes kötelezettségek dologi kiadásokra</t>
  </si>
  <si>
    <t>58</t>
  </si>
  <si>
    <t>H/I/6</t>
  </si>
  <si>
    <t>Költségvetési évben esedékes kötelezettségek beruházásokra</t>
  </si>
  <si>
    <t>59</t>
  </si>
  <si>
    <t>H/I/7</t>
  </si>
  <si>
    <t>Költségvetési évben esedékes kötelezettségek felújításokra</t>
  </si>
  <si>
    <t>60</t>
  </si>
  <si>
    <t>H/I</t>
  </si>
  <si>
    <t xml:space="preserve">Költségvetési évben esedékes kötelezettségek (=H/I/1+…H/I/9) </t>
  </si>
  <si>
    <t>61</t>
  </si>
  <si>
    <t>H/II/3</t>
  </si>
  <si>
    <t>Költségvetési évet követően esedékes kötelezettségek dologi kiadásokra</t>
  </si>
  <si>
    <t>62</t>
  </si>
  <si>
    <t>H/II/9</t>
  </si>
  <si>
    <t>Költségvetési évet követően esedékes kötelezettségek finanszírozási kiadásokra (&gt;=H/II/9a+…+H/II/9j)</t>
  </si>
  <si>
    <t>63</t>
  </si>
  <si>
    <t>H/II/9e</t>
  </si>
  <si>
    <t xml:space="preserve">      -ebből: költségvetési évet követően esedékes kötelezettségek államháztartáson belüli megelőlegezések visszafizetésére</t>
  </si>
  <si>
    <t>64</t>
  </si>
  <si>
    <t>H/II</t>
  </si>
  <si>
    <t xml:space="preserve">Költségvetési évet követően esedékes kötelezettségek (=H/II/1+…H/II/9) </t>
  </si>
  <si>
    <t>65</t>
  </si>
  <si>
    <t>H/III/1</t>
  </si>
  <si>
    <t>Kapott előlegek</t>
  </si>
  <si>
    <t>66</t>
  </si>
  <si>
    <t>H/III/3</t>
  </si>
  <si>
    <t>Más szervezetet megillető bevételek elszámolása</t>
  </si>
  <si>
    <t>67</t>
  </si>
  <si>
    <t>H/III</t>
  </si>
  <si>
    <t xml:space="preserve">Kötelezettség jellegű sajátos elszámolások (=H/III/1+…+H/III/10) </t>
  </si>
  <si>
    <t>68</t>
  </si>
  <si>
    <t xml:space="preserve">H) </t>
  </si>
  <si>
    <t xml:space="preserve">KÖTELEZETTSÉGEK (=H/I+H/II+H/III) </t>
  </si>
  <si>
    <t>69</t>
  </si>
  <si>
    <t>J/2</t>
  </si>
  <si>
    <t>Költségek,ráfordítások passzív időbeli elhatárolása</t>
  </si>
  <si>
    <t>70</t>
  </si>
  <si>
    <t>J/3</t>
  </si>
  <si>
    <t>Halasztott eredményszemléletű bevételek</t>
  </si>
  <si>
    <t>71</t>
  </si>
  <si>
    <t>J)</t>
  </si>
  <si>
    <t xml:space="preserve">PASSZÍV IDŐBELI ELHATÁROLÁSOK (=J/1+J/2+J/3) </t>
  </si>
  <si>
    <t>72</t>
  </si>
  <si>
    <t xml:space="preserve">FORRÁSOK ÖSSZESEN (=G+H+I+J)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</si>
</sst>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3" fontId="0" fillId="0" borderId="1" xfId="0" applyNumberFormat="1" applyBorder="1"/>
    <xf numFmtId="49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3" fontId="0" fillId="0" borderId="1" xfId="0" applyNumberFormat="1" applyFont="1" applyBorder="1"/>
    <xf numFmtId="0" fontId="0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164" fontId="1" fillId="0" borderId="1" xfId="0" applyNumberFormat="1" applyFont="1" applyBorder="1"/>
    <xf numFmtId="0" fontId="0" fillId="0" borderId="2" xfId="0" applyFont="1" applyBorder="1"/>
    <xf numFmtId="0" fontId="0" fillId="0" borderId="3" xfId="0" applyFont="1" applyBorder="1"/>
    <xf numFmtId="164" fontId="0" fillId="0" borderId="1" xfId="0" applyNumberFormat="1" applyFont="1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35B3-5690-41C5-9F13-589E1A5ED4A1}">
  <dimension ref="A1:F80"/>
  <sheetViews>
    <sheetView tabSelected="1" workbookViewId="0">
      <selection activeCell="C2" sqref="C2"/>
    </sheetView>
  </sheetViews>
  <sheetFormatPr defaultRowHeight="15" x14ac:dyDescent="0.25"/>
  <cols>
    <col min="2" max="2" width="8.85546875" customWidth="1"/>
    <col min="3" max="3" width="138.85546875" customWidth="1"/>
    <col min="4" max="4" width="16.7109375" customWidth="1"/>
    <col min="5" max="5" width="14.28515625" customWidth="1"/>
    <col min="6" max="6" width="16" customWidth="1"/>
  </cols>
  <sheetData>
    <row r="1" spans="1:6" x14ac:dyDescent="0.25">
      <c r="F1" s="1" t="s">
        <v>0</v>
      </c>
    </row>
    <row r="2" spans="1:6" x14ac:dyDescent="0.25">
      <c r="F2" s="1" t="s">
        <v>1</v>
      </c>
    </row>
    <row r="4" spans="1:6" x14ac:dyDescent="0.25">
      <c r="A4" s="2" t="s">
        <v>2</v>
      </c>
      <c r="B4" s="2"/>
      <c r="C4" s="2"/>
      <c r="D4" s="2"/>
      <c r="E4" s="2"/>
      <c r="F4" s="2"/>
    </row>
    <row r="5" spans="1:6" x14ac:dyDescent="0.25">
      <c r="A5" s="3"/>
      <c r="B5" s="4" t="s">
        <v>3</v>
      </c>
      <c r="C5" s="4"/>
      <c r="D5" s="5" t="s">
        <v>4</v>
      </c>
      <c r="E5" s="5" t="s">
        <v>5</v>
      </c>
      <c r="F5" s="5" t="s">
        <v>6</v>
      </c>
    </row>
    <row r="6" spans="1:6" x14ac:dyDescent="0.25">
      <c r="A6" s="3" t="s">
        <v>7</v>
      </c>
      <c r="B6" s="4" t="s">
        <v>8</v>
      </c>
      <c r="C6" s="4"/>
      <c r="D6" s="5" t="s">
        <v>9</v>
      </c>
      <c r="E6" s="5" t="s">
        <v>10</v>
      </c>
      <c r="F6" s="5" t="s">
        <v>11</v>
      </c>
    </row>
    <row r="7" spans="1:6" x14ac:dyDescent="0.25">
      <c r="A7" s="6"/>
      <c r="B7" s="7" t="s">
        <v>12</v>
      </c>
      <c r="C7" s="7"/>
      <c r="D7" s="8"/>
      <c r="E7" s="8"/>
      <c r="F7" s="8"/>
    </row>
    <row r="8" spans="1:6" s="13" customFormat="1" x14ac:dyDescent="0.25">
      <c r="A8" s="9" t="s">
        <v>13</v>
      </c>
      <c r="B8" s="10" t="s">
        <v>14</v>
      </c>
      <c r="C8" s="11" t="s">
        <v>15</v>
      </c>
      <c r="D8" s="12">
        <v>690000</v>
      </c>
      <c r="E8" s="12">
        <v>0</v>
      </c>
      <c r="F8" s="12">
        <v>665000</v>
      </c>
    </row>
    <row r="9" spans="1:6" s="17" customFormat="1" x14ac:dyDescent="0.25">
      <c r="A9" s="9" t="s">
        <v>16</v>
      </c>
      <c r="B9" s="14" t="s">
        <v>17</v>
      </c>
      <c r="C9" s="15" t="s">
        <v>18</v>
      </c>
      <c r="D9" s="16">
        <f>SUM(D8)</f>
        <v>690000</v>
      </c>
      <c r="E9" s="16">
        <f>SUM(E8)</f>
        <v>0</v>
      </c>
      <c r="F9" s="16">
        <f>SUM(F8)</f>
        <v>665000</v>
      </c>
    </row>
    <row r="10" spans="1:6" x14ac:dyDescent="0.25">
      <c r="A10" s="9" t="s">
        <v>19</v>
      </c>
      <c r="B10" s="18" t="s">
        <v>20</v>
      </c>
      <c r="C10" s="19" t="s">
        <v>21</v>
      </c>
      <c r="D10" s="20">
        <v>606084548</v>
      </c>
      <c r="E10" s="20">
        <v>0</v>
      </c>
      <c r="F10" s="20">
        <v>603728534</v>
      </c>
    </row>
    <row r="11" spans="1:6" x14ac:dyDescent="0.25">
      <c r="A11" s="9" t="s">
        <v>22</v>
      </c>
      <c r="B11" s="18" t="s">
        <v>23</v>
      </c>
      <c r="C11" s="19" t="s">
        <v>24</v>
      </c>
      <c r="D11" s="20">
        <v>12941663</v>
      </c>
      <c r="E11" s="20">
        <v>0</v>
      </c>
      <c r="F11" s="20">
        <v>11394832</v>
      </c>
    </row>
    <row r="12" spans="1:6" x14ac:dyDescent="0.25">
      <c r="A12" s="9" t="s">
        <v>25</v>
      </c>
      <c r="B12" s="18" t="s">
        <v>26</v>
      </c>
      <c r="C12" s="19" t="s">
        <v>27</v>
      </c>
      <c r="D12" s="20">
        <v>5469765</v>
      </c>
      <c r="E12" s="20">
        <v>0</v>
      </c>
      <c r="F12" s="20">
        <v>39484275</v>
      </c>
    </row>
    <row r="13" spans="1:6" x14ac:dyDescent="0.25">
      <c r="A13" s="9" t="s">
        <v>28</v>
      </c>
      <c r="B13" s="21" t="s">
        <v>29</v>
      </c>
      <c r="C13" s="22" t="s">
        <v>30</v>
      </c>
      <c r="D13" s="23">
        <f>SUM(D10:D12)</f>
        <v>624495976</v>
      </c>
      <c r="E13" s="23">
        <f>SUM(E10:E12)</f>
        <v>0</v>
      </c>
      <c r="F13" s="23">
        <f>SUM(F10:F12)</f>
        <v>654607641</v>
      </c>
    </row>
    <row r="14" spans="1:6" x14ac:dyDescent="0.25">
      <c r="A14" s="9" t="s">
        <v>31</v>
      </c>
      <c r="B14" s="18" t="s">
        <v>32</v>
      </c>
      <c r="C14" s="19" t="s">
        <v>33</v>
      </c>
      <c r="D14" s="20">
        <v>1067200</v>
      </c>
      <c r="E14" s="20">
        <v>0</v>
      </c>
      <c r="F14" s="20">
        <v>968993</v>
      </c>
    </row>
    <row r="15" spans="1:6" x14ac:dyDescent="0.25">
      <c r="A15" s="9" t="s">
        <v>34</v>
      </c>
      <c r="B15" s="18" t="s">
        <v>35</v>
      </c>
      <c r="C15" s="19" t="s">
        <v>36</v>
      </c>
      <c r="D15" s="20">
        <v>1067200</v>
      </c>
      <c r="E15" s="20">
        <v>0</v>
      </c>
      <c r="F15" s="20">
        <v>968993</v>
      </c>
    </row>
    <row r="16" spans="1:6" x14ac:dyDescent="0.25">
      <c r="A16" s="9" t="s">
        <v>37</v>
      </c>
      <c r="B16" s="18" t="s">
        <v>38</v>
      </c>
      <c r="C16" s="19" t="s">
        <v>39</v>
      </c>
      <c r="D16" s="20">
        <v>50000</v>
      </c>
      <c r="E16" s="20">
        <v>0</v>
      </c>
      <c r="F16" s="20">
        <v>50000</v>
      </c>
    </row>
    <row r="17" spans="1:6" x14ac:dyDescent="0.25">
      <c r="A17" s="9" t="s">
        <v>40</v>
      </c>
      <c r="B17" s="21" t="s">
        <v>41</v>
      </c>
      <c r="C17" s="22" t="s">
        <v>42</v>
      </c>
      <c r="D17" s="23">
        <f>SUM(D14+D16)</f>
        <v>1117200</v>
      </c>
      <c r="E17" s="23">
        <f>SUM(E14,)</f>
        <v>0</v>
      </c>
      <c r="F17" s="23">
        <f>SUM(F14+F16)</f>
        <v>1018993</v>
      </c>
    </row>
    <row r="18" spans="1:6" x14ac:dyDescent="0.25">
      <c r="A18" s="9" t="s">
        <v>43</v>
      </c>
      <c r="B18" s="21" t="s">
        <v>44</v>
      </c>
      <c r="C18" s="22" t="s">
        <v>45</v>
      </c>
      <c r="D18" s="23">
        <f>SUM(D9+D13+D17)</f>
        <v>626303176</v>
      </c>
      <c r="E18" s="23">
        <f>SUM(E9+E13+E17)</f>
        <v>0</v>
      </c>
      <c r="F18" s="23">
        <f>SUM(F9+F13+F17)</f>
        <v>656291634</v>
      </c>
    </row>
    <row r="19" spans="1:6" x14ac:dyDescent="0.25">
      <c r="A19" s="9" t="s">
        <v>46</v>
      </c>
      <c r="B19" s="24" t="s">
        <v>47</v>
      </c>
      <c r="C19" s="25" t="s">
        <v>48</v>
      </c>
      <c r="D19" s="26">
        <v>592312</v>
      </c>
      <c r="E19" s="26">
        <v>0</v>
      </c>
      <c r="F19" s="26">
        <v>692721</v>
      </c>
    </row>
    <row r="20" spans="1:6" x14ac:dyDescent="0.25">
      <c r="A20" s="9" t="s">
        <v>49</v>
      </c>
      <c r="B20" s="21" t="s">
        <v>50</v>
      </c>
      <c r="C20" s="22" t="s">
        <v>51</v>
      </c>
      <c r="D20" s="23">
        <f>SUM(D19)</f>
        <v>592312</v>
      </c>
      <c r="E20" s="23">
        <f t="shared" ref="E20:E21" si="0">SUM(E19)</f>
        <v>0</v>
      </c>
      <c r="F20" s="23">
        <f>SUM(F19)</f>
        <v>692721</v>
      </c>
    </row>
    <row r="21" spans="1:6" x14ac:dyDescent="0.25">
      <c r="A21" s="9" t="s">
        <v>52</v>
      </c>
      <c r="B21" s="21" t="s">
        <v>53</v>
      </c>
      <c r="C21" s="22" t="s">
        <v>54</v>
      </c>
      <c r="D21" s="23">
        <f>SUM(D20)</f>
        <v>592312</v>
      </c>
      <c r="E21" s="23">
        <f t="shared" si="0"/>
        <v>0</v>
      </c>
      <c r="F21" s="23">
        <f>SUM(F20)</f>
        <v>692721</v>
      </c>
    </row>
    <row r="22" spans="1:6" x14ac:dyDescent="0.25">
      <c r="A22" s="9" t="s">
        <v>55</v>
      </c>
      <c r="B22" s="18" t="s">
        <v>56</v>
      </c>
      <c r="C22" s="19" t="s">
        <v>57</v>
      </c>
      <c r="D22" s="20">
        <v>190730</v>
      </c>
      <c r="E22" s="20">
        <v>0</v>
      </c>
      <c r="F22" s="20">
        <v>5650</v>
      </c>
    </row>
    <row r="23" spans="1:6" x14ac:dyDescent="0.25">
      <c r="A23" s="9" t="s">
        <v>58</v>
      </c>
      <c r="B23" s="21" t="s">
        <v>59</v>
      </c>
      <c r="C23" s="22" t="s">
        <v>60</v>
      </c>
      <c r="D23" s="23">
        <f>SUM(D22)</f>
        <v>190730</v>
      </c>
      <c r="E23" s="23">
        <v>0</v>
      </c>
      <c r="F23" s="23">
        <f>SUM(F22)</f>
        <v>5650</v>
      </c>
    </row>
    <row r="24" spans="1:6" x14ac:dyDescent="0.25">
      <c r="A24" s="9" t="s">
        <v>61</v>
      </c>
      <c r="B24" s="18" t="s">
        <v>62</v>
      </c>
      <c r="C24" s="19" t="s">
        <v>63</v>
      </c>
      <c r="D24" s="20">
        <v>51933413</v>
      </c>
      <c r="E24" s="20">
        <v>0</v>
      </c>
      <c r="F24" s="20">
        <v>49259810</v>
      </c>
    </row>
    <row r="25" spans="1:6" x14ac:dyDescent="0.25">
      <c r="A25" s="9" t="s">
        <v>64</v>
      </c>
      <c r="B25" s="21" t="s">
        <v>65</v>
      </c>
      <c r="C25" s="22" t="s">
        <v>66</v>
      </c>
      <c r="D25" s="23">
        <f>SUM(D24:D24)</f>
        <v>51933413</v>
      </c>
      <c r="E25" s="23">
        <f>SUM(E24:E24)</f>
        <v>0</v>
      </c>
      <c r="F25" s="23">
        <f>SUM(F24:F24)</f>
        <v>49259810</v>
      </c>
    </row>
    <row r="26" spans="1:6" x14ac:dyDescent="0.25">
      <c r="A26" s="9" t="s">
        <v>67</v>
      </c>
      <c r="B26" s="21" t="s">
        <v>68</v>
      </c>
      <c r="C26" s="22" t="s">
        <v>69</v>
      </c>
      <c r="D26" s="23">
        <f>SUM(D23,D25)</f>
        <v>52124143</v>
      </c>
      <c r="E26" s="23">
        <f>SUM(E25)</f>
        <v>0</v>
      </c>
      <c r="F26" s="23">
        <f>SUM(F23,F25)</f>
        <v>49265460</v>
      </c>
    </row>
    <row r="27" spans="1:6" x14ac:dyDescent="0.25">
      <c r="A27" s="9" t="s">
        <v>70</v>
      </c>
      <c r="B27" t="s">
        <v>71</v>
      </c>
      <c r="C27" s="19" t="s">
        <v>72</v>
      </c>
      <c r="D27" s="20">
        <v>2482333</v>
      </c>
      <c r="E27" s="20">
        <v>0</v>
      </c>
      <c r="F27" s="20">
        <v>4847303</v>
      </c>
    </row>
    <row r="28" spans="1:6" x14ac:dyDescent="0.25">
      <c r="A28" s="9" t="s">
        <v>73</v>
      </c>
      <c r="B28" s="18" t="s">
        <v>74</v>
      </c>
      <c r="C28" s="19" t="s">
        <v>75</v>
      </c>
      <c r="D28" s="20">
        <v>733224</v>
      </c>
      <c r="E28" s="20">
        <v>0</v>
      </c>
      <c r="F28" s="20">
        <v>884520</v>
      </c>
    </row>
    <row r="29" spans="1:6" x14ac:dyDescent="0.25">
      <c r="A29" s="9" t="s">
        <v>76</v>
      </c>
      <c r="B29" s="18" t="s">
        <v>77</v>
      </c>
      <c r="C29" s="19" t="s">
        <v>78</v>
      </c>
      <c r="D29" s="20">
        <v>1128650</v>
      </c>
      <c r="E29" s="20">
        <v>0</v>
      </c>
      <c r="F29" s="20">
        <v>3346638</v>
      </c>
    </row>
    <row r="30" spans="1:6" x14ac:dyDescent="0.25">
      <c r="A30" s="9" t="s">
        <v>79</v>
      </c>
      <c r="B30" s="18" t="s">
        <v>80</v>
      </c>
      <c r="C30" s="19" t="s">
        <v>81</v>
      </c>
      <c r="D30" s="20">
        <v>620459</v>
      </c>
      <c r="E30" s="20">
        <v>0</v>
      </c>
      <c r="F30" s="20">
        <v>616145</v>
      </c>
    </row>
    <row r="31" spans="1:6" x14ac:dyDescent="0.25">
      <c r="A31" s="9" t="s">
        <v>82</v>
      </c>
      <c r="B31" s="18" t="s">
        <v>83</v>
      </c>
      <c r="C31" s="19" t="s">
        <v>84</v>
      </c>
      <c r="D31" s="20">
        <v>1576259</v>
      </c>
      <c r="E31" s="20">
        <v>0</v>
      </c>
      <c r="F31" s="20">
        <v>1553672</v>
      </c>
    </row>
    <row r="32" spans="1:6" x14ac:dyDescent="0.25">
      <c r="A32" s="9" t="s">
        <v>85</v>
      </c>
      <c r="B32" s="18" t="s">
        <v>86</v>
      </c>
      <c r="C32" s="19" t="s">
        <v>87</v>
      </c>
      <c r="D32" s="20">
        <v>1236484</v>
      </c>
      <c r="E32" s="20">
        <v>0</v>
      </c>
      <c r="F32" s="20">
        <v>1218685</v>
      </c>
    </row>
    <row r="33" spans="1:6" x14ac:dyDescent="0.25">
      <c r="A33" s="9" t="s">
        <v>88</v>
      </c>
      <c r="B33" s="18" t="s">
        <v>89</v>
      </c>
      <c r="C33" s="19" t="s">
        <v>90</v>
      </c>
      <c r="D33" s="20">
        <v>5298</v>
      </c>
      <c r="E33" s="20">
        <v>0</v>
      </c>
      <c r="F33" s="20">
        <v>5298</v>
      </c>
    </row>
    <row r="34" spans="1:6" x14ac:dyDescent="0.25">
      <c r="A34" s="9" t="s">
        <v>91</v>
      </c>
      <c r="B34" s="18" t="s">
        <v>92</v>
      </c>
      <c r="C34" s="19" t="s">
        <v>93</v>
      </c>
      <c r="D34" s="20">
        <v>334477</v>
      </c>
      <c r="E34" s="20">
        <v>0</v>
      </c>
      <c r="F34" s="20">
        <v>329671</v>
      </c>
    </row>
    <row r="35" spans="1:6" x14ac:dyDescent="0.25">
      <c r="A35" s="9" t="s">
        <v>94</v>
      </c>
      <c r="B35" s="18" t="s">
        <v>95</v>
      </c>
      <c r="C35" s="19" t="s">
        <v>96</v>
      </c>
      <c r="D35" s="20">
        <v>0</v>
      </c>
      <c r="E35" s="20">
        <v>0</v>
      </c>
      <c r="F35" s="20">
        <v>12</v>
      </c>
    </row>
    <row r="36" spans="1:6" x14ac:dyDescent="0.25">
      <c r="A36" s="9" t="s">
        <v>97</v>
      </c>
      <c r="B36" s="18" t="s">
        <v>98</v>
      </c>
      <c r="C36" s="19" t="s">
        <v>99</v>
      </c>
      <c r="D36" s="20">
        <v>0</v>
      </c>
      <c r="E36" s="20">
        <v>0</v>
      </c>
      <c r="F36" s="20">
        <v>6</v>
      </c>
    </row>
    <row r="37" spans="1:6" x14ac:dyDescent="0.25">
      <c r="A37" s="9" t="s">
        <v>100</v>
      </c>
      <c r="B37" s="18" t="s">
        <v>101</v>
      </c>
      <c r="C37" s="19" t="s">
        <v>102</v>
      </c>
      <c r="D37" s="20">
        <v>35000</v>
      </c>
      <c r="E37" s="20">
        <v>0</v>
      </c>
      <c r="F37" s="20">
        <v>35000</v>
      </c>
    </row>
    <row r="38" spans="1:6" x14ac:dyDescent="0.25">
      <c r="A38" s="9" t="s">
        <v>103</v>
      </c>
      <c r="B38" s="18" t="s">
        <v>104</v>
      </c>
      <c r="C38" s="19" t="s">
        <v>105</v>
      </c>
      <c r="D38" s="20">
        <v>35000</v>
      </c>
      <c r="E38" s="20">
        <v>0</v>
      </c>
      <c r="F38" s="20">
        <v>35000</v>
      </c>
    </row>
    <row r="39" spans="1:6" x14ac:dyDescent="0.25">
      <c r="A39" s="9" t="s">
        <v>106</v>
      </c>
      <c r="B39" s="21" t="s">
        <v>107</v>
      </c>
      <c r="C39" s="22" t="s">
        <v>108</v>
      </c>
      <c r="D39" s="23">
        <f>SUM(D27,D31+D37)</f>
        <v>4093592</v>
      </c>
      <c r="E39" s="23">
        <f>SUM(,E27,E28,E29,E30,E32,)</f>
        <v>0</v>
      </c>
      <c r="F39" s="23">
        <f>SUM(F27,F31+F37)</f>
        <v>6435975</v>
      </c>
    </row>
    <row r="40" spans="1:6" ht="15" customHeight="1" x14ac:dyDescent="0.25">
      <c r="A40" s="9" t="s">
        <v>109</v>
      </c>
      <c r="B40" s="18" t="s">
        <v>110</v>
      </c>
      <c r="C40" s="27" t="s">
        <v>111</v>
      </c>
      <c r="D40" s="20">
        <v>38680</v>
      </c>
      <c r="E40" s="20">
        <v>0</v>
      </c>
      <c r="F40" s="20">
        <v>54475</v>
      </c>
    </row>
    <row r="41" spans="1:6" ht="15" customHeight="1" x14ac:dyDescent="0.25">
      <c r="A41" s="9" t="s">
        <v>112</v>
      </c>
      <c r="B41" s="18" t="s">
        <v>113</v>
      </c>
      <c r="C41" s="27" t="s">
        <v>114</v>
      </c>
      <c r="D41" s="20">
        <v>23680</v>
      </c>
      <c r="E41" s="20">
        <v>0</v>
      </c>
      <c r="F41" s="20">
        <v>23680</v>
      </c>
    </row>
    <row r="42" spans="1:6" ht="15" customHeight="1" x14ac:dyDescent="0.25">
      <c r="A42" s="9" t="s">
        <v>115</v>
      </c>
      <c r="B42" s="18" t="s">
        <v>116</v>
      </c>
      <c r="C42" s="27" t="s">
        <v>117</v>
      </c>
      <c r="D42" s="20">
        <v>15000</v>
      </c>
      <c r="E42" s="20">
        <v>0</v>
      </c>
      <c r="F42" s="20">
        <v>30795</v>
      </c>
    </row>
    <row r="43" spans="1:6" ht="15" customHeight="1" x14ac:dyDescent="0.25">
      <c r="A43" s="9" t="s">
        <v>118</v>
      </c>
      <c r="B43" s="18" t="s">
        <v>119</v>
      </c>
      <c r="C43" s="27" t="s">
        <v>120</v>
      </c>
      <c r="D43" s="20">
        <v>120000</v>
      </c>
      <c r="E43" s="20">
        <v>0</v>
      </c>
      <c r="F43" s="20">
        <v>145000</v>
      </c>
    </row>
    <row r="44" spans="1:6" ht="15" customHeight="1" x14ac:dyDescent="0.25">
      <c r="A44" s="9" t="s">
        <v>121</v>
      </c>
      <c r="B44" s="18" t="s">
        <v>122</v>
      </c>
      <c r="C44" s="27" t="s">
        <v>123</v>
      </c>
      <c r="D44" s="20">
        <v>41720</v>
      </c>
      <c r="E44" s="20">
        <v>0</v>
      </c>
      <c r="F44" s="20">
        <v>0</v>
      </c>
    </row>
    <row r="45" spans="1:6" ht="15" customHeight="1" x14ac:dyDescent="0.25">
      <c r="A45" s="9" t="s">
        <v>124</v>
      </c>
      <c r="B45" s="21" t="s">
        <v>125</v>
      </c>
      <c r="C45" s="28" t="s">
        <v>126</v>
      </c>
      <c r="D45" s="23">
        <f>SUM(D40,D43+D44)</f>
        <v>200400</v>
      </c>
      <c r="E45" s="23">
        <f>SUM(E40,E43,)</f>
        <v>0</v>
      </c>
      <c r="F45" s="23">
        <f>SUM(F40,F43+F44)</f>
        <v>199475</v>
      </c>
    </row>
    <row r="46" spans="1:6" ht="15" customHeight="1" x14ac:dyDescent="0.25">
      <c r="A46" s="9" t="s">
        <v>127</v>
      </c>
      <c r="B46" s="21" t="s">
        <v>128</v>
      </c>
      <c r="C46" s="28" t="s">
        <v>129</v>
      </c>
      <c r="D46" s="23">
        <f>SUM(D39,D45)</f>
        <v>4293992</v>
      </c>
      <c r="E46" s="23">
        <f>SUM(E39,E45)</f>
        <v>0</v>
      </c>
      <c r="F46" s="23">
        <f>SUM(F39,F45)</f>
        <v>6635450</v>
      </c>
    </row>
    <row r="47" spans="1:6" ht="15" customHeight="1" x14ac:dyDescent="0.25">
      <c r="A47" s="9" t="s">
        <v>130</v>
      </c>
      <c r="B47" s="24" t="s">
        <v>131</v>
      </c>
      <c r="C47" s="29" t="s">
        <v>132</v>
      </c>
      <c r="D47" s="26">
        <v>18348</v>
      </c>
      <c r="E47" s="26">
        <v>0</v>
      </c>
      <c r="F47" s="26">
        <v>1271604</v>
      </c>
    </row>
    <row r="48" spans="1:6" ht="15" customHeight="1" x14ac:dyDescent="0.25">
      <c r="A48" s="9" t="s">
        <v>133</v>
      </c>
      <c r="B48" s="21" t="s">
        <v>134</v>
      </c>
      <c r="C48" s="28" t="s">
        <v>135</v>
      </c>
      <c r="D48" s="23">
        <f>SUM(D47)</f>
        <v>18348</v>
      </c>
      <c r="E48" s="23">
        <v>0</v>
      </c>
      <c r="F48" s="23">
        <f>SUM(F47)</f>
        <v>1271604</v>
      </c>
    </row>
    <row r="49" spans="1:6" ht="15" customHeight="1" x14ac:dyDescent="0.25">
      <c r="A49" s="9" t="s">
        <v>136</v>
      </c>
      <c r="B49" s="24" t="s">
        <v>137</v>
      </c>
      <c r="C49" s="29" t="s">
        <v>138</v>
      </c>
      <c r="D49" s="26">
        <v>-970134</v>
      </c>
      <c r="E49" s="26">
        <v>0</v>
      </c>
      <c r="F49" s="26">
        <v>-2450032</v>
      </c>
    </row>
    <row r="50" spans="1:6" ht="15" customHeight="1" x14ac:dyDescent="0.25">
      <c r="A50" s="9" t="s">
        <v>139</v>
      </c>
      <c r="B50" s="21" t="s">
        <v>140</v>
      </c>
      <c r="C50" s="28" t="s">
        <v>141</v>
      </c>
      <c r="D50" s="23">
        <f>SUM(D49)</f>
        <v>-970134</v>
      </c>
      <c r="E50" s="23">
        <f>SUM(E49)</f>
        <v>0</v>
      </c>
      <c r="F50" s="23">
        <f>SUM(F49)</f>
        <v>-2450032</v>
      </c>
    </row>
    <row r="51" spans="1:6" s="13" customFormat="1" ht="15" customHeight="1" x14ac:dyDescent="0.25">
      <c r="A51" s="9" t="s">
        <v>142</v>
      </c>
      <c r="B51" s="24" t="s">
        <v>143</v>
      </c>
      <c r="C51" s="29" t="s">
        <v>144</v>
      </c>
      <c r="D51" s="26">
        <v>32725</v>
      </c>
      <c r="E51" s="26">
        <v>0</v>
      </c>
      <c r="F51" s="26">
        <v>0</v>
      </c>
    </row>
    <row r="52" spans="1:6" s="13" customFormat="1" ht="15" customHeight="1" x14ac:dyDescent="0.25">
      <c r="A52" s="9" t="s">
        <v>145</v>
      </c>
      <c r="B52" s="24" t="s">
        <v>146</v>
      </c>
      <c r="C52" s="29" t="s">
        <v>147</v>
      </c>
      <c r="D52" s="26">
        <v>5000</v>
      </c>
      <c r="E52" s="26">
        <v>0</v>
      </c>
      <c r="F52" s="26">
        <v>0</v>
      </c>
    </row>
    <row r="53" spans="1:6" s="17" customFormat="1" ht="15" customHeight="1" x14ac:dyDescent="0.25">
      <c r="A53" s="9" t="s">
        <v>148</v>
      </c>
      <c r="B53" s="21" t="s">
        <v>149</v>
      </c>
      <c r="C53" s="28" t="s">
        <v>150</v>
      </c>
      <c r="D53" s="23">
        <f>SUM(D51:D52)</f>
        <v>37725</v>
      </c>
      <c r="E53" s="23">
        <f>SUM(E51:E52)</f>
        <v>0</v>
      </c>
      <c r="F53" s="23">
        <f>SUM(F51:F52)</f>
        <v>0</v>
      </c>
    </row>
    <row r="54" spans="1:6" ht="15" customHeight="1" x14ac:dyDescent="0.25">
      <c r="A54" s="9" t="s">
        <v>151</v>
      </c>
      <c r="B54" s="21" t="s">
        <v>152</v>
      </c>
      <c r="C54" s="28" t="s">
        <v>153</v>
      </c>
      <c r="D54" s="23">
        <f>SUM(D48+D50+D53)</f>
        <v>-914061</v>
      </c>
      <c r="E54" s="23">
        <f>SUM(E48+E50+E53)</f>
        <v>0</v>
      </c>
      <c r="F54" s="23">
        <f>SUM(F48+F50+F53)</f>
        <v>-1178428</v>
      </c>
    </row>
    <row r="55" spans="1:6" s="13" customFormat="1" ht="15" customHeight="1" x14ac:dyDescent="0.25">
      <c r="A55" s="9" t="s">
        <v>154</v>
      </c>
      <c r="B55" s="24" t="s">
        <v>155</v>
      </c>
      <c r="C55" s="29" t="s">
        <v>156</v>
      </c>
      <c r="D55" s="26">
        <v>191021</v>
      </c>
      <c r="E55" s="26">
        <v>0</v>
      </c>
      <c r="F55" s="26">
        <v>191021</v>
      </c>
    </row>
    <row r="56" spans="1:6" ht="15" customHeight="1" x14ac:dyDescent="0.25">
      <c r="A56" s="9" t="s">
        <v>157</v>
      </c>
      <c r="B56" s="21" t="s">
        <v>158</v>
      </c>
      <c r="C56" s="28" t="s">
        <v>159</v>
      </c>
      <c r="D56" s="23">
        <f>SUM(D55)</f>
        <v>191021</v>
      </c>
      <c r="E56" s="23">
        <f>SUM(E55)</f>
        <v>0</v>
      </c>
      <c r="F56" s="23">
        <f>SUM(F55)</f>
        <v>191021</v>
      </c>
    </row>
    <row r="57" spans="1:6" ht="15" customHeight="1" x14ac:dyDescent="0.25">
      <c r="A57" s="9" t="s">
        <v>160</v>
      </c>
      <c r="B57" s="7" t="s">
        <v>161</v>
      </c>
      <c r="C57" s="7"/>
      <c r="D57" s="23">
        <f>SUM(D18+D21+D26+D46+D54+D56)</f>
        <v>682590583</v>
      </c>
      <c r="E57" s="23">
        <f>SUM(E18,+E21+E26,E46,+E54+E56)</f>
        <v>0</v>
      </c>
      <c r="F57" s="23">
        <f>SUM(F18+F21+F26+F46+F54+F56)</f>
        <v>711897858</v>
      </c>
    </row>
    <row r="58" spans="1:6" ht="15" customHeight="1" x14ac:dyDescent="0.25">
      <c r="A58" s="6"/>
      <c r="B58" s="7" t="s">
        <v>162</v>
      </c>
      <c r="C58" s="7"/>
      <c r="D58" s="20"/>
      <c r="E58" s="20"/>
      <c r="F58" s="20"/>
    </row>
    <row r="59" spans="1:6" ht="15" customHeight="1" x14ac:dyDescent="0.25">
      <c r="A59" s="9" t="s">
        <v>163</v>
      </c>
      <c r="B59" s="18" t="s">
        <v>164</v>
      </c>
      <c r="C59" s="27" t="s">
        <v>165</v>
      </c>
      <c r="D59" s="20">
        <v>540735403</v>
      </c>
      <c r="E59" s="20">
        <v>0</v>
      </c>
      <c r="F59" s="20">
        <v>540735403</v>
      </c>
    </row>
    <row r="60" spans="1:6" ht="15" customHeight="1" x14ac:dyDescent="0.25">
      <c r="A60" s="9" t="s">
        <v>166</v>
      </c>
      <c r="B60" s="18" t="s">
        <v>167</v>
      </c>
      <c r="C60" s="27" t="s">
        <v>168</v>
      </c>
      <c r="D60" s="20">
        <v>9267367</v>
      </c>
      <c r="E60" s="20">
        <v>0</v>
      </c>
      <c r="F60" s="20">
        <v>9267367</v>
      </c>
    </row>
    <row r="61" spans="1:6" ht="15" customHeight="1" x14ac:dyDescent="0.25">
      <c r="A61" s="9" t="s">
        <v>169</v>
      </c>
      <c r="B61" s="18" t="s">
        <v>170</v>
      </c>
      <c r="C61" s="27" t="s">
        <v>171</v>
      </c>
      <c r="D61" s="20">
        <v>-45201924</v>
      </c>
      <c r="E61" s="20">
        <v>0</v>
      </c>
      <c r="F61" s="20">
        <v>-102969574</v>
      </c>
    </row>
    <row r="62" spans="1:6" ht="15" customHeight="1" x14ac:dyDescent="0.25">
      <c r="A62" s="9" t="s">
        <v>172</v>
      </c>
      <c r="B62" s="18" t="s">
        <v>173</v>
      </c>
      <c r="C62" s="27" t="s">
        <v>174</v>
      </c>
      <c r="D62" s="20">
        <v>-57767650</v>
      </c>
      <c r="E62" s="20">
        <v>0</v>
      </c>
      <c r="F62" s="20">
        <v>14168891</v>
      </c>
    </row>
    <row r="63" spans="1:6" ht="15" customHeight="1" x14ac:dyDescent="0.25">
      <c r="A63" s="9" t="s">
        <v>175</v>
      </c>
      <c r="B63" s="21" t="s">
        <v>176</v>
      </c>
      <c r="C63" s="28" t="s">
        <v>177</v>
      </c>
      <c r="D63" s="23">
        <f>SUM(D59:D62)</f>
        <v>447033196</v>
      </c>
      <c r="E63" s="23">
        <f>SUM(E58:E62)</f>
        <v>0</v>
      </c>
      <c r="F63" s="23">
        <f>SUM(F59:F62)</f>
        <v>461202087</v>
      </c>
    </row>
    <row r="64" spans="1:6" s="13" customFormat="1" ht="15" customHeight="1" x14ac:dyDescent="0.25">
      <c r="A64" s="9" t="s">
        <v>178</v>
      </c>
      <c r="B64" s="24" t="s">
        <v>179</v>
      </c>
      <c r="C64" s="29" t="s">
        <v>180</v>
      </c>
      <c r="D64" s="26">
        <v>0</v>
      </c>
      <c r="E64" s="26">
        <v>0</v>
      </c>
      <c r="F64" s="26">
        <v>5000</v>
      </c>
    </row>
    <row r="65" spans="1:6" ht="15" customHeight="1" x14ac:dyDescent="0.25">
      <c r="A65" s="9" t="s">
        <v>181</v>
      </c>
      <c r="B65" s="18" t="s">
        <v>182</v>
      </c>
      <c r="C65" s="27" t="s">
        <v>183</v>
      </c>
      <c r="D65" s="20">
        <v>214732</v>
      </c>
      <c r="E65" s="20">
        <v>0</v>
      </c>
      <c r="F65" s="20">
        <v>431212</v>
      </c>
    </row>
    <row r="66" spans="1:6" ht="15" customHeight="1" x14ac:dyDescent="0.25">
      <c r="A66" s="9" t="s">
        <v>184</v>
      </c>
      <c r="B66" s="18" t="s">
        <v>185</v>
      </c>
      <c r="C66" s="27" t="s">
        <v>186</v>
      </c>
      <c r="D66" s="20">
        <v>128835</v>
      </c>
      <c r="E66" s="20">
        <v>0</v>
      </c>
      <c r="F66" s="20">
        <v>61350</v>
      </c>
    </row>
    <row r="67" spans="1:6" ht="15" customHeight="1" x14ac:dyDescent="0.25">
      <c r="A67" s="9" t="s">
        <v>187</v>
      </c>
      <c r="B67" s="18" t="s">
        <v>188</v>
      </c>
      <c r="C67" s="27" t="s">
        <v>189</v>
      </c>
      <c r="D67" s="20">
        <v>1701725</v>
      </c>
      <c r="E67" s="20">
        <v>0</v>
      </c>
      <c r="F67" s="20">
        <v>1701725</v>
      </c>
    </row>
    <row r="68" spans="1:6" ht="15" customHeight="1" x14ac:dyDescent="0.25">
      <c r="A68" s="9" t="s">
        <v>190</v>
      </c>
      <c r="B68" s="21" t="s">
        <v>191</v>
      </c>
      <c r="C68" s="28" t="s">
        <v>192</v>
      </c>
      <c r="D68" s="23">
        <f>SUM(D64:D67)</f>
        <v>2045292</v>
      </c>
      <c r="E68" s="23">
        <f>SUM(E65,E66)</f>
        <v>0</v>
      </c>
      <c r="F68" s="23">
        <f>SUM(F64:F67)</f>
        <v>2199287</v>
      </c>
    </row>
    <row r="69" spans="1:6" ht="15" customHeight="1" x14ac:dyDescent="0.25">
      <c r="A69" s="9" t="s">
        <v>193</v>
      </c>
      <c r="B69" s="18" t="s">
        <v>194</v>
      </c>
      <c r="C69" s="27" t="s">
        <v>195</v>
      </c>
      <c r="D69" s="20">
        <v>0</v>
      </c>
      <c r="E69" s="20">
        <v>0</v>
      </c>
      <c r="F69" s="20">
        <v>238232</v>
      </c>
    </row>
    <row r="70" spans="1:6" ht="15" customHeight="1" x14ac:dyDescent="0.25">
      <c r="A70" s="9" t="s">
        <v>196</v>
      </c>
      <c r="B70" s="18" t="s">
        <v>197</v>
      </c>
      <c r="C70" s="27" t="s">
        <v>198</v>
      </c>
      <c r="D70" s="20">
        <v>1812469</v>
      </c>
      <c r="E70" s="20">
        <v>0</v>
      </c>
      <c r="F70" s="20">
        <v>1764217</v>
      </c>
    </row>
    <row r="71" spans="1:6" ht="15" customHeight="1" x14ac:dyDescent="0.25">
      <c r="A71" s="9" t="s">
        <v>199</v>
      </c>
      <c r="B71" s="18" t="s">
        <v>200</v>
      </c>
      <c r="C71" s="27" t="s">
        <v>201</v>
      </c>
      <c r="D71" s="20">
        <v>1812469</v>
      </c>
      <c r="E71" s="20">
        <v>0</v>
      </c>
      <c r="F71" s="20">
        <v>1764217</v>
      </c>
    </row>
    <row r="72" spans="1:6" ht="15" customHeight="1" x14ac:dyDescent="0.25">
      <c r="A72" s="9" t="s">
        <v>202</v>
      </c>
      <c r="B72" s="21" t="s">
        <v>203</v>
      </c>
      <c r="C72" s="28" t="s">
        <v>204</v>
      </c>
      <c r="D72" s="23">
        <f>SUM(D69:D70)</f>
        <v>1812469</v>
      </c>
      <c r="E72" s="23">
        <f>SUM(E70)</f>
        <v>0</v>
      </c>
      <c r="F72" s="23">
        <f>SUM(F69:F70)</f>
        <v>2002449</v>
      </c>
    </row>
    <row r="73" spans="1:6" ht="15" customHeight="1" x14ac:dyDescent="0.25">
      <c r="A73" s="9" t="s">
        <v>205</v>
      </c>
      <c r="B73" s="18" t="s">
        <v>206</v>
      </c>
      <c r="C73" s="27" t="s">
        <v>207</v>
      </c>
      <c r="D73" s="20">
        <v>612129</v>
      </c>
      <c r="E73" s="20">
        <v>0</v>
      </c>
      <c r="F73" s="20">
        <v>796435</v>
      </c>
    </row>
    <row r="74" spans="1:6" ht="15" customHeight="1" x14ac:dyDescent="0.25">
      <c r="A74" s="9" t="s">
        <v>208</v>
      </c>
      <c r="B74" s="18" t="s">
        <v>209</v>
      </c>
      <c r="C74" s="27" t="s">
        <v>210</v>
      </c>
      <c r="D74" s="20">
        <v>34884</v>
      </c>
      <c r="E74" s="20">
        <v>0</v>
      </c>
      <c r="F74" s="20">
        <v>38934</v>
      </c>
    </row>
    <row r="75" spans="1:6" ht="15" customHeight="1" x14ac:dyDescent="0.25">
      <c r="A75" s="9" t="s">
        <v>211</v>
      </c>
      <c r="B75" s="21" t="s">
        <v>212</v>
      </c>
      <c r="C75" s="28" t="s">
        <v>213</v>
      </c>
      <c r="D75" s="23">
        <f>SUM(D73,D74)</f>
        <v>647013</v>
      </c>
      <c r="E75" s="23">
        <f>SUM(E73,E74)</f>
        <v>0</v>
      </c>
      <c r="F75" s="23">
        <f>SUM(F73,F74)</f>
        <v>835369</v>
      </c>
    </row>
    <row r="76" spans="1:6" ht="15" customHeight="1" x14ac:dyDescent="0.25">
      <c r="A76" s="9" t="s">
        <v>214</v>
      </c>
      <c r="B76" s="21" t="s">
        <v>215</v>
      </c>
      <c r="C76" s="28" t="s">
        <v>216</v>
      </c>
      <c r="D76" s="23">
        <f>SUM(D72,D68,D75)</f>
        <v>4504774</v>
      </c>
      <c r="E76" s="23">
        <f>SUM(E72,E68,E75)</f>
        <v>0</v>
      </c>
      <c r="F76" s="23">
        <f>SUM(F72,F68,F75)</f>
        <v>5037105</v>
      </c>
    </row>
    <row r="77" spans="1:6" ht="15" customHeight="1" x14ac:dyDescent="0.25">
      <c r="A77" s="9" t="s">
        <v>217</v>
      </c>
      <c r="B77" s="18" t="s">
        <v>218</v>
      </c>
      <c r="C77" s="27" t="s">
        <v>219</v>
      </c>
      <c r="D77" s="20">
        <v>3622502</v>
      </c>
      <c r="E77" s="20">
        <v>0</v>
      </c>
      <c r="F77" s="20">
        <v>4409670</v>
      </c>
    </row>
    <row r="78" spans="1:6" ht="15" customHeight="1" x14ac:dyDescent="0.25">
      <c r="A78" s="9" t="s">
        <v>220</v>
      </c>
      <c r="B78" s="18" t="s">
        <v>221</v>
      </c>
      <c r="C78" s="27" t="s">
        <v>222</v>
      </c>
      <c r="D78" s="20">
        <v>227430111</v>
      </c>
      <c r="E78" s="20">
        <v>0</v>
      </c>
      <c r="F78" s="20">
        <v>241248996</v>
      </c>
    </row>
    <row r="79" spans="1:6" ht="15" customHeight="1" x14ac:dyDescent="0.25">
      <c r="A79" s="9" t="s">
        <v>223</v>
      </c>
      <c r="B79" s="21" t="s">
        <v>224</v>
      </c>
      <c r="C79" s="28" t="s">
        <v>225</v>
      </c>
      <c r="D79" s="23">
        <f>SUM(D77:D78)</f>
        <v>231052613</v>
      </c>
      <c r="E79" s="23">
        <f>SUM(E77:E77)</f>
        <v>0</v>
      </c>
      <c r="F79" s="23">
        <f>SUM(F77:F78)</f>
        <v>245658666</v>
      </c>
    </row>
    <row r="80" spans="1:6" x14ac:dyDescent="0.25">
      <c r="A80" s="9" t="s">
        <v>226</v>
      </c>
      <c r="B80" s="7" t="s">
        <v>227</v>
      </c>
      <c r="C80" s="7"/>
      <c r="D80" s="23">
        <f>SUM(D63,D76,D79)</f>
        <v>682590583</v>
      </c>
      <c r="E80" s="23">
        <f>SUM(E63,E76,E79)</f>
        <v>0</v>
      </c>
      <c r="F80" s="23">
        <f>SUM(F63,F76,F79)</f>
        <v>711897858</v>
      </c>
    </row>
  </sheetData>
  <mergeCells count="7">
    <mergeCell ref="B80:C80"/>
    <mergeCell ref="A4:F4"/>
    <mergeCell ref="B5:C5"/>
    <mergeCell ref="B6:C6"/>
    <mergeCell ref="B7:C7"/>
    <mergeCell ref="B57:C57"/>
    <mergeCell ref="B58:C58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2019-05-13T10:00:54Z</dcterms:created>
  <dcterms:modified xsi:type="dcterms:W3CDTF">2019-05-13T10:01:15Z</dcterms:modified>
</cp:coreProperties>
</file>