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" sheetId="1" r:id="rId1"/>
    <sheet name="2" sheetId="2" r:id="rId2"/>
    <sheet name="2a, 2b" sheetId="3" r:id="rId3"/>
    <sheet name="2c-d" sheetId="4" r:id="rId4"/>
    <sheet name="3" sheetId="5" r:id="rId5"/>
    <sheet name="4" sheetId="6" r:id="rId6"/>
  </sheets>
  <definedNames>
    <definedName name="_xlnm.Print_Area" localSheetId="2">'2a, 2b'!$A$1:$K$28</definedName>
  </definedNames>
  <calcPr calcMode="manual" fullCalcOnLoad="1"/>
</workbook>
</file>

<file path=xl/sharedStrings.xml><?xml version="1.0" encoding="utf-8"?>
<sst xmlns="http://schemas.openxmlformats.org/spreadsheetml/2006/main" count="278" uniqueCount="208">
  <si>
    <t>Normatív, kötött felhasználású támogatások</t>
  </si>
  <si>
    <t>Megnevezés</t>
  </si>
  <si>
    <t>I-XII. havi telj.</t>
  </si>
  <si>
    <t>Eredeti</t>
  </si>
  <si>
    <t>Mód.</t>
  </si>
  <si>
    <t>összege</t>
  </si>
  <si>
    <t>%-a</t>
  </si>
  <si>
    <t>1.</t>
  </si>
  <si>
    <t>2.</t>
  </si>
  <si>
    <t>3.</t>
  </si>
  <si>
    <t>4.</t>
  </si>
  <si>
    <t>Normatív,kötött felhaszn.tám.összesen:</t>
  </si>
  <si>
    <t>BEVÉTELEK</t>
  </si>
  <si>
    <t>KIADÁSOK</t>
  </si>
  <si>
    <t>Összeg</t>
  </si>
  <si>
    <t>1, Műk.ktgvetés bevételei</t>
  </si>
  <si>
    <t>1, Működésre</t>
  </si>
  <si>
    <t>ebből:-  Intézményi műk.bev.</t>
  </si>
  <si>
    <t xml:space="preserve">   - ebből: személyi juttatás</t>
  </si>
  <si>
    <t xml:space="preserve">         -  tám.értékű bevétel</t>
  </si>
  <si>
    <t xml:space="preserve">               munkaadót terh. járulék</t>
  </si>
  <si>
    <t xml:space="preserve">         -  közhatalmi bevétel</t>
  </si>
  <si>
    <t xml:space="preserve">              dologi kiadás</t>
  </si>
  <si>
    <t>2. Felhalmozási bevétel</t>
  </si>
  <si>
    <t xml:space="preserve">              pénzeszközátadás</t>
  </si>
  <si>
    <t xml:space="preserve">        - AHT belülről</t>
  </si>
  <si>
    <t>2, Felhalmozásra</t>
  </si>
  <si>
    <t xml:space="preserve">        - pü. befektetés bevételei</t>
  </si>
  <si>
    <t xml:space="preserve">  - felújítás, beruházás</t>
  </si>
  <si>
    <t>3. Költségvetési támogatás</t>
  </si>
  <si>
    <t xml:space="preserve">  - értékpapír vásárlás</t>
  </si>
  <si>
    <t xml:space="preserve">  - felh.pe.átadás</t>
  </si>
  <si>
    <t>BEVÉTELEK ÖSSZESEN</t>
  </si>
  <si>
    <t>KIADÁSOK ÖSSZESEN</t>
  </si>
  <si>
    <t>FORRÁSOK ÖSSZESEN</t>
  </si>
  <si>
    <t>FELHASZNÁLÁS ÖSSZESEN</t>
  </si>
  <si>
    <t>EGYÜTT</t>
  </si>
  <si>
    <t xml:space="preserve">A normatív állami hozzájárulások </t>
  </si>
  <si>
    <t xml:space="preserve"> elszámolása, és a mutatószámok, feladatmutatók</t>
  </si>
  <si>
    <t>forintban</t>
  </si>
  <si>
    <t>Állami hozzájárulás jogcíme                                                                      (az éves költségvetési törvény szerint)</t>
  </si>
  <si>
    <t>Az éves költségv.törvény-ben megállapított tervezett</t>
  </si>
  <si>
    <t>Évközi változások                      okt                                    (+,-)</t>
  </si>
  <si>
    <t>Tényleges</t>
  </si>
  <si>
    <t>Eltérés                             (+,-)</t>
  </si>
  <si>
    <t>mutató- szám</t>
  </si>
  <si>
    <t>állami hozzájárulás</t>
  </si>
  <si>
    <t>az önk.által dec.31-ig felhasznált összeg</t>
  </si>
  <si>
    <t>8.</t>
  </si>
  <si>
    <t>9.</t>
  </si>
  <si>
    <t>10.</t>
  </si>
  <si>
    <t>11.</t>
  </si>
  <si>
    <t>12.</t>
  </si>
  <si>
    <t>13.</t>
  </si>
  <si>
    <t>ÖSSZESEN:</t>
  </si>
  <si>
    <t>Bevételi jogcím</t>
  </si>
  <si>
    <t>Előirányzat</t>
  </si>
  <si>
    <t>I-XII. havi teljestítés</t>
  </si>
  <si>
    <t>Módosított</t>
  </si>
  <si>
    <t>Összege</t>
  </si>
  <si>
    <t>I.</t>
  </si>
  <si>
    <t xml:space="preserve"> Működési bevétel</t>
  </si>
  <si>
    <t>Közhatalmi bevételek</t>
  </si>
  <si>
    <t xml:space="preserve">  - Helyi adók~Iparűzési adó</t>
  </si>
  <si>
    <t xml:space="preserve"> -  Pótlék, bírság</t>
  </si>
  <si>
    <t xml:space="preserve"> - Gépjármű adó</t>
  </si>
  <si>
    <t xml:space="preserve"> - Egyéb sajátos bevétel</t>
  </si>
  <si>
    <t>Intézményi működési bevétel</t>
  </si>
  <si>
    <t>Támogatás értékű műk. Bevétel-ÁH-belül</t>
  </si>
  <si>
    <t>a.</t>
  </si>
  <si>
    <t>b.</t>
  </si>
  <si>
    <t xml:space="preserve"> Elkülönített állami pénzalapok</t>
  </si>
  <si>
    <t>c.</t>
  </si>
  <si>
    <t>Átvett pénzeszköz ÁH kívülről</t>
  </si>
  <si>
    <t>II.</t>
  </si>
  <si>
    <t>Felhalmozási bevétel</t>
  </si>
  <si>
    <t>Adósságkonsz.támogatás</t>
  </si>
  <si>
    <t>III.</t>
  </si>
  <si>
    <t>Önk. költségvetési támogatása</t>
  </si>
  <si>
    <t>Helyi önk.működési tám.</t>
  </si>
  <si>
    <t>Kulturális feladatok.tám.</t>
  </si>
  <si>
    <t xml:space="preserve">IV. </t>
  </si>
  <si>
    <t>Egyéb korrekciós.bevétel</t>
  </si>
  <si>
    <t>Előző évi pénzmaradvány igéynybevétele</t>
  </si>
  <si>
    <t>AHT.belüli megelőlegezések</t>
  </si>
  <si>
    <t>Önk.bevételek összesen:</t>
  </si>
  <si>
    <t>Működési és felhalmozási célra átvett pénzeszköz államháztartáson belül</t>
  </si>
  <si>
    <t>Működési és felhalmozási célra átvett pénzeszköz államháztartáson kívülről</t>
  </si>
  <si>
    <t>1./Támogatás vállalkozásoktól-idősek napja</t>
  </si>
  <si>
    <t>Pályázatokon elnyert (megkapott) támogatások</t>
  </si>
  <si>
    <t>Elnyert pályázati bevételek összesen:</t>
  </si>
  <si>
    <t>Pénzeszközök változás kimutatása</t>
  </si>
  <si>
    <t>Összesen</t>
  </si>
  <si>
    <t xml:space="preserve">Önkormányzati szintű elszámolás: </t>
  </si>
  <si>
    <t>Nyitó pénzkészlet</t>
  </si>
  <si>
    <t xml:space="preserve">     a.Forintpénztár</t>
  </si>
  <si>
    <t xml:space="preserve">     b. Forintszámlák</t>
  </si>
  <si>
    <t>Forgalmi bevételek</t>
  </si>
  <si>
    <t>Forgalmi kiadások</t>
  </si>
  <si>
    <t>Követelések-kötelezettségek egyenlege</t>
  </si>
  <si>
    <t>Záró pénzeszköz</t>
  </si>
  <si>
    <t>Radostyán község Önkormányzata</t>
  </si>
  <si>
    <t>ezer Ft</t>
  </si>
  <si>
    <t>ESZKÖZÖK</t>
  </si>
  <si>
    <t>FORRÁSOK</t>
  </si>
  <si>
    <t>Tárgyévi</t>
  </si>
  <si>
    <r>
      <t xml:space="preserve">A./ </t>
    </r>
    <r>
      <rPr>
        <u val="single"/>
        <sz val="8"/>
        <rFont val="Arial CE"/>
        <family val="2"/>
      </rPr>
      <t>BEFEKTETETT ESZKÖZÖK ÖSSZESEN</t>
    </r>
  </si>
  <si>
    <t xml:space="preserve">  I. Immateriális javak összesen</t>
  </si>
  <si>
    <t xml:space="preserve">  II. Tárgyi eszközök összesen</t>
  </si>
  <si>
    <t xml:space="preserve">       1.Ingatlanok</t>
  </si>
  <si>
    <t xml:space="preserve">         2.Gépek,berendezések és felszerelések</t>
  </si>
  <si>
    <t xml:space="preserve">       3.Vagyonkez. vett építmények</t>
  </si>
  <si>
    <t xml:space="preserve">       4.Beruházások</t>
  </si>
  <si>
    <t xml:space="preserve">   III.Befektetett pénzügyi eszközök összesen</t>
  </si>
  <si>
    <t xml:space="preserve">       1.Részesedések</t>
  </si>
  <si>
    <t xml:space="preserve">       2.Értékpapírok</t>
  </si>
  <si>
    <r>
      <t>B./</t>
    </r>
    <r>
      <rPr>
        <u val="single"/>
        <sz val="8"/>
        <rFont val="Arial CE"/>
        <family val="2"/>
      </rPr>
      <t>FORGÓ ESZKÖZÖK ÖSSZESEN</t>
    </r>
  </si>
  <si>
    <t xml:space="preserve">      1.Pénztárak,betétkönyv</t>
  </si>
  <si>
    <t xml:space="preserve">      2.Költségvetési bankszámlák</t>
  </si>
  <si>
    <t xml:space="preserve">      3.Elszámolási számlák</t>
  </si>
  <si>
    <t xml:space="preserve">      4.Idegen pénzeszközök</t>
  </si>
  <si>
    <t>ESZKÖZÖK ÖSSZESEN</t>
  </si>
  <si>
    <r>
      <t xml:space="preserve">A./ </t>
    </r>
    <r>
      <rPr>
        <u val="single"/>
        <sz val="10"/>
        <rFont val="Arial CE"/>
        <family val="2"/>
      </rPr>
      <t>BEFEKTETETT ESZKÖZÖK</t>
    </r>
  </si>
  <si>
    <r>
      <t>G./</t>
    </r>
    <r>
      <rPr>
        <u val="single"/>
        <sz val="10"/>
        <rFont val="Arial CE"/>
        <family val="2"/>
      </rPr>
      <t xml:space="preserve">SAJÁT TŐKE </t>
    </r>
  </si>
  <si>
    <t xml:space="preserve">   1. Nemzeti vagyon ind.ért.</t>
  </si>
  <si>
    <t xml:space="preserve">   2. Egyéb eszközök ind.ért.</t>
  </si>
  <si>
    <t xml:space="preserve">   3. Felhalmozott eredmény</t>
  </si>
  <si>
    <t xml:space="preserve">   4. Mérleg szerinti eredmény</t>
  </si>
  <si>
    <r>
      <t xml:space="preserve">H./ </t>
    </r>
    <r>
      <rPr>
        <u val="single"/>
        <sz val="10"/>
        <rFont val="Arial CE"/>
        <family val="2"/>
      </rPr>
      <t xml:space="preserve">KÖTELEZETTSÉGEK </t>
    </r>
  </si>
  <si>
    <t xml:space="preserve">       4.Foly.lévő Beruházások</t>
  </si>
  <si>
    <t>J. KINCSTÁRI ELSZÁMOLÁS</t>
  </si>
  <si>
    <r>
      <t>B./</t>
    </r>
    <r>
      <rPr>
        <u val="single"/>
        <sz val="10"/>
        <rFont val="Arial CE"/>
        <family val="2"/>
      </rPr>
      <t>FORGÓ ESZKÖZÖK ÖSSZESEN</t>
    </r>
  </si>
  <si>
    <t>k. PASSZÍV IDŐBELI ELHATÁROLÁS</t>
  </si>
  <si>
    <t xml:space="preserve">  1.Készletek</t>
  </si>
  <si>
    <t xml:space="preserve">  2.Értékpapírok összesen</t>
  </si>
  <si>
    <t>C. PÉNZESZKÖZÖK</t>
  </si>
  <si>
    <t xml:space="preserve"> D.KÖVETELÉSEK</t>
  </si>
  <si>
    <t xml:space="preserve"> E. Egyéb sajátos eszközoldali elsz.</t>
  </si>
  <si>
    <t xml:space="preserve"> F. AKTÍV IDŐBELI ELHATÁROLÁS</t>
  </si>
  <si>
    <t>Előző év záró pénzkészlete</t>
  </si>
  <si>
    <t>Átfutó kiadások</t>
  </si>
  <si>
    <t>Záró pénzkészlet</t>
  </si>
  <si>
    <t>Szociális, gyermekjól.felad.tám.</t>
  </si>
  <si>
    <t>Műk.célú ktgvetési kieg.tám</t>
  </si>
  <si>
    <t xml:space="preserve"> Központi kezelésű előirányzatok</t>
  </si>
  <si>
    <t>2015. évi VAGYONMÉRLEGE</t>
  </si>
  <si>
    <r>
      <t>C./PÉNZ</t>
    </r>
    <r>
      <rPr>
        <u val="single"/>
        <sz val="8"/>
        <rFont val="Arial CE"/>
        <family val="2"/>
      </rPr>
      <t>ESZKÖZÖK ÖSSZESEN</t>
    </r>
  </si>
  <si>
    <r>
      <t>D./KÖVETELÉSEK</t>
    </r>
    <r>
      <rPr>
        <u val="single"/>
        <sz val="8"/>
        <rFont val="Arial CE"/>
        <family val="2"/>
      </rPr>
      <t xml:space="preserve"> ÖSSZESEN</t>
    </r>
  </si>
  <si>
    <t>G./SAJÁT TŐKE</t>
  </si>
  <si>
    <t xml:space="preserve"> I. Nemzeti vagyon indoláskori értéke</t>
  </si>
  <si>
    <t xml:space="preserve"> III. Egyéb eszközök ind.ért, változásai</t>
  </si>
  <si>
    <t xml:space="preserve"> IV. Felhalmozott eredmény</t>
  </si>
  <si>
    <t xml:space="preserve"> II.Nemzeti vagyon változásai</t>
  </si>
  <si>
    <t xml:space="preserve"> VI. Mérleg szerinti eredmény</t>
  </si>
  <si>
    <t>H./KÖTELEZETTSÉGEK</t>
  </si>
  <si>
    <t xml:space="preserve"> I. Ktgv-i évben esedékes kötelezettségek</t>
  </si>
  <si>
    <t xml:space="preserve"> I. Ktgv-i évet követően esedékes kötelezettségek</t>
  </si>
  <si>
    <t xml:space="preserve">       2.Gépek,berendezések </t>
  </si>
  <si>
    <t xml:space="preserve">   III.Befektetett pénzügyi eszközök </t>
  </si>
  <si>
    <t xml:space="preserve">  II.Értékpapírok </t>
  </si>
  <si>
    <t xml:space="preserve">  I.Készletek </t>
  </si>
  <si>
    <t xml:space="preserve">      II.Pénztárak,betétkönyv</t>
  </si>
  <si>
    <t xml:space="preserve">      III.Költségvetési bankszámlák</t>
  </si>
  <si>
    <t xml:space="preserve">      IV.Deviza számlák</t>
  </si>
  <si>
    <t>A 2016. ÉVI KÖLTSÉGVETÉS MÉRLEGE</t>
  </si>
  <si>
    <t xml:space="preserve"> Ft-ban</t>
  </si>
  <si>
    <t>Radostyán Község Önkormányzatának 2016 évi bevételei</t>
  </si>
  <si>
    <t>09 01 01 01.00</t>
  </si>
  <si>
    <t>Települési önk.működésének támogatása</t>
  </si>
  <si>
    <t>Rászoruló gyerekek szünidei étkeztetése</t>
  </si>
  <si>
    <t>09 01 03 06 0</t>
  </si>
  <si>
    <t xml:space="preserve">2016. év </t>
  </si>
  <si>
    <t xml:space="preserve"> Ft</t>
  </si>
  <si>
    <t>2016. évi VAGYONMÉRLEGE</t>
  </si>
  <si>
    <t xml:space="preserve">   1.Költségvetési évet követen esdékes kötelezettségek összesen</t>
  </si>
  <si>
    <t>2016. év</t>
  </si>
  <si>
    <t>1. Családi támogatások</t>
  </si>
  <si>
    <t>2. Lakhatással kapcsolatos ellátások</t>
  </si>
  <si>
    <t>3. Önk.rendeletében megáll. Juttatás</t>
  </si>
  <si>
    <t>4.Temetési segély</t>
  </si>
  <si>
    <t>5. Átmeneti segély</t>
  </si>
  <si>
    <t>1./Közfoglalkoztatás támogatására-  Munkaügyi Közp.</t>
  </si>
  <si>
    <t xml:space="preserve"> Ft-ban!</t>
  </si>
  <si>
    <t>Fejlesztési tám.</t>
  </si>
  <si>
    <t>ebből: a.) Belterületi utak felújítása</t>
  </si>
  <si>
    <t>2.Önkormányzatok felhalm. célú költségvetési támogatása</t>
  </si>
  <si>
    <t xml:space="preserve">          b.) Közművelődési érdekeltségnövelő tám</t>
  </si>
  <si>
    <t xml:space="preserve">          c.) Adósságkonsz. nem rész. önk.tám.</t>
  </si>
  <si>
    <t>3.Települési önkormányzatok rendkívüli támogatása</t>
  </si>
  <si>
    <t>4. Bérkompenzáció</t>
  </si>
  <si>
    <t>5. Szociális tüzelőanyag vásárlásához támogatás</t>
  </si>
  <si>
    <t>1.Önkormányzatok felhalm. célú költségvetési támogatása</t>
  </si>
  <si>
    <t>2.Települési önkormányzatok rendkívüli támogatása</t>
  </si>
  <si>
    <t>3. Szociális tüzelőanyag vásárlásához támogatás</t>
  </si>
  <si>
    <t>2016.év</t>
  </si>
  <si>
    <t>Érdekeltségnövelő támogatás</t>
  </si>
  <si>
    <t>alakulása a 2016. évben (Beszámoló 11/C űrlap)</t>
  </si>
  <si>
    <t>Szociális, gyermekjóléti feladatok támogatása</t>
  </si>
  <si>
    <t xml:space="preserve"> </t>
  </si>
  <si>
    <t>Ft-ban</t>
  </si>
  <si>
    <t>1.melléklet 4/20174 (V.02.) Önkormányzati rendelethez</t>
  </si>
  <si>
    <t>2.melléklet 4/20174 (V.02.) Önkormányzati rendelethez</t>
  </si>
  <si>
    <r>
      <t xml:space="preserve">2/a.melléklet a </t>
    </r>
    <r>
      <rPr>
        <sz val="12"/>
        <color indexed="8"/>
        <rFont val="Arial CE"/>
        <family val="0"/>
      </rPr>
      <t>7/2017.(V.02.)</t>
    </r>
    <r>
      <rPr>
        <sz val="12"/>
        <rFont val="Arial CE"/>
        <family val="2"/>
      </rPr>
      <t xml:space="preserve"> Önkormányzati rendelethez</t>
    </r>
  </si>
  <si>
    <r>
      <t xml:space="preserve">2/b. melléklet a </t>
    </r>
    <r>
      <rPr>
        <sz val="10"/>
        <color indexed="8"/>
        <rFont val="Arial CE"/>
        <family val="0"/>
      </rPr>
      <t>7/2017.(V.02.) Önkormányzati rendelethez</t>
    </r>
  </si>
  <si>
    <r>
      <t>3. melléklet a 7</t>
    </r>
    <r>
      <rPr>
        <sz val="10"/>
        <color indexed="8"/>
        <rFont val="Arial CE"/>
        <family val="0"/>
      </rPr>
      <t xml:space="preserve">/2017.(V.02.) </t>
    </r>
    <r>
      <rPr>
        <sz val="10"/>
        <rFont val="Arial CE"/>
        <family val="0"/>
      </rPr>
      <t>Önkormányzati rendelethez</t>
    </r>
  </si>
  <si>
    <r>
      <t>4. melléklet a 4</t>
    </r>
    <r>
      <rPr>
        <sz val="10"/>
        <color indexed="8"/>
        <rFont val="Arial CE"/>
        <family val="0"/>
      </rPr>
      <t>/2017.(V.02.)</t>
    </r>
    <r>
      <rPr>
        <sz val="10"/>
        <rFont val="Arial CE"/>
        <family val="0"/>
      </rPr>
      <t xml:space="preserve"> Önkormányzati rendelethez</t>
    </r>
  </si>
  <si>
    <r>
      <t xml:space="preserve">2/c  melléklet a </t>
    </r>
    <r>
      <rPr>
        <sz val="10"/>
        <color indexed="8"/>
        <rFont val="Arial CE"/>
        <family val="0"/>
      </rPr>
      <t>7/2017.(V.02.)</t>
    </r>
    <r>
      <rPr>
        <sz val="10"/>
        <rFont val="Arial CE"/>
        <family val="0"/>
      </rPr>
      <t xml:space="preserve"> Önkormányzati rendelethez</t>
    </r>
  </si>
  <si>
    <t>2/d.sz. melléklet a 4/207. (V. 02.) önkormányztai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</si>
</sst>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62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sz val="11"/>
      <name val="Arial"/>
      <family val="0"/>
    </font>
    <font>
      <b/>
      <sz val="16"/>
      <name val="Comic Sans MS"/>
      <family val="4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sz val="14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sz val="10"/>
      <name val="Times New Roman"/>
      <family val="1"/>
    </font>
    <font>
      <b/>
      <sz val="12"/>
      <name val="Comic Sans MS"/>
      <family val="4"/>
    </font>
    <font>
      <b/>
      <sz val="11"/>
      <name val="Comic Sans MS"/>
      <family val="4"/>
    </font>
    <font>
      <b/>
      <u val="single"/>
      <sz val="12"/>
      <name val="Times New Roman"/>
      <family val="1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16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17" xfId="0" applyNumberFormat="1" applyBorder="1" applyAlignment="1">
      <alignment/>
    </xf>
    <xf numFmtId="0" fontId="5" fillId="0" borderId="18" xfId="0" applyFont="1" applyBorder="1" applyAlignment="1">
      <alignment/>
    </xf>
    <xf numFmtId="41" fontId="0" fillId="0" borderId="19" xfId="0" applyNumberFormat="1" applyBorder="1" applyAlignment="1">
      <alignment horizontal="right"/>
    </xf>
    <xf numFmtId="0" fontId="5" fillId="0" borderId="20" xfId="0" applyFont="1" applyBorder="1" applyAlignment="1">
      <alignment/>
    </xf>
    <xf numFmtId="41" fontId="0" fillId="0" borderId="21" xfId="0" applyNumberFormat="1" applyBorder="1" applyAlignment="1">
      <alignment/>
    </xf>
    <xf numFmtId="0" fontId="0" fillId="0" borderId="13" xfId="0" applyBorder="1" applyAlignment="1">
      <alignment horizontal="center" vertical="center" shrinkToFit="1"/>
    </xf>
    <xf numFmtId="41" fontId="0" fillId="0" borderId="16" xfId="0" applyNumberFormat="1" applyBorder="1" applyAlignment="1">
      <alignment horizontal="right" vertical="center"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6" fillId="0" borderId="22" xfId="0" applyFont="1" applyBorder="1" applyAlignment="1">
      <alignment/>
    </xf>
    <xf numFmtId="41" fontId="1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41" fontId="1" fillId="0" borderId="2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26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26" xfId="0" applyFont="1" applyBorder="1" applyAlignment="1">
      <alignment/>
    </xf>
    <xf numFmtId="2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1" fontId="1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1" fontId="17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4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/>
    </xf>
    <xf numFmtId="41" fontId="0" fillId="0" borderId="10" xfId="0" applyNumberFormat="1" applyBorder="1" applyAlignment="1">
      <alignment/>
    </xf>
    <xf numFmtId="41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vertical="center"/>
    </xf>
    <xf numFmtId="1" fontId="0" fillId="0" borderId="12" xfId="0" applyNumberFormat="1" applyBorder="1" applyAlignment="1">
      <alignment/>
    </xf>
    <xf numFmtId="41" fontId="0" fillId="0" borderId="10" xfId="0" applyNumberForma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41" fontId="0" fillId="33" borderId="33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41" fontId="0" fillId="33" borderId="19" xfId="0" applyNumberFormat="1" applyFill="1" applyBorder="1" applyAlignment="1">
      <alignment/>
    </xf>
    <xf numFmtId="9" fontId="0" fillId="33" borderId="19" xfId="0" applyNumberFormat="1" applyFill="1" applyBorder="1" applyAlignment="1">
      <alignment/>
    </xf>
    <xf numFmtId="0" fontId="0" fillId="34" borderId="27" xfId="0" applyFill="1" applyBorder="1" applyAlignment="1">
      <alignment/>
    </xf>
    <xf numFmtId="41" fontId="1" fillId="34" borderId="35" xfId="0" applyNumberFormat="1" applyFont="1" applyFill="1" applyBorder="1" applyAlignment="1">
      <alignment/>
    </xf>
    <xf numFmtId="0" fontId="1" fillId="0" borderId="11" xfId="0" applyFont="1" applyBorder="1" applyAlignment="1">
      <alignment vertical="center"/>
    </xf>
    <xf numFmtId="41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ill="1" applyBorder="1" applyAlignment="1">
      <alignment/>
    </xf>
    <xf numFmtId="41" fontId="0" fillId="0" borderId="37" xfId="0" applyNumberForma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13" xfId="0" applyFont="1" applyBorder="1" applyAlignment="1">
      <alignment/>
    </xf>
    <xf numFmtId="0" fontId="0" fillId="0" borderId="40" xfId="0" applyBorder="1" applyAlignment="1">
      <alignment/>
    </xf>
    <xf numFmtId="41" fontId="0" fillId="0" borderId="41" xfId="0" applyNumberFormat="1" applyBorder="1" applyAlignment="1">
      <alignment/>
    </xf>
    <xf numFmtId="41" fontId="0" fillId="0" borderId="40" xfId="0" applyNumberFormat="1" applyBorder="1" applyAlignment="1">
      <alignment/>
    </xf>
    <xf numFmtId="0" fontId="0" fillId="0" borderId="42" xfId="0" applyBorder="1" applyAlignment="1">
      <alignment/>
    </xf>
    <xf numFmtId="0" fontId="19" fillId="0" borderId="13" xfId="0" applyFont="1" applyBorder="1" applyAlignment="1">
      <alignment/>
    </xf>
    <xf numFmtId="0" fontId="0" fillId="0" borderId="42" xfId="0" applyFont="1" applyBorder="1" applyAlignment="1">
      <alignment/>
    </xf>
    <xf numFmtId="41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41" fontId="0" fillId="0" borderId="45" xfId="0" applyNumberFormat="1" applyBorder="1" applyAlignment="1">
      <alignment/>
    </xf>
    <xf numFmtId="0" fontId="0" fillId="0" borderId="17" xfId="0" applyBorder="1" applyAlignment="1">
      <alignment/>
    </xf>
    <xf numFmtId="41" fontId="0" fillId="0" borderId="39" xfId="0" applyNumberFormat="1" applyBorder="1" applyAlignment="1">
      <alignment/>
    </xf>
    <xf numFmtId="0" fontId="1" fillId="33" borderId="34" xfId="0" applyFont="1" applyFill="1" applyBorder="1" applyAlignment="1">
      <alignment/>
    </xf>
    <xf numFmtId="41" fontId="1" fillId="33" borderId="34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1" fontId="1" fillId="33" borderId="46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47" xfId="0" applyFont="1" applyBorder="1" applyAlignment="1">
      <alignment/>
    </xf>
    <xf numFmtId="41" fontId="0" fillId="0" borderId="48" xfId="0" applyNumberFormat="1" applyBorder="1" applyAlignment="1">
      <alignment/>
    </xf>
    <xf numFmtId="0" fontId="19" fillId="0" borderId="0" xfId="0" applyFont="1" applyBorder="1" applyAlignment="1">
      <alignment/>
    </xf>
    <xf numFmtId="41" fontId="0" fillId="0" borderId="49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Border="1" applyAlignment="1">
      <alignment/>
    </xf>
    <xf numFmtId="41" fontId="1" fillId="33" borderId="32" xfId="0" applyNumberFormat="1" applyFont="1" applyFill="1" applyBorder="1" applyAlignment="1">
      <alignment/>
    </xf>
    <xf numFmtId="41" fontId="1" fillId="33" borderId="50" xfId="0" applyNumberFormat="1" applyFont="1" applyFill="1" applyBorder="1" applyAlignment="1">
      <alignment/>
    </xf>
    <xf numFmtId="0" fontId="20" fillId="0" borderId="47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0" xfId="0" applyBorder="1" applyAlignment="1">
      <alignment horizontal="right"/>
    </xf>
    <xf numFmtId="41" fontId="2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1" fontId="22" fillId="0" borderId="1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41" fontId="17" fillId="0" borderId="1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/>
    </xf>
    <xf numFmtId="4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51" xfId="0" applyFont="1" applyBorder="1" applyAlignment="1">
      <alignment wrapText="1"/>
    </xf>
    <xf numFmtId="0" fontId="7" fillId="0" borderId="52" xfId="0" applyFont="1" applyBorder="1" applyAlignment="1">
      <alignment/>
    </xf>
    <xf numFmtId="2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Border="1" applyAlignment="1">
      <alignment wrapText="1"/>
    </xf>
    <xf numFmtId="41" fontId="0" fillId="0" borderId="45" xfId="0" applyNumberFormat="1" applyFont="1" applyBorder="1" applyAlignment="1">
      <alignment/>
    </xf>
    <xf numFmtId="41" fontId="0" fillId="0" borderId="40" xfId="0" applyNumberFormat="1" applyFont="1" applyBorder="1" applyAlignment="1">
      <alignment/>
    </xf>
    <xf numFmtId="0" fontId="22" fillId="0" borderId="10" xfId="0" applyFont="1" applyBorder="1" applyAlignment="1">
      <alignment/>
    </xf>
    <xf numFmtId="41" fontId="1" fillId="0" borderId="12" xfId="0" applyNumberFormat="1" applyFont="1" applyBorder="1" applyAlignment="1">
      <alignment/>
    </xf>
    <xf numFmtId="0" fontId="0" fillId="0" borderId="0" xfId="0" applyBorder="1" applyAlignment="1">
      <alignment vertical="center"/>
    </xf>
    <xf numFmtId="41" fontId="0" fillId="0" borderId="16" xfId="0" applyNumberFormat="1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16" xfId="0" applyNumberFormat="1" applyFont="1" applyFill="1" applyBorder="1" applyAlignment="1">
      <alignment/>
    </xf>
    <xf numFmtId="41" fontId="1" fillId="0" borderId="16" xfId="0" applyNumberFormat="1" applyFont="1" applyBorder="1" applyAlignment="1">
      <alignment/>
    </xf>
    <xf numFmtId="4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2" fillId="0" borderId="0" xfId="0" applyFont="1" applyAlignment="1">
      <alignment/>
    </xf>
    <xf numFmtId="41" fontId="0" fillId="33" borderId="35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24" fillId="0" borderId="1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53" xfId="0" applyBorder="1" applyAlignment="1">
      <alignment/>
    </xf>
    <xf numFmtId="0" fontId="1" fillId="33" borderId="54" xfId="0" applyFont="1" applyFill="1" applyBorder="1" applyAlignment="1">
      <alignment/>
    </xf>
    <xf numFmtId="3" fontId="0" fillId="0" borderId="55" xfId="0" applyNumberFormat="1" applyBorder="1" applyAlignment="1">
      <alignment/>
    </xf>
    <xf numFmtId="0" fontId="0" fillId="0" borderId="27" xfId="0" applyBorder="1" applyAlignment="1">
      <alignment/>
    </xf>
    <xf numFmtId="0" fontId="6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1" fontId="0" fillId="0" borderId="10" xfId="0" applyNumberFormat="1" applyFont="1" applyBorder="1" applyAlignment="1">
      <alignment/>
    </xf>
    <xf numFmtId="41" fontId="0" fillId="33" borderId="35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41" fontId="0" fillId="0" borderId="10" xfId="0" applyNumberFormat="1" applyBorder="1" applyAlignment="1">
      <alignment/>
    </xf>
    <xf numFmtId="0" fontId="0" fillId="0" borderId="35" xfId="0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0" xfId="0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29.75390625" style="0" customWidth="1"/>
    <col min="2" max="2" width="16.625" style="0" customWidth="1"/>
    <col min="3" max="3" width="29.375" style="0" customWidth="1"/>
    <col min="4" max="4" width="17.00390625" style="0" customWidth="1"/>
    <col min="6" max="6" width="10.00390625" style="0" bestFit="1" customWidth="1"/>
  </cols>
  <sheetData>
    <row r="1" ht="12.75">
      <c r="D1" s="183" t="s">
        <v>200</v>
      </c>
    </row>
    <row r="2" spans="1:4" ht="15">
      <c r="A2" s="184" t="s">
        <v>164</v>
      </c>
      <c r="B2" s="184"/>
      <c r="C2" s="184"/>
      <c r="D2" s="184"/>
    </row>
    <row r="3" ht="27.75" customHeight="1" thickBot="1">
      <c r="D3" s="4" t="s">
        <v>165</v>
      </c>
    </row>
    <row r="4" spans="1:4" ht="18" customHeight="1">
      <c r="A4" s="185" t="s">
        <v>12</v>
      </c>
      <c r="B4" s="186"/>
      <c r="C4" s="186" t="s">
        <v>13</v>
      </c>
      <c r="D4" s="187"/>
    </row>
    <row r="5" spans="1:4" ht="18" customHeight="1">
      <c r="A5" s="6" t="s">
        <v>1</v>
      </c>
      <c r="B5" s="7" t="s">
        <v>14</v>
      </c>
      <c r="C5" s="7" t="s">
        <v>1</v>
      </c>
      <c r="D5" s="8" t="s">
        <v>14</v>
      </c>
    </row>
    <row r="6" spans="1:6" ht="18" customHeight="1">
      <c r="A6" s="9" t="s">
        <v>15</v>
      </c>
      <c r="B6" s="10">
        <f>SUM(B7:B9)</f>
        <v>38537208</v>
      </c>
      <c r="C6" s="11" t="s">
        <v>16</v>
      </c>
      <c r="D6" s="12">
        <f>SUM(D7:D10)</f>
        <v>66733876</v>
      </c>
      <c r="F6" s="13"/>
    </row>
    <row r="7" spans="1:4" ht="18" customHeight="1">
      <c r="A7" s="9" t="s">
        <v>17</v>
      </c>
      <c r="B7" s="14">
        <v>2435216</v>
      </c>
      <c r="C7" s="11" t="s">
        <v>18</v>
      </c>
      <c r="D7" s="15">
        <v>31790201</v>
      </c>
    </row>
    <row r="8" spans="1:4" ht="18" customHeight="1">
      <c r="A8" s="9" t="s">
        <v>19</v>
      </c>
      <c r="B8" s="14">
        <v>33034027</v>
      </c>
      <c r="C8" s="16" t="s">
        <v>20</v>
      </c>
      <c r="D8" s="15">
        <v>5874869</v>
      </c>
    </row>
    <row r="9" spans="1:4" ht="18" customHeight="1">
      <c r="A9" s="9" t="s">
        <v>21</v>
      </c>
      <c r="B9" s="14">
        <v>3067965</v>
      </c>
      <c r="C9" s="11" t="s">
        <v>22</v>
      </c>
      <c r="D9" s="15">
        <v>18621725</v>
      </c>
    </row>
    <row r="10" spans="1:4" ht="18" customHeight="1">
      <c r="A10" s="9" t="s">
        <v>23</v>
      </c>
      <c r="B10" s="14">
        <v>0</v>
      </c>
      <c r="C10" s="11" t="s">
        <v>24</v>
      </c>
      <c r="D10" s="15">
        <v>10447081</v>
      </c>
    </row>
    <row r="11" spans="1:4" ht="18" customHeight="1">
      <c r="A11" s="9" t="s">
        <v>25</v>
      </c>
      <c r="B11" s="14">
        <v>18595741</v>
      </c>
      <c r="C11" s="11" t="s">
        <v>26</v>
      </c>
      <c r="D11" s="15"/>
    </row>
    <row r="12" spans="1:4" ht="18" customHeight="1">
      <c r="A12" s="9" t="s">
        <v>27</v>
      </c>
      <c r="B12" s="17">
        <v>0</v>
      </c>
      <c r="C12" s="18" t="s">
        <v>28</v>
      </c>
      <c r="D12" s="15">
        <v>9715069</v>
      </c>
    </row>
    <row r="13" spans="1:4" ht="18" customHeight="1">
      <c r="A13" s="9" t="s">
        <v>29</v>
      </c>
      <c r="B13" s="17">
        <v>24446096</v>
      </c>
      <c r="C13" s="18" t="s">
        <v>30</v>
      </c>
      <c r="D13" s="15">
        <v>0</v>
      </c>
    </row>
    <row r="14" spans="1:4" ht="18" customHeight="1">
      <c r="A14" s="9"/>
      <c r="B14" s="17"/>
      <c r="C14" s="18" t="s">
        <v>31</v>
      </c>
      <c r="D14" s="19">
        <v>0</v>
      </c>
    </row>
    <row r="15" spans="1:4" ht="18" customHeight="1" thickBot="1">
      <c r="A15" s="9"/>
      <c r="B15" s="17"/>
      <c r="D15" s="15">
        <v>0</v>
      </c>
    </row>
    <row r="16" spans="1:4" ht="22.5" customHeight="1" thickBot="1" thickTop="1">
      <c r="A16" s="20" t="s">
        <v>32</v>
      </c>
      <c r="B16" s="21">
        <f>SUM(B6,B11,B13)</f>
        <v>81579045</v>
      </c>
      <c r="C16" s="22" t="s">
        <v>33</v>
      </c>
      <c r="D16" s="23">
        <f>SUM(D12:D15,D6)</f>
        <v>76448945</v>
      </c>
    </row>
    <row r="17" spans="1:4" ht="18" customHeight="1" thickBot="1" thickTop="1">
      <c r="A17" s="24" t="s">
        <v>139</v>
      </c>
      <c r="B17" s="25">
        <v>16002882</v>
      </c>
      <c r="C17" s="11" t="s">
        <v>140</v>
      </c>
      <c r="D17" s="26">
        <v>-25537</v>
      </c>
    </row>
    <row r="18" spans="1:4" ht="22.5" customHeight="1" thickBot="1" thickTop="1">
      <c r="A18" s="20" t="s">
        <v>34</v>
      </c>
      <c r="B18" s="21">
        <f>SUM(B16:B17)</f>
        <v>97581927</v>
      </c>
      <c r="C18" s="22" t="s">
        <v>35</v>
      </c>
      <c r="D18" s="23">
        <f>SUM(D17,D16)</f>
        <v>76423408</v>
      </c>
    </row>
    <row r="19" spans="1:4" ht="18" customHeight="1" thickBot="1" thickTop="1">
      <c r="A19" s="9"/>
      <c r="B19" s="14"/>
      <c r="C19" s="27" t="s">
        <v>141</v>
      </c>
      <c r="D19" s="28">
        <f>B18-D18</f>
        <v>21158519</v>
      </c>
    </row>
    <row r="20" spans="1:4" s="33" customFormat="1" ht="22.5" customHeight="1" thickBot="1" thickTop="1">
      <c r="A20" s="29" t="s">
        <v>36</v>
      </c>
      <c r="B20" s="30">
        <f>SUM(B18)</f>
        <v>97581927</v>
      </c>
      <c r="C20" s="31" t="s">
        <v>36</v>
      </c>
      <c r="D20" s="32">
        <f>SUM(D18,D19)</f>
        <v>97581927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4">
      <selection activeCell="D1" sqref="D1:F1"/>
    </sheetView>
  </sheetViews>
  <sheetFormatPr defaultColWidth="9.00390625" defaultRowHeight="12.75"/>
  <cols>
    <col min="1" max="2" width="5.375" style="0" customWidth="1"/>
    <col min="3" max="3" width="37.875" style="0" customWidth="1"/>
    <col min="4" max="4" width="22.125" style="0" customWidth="1"/>
    <col min="5" max="5" width="23.125" style="0" customWidth="1"/>
    <col min="6" max="6" width="21.375" style="3" customWidth="1"/>
  </cols>
  <sheetData>
    <row r="1" spans="4:6" ht="14.25">
      <c r="D1" s="189" t="s">
        <v>201</v>
      </c>
      <c r="E1" s="190"/>
      <c r="F1" s="190"/>
    </row>
    <row r="3" spans="1:6" ht="12.75">
      <c r="A3" s="191" t="s">
        <v>166</v>
      </c>
      <c r="B3" s="191"/>
      <c r="C3" s="191"/>
      <c r="D3" s="191"/>
      <c r="E3" s="191"/>
      <c r="F3" s="191"/>
    </row>
    <row r="4" spans="1:6" ht="12.75">
      <c r="A4" s="191"/>
      <c r="B4" s="191"/>
      <c r="C4" s="191"/>
      <c r="D4" s="191"/>
      <c r="E4" s="191"/>
      <c r="F4" s="191"/>
    </row>
    <row r="7" spans="1:6" ht="18">
      <c r="A7" s="2"/>
      <c r="B7" s="2"/>
      <c r="C7" s="192" t="s">
        <v>55</v>
      </c>
      <c r="D7" s="193" t="s">
        <v>56</v>
      </c>
      <c r="E7" s="193"/>
      <c r="F7" s="147" t="s">
        <v>57</v>
      </c>
    </row>
    <row r="8" spans="1:6" ht="18">
      <c r="A8" s="2"/>
      <c r="B8" s="2"/>
      <c r="C8" s="192"/>
      <c r="D8" s="59" t="s">
        <v>3</v>
      </c>
      <c r="E8" s="59" t="s">
        <v>58</v>
      </c>
      <c r="F8" s="139" t="s">
        <v>59</v>
      </c>
    </row>
    <row r="9" spans="1:6" ht="12.75">
      <c r="A9" s="2"/>
      <c r="B9" s="2"/>
      <c r="C9" s="2"/>
      <c r="D9" s="2"/>
      <c r="E9" s="2"/>
      <c r="F9" s="140"/>
    </row>
    <row r="10" spans="1:6" s="38" customFormat="1" ht="19.5">
      <c r="A10" s="60" t="s">
        <v>60</v>
      </c>
      <c r="B10" s="60"/>
      <c r="C10" s="158" t="s">
        <v>61</v>
      </c>
      <c r="D10" s="138">
        <f>SUM(D20,D18,D12)</f>
        <v>59567013</v>
      </c>
      <c r="E10" s="138">
        <f>SUM(E12,E18,E20)</f>
        <v>38537208</v>
      </c>
      <c r="F10" s="141">
        <f>SUM(F20,F18,F12)</f>
        <v>38537208</v>
      </c>
    </row>
    <row r="11" spans="1:6" ht="12.75">
      <c r="A11" s="2"/>
      <c r="B11" s="2"/>
      <c r="C11" s="2"/>
      <c r="D11" s="2"/>
      <c r="E11" s="2"/>
      <c r="F11" s="140"/>
    </row>
    <row r="12" spans="1:6" s="65" customFormat="1" ht="18" customHeight="1">
      <c r="A12" s="62"/>
      <c r="B12" s="63" t="s">
        <v>7</v>
      </c>
      <c r="C12" s="63" t="s">
        <v>62</v>
      </c>
      <c r="D12" s="64">
        <f>SUM(D13:D15)</f>
        <v>3440013</v>
      </c>
      <c r="E12" s="64">
        <f>SUM(E13:E15)</f>
        <v>3067965</v>
      </c>
      <c r="F12" s="142">
        <f>SUM(F13:F15)</f>
        <v>3067965</v>
      </c>
    </row>
    <row r="13" spans="1:6" ht="18" customHeight="1">
      <c r="A13" s="2"/>
      <c r="B13" s="2"/>
      <c r="C13" s="2" t="s">
        <v>63</v>
      </c>
      <c r="D13" s="66">
        <v>2900000</v>
      </c>
      <c r="E13" s="66">
        <v>1995950</v>
      </c>
      <c r="F13" s="143">
        <v>1995950</v>
      </c>
    </row>
    <row r="14" spans="1:6" ht="18" customHeight="1">
      <c r="A14" s="2"/>
      <c r="B14" s="2"/>
      <c r="C14" s="2" t="s">
        <v>64</v>
      </c>
      <c r="D14" s="66">
        <v>10000</v>
      </c>
      <c r="E14" s="66">
        <v>44074</v>
      </c>
      <c r="F14" s="143">
        <v>44074</v>
      </c>
    </row>
    <row r="15" spans="1:6" ht="18" customHeight="1">
      <c r="A15" s="2"/>
      <c r="B15" s="2"/>
      <c r="C15" s="2" t="s">
        <v>65</v>
      </c>
      <c r="D15" s="66">
        <v>530013</v>
      </c>
      <c r="E15" s="66">
        <v>1027941</v>
      </c>
      <c r="F15" s="143">
        <v>1027941</v>
      </c>
    </row>
    <row r="16" spans="1:6" ht="18" customHeight="1">
      <c r="A16" s="2"/>
      <c r="B16" s="2"/>
      <c r="C16" s="2" t="s">
        <v>66</v>
      </c>
      <c r="D16" s="66">
        <v>0</v>
      </c>
      <c r="E16" s="66">
        <v>0</v>
      </c>
      <c r="F16" s="143">
        <v>0</v>
      </c>
    </row>
    <row r="17" spans="1:6" ht="18" customHeight="1">
      <c r="A17" s="2"/>
      <c r="B17" s="2"/>
      <c r="C17" s="2"/>
      <c r="D17" s="66"/>
      <c r="E17" s="66"/>
      <c r="F17" s="143"/>
    </row>
    <row r="18" spans="1:6" ht="18" customHeight="1">
      <c r="A18" s="2"/>
      <c r="B18" s="67" t="s">
        <v>8</v>
      </c>
      <c r="C18" s="67" t="s">
        <v>67</v>
      </c>
      <c r="D18" s="68">
        <v>1993000</v>
      </c>
      <c r="E18" s="68">
        <v>2435216</v>
      </c>
      <c r="F18" s="144">
        <v>2435216</v>
      </c>
    </row>
    <row r="19" spans="1:6" ht="18" customHeight="1">
      <c r="A19" s="2"/>
      <c r="B19" s="2"/>
      <c r="C19" s="2"/>
      <c r="D19" s="66"/>
      <c r="E19" s="66"/>
      <c r="F19" s="143"/>
    </row>
    <row r="20" spans="1:6" ht="33" customHeight="1">
      <c r="A20" s="67"/>
      <c r="B20" s="67" t="s">
        <v>9</v>
      </c>
      <c r="C20" s="69" t="s">
        <v>68</v>
      </c>
      <c r="D20" s="68">
        <f>SUM(D21:D23)</f>
        <v>54134000</v>
      </c>
      <c r="E20" s="68">
        <f>SUM(E21:E22)</f>
        <v>33034027</v>
      </c>
      <c r="F20" s="144">
        <f>SUM(F21:F22)</f>
        <v>33034027</v>
      </c>
    </row>
    <row r="21" spans="1:6" ht="18" customHeight="1">
      <c r="A21" s="2"/>
      <c r="B21" s="2" t="s">
        <v>69</v>
      </c>
      <c r="C21" s="2" t="s">
        <v>144</v>
      </c>
      <c r="D21" s="66">
        <v>0</v>
      </c>
      <c r="E21" s="66">
        <v>0</v>
      </c>
      <c r="F21" s="143">
        <v>0</v>
      </c>
    </row>
    <row r="22" spans="1:6" ht="18" customHeight="1">
      <c r="A22" s="2"/>
      <c r="B22" s="2" t="s">
        <v>70</v>
      </c>
      <c r="C22" s="2" t="s">
        <v>71</v>
      </c>
      <c r="D22" s="66">
        <v>54134000</v>
      </c>
      <c r="E22" s="66">
        <v>33034027</v>
      </c>
      <c r="F22" s="143">
        <v>33034027</v>
      </c>
    </row>
    <row r="23" spans="1:4" ht="18" customHeight="1">
      <c r="A23" s="2"/>
      <c r="B23" s="2" t="s">
        <v>72</v>
      </c>
      <c r="D23" s="66"/>
    </row>
    <row r="24" spans="1:6" ht="18" customHeight="1">
      <c r="A24" s="2"/>
      <c r="B24" s="2"/>
      <c r="C24" s="2"/>
      <c r="D24" s="66"/>
      <c r="E24" s="66"/>
      <c r="F24" s="143"/>
    </row>
    <row r="25" spans="1:6" ht="18" customHeight="1">
      <c r="A25" s="2"/>
      <c r="B25" s="67" t="s">
        <v>10</v>
      </c>
      <c r="C25" s="67" t="s">
        <v>73</v>
      </c>
      <c r="D25" s="68">
        <v>0</v>
      </c>
      <c r="E25" s="68">
        <v>0</v>
      </c>
      <c r="F25" s="144">
        <v>0</v>
      </c>
    </row>
    <row r="26" spans="1:6" ht="18" customHeight="1">
      <c r="A26" s="2"/>
      <c r="B26" s="2"/>
      <c r="C26" s="2"/>
      <c r="D26" s="66"/>
      <c r="E26" s="66"/>
      <c r="F26" s="143"/>
    </row>
    <row r="27" spans="1:6" s="173" customFormat="1" ht="19.5">
      <c r="A27" s="158" t="s">
        <v>74</v>
      </c>
      <c r="B27" s="158"/>
      <c r="C27" s="158" t="s">
        <v>75</v>
      </c>
      <c r="D27" s="138"/>
      <c r="E27" s="138">
        <f>SUM(E28:E30)</f>
        <v>18595741</v>
      </c>
      <c r="F27" s="141">
        <f>SUM(F28:F30)</f>
        <v>18595741</v>
      </c>
    </row>
    <row r="28" spans="1:6" ht="18" customHeight="1">
      <c r="A28" s="2"/>
      <c r="B28" s="2" t="s">
        <v>7</v>
      </c>
      <c r="C28" s="2" t="s">
        <v>195</v>
      </c>
      <c r="D28" s="66"/>
      <c r="E28" s="66">
        <v>436000</v>
      </c>
      <c r="F28" s="143">
        <v>436000</v>
      </c>
    </row>
    <row r="29" spans="1:6" ht="18" customHeight="1">
      <c r="A29" s="2"/>
      <c r="B29" s="2" t="s">
        <v>8</v>
      </c>
      <c r="C29" s="2" t="s">
        <v>76</v>
      </c>
      <c r="D29" s="66"/>
      <c r="E29" s="66">
        <v>9999648</v>
      </c>
      <c r="F29" s="143">
        <v>9999648</v>
      </c>
    </row>
    <row r="30" spans="1:6" ht="18" customHeight="1">
      <c r="A30" s="2"/>
      <c r="B30" s="2" t="s">
        <v>9</v>
      </c>
      <c r="C30" s="2" t="s">
        <v>183</v>
      </c>
      <c r="D30" s="66"/>
      <c r="E30" s="66">
        <v>8160093</v>
      </c>
      <c r="F30" s="143">
        <v>8160093</v>
      </c>
    </row>
    <row r="31" spans="1:6" ht="18" customHeight="1">
      <c r="A31" s="2"/>
      <c r="B31" s="2"/>
      <c r="C31" s="2"/>
      <c r="D31" s="66"/>
      <c r="E31" s="66"/>
      <c r="F31" s="143"/>
    </row>
    <row r="32" spans="1:6" s="70" customFormat="1" ht="22.5">
      <c r="A32" s="61" t="s">
        <v>77</v>
      </c>
      <c r="B32" s="61"/>
      <c r="C32" s="158" t="s">
        <v>78</v>
      </c>
      <c r="D32" s="138">
        <f>SUM(D33:D36)</f>
        <v>19287105</v>
      </c>
      <c r="E32" s="138">
        <f>SUM(E33:E36)</f>
        <v>24446096</v>
      </c>
      <c r="F32" s="145">
        <f>SUM(F33:F36)</f>
        <v>24446096</v>
      </c>
    </row>
    <row r="33" spans="1:6" ht="18" customHeight="1">
      <c r="A33" s="2"/>
      <c r="B33" s="2" t="s">
        <v>7</v>
      </c>
      <c r="C33" s="2" t="s">
        <v>79</v>
      </c>
      <c r="D33" s="66">
        <v>10996894</v>
      </c>
      <c r="E33" s="66">
        <v>11436531</v>
      </c>
      <c r="F33" s="143">
        <v>11436531</v>
      </c>
    </row>
    <row r="34" spans="1:6" ht="18" customHeight="1">
      <c r="A34" s="2"/>
      <c r="B34" s="2" t="s">
        <v>8</v>
      </c>
      <c r="C34" s="2" t="s">
        <v>142</v>
      </c>
      <c r="D34" s="66">
        <v>7090211</v>
      </c>
      <c r="E34" s="66">
        <v>7125551</v>
      </c>
      <c r="F34" s="143">
        <v>7125551</v>
      </c>
    </row>
    <row r="35" spans="1:6" ht="18" customHeight="1">
      <c r="A35" s="2"/>
      <c r="B35" s="2" t="s">
        <v>9</v>
      </c>
      <c r="C35" s="2" t="s">
        <v>80</v>
      </c>
      <c r="D35" s="66">
        <v>1200000</v>
      </c>
      <c r="E35" s="66">
        <v>1200000</v>
      </c>
      <c r="F35" s="143">
        <v>1200000</v>
      </c>
    </row>
    <row r="36" spans="1:6" ht="18" customHeight="1">
      <c r="A36" s="2"/>
      <c r="B36" s="2" t="s">
        <v>10</v>
      </c>
      <c r="C36" s="2" t="s">
        <v>143</v>
      </c>
      <c r="D36" s="66">
        <v>0</v>
      </c>
      <c r="E36" s="66">
        <v>4684014</v>
      </c>
      <c r="F36" s="143">
        <v>4684014</v>
      </c>
    </row>
    <row r="37" spans="1:6" ht="18" customHeight="1">
      <c r="A37" s="2"/>
      <c r="B37" s="2"/>
      <c r="C37" s="2"/>
      <c r="D37" s="66"/>
      <c r="E37" s="66"/>
      <c r="F37" s="143"/>
    </row>
    <row r="38" spans="1:6" s="70" customFormat="1" ht="22.5">
      <c r="A38" s="61" t="s">
        <v>81</v>
      </c>
      <c r="B38" s="61"/>
      <c r="C38" s="158" t="s">
        <v>82</v>
      </c>
      <c r="D38" s="138">
        <f>SUM(D39:D40)</f>
        <v>16002882</v>
      </c>
      <c r="E38" s="138">
        <f>SUM(E39:E40)</f>
        <v>8930831</v>
      </c>
      <c r="F38" s="141">
        <f>SUM(F39:F40)</f>
        <v>8930831</v>
      </c>
    </row>
    <row r="39" spans="1:6" ht="18" customHeight="1">
      <c r="A39" s="2"/>
      <c r="B39" s="2" t="s">
        <v>7</v>
      </c>
      <c r="C39" s="2" t="s">
        <v>83</v>
      </c>
      <c r="D39" s="66">
        <v>16002882</v>
      </c>
      <c r="E39" s="66">
        <v>8145061</v>
      </c>
      <c r="F39" s="143">
        <v>8145061</v>
      </c>
    </row>
    <row r="40" spans="1:6" ht="18" customHeight="1">
      <c r="A40" s="2"/>
      <c r="B40" s="2" t="s">
        <v>8</v>
      </c>
      <c r="C40" s="2" t="s">
        <v>84</v>
      </c>
      <c r="D40" s="66">
        <v>0</v>
      </c>
      <c r="E40" s="66">
        <v>785770</v>
      </c>
      <c r="F40" s="143">
        <v>785770</v>
      </c>
    </row>
    <row r="41" spans="1:6" ht="18" customHeight="1">
      <c r="A41" s="2"/>
      <c r="B41" s="2"/>
      <c r="C41" s="2"/>
      <c r="D41" s="71"/>
      <c r="E41" s="71"/>
      <c r="F41" s="80"/>
    </row>
    <row r="42" spans="1:6" s="73" customFormat="1" ht="18">
      <c r="A42" s="188" t="s">
        <v>85</v>
      </c>
      <c r="B42" s="188"/>
      <c r="C42" s="188"/>
      <c r="D42" s="72">
        <f>SUM(D38,D32,D27,D10)</f>
        <v>94857000</v>
      </c>
      <c r="E42" s="72">
        <f>SUM(E38,E32,E27,E10)</f>
        <v>90509876</v>
      </c>
      <c r="F42" s="146">
        <f>SUM(F38,F32,F27,F10)</f>
        <v>90509876</v>
      </c>
    </row>
  </sheetData>
  <sheetProtection/>
  <mergeCells count="5">
    <mergeCell ref="A42:C42"/>
    <mergeCell ref="D1:F1"/>
    <mergeCell ref="A3:F4"/>
    <mergeCell ref="C7:C8"/>
    <mergeCell ref="D7:E7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10">
      <selection activeCell="A15" sqref="A15:E15"/>
    </sheetView>
  </sheetViews>
  <sheetFormatPr defaultColWidth="9.00390625" defaultRowHeight="12.75"/>
  <cols>
    <col min="1" max="1" width="54.625" style="0" customWidth="1"/>
    <col min="2" max="2" width="21.125" style="56" customWidth="1"/>
    <col min="3" max="3" width="9.125" style="5" customWidth="1"/>
    <col min="4" max="4" width="12.875" style="5" customWidth="1"/>
    <col min="5" max="5" width="9.125" style="5" customWidth="1"/>
    <col min="6" max="6" width="13.125" style="5" customWidth="1"/>
    <col min="7" max="7" width="9.125" style="5" customWidth="1"/>
    <col min="8" max="8" width="13.00390625" style="5" customWidth="1"/>
    <col min="9" max="9" width="9.125" style="5" customWidth="1"/>
    <col min="10" max="10" width="11.25390625" style="5" customWidth="1"/>
  </cols>
  <sheetData>
    <row r="1" spans="1:10" ht="15">
      <c r="A1" s="194" t="s">
        <v>202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2.5" customHeight="1">
      <c r="A2" s="195" t="s">
        <v>37</v>
      </c>
      <c r="B2" s="195"/>
      <c r="C2" s="196"/>
      <c r="D2" s="196"/>
      <c r="E2" s="196"/>
      <c r="F2" s="196"/>
      <c r="G2" s="196"/>
      <c r="H2" s="196"/>
      <c r="I2" s="196"/>
      <c r="J2" s="196"/>
    </row>
    <row r="3" spans="1:10" ht="18">
      <c r="A3" s="195" t="s">
        <v>38</v>
      </c>
      <c r="B3" s="195"/>
      <c r="C3" s="196"/>
      <c r="D3" s="196"/>
      <c r="E3" s="196"/>
      <c r="F3" s="196"/>
      <c r="G3" s="196"/>
      <c r="H3" s="196"/>
      <c r="I3" s="196"/>
      <c r="J3" s="196"/>
    </row>
    <row r="4" spans="1:10" ht="18">
      <c r="A4" s="195" t="s">
        <v>196</v>
      </c>
      <c r="B4" s="195"/>
      <c r="C4" s="196"/>
      <c r="D4" s="196"/>
      <c r="E4" s="196"/>
      <c r="F4" s="196"/>
      <c r="G4" s="196"/>
      <c r="H4" s="196"/>
      <c r="I4" s="196"/>
      <c r="J4" s="196"/>
    </row>
    <row r="5" spans="1:10" ht="72" customHeight="1" thickBot="1">
      <c r="A5" s="34"/>
      <c r="B5" s="34"/>
      <c r="D5" s="35"/>
      <c r="E5" s="35"/>
      <c r="F5" s="35"/>
      <c r="G5" s="35"/>
      <c r="H5" s="35"/>
      <c r="I5" s="35" t="s">
        <v>39</v>
      </c>
      <c r="J5" s="35"/>
    </row>
    <row r="6" spans="1:10" s="38" customFormat="1" ht="60" customHeight="1">
      <c r="A6" s="198" t="s">
        <v>40</v>
      </c>
      <c r="B6" s="36"/>
      <c r="C6" s="197" t="s">
        <v>41</v>
      </c>
      <c r="D6" s="197"/>
      <c r="E6" s="197" t="s">
        <v>42</v>
      </c>
      <c r="F6" s="197"/>
      <c r="G6" s="200" t="s">
        <v>43</v>
      </c>
      <c r="H6" s="201"/>
      <c r="I6" s="197" t="s">
        <v>44</v>
      </c>
      <c r="J6" s="197"/>
    </row>
    <row r="7" spans="1:10" s="38" customFormat="1" ht="73.5" customHeight="1">
      <c r="A7" s="199"/>
      <c r="B7" s="39"/>
      <c r="C7" s="40" t="s">
        <v>45</v>
      </c>
      <c r="D7" s="40" t="s">
        <v>46</v>
      </c>
      <c r="E7" s="40" t="s">
        <v>45</v>
      </c>
      <c r="F7" s="40" t="s">
        <v>46</v>
      </c>
      <c r="G7" s="40" t="s">
        <v>45</v>
      </c>
      <c r="H7" s="40" t="s">
        <v>47</v>
      </c>
      <c r="I7" s="40" t="s">
        <v>45</v>
      </c>
      <c r="J7" s="41" t="s">
        <v>46</v>
      </c>
    </row>
    <row r="8" spans="1:10" s="38" customFormat="1" ht="15">
      <c r="A8" s="42" t="s">
        <v>7</v>
      </c>
      <c r="B8" s="43"/>
      <c r="C8" s="44" t="s">
        <v>8</v>
      </c>
      <c r="D8" s="37" t="s">
        <v>9</v>
      </c>
      <c r="E8" s="37" t="s">
        <v>48</v>
      </c>
      <c r="F8" s="37" t="s">
        <v>49</v>
      </c>
      <c r="G8" s="37" t="s">
        <v>50</v>
      </c>
      <c r="H8" s="37" t="s">
        <v>51</v>
      </c>
      <c r="I8" s="37" t="s">
        <v>52</v>
      </c>
      <c r="J8" s="37" t="s">
        <v>53</v>
      </c>
    </row>
    <row r="9" spans="1:10" s="38" customFormat="1" ht="33.75" customHeight="1">
      <c r="A9" s="45" t="s">
        <v>168</v>
      </c>
      <c r="B9" s="46" t="s">
        <v>167</v>
      </c>
      <c r="C9" s="47"/>
      <c r="D9" s="48">
        <v>11430562</v>
      </c>
      <c r="E9" s="48"/>
      <c r="F9" s="48"/>
      <c r="G9" s="48"/>
      <c r="H9" s="48">
        <v>11430562</v>
      </c>
      <c r="I9" s="48"/>
      <c r="J9" s="49"/>
    </row>
    <row r="10" spans="1:10" s="38" customFormat="1" ht="33.75" customHeight="1">
      <c r="A10" s="148" t="s">
        <v>169</v>
      </c>
      <c r="B10" s="149" t="s">
        <v>170</v>
      </c>
      <c r="C10" s="150"/>
      <c r="D10" s="151">
        <v>275310</v>
      </c>
      <c r="E10" s="151"/>
      <c r="F10" s="151"/>
      <c r="G10" s="151"/>
      <c r="H10" s="151">
        <v>248520</v>
      </c>
      <c r="I10" s="151"/>
      <c r="J10" s="152"/>
    </row>
    <row r="11" spans="1:10" s="55" customFormat="1" ht="18.75" customHeight="1" thickBot="1">
      <c r="A11" s="50" t="s">
        <v>54</v>
      </c>
      <c r="B11" s="51"/>
      <c r="C11" s="52"/>
      <c r="D11" s="53">
        <f>SUM(D9:D10)</f>
        <v>11705872</v>
      </c>
      <c r="E11" s="53"/>
      <c r="F11" s="53"/>
      <c r="G11" s="53"/>
      <c r="H11" s="53">
        <f>SUM(H9:H10)</f>
        <v>11679082</v>
      </c>
      <c r="I11" s="53"/>
      <c r="J11" s="54"/>
    </row>
    <row r="12" spans="3:10" ht="12.75">
      <c r="C12" s="57"/>
      <c r="D12" s="57"/>
      <c r="E12" s="57"/>
      <c r="F12" s="57"/>
      <c r="G12" s="57"/>
      <c r="H12" s="57"/>
      <c r="I12" s="57"/>
      <c r="J12" s="57"/>
    </row>
    <row r="13" spans="3:10" ht="12.75">
      <c r="C13" s="58"/>
      <c r="D13" s="58"/>
      <c r="E13" s="58"/>
      <c r="F13" s="58"/>
      <c r="G13" s="58"/>
      <c r="H13" s="58"/>
      <c r="I13" s="58"/>
      <c r="J13" s="58"/>
    </row>
    <row r="15" spans="1:5" ht="12.75">
      <c r="A15" s="202" t="s">
        <v>203</v>
      </c>
      <c r="B15" s="202"/>
      <c r="C15" s="202"/>
      <c r="D15" s="202"/>
      <c r="E15" s="202"/>
    </row>
    <row r="16" spans="1:5" ht="18">
      <c r="A16" s="203" t="s">
        <v>0</v>
      </c>
      <c r="B16" s="203"/>
      <c r="C16" s="203"/>
      <c r="D16" s="203"/>
      <c r="E16" s="203"/>
    </row>
    <row r="17" spans="1:5" ht="18">
      <c r="A17" s="203" t="s">
        <v>175</v>
      </c>
      <c r="B17" s="203"/>
      <c r="C17" s="203"/>
      <c r="D17" s="203"/>
      <c r="E17" s="203"/>
    </row>
    <row r="18" spans="1:5" ht="13.5" thickBot="1">
      <c r="A18" s="137" t="s">
        <v>198</v>
      </c>
      <c r="B18" s="137"/>
      <c r="C18" s="137"/>
      <c r="D18" s="137" t="s">
        <v>199</v>
      </c>
      <c r="E18" s="137"/>
    </row>
    <row r="19" spans="1:6" ht="12.75">
      <c r="A19" s="204" t="s">
        <v>1</v>
      </c>
      <c r="B19" s="206"/>
      <c r="C19" s="206"/>
      <c r="D19" s="181"/>
      <c r="E19" s="206" t="s">
        <v>2</v>
      </c>
      <c r="F19" s="207"/>
    </row>
    <row r="20" spans="1:6" ht="12.75">
      <c r="A20" s="205"/>
      <c r="B20" s="1" t="s">
        <v>3</v>
      </c>
      <c r="C20" s="208" t="s">
        <v>4</v>
      </c>
      <c r="D20" s="210"/>
      <c r="E20" s="208" t="s">
        <v>5</v>
      </c>
      <c r="F20" s="209"/>
    </row>
    <row r="21" spans="1:6" ht="12.75">
      <c r="A21" s="175" t="s">
        <v>7</v>
      </c>
      <c r="B21" s="1" t="s">
        <v>8</v>
      </c>
      <c r="C21" s="208" t="s">
        <v>9</v>
      </c>
      <c r="D21" s="210"/>
      <c r="E21" s="208" t="s">
        <v>10</v>
      </c>
      <c r="F21" s="209"/>
    </row>
    <row r="22" spans="1:6" ht="19.5" customHeight="1">
      <c r="A22" s="176" t="s">
        <v>197</v>
      </c>
      <c r="B22" s="153"/>
      <c r="C22" s="210"/>
      <c r="D22" s="210"/>
      <c r="E22" s="214"/>
      <c r="F22" s="215"/>
    </row>
    <row r="23" spans="1:6" ht="19.5" customHeight="1">
      <c r="A23" s="177" t="s">
        <v>176</v>
      </c>
      <c r="B23" s="71">
        <v>800000</v>
      </c>
      <c r="C23" s="216">
        <v>695925</v>
      </c>
      <c r="D23" s="210"/>
      <c r="E23" s="211">
        <v>695925</v>
      </c>
      <c r="F23" s="209"/>
    </row>
    <row r="24" spans="1:6" ht="19.5" customHeight="1">
      <c r="A24" s="178" t="s">
        <v>177</v>
      </c>
      <c r="B24" s="71">
        <v>1292000</v>
      </c>
      <c r="C24" s="216">
        <v>1292100</v>
      </c>
      <c r="D24" s="210"/>
      <c r="E24" s="211">
        <v>1292098</v>
      </c>
      <c r="F24" s="209"/>
    </row>
    <row r="25" spans="1:6" ht="19.5" customHeight="1">
      <c r="A25" s="179" t="s">
        <v>178</v>
      </c>
      <c r="B25" s="71">
        <v>2500000</v>
      </c>
      <c r="C25" s="216">
        <v>5124930</v>
      </c>
      <c r="D25" s="210"/>
      <c r="E25" s="211">
        <v>5124930</v>
      </c>
      <c r="F25" s="209"/>
    </row>
    <row r="26" spans="1:6" ht="19.5" customHeight="1">
      <c r="A26" s="95" t="s">
        <v>179</v>
      </c>
      <c r="B26" s="71">
        <v>160000</v>
      </c>
      <c r="C26" s="216">
        <v>140000</v>
      </c>
      <c r="D26" s="210"/>
      <c r="E26" s="211">
        <v>140000</v>
      </c>
      <c r="F26" s="209"/>
    </row>
    <row r="27" spans="1:6" ht="19.5" customHeight="1">
      <c r="A27" s="95" t="s">
        <v>180</v>
      </c>
      <c r="B27" s="71">
        <v>40000</v>
      </c>
      <c r="C27" s="216">
        <v>91000</v>
      </c>
      <c r="D27" s="210"/>
      <c r="E27" s="211">
        <v>91000</v>
      </c>
      <c r="F27" s="209"/>
    </row>
    <row r="28" spans="1:6" ht="19.5" customHeight="1" thickBot="1">
      <c r="A28" s="180" t="s">
        <v>11</v>
      </c>
      <c r="B28" s="174">
        <f>SUM(B23:B27)</f>
        <v>4792000</v>
      </c>
      <c r="C28" s="212">
        <f>SUM(C23:C27)</f>
        <v>7343955</v>
      </c>
      <c r="D28" s="217"/>
      <c r="E28" s="212">
        <f>SUM(E23:E27)</f>
        <v>7343953</v>
      </c>
      <c r="F28" s="213"/>
    </row>
  </sheetData>
  <sheetProtection/>
  <mergeCells count="33">
    <mergeCell ref="C25:D25"/>
    <mergeCell ref="C26:D26"/>
    <mergeCell ref="C27:D27"/>
    <mergeCell ref="C28:D28"/>
    <mergeCell ref="C21:D21"/>
    <mergeCell ref="C22:D22"/>
    <mergeCell ref="C23:D23"/>
    <mergeCell ref="C24:D24"/>
    <mergeCell ref="E25:F25"/>
    <mergeCell ref="E26:F26"/>
    <mergeCell ref="E27:F27"/>
    <mergeCell ref="E28:F28"/>
    <mergeCell ref="E21:F21"/>
    <mergeCell ref="E22:F22"/>
    <mergeCell ref="E23:F23"/>
    <mergeCell ref="E24:F24"/>
    <mergeCell ref="A15:E15"/>
    <mergeCell ref="A16:E16"/>
    <mergeCell ref="A17:E17"/>
    <mergeCell ref="A19:A20"/>
    <mergeCell ref="B19:C19"/>
    <mergeCell ref="E19:F19"/>
    <mergeCell ref="E20:F20"/>
    <mergeCell ref="C20:D20"/>
    <mergeCell ref="A1:J1"/>
    <mergeCell ref="A2:J2"/>
    <mergeCell ref="A3:J3"/>
    <mergeCell ref="A4:J4"/>
    <mergeCell ref="I6:J6"/>
    <mergeCell ref="A6:A7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zoomScalePageLayoutView="0" workbookViewId="0" topLeftCell="A13">
      <selection activeCell="B23" sqref="B23"/>
    </sheetView>
  </sheetViews>
  <sheetFormatPr defaultColWidth="9.00390625" defaultRowHeight="12.75"/>
  <cols>
    <col min="1" max="1" width="47.125" style="0" bestFit="1" customWidth="1"/>
    <col min="2" max="2" width="13.25390625" style="0" customWidth="1"/>
    <col min="3" max="4" width="13.75390625" style="0" bestFit="1" customWidth="1"/>
    <col min="5" max="5" width="8.875" style="0" customWidth="1"/>
  </cols>
  <sheetData>
    <row r="1" spans="1:5" ht="12.75">
      <c r="A1" s="202" t="s">
        <v>206</v>
      </c>
      <c r="B1" s="202"/>
      <c r="C1" s="202"/>
      <c r="D1" s="202"/>
      <c r="E1" s="202"/>
    </row>
    <row r="2" spans="1:5" ht="39.75" customHeight="1">
      <c r="A2" s="222" t="s">
        <v>86</v>
      </c>
      <c r="B2" s="222"/>
      <c r="C2" s="222"/>
      <c r="D2" s="222"/>
      <c r="E2" s="222"/>
    </row>
    <row r="3" spans="1:5" ht="15.75">
      <c r="A3" s="222" t="s">
        <v>171</v>
      </c>
      <c r="B3" s="222"/>
      <c r="C3" s="222"/>
      <c r="D3" s="222"/>
      <c r="E3" s="222"/>
    </row>
    <row r="4" spans="4:5" ht="49.5" customHeight="1" thickBot="1">
      <c r="D4" s="228" t="s">
        <v>182</v>
      </c>
      <c r="E4" s="228"/>
    </row>
    <row r="5" spans="1:5" ht="17.25" customHeight="1">
      <c r="A5" s="223" t="s">
        <v>1</v>
      </c>
      <c r="B5" s="225" t="s">
        <v>56</v>
      </c>
      <c r="C5" s="225"/>
      <c r="D5" s="225" t="s">
        <v>2</v>
      </c>
      <c r="E5" s="226"/>
    </row>
    <row r="6" spans="1:5" ht="20.25" customHeight="1">
      <c r="A6" s="224"/>
      <c r="B6" s="76" t="s">
        <v>3</v>
      </c>
      <c r="C6" s="76" t="s">
        <v>4</v>
      </c>
      <c r="D6" s="76" t="s">
        <v>5</v>
      </c>
      <c r="E6" s="77" t="s">
        <v>6</v>
      </c>
    </row>
    <row r="7" spans="1:5" ht="18.75" customHeight="1">
      <c r="A7" s="78" t="s">
        <v>181</v>
      </c>
      <c r="B7" s="71">
        <v>54134000</v>
      </c>
      <c r="C7" s="71">
        <v>33034027</v>
      </c>
      <c r="D7" s="71">
        <v>33034027</v>
      </c>
      <c r="E7" s="79">
        <f aca="true" t="shared" si="0" ref="E7:E15">D7/C7*100</f>
        <v>100</v>
      </c>
    </row>
    <row r="8" spans="1:5" ht="25.5">
      <c r="A8" s="162" t="s">
        <v>185</v>
      </c>
      <c r="B8" s="80">
        <v>0</v>
      </c>
      <c r="C8" s="71">
        <f>SUM(C9:C11)</f>
        <v>18595741</v>
      </c>
      <c r="D8" s="71">
        <f>SUM(D9:D11)</f>
        <v>18595741</v>
      </c>
      <c r="E8" s="79">
        <f t="shared" si="0"/>
        <v>100</v>
      </c>
    </row>
    <row r="9" spans="1:5" ht="18.75" customHeight="1">
      <c r="A9" s="78" t="s">
        <v>184</v>
      </c>
      <c r="B9" s="80"/>
      <c r="C9" s="71">
        <v>8160093</v>
      </c>
      <c r="D9" s="71">
        <v>8160093</v>
      </c>
      <c r="E9" s="79">
        <f t="shared" si="0"/>
        <v>100</v>
      </c>
    </row>
    <row r="10" spans="1:5" ht="18.75" customHeight="1">
      <c r="A10" s="78" t="s">
        <v>186</v>
      </c>
      <c r="B10" s="80"/>
      <c r="C10" s="71">
        <v>436000</v>
      </c>
      <c r="D10" s="71">
        <v>436000</v>
      </c>
      <c r="E10" s="79">
        <f t="shared" si="0"/>
        <v>100</v>
      </c>
    </row>
    <row r="11" spans="1:5" ht="18.75" customHeight="1">
      <c r="A11" s="78" t="s">
        <v>187</v>
      </c>
      <c r="B11" s="80"/>
      <c r="C11" s="71">
        <v>9999648</v>
      </c>
      <c r="D11" s="71">
        <v>9999648</v>
      </c>
      <c r="E11" s="79">
        <f t="shared" si="0"/>
        <v>100</v>
      </c>
    </row>
    <row r="12" spans="1:5" ht="18.75" customHeight="1">
      <c r="A12" s="78" t="s">
        <v>188</v>
      </c>
      <c r="B12" s="80">
        <v>0</v>
      </c>
      <c r="C12" s="71">
        <v>3457194</v>
      </c>
      <c r="D12" s="71">
        <v>3457194</v>
      </c>
      <c r="E12" s="79">
        <f t="shared" si="0"/>
        <v>100</v>
      </c>
    </row>
    <row r="13" spans="1:5" ht="18.75" customHeight="1">
      <c r="A13" s="160" t="s">
        <v>189</v>
      </c>
      <c r="B13" s="161">
        <v>5969</v>
      </c>
      <c r="C13" s="17">
        <v>5969</v>
      </c>
      <c r="D13" s="17">
        <v>5969</v>
      </c>
      <c r="E13" s="79">
        <f t="shared" si="0"/>
        <v>100</v>
      </c>
    </row>
    <row r="14" spans="1:5" ht="18.75" customHeight="1">
      <c r="A14" s="160" t="s">
        <v>190</v>
      </c>
      <c r="B14" s="161"/>
      <c r="C14" s="17">
        <v>1226820</v>
      </c>
      <c r="D14" s="17">
        <v>1226820</v>
      </c>
      <c r="E14" s="79">
        <f t="shared" si="0"/>
        <v>100</v>
      </c>
    </row>
    <row r="15" spans="1:5" s="3" customFormat="1" ht="23.25" customHeight="1" thickBot="1">
      <c r="A15" s="81" t="s">
        <v>54</v>
      </c>
      <c r="B15" s="82">
        <f>SUM(B7:B14)</f>
        <v>54139969</v>
      </c>
      <c r="C15" s="82">
        <f>SUM(C7:C14)</f>
        <v>74915492</v>
      </c>
      <c r="D15" s="82">
        <f>SUM(D7:D14)</f>
        <v>74915492</v>
      </c>
      <c r="E15" s="83">
        <f t="shared" si="0"/>
        <v>100</v>
      </c>
    </row>
    <row r="16" ht="13.5" thickTop="1"/>
    <row r="17" spans="1:5" ht="75.75" customHeight="1">
      <c r="A17" s="222" t="s">
        <v>87</v>
      </c>
      <c r="B17" s="222"/>
      <c r="C17" s="222"/>
      <c r="D17" s="222"/>
      <c r="E17" s="222"/>
    </row>
    <row r="18" spans="1:5" ht="23.25" customHeight="1" thickBot="1">
      <c r="A18" s="222" t="s">
        <v>171</v>
      </c>
      <c r="B18" s="222"/>
      <c r="C18" s="222"/>
      <c r="D18" s="222"/>
      <c r="E18" s="222"/>
    </row>
    <row r="19" spans="1:5" ht="23.25" customHeight="1">
      <c r="A19" s="223" t="s">
        <v>1</v>
      </c>
      <c r="B19" s="225" t="s">
        <v>56</v>
      </c>
      <c r="C19" s="225"/>
      <c r="D19" s="225" t="s">
        <v>2</v>
      </c>
      <c r="E19" s="226"/>
    </row>
    <row r="20" spans="1:5" ht="23.25" customHeight="1">
      <c r="A20" s="224"/>
      <c r="B20" s="76" t="s">
        <v>3</v>
      </c>
      <c r="C20" s="76" t="s">
        <v>4</v>
      </c>
      <c r="D20" s="76" t="s">
        <v>5</v>
      </c>
      <c r="E20" s="77" t="s">
        <v>6</v>
      </c>
    </row>
    <row r="21" spans="1:5" ht="23.25" customHeight="1" thickBot="1">
      <c r="A21" s="84" t="s">
        <v>88</v>
      </c>
      <c r="B21" s="85">
        <v>10000</v>
      </c>
      <c r="C21" s="85"/>
      <c r="D21" s="85"/>
      <c r="E21" s="86"/>
    </row>
    <row r="22" spans="1:5" s="3" customFormat="1" ht="23.25" customHeight="1" thickBot="1" thickTop="1">
      <c r="A22" s="87" t="s">
        <v>54</v>
      </c>
      <c r="B22" s="88">
        <f>SUM(B21)</f>
        <v>10000</v>
      </c>
      <c r="C22" s="88">
        <v>0</v>
      </c>
      <c r="D22" s="88"/>
      <c r="E22" s="89"/>
    </row>
    <row r="23" ht="75.75" customHeight="1" thickTop="1"/>
    <row r="24" spans="1:9" ht="12.75">
      <c r="A24" t="s">
        <v>207</v>
      </c>
      <c r="D24" s="227"/>
      <c r="E24" s="219"/>
      <c r="F24" s="219"/>
      <c r="G24" s="219"/>
      <c r="H24" s="219"/>
      <c r="I24" s="219"/>
    </row>
    <row r="26" spans="1:5" ht="12.75">
      <c r="A26" s="218" t="s">
        <v>89</v>
      </c>
      <c r="B26" s="218"/>
      <c r="C26" s="219"/>
      <c r="D26" s="219"/>
      <c r="E26" s="219"/>
    </row>
    <row r="27" spans="1:6" ht="12.75">
      <c r="A27" s="219"/>
      <c r="B27" s="219"/>
      <c r="C27" s="219"/>
      <c r="D27" s="219"/>
      <c r="E27" s="219"/>
      <c r="F27" s="3"/>
    </row>
    <row r="28" spans="1:5" ht="15.75">
      <c r="A28" s="220" t="s">
        <v>194</v>
      </c>
      <c r="B28" s="220"/>
      <c r="C28" s="220"/>
      <c r="D28" s="220"/>
      <c r="E28" s="220"/>
    </row>
    <row r="29" spans="4:5" ht="12.75">
      <c r="D29" s="221" t="s">
        <v>165</v>
      </c>
      <c r="E29" s="221"/>
    </row>
    <row r="30" spans="1:5" s="33" customFormat="1" ht="25.5">
      <c r="A30" s="163" t="s">
        <v>191</v>
      </c>
      <c r="B30" s="164">
        <v>0</v>
      </c>
      <c r="C30" s="165">
        <f>SUM(C31:C33)</f>
        <v>18595741</v>
      </c>
      <c r="D30" s="165">
        <f>SUM(D31:D33)</f>
        <v>18595741</v>
      </c>
      <c r="E30" s="166">
        <f aca="true" t="shared" si="1" ref="E30:E35">D30/C30*100</f>
        <v>100</v>
      </c>
    </row>
    <row r="31" spans="1:5" ht="18.75" customHeight="1">
      <c r="A31" s="78" t="s">
        <v>184</v>
      </c>
      <c r="B31" s="80"/>
      <c r="C31" s="71">
        <v>8160093</v>
      </c>
      <c r="D31" s="71">
        <v>8160093</v>
      </c>
      <c r="E31" s="79">
        <f t="shared" si="1"/>
        <v>100</v>
      </c>
    </row>
    <row r="32" spans="1:5" ht="18.75" customHeight="1">
      <c r="A32" s="78" t="s">
        <v>186</v>
      </c>
      <c r="B32" s="80"/>
      <c r="C32" s="71">
        <v>436000</v>
      </c>
      <c r="D32" s="71">
        <v>436000</v>
      </c>
      <c r="E32" s="79">
        <f t="shared" si="1"/>
        <v>100</v>
      </c>
    </row>
    <row r="33" spans="1:5" ht="18.75" customHeight="1">
      <c r="A33" s="78" t="s">
        <v>187</v>
      </c>
      <c r="B33" s="80"/>
      <c r="C33" s="71">
        <v>9999648</v>
      </c>
      <c r="D33" s="71">
        <v>9999648</v>
      </c>
      <c r="E33" s="79">
        <f t="shared" si="1"/>
        <v>100</v>
      </c>
    </row>
    <row r="34" spans="1:5" s="33" customFormat="1" ht="18.75" customHeight="1">
      <c r="A34" s="167" t="s">
        <v>192</v>
      </c>
      <c r="B34" s="164">
        <v>0</v>
      </c>
      <c r="C34" s="165">
        <v>3457194</v>
      </c>
      <c r="D34" s="165">
        <v>3457194</v>
      </c>
      <c r="E34" s="166">
        <f t="shared" si="1"/>
        <v>100</v>
      </c>
    </row>
    <row r="35" spans="1:5" s="33" customFormat="1" ht="18.75" customHeight="1">
      <c r="A35" s="168" t="s">
        <v>193</v>
      </c>
      <c r="B35" s="169"/>
      <c r="C35" s="170">
        <v>1226820</v>
      </c>
      <c r="D35" s="170">
        <v>1226820</v>
      </c>
      <c r="E35" s="166">
        <f t="shared" si="1"/>
        <v>100</v>
      </c>
    </row>
    <row r="36" spans="1:6" ht="18" customHeight="1" thickBot="1">
      <c r="A36" s="90" t="s">
        <v>90</v>
      </c>
      <c r="B36" s="91">
        <v>0</v>
      </c>
      <c r="C36" s="171">
        <f>SUM(C35,C34,C30)</f>
        <v>23279755</v>
      </c>
      <c r="D36" s="171">
        <f>SUM(D35,D34,D30)</f>
        <v>23279755</v>
      </c>
      <c r="E36" s="172">
        <v>100</v>
      </c>
      <c r="F36" s="56"/>
    </row>
    <row r="37" spans="1:6" ht="12.75">
      <c r="A37" s="56"/>
      <c r="B37" s="56"/>
      <c r="C37" s="56"/>
      <c r="D37" s="56"/>
      <c r="E37" s="56"/>
      <c r="F37" s="56"/>
    </row>
    <row r="38" spans="1:6" ht="12.75">
      <c r="A38" s="56"/>
      <c r="B38" s="56"/>
      <c r="C38" s="56"/>
      <c r="D38" s="56"/>
      <c r="E38" s="56"/>
      <c r="F38" s="56"/>
    </row>
    <row r="39" spans="1:6" ht="12.75">
      <c r="A39" s="56"/>
      <c r="B39" s="56"/>
      <c r="C39" s="56"/>
      <c r="D39" s="56"/>
      <c r="E39" s="56"/>
      <c r="F39" s="56"/>
    </row>
    <row r="40" spans="1:6" ht="12.75">
      <c r="A40" s="56"/>
      <c r="B40" s="56"/>
      <c r="C40" s="56"/>
      <c r="D40" s="56"/>
      <c r="E40" s="56"/>
      <c r="F40" s="56"/>
    </row>
    <row r="41" spans="1:6" ht="12.75">
      <c r="A41" s="56"/>
      <c r="B41" s="56"/>
      <c r="C41" s="56"/>
      <c r="D41" s="56"/>
      <c r="E41" s="56"/>
      <c r="F41" s="56"/>
    </row>
    <row r="42" spans="1:6" ht="12.75">
      <c r="A42" s="56"/>
      <c r="B42" s="56"/>
      <c r="C42" s="56"/>
      <c r="D42" s="56"/>
      <c r="E42" s="56"/>
      <c r="F42" s="56"/>
    </row>
    <row r="43" spans="1:6" ht="12.75">
      <c r="A43" s="56"/>
      <c r="B43" s="56"/>
      <c r="C43" s="56"/>
      <c r="D43" s="56"/>
      <c r="E43" s="56"/>
      <c r="F43" s="56"/>
    </row>
    <row r="44" spans="1:6" ht="12.75">
      <c r="A44" s="56"/>
      <c r="B44" s="56"/>
      <c r="C44" s="56"/>
      <c r="D44" s="56"/>
      <c r="E44" s="56"/>
      <c r="F44" s="56"/>
    </row>
    <row r="45" spans="1:6" ht="12.75">
      <c r="A45" s="56"/>
      <c r="B45" s="56"/>
      <c r="C45" s="56"/>
      <c r="D45" s="56"/>
      <c r="E45" s="56"/>
      <c r="F45" s="56"/>
    </row>
    <row r="46" spans="1:6" ht="12.75">
      <c r="A46" s="56"/>
      <c r="B46" s="56"/>
      <c r="C46" s="56"/>
      <c r="D46" s="56"/>
      <c r="E46" s="56"/>
      <c r="F46" s="56"/>
    </row>
    <row r="47" spans="1:6" ht="12.75">
      <c r="A47" s="56"/>
      <c r="B47" s="56"/>
      <c r="C47" s="56"/>
      <c r="D47" s="56"/>
      <c r="E47" s="56"/>
      <c r="F47" s="56"/>
    </row>
    <row r="48" spans="1:6" ht="12.75">
      <c r="A48" s="56"/>
      <c r="B48" s="56"/>
      <c r="C48" s="56"/>
      <c r="D48" s="56"/>
      <c r="E48" s="56"/>
      <c r="F48" s="56"/>
    </row>
    <row r="49" spans="1:6" ht="12.75">
      <c r="A49" s="56"/>
      <c r="B49" s="56"/>
      <c r="C49" s="56"/>
      <c r="D49" s="56"/>
      <c r="E49" s="56"/>
      <c r="F49" s="56"/>
    </row>
    <row r="50" spans="1:6" ht="12.75">
      <c r="A50" s="56"/>
      <c r="B50" s="56"/>
      <c r="C50" s="56"/>
      <c r="D50" s="56"/>
      <c r="E50" s="56"/>
      <c r="F50" s="56"/>
    </row>
    <row r="51" spans="1:6" ht="12.75">
      <c r="A51" s="56"/>
      <c r="B51" s="56"/>
      <c r="C51" s="56"/>
      <c r="D51" s="56"/>
      <c r="E51" s="56"/>
      <c r="F51" s="56"/>
    </row>
    <row r="52" spans="1:6" ht="12.75">
      <c r="A52" s="56"/>
      <c r="B52" s="56"/>
      <c r="C52" s="56"/>
      <c r="D52" s="56"/>
      <c r="E52" s="56"/>
      <c r="F52" s="56"/>
    </row>
    <row r="53" spans="1:6" ht="12.75">
      <c r="A53" s="56"/>
      <c r="B53" s="56"/>
      <c r="C53" s="56"/>
      <c r="D53" s="56"/>
      <c r="E53" s="56"/>
      <c r="F53" s="56"/>
    </row>
    <row r="54" spans="1:6" ht="12.75">
      <c r="A54" s="56"/>
      <c r="B54" s="56"/>
      <c r="C54" s="56"/>
      <c r="D54" s="56"/>
      <c r="E54" s="56"/>
      <c r="F54" s="56"/>
    </row>
    <row r="55" spans="1:6" ht="12.75">
      <c r="A55" s="56"/>
      <c r="B55" s="56"/>
      <c r="C55" s="56"/>
      <c r="D55" s="56"/>
      <c r="E55" s="56"/>
      <c r="F55" s="56"/>
    </row>
    <row r="56" spans="1:6" ht="12.75">
      <c r="A56" s="56"/>
      <c r="B56" s="56"/>
      <c r="C56" s="56"/>
      <c r="D56" s="56"/>
      <c r="E56" s="56"/>
      <c r="F56" s="56"/>
    </row>
    <row r="57" spans="1:6" ht="12.75">
      <c r="A57" s="56"/>
      <c r="B57" s="56"/>
      <c r="C57" s="56"/>
      <c r="D57" s="56"/>
      <c r="E57" s="56"/>
      <c r="F57" s="56"/>
    </row>
    <row r="58" spans="1:6" ht="12.75">
      <c r="A58" s="56"/>
      <c r="B58" s="56"/>
      <c r="C58" s="56"/>
      <c r="D58" s="56"/>
      <c r="E58" s="56"/>
      <c r="F58" s="56"/>
    </row>
    <row r="59" spans="1:6" ht="12.75">
      <c r="A59" s="56"/>
      <c r="B59" s="56"/>
      <c r="C59" s="56"/>
      <c r="D59" s="56"/>
      <c r="E59" s="56"/>
      <c r="F59" s="56"/>
    </row>
    <row r="60" spans="1:6" ht="12.75">
      <c r="A60" s="56"/>
      <c r="B60" s="56"/>
      <c r="C60" s="56"/>
      <c r="D60" s="56"/>
      <c r="E60" s="56"/>
      <c r="F60" s="56"/>
    </row>
    <row r="61" spans="1:6" ht="12.75">
      <c r="A61" s="56"/>
      <c r="B61" s="56"/>
      <c r="C61" s="56"/>
      <c r="D61" s="56"/>
      <c r="E61" s="56"/>
      <c r="F61" s="56"/>
    </row>
    <row r="62" spans="1:6" ht="12.75">
      <c r="A62" s="56"/>
      <c r="B62" s="56"/>
      <c r="C62" s="56"/>
      <c r="D62" s="56"/>
      <c r="E62" s="56"/>
      <c r="F62" s="56"/>
    </row>
    <row r="63" spans="1:6" ht="12.75">
      <c r="A63" s="56"/>
      <c r="B63" s="56"/>
      <c r="C63" s="56"/>
      <c r="D63" s="56"/>
      <c r="E63" s="56"/>
      <c r="F63" s="56"/>
    </row>
    <row r="64" spans="1:6" ht="12.75">
      <c r="A64" s="56"/>
      <c r="B64" s="56"/>
      <c r="C64" s="56"/>
      <c r="D64" s="56"/>
      <c r="E64" s="56"/>
      <c r="F64" s="56"/>
    </row>
    <row r="65" spans="1:6" ht="12.75">
      <c r="A65" s="56"/>
      <c r="B65" s="56"/>
      <c r="C65" s="56"/>
      <c r="D65" s="56"/>
      <c r="E65" s="56"/>
      <c r="F65" s="56"/>
    </row>
  </sheetData>
  <sheetProtection/>
  <mergeCells count="16">
    <mergeCell ref="A1:E1"/>
    <mergeCell ref="A2:E2"/>
    <mergeCell ref="A3:E3"/>
    <mergeCell ref="D4:E4"/>
    <mergeCell ref="A5:A6"/>
    <mergeCell ref="B5:C5"/>
    <mergeCell ref="D5:E5"/>
    <mergeCell ref="A26:E27"/>
    <mergeCell ref="A28:E28"/>
    <mergeCell ref="D29:E29"/>
    <mergeCell ref="A17:E17"/>
    <mergeCell ref="A18:E18"/>
    <mergeCell ref="A19:A20"/>
    <mergeCell ref="B19:C19"/>
    <mergeCell ref="D19:E19"/>
    <mergeCell ref="D24:I24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32.125" style="0" customWidth="1"/>
    <col min="2" max="2" width="14.75390625" style="56" bestFit="1" customWidth="1"/>
    <col min="3" max="3" width="38.875" style="0" customWidth="1"/>
    <col min="4" max="4" width="14.75390625" style="0" bestFit="1" customWidth="1"/>
  </cols>
  <sheetData>
    <row r="1" spans="1:4" ht="12.75">
      <c r="A1" s="202" t="s">
        <v>204</v>
      </c>
      <c r="B1" s="202"/>
      <c r="C1" s="202"/>
      <c r="D1" s="202"/>
    </row>
    <row r="2" spans="1:4" ht="24" customHeight="1">
      <c r="A2" s="218" t="s">
        <v>101</v>
      </c>
      <c r="B2" s="218"/>
      <c r="C2" s="218"/>
      <c r="D2" s="218"/>
    </row>
    <row r="3" spans="1:4" ht="18">
      <c r="A3" s="218" t="s">
        <v>145</v>
      </c>
      <c r="B3" s="218"/>
      <c r="C3" s="218"/>
      <c r="D3" s="218"/>
    </row>
    <row r="4" spans="1:4" ht="24.75" customHeight="1" thickBot="1">
      <c r="A4" s="228" t="s">
        <v>172</v>
      </c>
      <c r="B4" s="228"/>
      <c r="C4" s="228"/>
      <c r="D4" s="228"/>
    </row>
    <row r="5" spans="1:4" ht="18.75" customHeight="1">
      <c r="A5" s="223" t="s">
        <v>103</v>
      </c>
      <c r="B5" s="225"/>
      <c r="C5" s="225" t="s">
        <v>104</v>
      </c>
      <c r="D5" s="226"/>
    </row>
    <row r="6" spans="1:4" ht="12.75">
      <c r="A6" s="229" t="s">
        <v>1</v>
      </c>
      <c r="B6" s="98" t="s">
        <v>105</v>
      </c>
      <c r="C6" s="230" t="s">
        <v>1</v>
      </c>
      <c r="D6" s="99" t="s">
        <v>105</v>
      </c>
    </row>
    <row r="7" spans="1:4" ht="13.5" thickBot="1">
      <c r="A7" s="229"/>
      <c r="B7" s="100"/>
      <c r="C7" s="230"/>
      <c r="D7" s="101"/>
    </row>
    <row r="8" spans="1:4" ht="12.75">
      <c r="A8" s="102" t="s">
        <v>106</v>
      </c>
      <c r="B8" s="103"/>
      <c r="C8" s="132" t="s">
        <v>148</v>
      </c>
      <c r="D8" s="122">
        <f>SUM(D9:D13)</f>
        <v>464359</v>
      </c>
    </row>
    <row r="9" spans="1:4" ht="12.75">
      <c r="A9" s="135" t="s">
        <v>107</v>
      </c>
      <c r="B9" s="105"/>
      <c r="C9" s="133" t="s">
        <v>149</v>
      </c>
      <c r="D9" s="106">
        <v>464022</v>
      </c>
    </row>
    <row r="10" spans="1:4" ht="12.75">
      <c r="A10" s="135" t="s">
        <v>108</v>
      </c>
      <c r="B10" s="107">
        <v>449083</v>
      </c>
      <c r="C10" s="134" t="s">
        <v>152</v>
      </c>
      <c r="D10" s="106">
        <v>0</v>
      </c>
    </row>
    <row r="11" spans="1:4" ht="12.75">
      <c r="A11" s="135" t="s">
        <v>109</v>
      </c>
      <c r="B11" s="107">
        <v>442986</v>
      </c>
      <c r="C11" s="134" t="s">
        <v>150</v>
      </c>
      <c r="D11" s="106">
        <v>13086</v>
      </c>
    </row>
    <row r="12" spans="1:4" ht="12.75">
      <c r="A12" s="135" t="s">
        <v>157</v>
      </c>
      <c r="B12" s="107">
        <v>3977</v>
      </c>
      <c r="C12" s="134" t="s">
        <v>151</v>
      </c>
      <c r="D12" s="106">
        <v>-8317</v>
      </c>
    </row>
    <row r="13" spans="1:4" ht="12.75">
      <c r="A13" s="135" t="s">
        <v>111</v>
      </c>
      <c r="B13" s="107">
        <v>160867</v>
      </c>
      <c r="C13" s="134" t="s">
        <v>153</v>
      </c>
      <c r="D13" s="106">
        <v>-4432</v>
      </c>
    </row>
    <row r="14" spans="1:4" ht="12.75">
      <c r="A14" s="135" t="s">
        <v>112</v>
      </c>
      <c r="B14" s="107">
        <v>0</v>
      </c>
      <c r="C14" s="16"/>
      <c r="D14" s="106"/>
    </row>
    <row r="15" spans="1:4" ht="12.75">
      <c r="A15" s="135" t="s">
        <v>158</v>
      </c>
      <c r="B15" s="107">
        <v>2120</v>
      </c>
      <c r="C15" s="132" t="s">
        <v>154</v>
      </c>
      <c r="D15" s="106">
        <f>SUM(D16:D17)</f>
        <v>760</v>
      </c>
    </row>
    <row r="16" spans="1:4" ht="13.5" thickBot="1">
      <c r="A16" s="135" t="s">
        <v>114</v>
      </c>
      <c r="B16" s="107">
        <v>2120</v>
      </c>
      <c r="C16" s="134" t="s">
        <v>155</v>
      </c>
      <c r="D16" s="111">
        <v>0</v>
      </c>
    </row>
    <row r="17" spans="1:4" ht="13.5" thickBot="1">
      <c r="A17" s="136" t="s">
        <v>115</v>
      </c>
      <c r="B17" s="113">
        <v>0</v>
      </c>
      <c r="C17" s="134" t="s">
        <v>156</v>
      </c>
      <c r="D17" s="26">
        <v>760</v>
      </c>
    </row>
    <row r="18" spans="1:4" ht="12.75">
      <c r="A18" s="102" t="s">
        <v>116</v>
      </c>
      <c r="B18" s="115"/>
      <c r="D18" s="114"/>
    </row>
    <row r="19" spans="1:4" ht="12.75">
      <c r="A19" s="135" t="s">
        <v>160</v>
      </c>
      <c r="B19" s="107">
        <v>33</v>
      </c>
      <c r="D19" s="114"/>
    </row>
    <row r="20" spans="1:4" ht="12.75">
      <c r="A20" s="135" t="s">
        <v>159</v>
      </c>
      <c r="B20" s="107">
        <v>0</v>
      </c>
      <c r="D20" s="114"/>
    </row>
    <row r="21" spans="1:4" ht="12.75">
      <c r="A21" s="102" t="s">
        <v>146</v>
      </c>
      <c r="B21" s="107">
        <f>SUM(B22:B23)</f>
        <v>16003</v>
      </c>
      <c r="D21" s="114"/>
    </row>
    <row r="22" spans="1:4" ht="12.75">
      <c r="A22" s="135" t="s">
        <v>161</v>
      </c>
      <c r="B22" s="107">
        <v>184</v>
      </c>
      <c r="D22" s="114"/>
    </row>
    <row r="23" spans="1:4" ht="12.75">
      <c r="A23" s="135" t="s">
        <v>162</v>
      </c>
      <c r="B23" s="107">
        <v>15819</v>
      </c>
      <c r="D23" s="114"/>
    </row>
    <row r="24" spans="1:4" ht="12.75">
      <c r="A24" s="135" t="s">
        <v>163</v>
      </c>
      <c r="B24" s="107"/>
      <c r="D24" s="114"/>
    </row>
    <row r="25" spans="1:4" ht="13.5" thickBot="1">
      <c r="A25" s="102" t="s">
        <v>147</v>
      </c>
      <c r="B25" s="113">
        <v>0</v>
      </c>
      <c r="D25" s="114"/>
    </row>
    <row r="26" spans="1:4" ht="14.25" thickBot="1" thickTop="1">
      <c r="A26" s="116" t="s">
        <v>121</v>
      </c>
      <c r="B26" s="117">
        <f>SUM(B21,B19,B10)</f>
        <v>465119</v>
      </c>
      <c r="C26" s="118" t="s">
        <v>34</v>
      </c>
      <c r="D26" s="119">
        <f>SUM(D8,D15)</f>
        <v>465119</v>
      </c>
    </row>
    <row r="27" ht="13.5" thickTop="1"/>
    <row r="29" spans="1:4" ht="18">
      <c r="A29" s="218" t="s">
        <v>101</v>
      </c>
      <c r="B29" s="218"/>
      <c r="C29" s="218"/>
      <c r="D29" s="218"/>
    </row>
    <row r="30" spans="1:4" ht="18">
      <c r="A30" s="218" t="s">
        <v>173</v>
      </c>
      <c r="B30" s="218"/>
      <c r="C30" s="218"/>
      <c r="D30" s="218"/>
    </row>
    <row r="31" spans="1:4" ht="13.5" thickBot="1">
      <c r="A31" s="228" t="s">
        <v>102</v>
      </c>
      <c r="B31" s="228"/>
      <c r="C31" s="228"/>
      <c r="D31" s="228"/>
    </row>
    <row r="32" spans="1:4" ht="12.75">
      <c r="A32" s="223" t="s">
        <v>103</v>
      </c>
      <c r="B32" s="225"/>
      <c r="C32" s="225" t="s">
        <v>104</v>
      </c>
      <c r="D32" s="226"/>
    </row>
    <row r="33" spans="1:4" ht="12.75">
      <c r="A33" s="229" t="s">
        <v>1</v>
      </c>
      <c r="B33" s="98" t="s">
        <v>105</v>
      </c>
      <c r="C33" s="230" t="s">
        <v>1</v>
      </c>
      <c r="D33" s="99" t="s">
        <v>105</v>
      </c>
    </row>
    <row r="34" spans="1:4" ht="13.5" thickBot="1">
      <c r="A34" s="229"/>
      <c r="B34" s="100"/>
      <c r="C34" s="230"/>
      <c r="D34" s="101"/>
    </row>
    <row r="35" spans="1:4" ht="13.5" thickBot="1">
      <c r="A35" s="120" t="s">
        <v>122</v>
      </c>
      <c r="B35" s="115">
        <f>SUM(B37,B42)</f>
        <v>443101689</v>
      </c>
      <c r="C35" s="121" t="s">
        <v>123</v>
      </c>
      <c r="D35" s="122">
        <f>SUM(D36:D39)</f>
        <v>463474438</v>
      </c>
    </row>
    <row r="36" spans="1:4" ht="12.75">
      <c r="A36" s="104" t="s">
        <v>107</v>
      </c>
      <c r="B36" s="154"/>
      <c r="C36" s="11" t="s">
        <v>124</v>
      </c>
      <c r="D36" s="106">
        <v>464386804</v>
      </c>
    </row>
    <row r="37" spans="1:4" ht="13.5" thickBot="1">
      <c r="A37" s="9" t="s">
        <v>108</v>
      </c>
      <c r="B37" s="156">
        <f>SUM(B38:B39)</f>
        <v>440981689</v>
      </c>
      <c r="C37" s="11" t="s">
        <v>125</v>
      </c>
      <c r="D37" s="106">
        <v>12770051</v>
      </c>
    </row>
    <row r="38" spans="1:8" ht="13.5" thickBot="1">
      <c r="A38" s="9" t="s">
        <v>109</v>
      </c>
      <c r="B38" s="156">
        <v>437840129</v>
      </c>
      <c r="C38" t="s">
        <v>126</v>
      </c>
      <c r="D38" s="106">
        <v>-12749964</v>
      </c>
      <c r="H38" s="11"/>
    </row>
    <row r="39" spans="1:8" ht="12.75">
      <c r="A39" s="109" t="s">
        <v>110</v>
      </c>
      <c r="B39" s="157">
        <v>3141560</v>
      </c>
      <c r="C39" s="108" t="s">
        <v>127</v>
      </c>
      <c r="D39" s="106">
        <v>-932453</v>
      </c>
      <c r="H39" s="123"/>
    </row>
    <row r="40" spans="1:4" ht="12.75">
      <c r="A40" s="9" t="s">
        <v>111</v>
      </c>
      <c r="B40" s="157">
        <v>160867</v>
      </c>
      <c r="C40" s="121" t="s">
        <v>128</v>
      </c>
      <c r="D40" s="106">
        <v>785770</v>
      </c>
    </row>
    <row r="41" spans="1:4" ht="25.5">
      <c r="A41" s="9" t="s">
        <v>129</v>
      </c>
      <c r="B41" s="157">
        <v>0</v>
      </c>
      <c r="C41" s="155" t="s">
        <v>174</v>
      </c>
      <c r="D41" s="106">
        <v>785770</v>
      </c>
    </row>
    <row r="42" spans="1:4" ht="12.75">
      <c r="A42" s="109" t="s">
        <v>113</v>
      </c>
      <c r="B42" s="157">
        <v>2120000</v>
      </c>
      <c r="C42" s="16"/>
      <c r="D42" s="106"/>
    </row>
    <row r="43" spans="1:4" ht="12.75">
      <c r="A43" s="9" t="s">
        <v>114</v>
      </c>
      <c r="B43" s="107">
        <v>2120000</v>
      </c>
      <c r="C43" s="110"/>
      <c r="D43" s="124"/>
    </row>
    <row r="44" spans="1:4" ht="13.5" thickBot="1">
      <c r="A44" s="112" t="s">
        <v>115</v>
      </c>
      <c r="B44" s="113">
        <v>0</v>
      </c>
      <c r="C44" s="125" t="s">
        <v>130</v>
      </c>
      <c r="D44" s="126"/>
    </row>
    <row r="45" spans="1:7" ht="12.75">
      <c r="A45" s="120" t="s">
        <v>131</v>
      </c>
      <c r="B45" s="115"/>
      <c r="C45" s="125" t="s">
        <v>132</v>
      </c>
      <c r="D45" s="106">
        <v>2900218</v>
      </c>
      <c r="G45" s="123"/>
    </row>
    <row r="46" spans="1:4" ht="12.75">
      <c r="A46" s="9" t="s">
        <v>133</v>
      </c>
      <c r="B46" s="107"/>
      <c r="D46" s="127"/>
    </row>
    <row r="47" spans="1:4" ht="12.75">
      <c r="A47" s="9" t="s">
        <v>134</v>
      </c>
      <c r="B47" s="107"/>
      <c r="D47" s="127"/>
    </row>
    <row r="48" spans="1:4" ht="12.75">
      <c r="A48" s="9" t="s">
        <v>135</v>
      </c>
      <c r="B48" s="107">
        <f>SUM(B49:B50)</f>
        <v>21158519</v>
      </c>
      <c r="D48" s="127"/>
    </row>
    <row r="49" spans="1:4" ht="12.75">
      <c r="A49" s="9" t="s">
        <v>117</v>
      </c>
      <c r="B49" s="107">
        <v>414450</v>
      </c>
      <c r="D49" s="127"/>
    </row>
    <row r="50" spans="1:4" ht="12.75">
      <c r="A50" s="9" t="s">
        <v>118</v>
      </c>
      <c r="B50" s="107">
        <v>20744069</v>
      </c>
      <c r="D50" s="127"/>
    </row>
    <row r="51" spans="1:4" ht="12.75">
      <c r="A51" s="9" t="s">
        <v>119</v>
      </c>
      <c r="B51" s="107"/>
      <c r="D51" s="127"/>
    </row>
    <row r="52" spans="1:4" ht="12.75">
      <c r="A52" s="9" t="s">
        <v>120</v>
      </c>
      <c r="B52" s="107"/>
      <c r="D52" s="127"/>
    </row>
    <row r="53" spans="1:4" ht="12.75">
      <c r="A53" s="9" t="s">
        <v>136</v>
      </c>
      <c r="B53" s="107">
        <v>0</v>
      </c>
      <c r="D53" s="127"/>
    </row>
    <row r="54" spans="1:4" ht="12.75">
      <c r="A54" s="9" t="s">
        <v>137</v>
      </c>
      <c r="B54" s="107">
        <v>0</v>
      </c>
      <c r="D54" s="127"/>
    </row>
    <row r="55" spans="1:4" ht="13.5" thickBot="1">
      <c r="A55" s="128" t="s">
        <v>138</v>
      </c>
      <c r="B55" s="113">
        <v>2900218</v>
      </c>
      <c r="D55" s="129"/>
    </row>
    <row r="56" spans="1:4" ht="14.25" thickBot="1" thickTop="1">
      <c r="A56" s="116" t="s">
        <v>121</v>
      </c>
      <c r="B56" s="130">
        <f>SUM(B53:B55,B48,B35)</f>
        <v>467160426</v>
      </c>
      <c r="C56" s="118" t="s">
        <v>34</v>
      </c>
      <c r="D56" s="131">
        <f>SUM(D35,D40,D45)</f>
        <v>467160426</v>
      </c>
    </row>
    <row r="57" ht="13.5" thickTop="1"/>
  </sheetData>
  <sheetProtection/>
  <mergeCells count="15">
    <mergeCell ref="A1:D1"/>
    <mergeCell ref="A2:D2"/>
    <mergeCell ref="A3:D3"/>
    <mergeCell ref="A4:D4"/>
    <mergeCell ref="A5:B5"/>
    <mergeCell ref="C5:D5"/>
    <mergeCell ref="A6:A7"/>
    <mergeCell ref="C6:C7"/>
    <mergeCell ref="A33:A34"/>
    <mergeCell ref="C33:C34"/>
    <mergeCell ref="A29:D29"/>
    <mergeCell ref="A30:D30"/>
    <mergeCell ref="A31:D31"/>
    <mergeCell ref="A32:B32"/>
    <mergeCell ref="C32:D3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="60" zoomScalePageLayoutView="0" workbookViewId="0" topLeftCell="A1">
      <selection activeCell="B4" sqref="B4"/>
    </sheetView>
  </sheetViews>
  <sheetFormatPr defaultColWidth="9.00390625" defaultRowHeight="12.75"/>
  <cols>
    <col min="1" max="1" width="40.125" style="0" customWidth="1"/>
    <col min="2" max="2" width="17.25390625" style="0" customWidth="1"/>
  </cols>
  <sheetData>
    <row r="1" spans="1:2" ht="12.75">
      <c r="A1" s="202" t="s">
        <v>205</v>
      </c>
      <c r="B1" s="202"/>
    </row>
    <row r="2" spans="1:2" ht="33" customHeight="1">
      <c r="A2" s="218" t="s">
        <v>91</v>
      </c>
      <c r="B2" s="218"/>
    </row>
    <row r="3" spans="1:2" ht="18">
      <c r="A3" s="218" t="s">
        <v>171</v>
      </c>
      <c r="B3" s="218"/>
    </row>
    <row r="4" ht="31.5" customHeight="1" thickBot="1">
      <c r="B4" s="4" t="s">
        <v>165</v>
      </c>
    </row>
    <row r="5" spans="1:2" ht="27.75" customHeight="1">
      <c r="A5" s="74" t="s">
        <v>1</v>
      </c>
      <c r="B5" s="75" t="s">
        <v>92</v>
      </c>
    </row>
    <row r="6" spans="1:2" ht="18" customHeight="1">
      <c r="A6" s="92" t="s">
        <v>93</v>
      </c>
      <c r="B6" s="93"/>
    </row>
    <row r="7" spans="1:2" ht="18" customHeight="1">
      <c r="A7" s="94" t="s">
        <v>94</v>
      </c>
      <c r="B7" s="159">
        <f>SUM(B8:B9)</f>
        <v>16002882</v>
      </c>
    </row>
    <row r="8" spans="1:2" ht="18" customHeight="1">
      <c r="A8" s="95" t="s">
        <v>95</v>
      </c>
      <c r="B8" s="93">
        <v>183895</v>
      </c>
    </row>
    <row r="9" spans="1:2" ht="18" customHeight="1">
      <c r="A9" s="95" t="s">
        <v>96</v>
      </c>
      <c r="B9" s="93">
        <v>15818987</v>
      </c>
    </row>
    <row r="10" spans="1:2" ht="18" customHeight="1">
      <c r="A10" s="95" t="s">
        <v>97</v>
      </c>
      <c r="B10" s="93">
        <v>81579045</v>
      </c>
    </row>
    <row r="11" spans="1:2" ht="18" customHeight="1">
      <c r="A11" s="95" t="s">
        <v>98</v>
      </c>
      <c r="B11" s="93">
        <v>76448945</v>
      </c>
    </row>
    <row r="12" spans="1:2" ht="18" customHeight="1">
      <c r="A12" s="96" t="s">
        <v>99</v>
      </c>
      <c r="B12" s="93">
        <f>B7+B10-B11-B13</f>
        <v>-25537</v>
      </c>
    </row>
    <row r="13" spans="1:2" ht="18" customHeight="1">
      <c r="A13" s="94" t="s">
        <v>100</v>
      </c>
      <c r="B13" s="159">
        <f>SUM(B14:B15)</f>
        <v>21158519</v>
      </c>
    </row>
    <row r="14" spans="1:2" ht="18" customHeight="1">
      <c r="A14" s="95" t="s">
        <v>95</v>
      </c>
      <c r="B14" s="93">
        <v>414450</v>
      </c>
    </row>
    <row r="15" spans="1:2" ht="18" customHeight="1" thickBot="1">
      <c r="A15" s="182" t="s">
        <v>96</v>
      </c>
      <c r="B15" s="97">
        <v>20744069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Parasznya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Jegyző</cp:lastModifiedBy>
  <cp:lastPrinted>2017-05-29T09:01:04Z</cp:lastPrinted>
  <dcterms:created xsi:type="dcterms:W3CDTF">2002-05-08T13:30:34Z</dcterms:created>
  <dcterms:modified xsi:type="dcterms:W3CDTF">2017-05-29T09:10:35Z</dcterms:modified>
  <cp:category/>
  <cp:version/>
  <cp:contentType/>
  <cp:contentStatus/>
</cp:coreProperties>
</file>