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ő\Documents\KESZŐHIDEGKÚT\KÉPVISELŐ-TESTÜLET\2017\5. 2017. 05. 15\4. napirend előterjesztése - 2017. évi költségvetés módosítása\"/>
    </mc:Choice>
  </mc:AlternateContent>
  <bookViews>
    <workbookView xWindow="0" yWindow="0" windowWidth="23040" windowHeight="9192"/>
  </bookViews>
  <sheets>
    <sheet name="3. sz. mell." sheetId="1" r:id="rId1"/>
  </sheets>
  <definedNames>
    <definedName name="_xlnm.Print_Area" localSheetId="0">'3. sz. mell.'!$A$1:$E$153</definedName>
  </definedNames>
  <calcPr calcId="162913"/>
</workbook>
</file>

<file path=xl/calcChain.xml><?xml version="1.0" encoding="utf-8"?>
<calcChain xmlns="http://schemas.openxmlformats.org/spreadsheetml/2006/main">
  <c r="D132" i="1" l="1"/>
  <c r="D134" i="1"/>
  <c r="D120" i="1"/>
  <c r="C119" i="1"/>
  <c r="C105" i="1"/>
  <c r="D105" i="1" s="1"/>
  <c r="D108" i="1"/>
  <c r="D106" i="1"/>
  <c r="D95" i="1"/>
  <c r="D99" i="1"/>
  <c r="D104" i="1"/>
  <c r="D94" i="1"/>
  <c r="D93" i="1"/>
  <c r="D92" i="1"/>
  <c r="D91" i="1"/>
  <c r="D90" i="1"/>
  <c r="C89" i="1"/>
  <c r="C122" i="1" s="1"/>
  <c r="C143" i="1" s="1"/>
  <c r="E60" i="1"/>
  <c r="E44" i="1"/>
  <c r="D44" i="1" s="1"/>
  <c r="D46" i="1"/>
  <c r="D19" i="1"/>
  <c r="C19" i="1"/>
  <c r="E19" i="1"/>
  <c r="D24" i="1"/>
  <c r="C70" i="1"/>
  <c r="C83" i="1" s="1"/>
  <c r="C12" i="1"/>
  <c r="D12" i="1" s="1"/>
  <c r="C33" i="1"/>
  <c r="D33" i="1" s="1"/>
  <c r="D41" i="1"/>
  <c r="C27" i="1"/>
  <c r="C26" i="1" s="1"/>
  <c r="D17" i="1"/>
  <c r="C5" i="1"/>
  <c r="E27" i="1"/>
  <c r="E26" i="1"/>
  <c r="E132" i="1"/>
  <c r="E142" i="1" s="1"/>
  <c r="E119" i="1"/>
  <c r="D119" i="1" s="1"/>
  <c r="E105" i="1"/>
  <c r="E89" i="1"/>
  <c r="E70" i="1"/>
  <c r="E83" i="1"/>
  <c r="E33" i="1"/>
  <c r="E12" i="1"/>
  <c r="E5" i="1"/>
  <c r="C60" i="1" l="1"/>
  <c r="C84" i="1" s="1"/>
  <c r="E153" i="1"/>
  <c r="D142" i="1"/>
  <c r="E122" i="1"/>
  <c r="D122" i="1" s="1"/>
  <c r="E84" i="1"/>
  <c r="D84" i="1" s="1"/>
  <c r="E152" i="1" l="1"/>
  <c r="E143" i="1"/>
  <c r="D143" i="1" s="1"/>
</calcChain>
</file>

<file path=xl/sharedStrings.xml><?xml version="1.0" encoding="utf-8"?>
<sst xmlns="http://schemas.openxmlformats.org/spreadsheetml/2006/main" count="290" uniqueCount="249">
  <si>
    <t>B E V É T E L E K</t>
  </si>
  <si>
    <t>Ezer forintban</t>
  </si>
  <si>
    <t>Sor-
szám</t>
  </si>
  <si>
    <t>Bevételi jogcím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</si>
  <si>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</si>
  <si>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</si>
  <si>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</si>
  <si>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</si>
  <si>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</si>
  <si>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</si>
  <si>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</si>
  <si>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</si>
  <si>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</si>
  <si>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</si>
  <si>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</si>
  <si>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</si>
  <si>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</si>
  <si>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</si>
  <si>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</si>
  <si>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</si>
  <si>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</si>
  <si>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</si>
  <si>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</si>
  <si>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</si>
  <si>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</si>
  <si>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</si>
  <si>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</si>
  <si>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</si>
  <si>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</si>
  <si>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</si>
  <si>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</si>
  <si>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</si>
  <si>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</si>
  <si>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</si>
  <si>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</si>
  <si>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</si>
  <si>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</si>
  <si>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</si>
  <si>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</si>
  <si>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</si>
  <si>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</si>
  <si>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</si>
  <si>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</si>
  <si>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</si>
  <si>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</si>
  <si>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</si>
  <si>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</si>
  <si>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</si>
  <si>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</si>
  <si>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</si>
  <si>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</si>
  <si>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</si>
  <si>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</si>
  <si>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</si>
  <si>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</si>
  <si>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</si>
  <si>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</si>
  <si>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</si>
  <si>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</si>
  <si>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</si>
  <si>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</si>
  <si>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</si>
  <si>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</si>
  <si>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</si>
  <si>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</si>
  <si>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</si>
  <si>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</si>
  <si>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</si>
  <si>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</si>
  <si>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</si>
  <si>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</si>
  <si>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</si>
  <si>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</si>
  <si>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</si>
  <si>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</si>
  <si>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</si>
  <si>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</si>
  <si>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</si>
  <si>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</si>
  <si>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</si>
  <si>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</si>
  <si>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</si>
  <si>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</si>
  <si>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</si>
  <si>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</si>
  <si>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</si>
  <si>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</si>
  <si>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</si>
  <si>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</si>
  <si>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</si>
  <si>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</si>
  <si>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</si>
  <si>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</si>
  <si>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</si>
  <si>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</si>
  <si>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</si>
  <si>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</si>
  <si>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</si>
  <si>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</si>
  <si>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</si>
  <si>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</si>
  <si>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</si>
  <si>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</si>
  <si>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</si>
  <si>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</si>
  <si>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</si>
  <si>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</si>
  <si>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</si>
  <si>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</si>
  <si>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</si>
  <si>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</si>
  <si>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</si>
  <si>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</si>
  <si>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</si>
  <si>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</si>
  <si>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</si>
  <si>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</si>
  <si>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</si>
  <si>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</si>
  <si>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</si>
  <si>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</si>
  <si>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</si>
  <si>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</si>
  <si>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</si>
  <si>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</si>
  <si>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</si>
  <si>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</si>
  <si>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</si>
  <si>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</si>
  <si>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</si>
  <si>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</si>
  <si>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</si>
  <si>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</si>
  <si>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</si>
  <si>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</si>
  <si>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</si>
  <si>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</si>
  <si>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</si>
  <si>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</si>
  <si>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</si>
  <si>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</si>
  <si>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</si>
  <si>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</si>
  <si>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</si>
  <si>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</si>
  <si>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</si>
  <si>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</si>
  <si>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</si>
  <si>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</si>
  <si>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</si>
  <si>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</si>
  <si>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</si>
  <si>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</si>
  <si>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</si>
  <si>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</si>
  <si>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</si>
  <si>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</si>
  <si>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</si>
  <si>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</si>
  <si>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</si>
  <si>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</si>
  <si>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</si>
  <si>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</si>
  <si>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</si>
  <si>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</si>
  <si>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Kiadási jogcímek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</si>
  <si>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</si>
  <si>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</si>
  <si>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</si>
  <si>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</si>
  <si>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</si>
  <si>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</si>
  <si>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</si>
  <si>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</si>
  <si>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</si>
  <si>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</si>
  <si>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</si>
  <si>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</si>
  <si>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</si>
  <si>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</si>
  <si>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</si>
  <si>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</si>
  <si>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</si>
  <si>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</si>
  <si>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</si>
  <si>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</si>
  <si>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</si>
  <si>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</si>
  <si>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</si>
  <si>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</si>
  <si>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</si>
  <si>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</si>
  <si>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</si>
  <si>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</si>
  <si>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</si>
  <si>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</si>
  <si>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</si>
  <si>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</si>
  <si>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</si>
  <si>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</si>
  <si>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</si>
  <si>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</si>
  <si>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</si>
  <si>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</si>
  <si>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</si>
  <si>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</si>
  <si>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</si>
  <si>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</si>
  <si>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</si>
  <si>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</si>
  <si>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</si>
  <si>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</si>
  <si>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</si>
  <si>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</si>
  <si>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</si>
  <si>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</si>
  <si>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</si>
  <si>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</si>
  <si>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</si>
  <si>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</si>
  <si>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</si>
  <si>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</si>
  <si>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</si>
  <si>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</si>
  <si>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</si>
  <si>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</si>
  <si>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</si>
  <si>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</si>
  <si>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</si>
  <si>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</si>
  <si>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</si>
  <si>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</si>
  <si>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</si>
  <si>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</si>
  <si>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</si>
  <si>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</si>
  <si>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</si>
  <si>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</si>
  <si>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</si>
  <si>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r>
      <t xml:space="preserve">   Működési költségvetés kiadásai </t>
    </r>
    <r>
      <rPr>
        <sz val="12"/>
        <rFont val="Times New Roman CE"/>
        <charset val="238"/>
      </rPr>
      <t>(1.1+…+1.5.)</t>
    </r>
  </si>
  <si>
    <r>
      <t xml:space="preserve">   Felhalmozási költségvetés kiadásai </t>
    </r>
    <r>
      <rPr>
        <sz val="12"/>
        <rFont val="Times New Roman CE"/>
        <charset val="238"/>
      </rPr>
      <t>(2.1.+2.3.+2.5.)</t>
    </r>
  </si>
  <si>
    <t>Éves engedélyezett létszám előirányzat ( fő )</t>
  </si>
  <si>
    <t>Közfoglalkoztatottak létszáma</t>
  </si>
  <si>
    <t xml:space="preserve"> </t>
  </si>
  <si>
    <t>2017. évi előirányzat</t>
  </si>
  <si>
    <t>Forintban</t>
  </si>
  <si>
    <t>Központi, irányítószervi támogatások folyósítása</t>
  </si>
  <si>
    <t>2017. évi ei.módosítás 05.15.</t>
  </si>
  <si>
    <t>2017.évi módosítás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</si>
</sst>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31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2"/>
      <name val="Times New Roman CE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color indexed="10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 CE"/>
      <family val="1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</fills>
  <borders count="5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4" fillId="7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0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" fillId="4" borderId="7" applyNumberFormat="0" applyFont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9" borderId="0" applyNumberFormat="0" applyBorder="0" applyAlignment="0" applyProtection="0"/>
    <xf numFmtId="0" fontId="3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0"/>
    <xf numFmtId="0" fontId="16" fillId="0" borderId="9" applyNumberFormat="0" applyFill="0" applyAlignment="0" applyProtection="0"/>
    <xf numFmtId="0" fontId="17" fillId="17" borderId="0" applyNumberFormat="0" applyBorder="0" applyAlignment="0" applyProtection="0"/>
    <xf numFmtId="0" fontId="18" fillId="7" borderId="0" applyNumberFormat="0" applyBorder="0" applyAlignment="0" applyProtection="0"/>
    <xf numFmtId="0" fontId="19" fillId="16" borderId="1" applyNumberFormat="0" applyAlignment="0" applyProtection="0"/>
  </cellStyleXfs>
  <cellXfs count="144">
    <xf numFmtId="0" fontId="0" fillId="0" borderId="0" xfId="0"/>
    <xf numFmtId="0" fontId="15" fillId="0" borderId="0" xfId="38" applyFill="1" applyProtection="1"/>
    <xf numFmtId="0" fontId="22" fillId="0" borderId="10" xfId="0" applyFont="1" applyFill="1" applyBorder="1" applyAlignment="1" applyProtection="1">
      <alignment horizontal="right" vertical="center"/>
    </xf>
    <xf numFmtId="0" fontId="23" fillId="0" borderId="0" xfId="38" applyFont="1" applyFill="1" applyProtection="1"/>
    <xf numFmtId="0" fontId="24" fillId="0" borderId="0" xfId="38" applyFont="1" applyFill="1" applyProtection="1"/>
    <xf numFmtId="0" fontId="22" fillId="0" borderId="10" xfId="0" applyFont="1" applyFill="1" applyBorder="1" applyAlignment="1" applyProtection="1">
      <alignment horizontal="right"/>
    </xf>
    <xf numFmtId="0" fontId="15" fillId="0" borderId="0" xfId="38" applyFill="1" applyAlignment="1" applyProtection="1"/>
    <xf numFmtId="0" fontId="25" fillId="0" borderId="0" xfId="38" applyFont="1" applyFill="1" applyProtection="1"/>
    <xf numFmtId="0" fontId="26" fillId="0" borderId="0" xfId="38" applyFont="1" applyFill="1" applyProtection="1"/>
    <xf numFmtId="0" fontId="15" fillId="0" borderId="0" xfId="38" applyFont="1" applyFill="1" applyProtection="1"/>
    <xf numFmtId="0" fontId="15" fillId="0" borderId="0" xfId="38" applyFont="1" applyFill="1" applyAlignment="1" applyProtection="1">
      <alignment horizontal="right" vertical="center" indent="1"/>
    </xf>
    <xf numFmtId="0" fontId="15" fillId="0" borderId="0" xfId="38" applyFill="1" applyBorder="1" applyProtection="1"/>
    <xf numFmtId="0" fontId="20" fillId="0" borderId="11" xfId="38" applyFont="1" applyFill="1" applyBorder="1" applyAlignment="1" applyProtection="1">
      <alignment horizontal="center" vertical="center" wrapText="1"/>
    </xf>
    <xf numFmtId="0" fontId="20" fillId="0" borderId="12" xfId="38" applyFont="1" applyFill="1" applyBorder="1" applyAlignment="1" applyProtection="1">
      <alignment horizontal="center" vertical="center" wrapText="1"/>
    </xf>
    <xf numFmtId="0" fontId="20" fillId="0" borderId="13" xfId="38" applyFont="1" applyFill="1" applyBorder="1" applyAlignment="1" applyProtection="1">
      <alignment horizontal="center" vertical="center" wrapText="1"/>
    </xf>
    <xf numFmtId="0" fontId="20" fillId="0" borderId="14" xfId="38" applyFont="1" applyFill="1" applyBorder="1" applyAlignment="1" applyProtection="1">
      <alignment horizontal="center" vertical="center" wrapText="1"/>
    </xf>
    <xf numFmtId="0" fontId="20" fillId="0" borderId="15" xfId="38" applyFont="1" applyFill="1" applyBorder="1" applyAlignment="1" applyProtection="1">
      <alignment horizontal="center" vertical="center" wrapText="1"/>
    </xf>
    <xf numFmtId="0" fontId="20" fillId="0" borderId="16" xfId="38" applyFont="1" applyFill="1" applyBorder="1" applyAlignment="1" applyProtection="1">
      <alignment horizontal="center" vertical="center" wrapText="1"/>
    </xf>
    <xf numFmtId="0" fontId="20" fillId="0" borderId="11" xfId="38" applyFont="1" applyFill="1" applyBorder="1" applyAlignment="1" applyProtection="1">
      <alignment horizontal="left" vertical="center" wrapText="1" indent="1"/>
    </xf>
    <xf numFmtId="0" fontId="20" fillId="0" borderId="12" xfId="38" applyFont="1" applyFill="1" applyBorder="1" applyAlignment="1" applyProtection="1">
      <alignment horizontal="left" vertical="center" wrapText="1" indent="1"/>
    </xf>
    <xf numFmtId="164" fontId="20" fillId="0" borderId="13" xfId="38" applyNumberFormat="1" applyFont="1" applyFill="1" applyBorder="1" applyAlignment="1" applyProtection="1">
      <alignment horizontal="right" vertical="center" wrapText="1" indent="1"/>
    </xf>
    <xf numFmtId="49" fontId="27" fillId="0" borderId="17" xfId="38" applyNumberFormat="1" applyFont="1" applyFill="1" applyBorder="1" applyAlignment="1" applyProtection="1">
      <alignment horizontal="left" vertical="center" wrapText="1" indent="1"/>
    </xf>
    <xf numFmtId="49" fontId="27" fillId="0" borderId="19" xfId="38" applyNumberFormat="1" applyFont="1" applyFill="1" applyBorder="1" applyAlignment="1" applyProtection="1">
      <alignment horizontal="left" vertical="center" wrapText="1" indent="1"/>
    </xf>
    <xf numFmtId="164" fontId="27" fillId="0" borderId="20" xfId="38" applyNumberFormat="1" applyFont="1" applyFill="1" applyBorder="1" applyAlignment="1" applyProtection="1">
      <alignment horizontal="right" vertical="center" wrapText="1" indent="1"/>
      <protection locked="0"/>
    </xf>
    <xf numFmtId="49" fontId="27" fillId="0" borderId="21" xfId="38" applyNumberFormat="1" applyFont="1" applyFill="1" applyBorder="1" applyAlignment="1" applyProtection="1">
      <alignment horizontal="left" vertical="center" wrapText="1" indent="1"/>
    </xf>
    <xf numFmtId="0" fontId="29" fillId="0" borderId="12" xfId="0" applyFont="1" applyBorder="1" applyAlignment="1" applyProtection="1">
      <alignment horizontal="left" vertical="center" wrapText="1" indent="1"/>
    </xf>
    <xf numFmtId="164" fontId="27" fillId="0" borderId="22" xfId="38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11" xfId="38" applyFont="1" applyFill="1" applyBorder="1" applyAlignment="1" applyProtection="1">
      <alignment horizontal="left" vertical="center" wrapText="1"/>
    </xf>
    <xf numFmtId="164" fontId="20" fillId="0" borderId="13" xfId="38" applyNumberFormat="1" applyFont="1" applyFill="1" applyBorder="1" applyAlignment="1" applyProtection="1">
      <alignment horizontal="right" vertical="center" wrapText="1"/>
    </xf>
    <xf numFmtId="49" fontId="27" fillId="0" borderId="17" xfId="38" applyNumberFormat="1" applyFont="1" applyFill="1" applyBorder="1" applyAlignment="1" applyProtection="1">
      <alignment horizontal="left" vertical="center" wrapText="1"/>
    </xf>
    <xf numFmtId="164" fontId="27" fillId="0" borderId="18" xfId="38" applyNumberFormat="1" applyFont="1" applyFill="1" applyBorder="1" applyAlignment="1" applyProtection="1">
      <alignment horizontal="right" vertical="center" wrapText="1"/>
      <protection locked="0"/>
    </xf>
    <xf numFmtId="49" fontId="27" fillId="0" borderId="19" xfId="38" applyNumberFormat="1" applyFont="1" applyFill="1" applyBorder="1" applyAlignment="1" applyProtection="1">
      <alignment horizontal="left" vertical="center" wrapText="1"/>
    </xf>
    <xf numFmtId="164" fontId="27" fillId="0" borderId="20" xfId="38" applyNumberFormat="1" applyFont="1" applyFill="1" applyBorder="1" applyAlignment="1" applyProtection="1">
      <alignment horizontal="right" vertical="center" wrapText="1"/>
      <protection locked="0"/>
    </xf>
    <xf numFmtId="49" fontId="27" fillId="0" borderId="21" xfId="38" applyNumberFormat="1" applyFont="1" applyFill="1" applyBorder="1" applyAlignment="1" applyProtection="1">
      <alignment horizontal="left" vertical="center" wrapText="1"/>
    </xf>
    <xf numFmtId="164" fontId="27" fillId="0" borderId="22" xfId="38" applyNumberFormat="1" applyFont="1" applyFill="1" applyBorder="1" applyAlignment="1" applyProtection="1">
      <alignment horizontal="right" vertical="center" wrapText="1"/>
      <protection locked="0"/>
    </xf>
    <xf numFmtId="164" fontId="26" fillId="0" borderId="13" xfId="38" applyNumberFormat="1" applyFont="1" applyFill="1" applyBorder="1" applyAlignment="1" applyProtection="1">
      <alignment horizontal="right" vertical="center" wrapText="1"/>
    </xf>
    <xf numFmtId="164" fontId="27" fillId="0" borderId="18" xfId="38" applyNumberFormat="1" applyFont="1" applyFill="1" applyBorder="1" applyAlignment="1" applyProtection="1">
      <alignment horizontal="right" vertical="center" wrapText="1"/>
    </xf>
    <xf numFmtId="164" fontId="15" fillId="0" borderId="20" xfId="38" applyNumberFormat="1" applyFont="1" applyFill="1" applyBorder="1" applyAlignment="1" applyProtection="1">
      <alignment horizontal="right" vertical="center" wrapText="1"/>
      <protection locked="0"/>
    </xf>
    <xf numFmtId="164" fontId="15" fillId="0" borderId="22" xfId="38" applyNumberFormat="1" applyFont="1" applyFill="1" applyBorder="1" applyAlignment="1" applyProtection="1">
      <alignment horizontal="right" vertical="center" wrapText="1"/>
      <protection locked="0"/>
    </xf>
    <xf numFmtId="164" fontId="15" fillId="0" borderId="18" xfId="38" applyNumberFormat="1" applyFont="1" applyFill="1" applyBorder="1" applyAlignment="1" applyProtection="1">
      <alignment horizontal="right" vertical="center" wrapText="1"/>
      <protection locked="0"/>
    </xf>
    <xf numFmtId="0" fontId="29" fillId="0" borderId="11" xfId="0" applyFont="1" applyBorder="1" applyAlignment="1" applyProtection="1">
      <alignment vertical="center" wrapText="1"/>
    </xf>
    <xf numFmtId="0" fontId="28" fillId="0" borderId="17" xfId="0" applyFont="1" applyBorder="1" applyAlignment="1" applyProtection="1">
      <alignment vertical="center" wrapText="1"/>
    </xf>
    <xf numFmtId="0" fontId="28" fillId="0" borderId="19" xfId="0" applyFont="1" applyBorder="1" applyAlignment="1" applyProtection="1">
      <alignment vertical="center" wrapText="1"/>
    </xf>
    <xf numFmtId="0" fontId="28" fillId="0" borderId="21" xfId="0" applyFont="1" applyBorder="1" applyAlignment="1" applyProtection="1">
      <alignment vertical="center" wrapText="1"/>
    </xf>
    <xf numFmtId="164" fontId="20" fillId="0" borderId="13" xfId="38" applyNumberFormat="1" applyFont="1" applyFill="1" applyBorder="1" applyAlignment="1" applyProtection="1">
      <alignment horizontal="right" vertical="center" wrapText="1"/>
      <protection locked="0"/>
    </xf>
    <xf numFmtId="0" fontId="29" fillId="0" borderId="23" xfId="0" applyFont="1" applyBorder="1" applyAlignment="1" applyProtection="1">
      <alignment vertical="center" wrapText="1"/>
    </xf>
    <xf numFmtId="0" fontId="20" fillId="0" borderId="14" xfId="38" applyFont="1" applyFill="1" applyBorder="1" applyAlignment="1" applyProtection="1">
      <alignment horizontal="left" vertical="center" wrapText="1" indent="1"/>
    </xf>
    <xf numFmtId="0" fontId="20" fillId="0" borderId="15" xfId="38" applyFont="1" applyFill="1" applyBorder="1" applyAlignment="1" applyProtection="1">
      <alignment vertical="center" wrapText="1"/>
    </xf>
    <xf numFmtId="164" fontId="20" fillId="0" borderId="16" xfId="38" applyNumberFormat="1" applyFont="1" applyFill="1" applyBorder="1" applyAlignment="1" applyProtection="1">
      <alignment horizontal="right" vertical="center" wrapText="1" indent="1"/>
    </xf>
    <xf numFmtId="49" fontId="27" fillId="0" borderId="24" xfId="38" applyNumberFormat="1" applyFont="1" applyFill="1" applyBorder="1" applyAlignment="1" applyProtection="1">
      <alignment horizontal="left" vertical="center" wrapText="1" indent="1"/>
    </xf>
    <xf numFmtId="0" fontId="27" fillId="0" borderId="25" xfId="38" applyFont="1" applyFill="1" applyBorder="1" applyAlignment="1" applyProtection="1">
      <alignment horizontal="left" vertical="center" wrapText="1" indent="1"/>
    </xf>
    <xf numFmtId="164" fontId="27" fillId="0" borderId="26" xfId="38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27" xfId="38" applyFont="1" applyFill="1" applyBorder="1" applyAlignment="1" applyProtection="1">
      <alignment horizontal="left" vertical="center" wrapText="1" indent="1"/>
    </xf>
    <xf numFmtId="0" fontId="27" fillId="0" borderId="28" xfId="38" applyFont="1" applyFill="1" applyBorder="1" applyAlignment="1" applyProtection="1">
      <alignment horizontal="left" vertical="center" wrapText="1" indent="1"/>
    </xf>
    <xf numFmtId="0" fontId="27" fillId="0" borderId="0" xfId="38" applyFont="1" applyFill="1" applyBorder="1" applyAlignment="1" applyProtection="1">
      <alignment horizontal="left" vertical="center" wrapText="1" indent="1"/>
    </xf>
    <xf numFmtId="0" fontId="27" fillId="0" borderId="27" xfId="38" applyFont="1" applyFill="1" applyBorder="1" applyAlignment="1" applyProtection="1">
      <alignment horizontal="left" indent="6"/>
    </xf>
    <xf numFmtId="0" fontId="27" fillId="0" borderId="27" xfId="38" applyFont="1" applyFill="1" applyBorder="1" applyAlignment="1" applyProtection="1">
      <alignment horizontal="left" vertical="center" wrapText="1" indent="6"/>
    </xf>
    <xf numFmtId="49" fontId="27" fillId="0" borderId="29" xfId="38" applyNumberFormat="1" applyFont="1" applyFill="1" applyBorder="1" applyAlignment="1" applyProtection="1">
      <alignment horizontal="left" vertical="center" wrapText="1" indent="1"/>
    </xf>
    <xf numFmtId="0" fontId="27" fillId="0" borderId="30" xfId="38" applyFont="1" applyFill="1" applyBorder="1" applyAlignment="1" applyProtection="1">
      <alignment horizontal="left" vertical="center" wrapText="1" indent="6"/>
    </xf>
    <xf numFmtId="49" fontId="27" fillId="0" borderId="31" xfId="38" applyNumberFormat="1" applyFont="1" applyFill="1" applyBorder="1" applyAlignment="1" applyProtection="1">
      <alignment horizontal="left" vertical="center" wrapText="1" indent="1"/>
    </xf>
    <xf numFmtId="0" fontId="27" fillId="0" borderId="32" xfId="38" applyFont="1" applyFill="1" applyBorder="1" applyAlignment="1" applyProtection="1">
      <alignment horizontal="left" vertical="center" wrapText="1" indent="6"/>
    </xf>
    <xf numFmtId="0" fontId="27" fillId="0" borderId="30" xfId="38" applyFont="1" applyFill="1" applyBorder="1" applyAlignment="1" applyProtection="1">
      <alignment horizontal="left" vertical="center" wrapText="1" indent="1"/>
    </xf>
    <xf numFmtId="164" fontId="27" fillId="0" borderId="33" xfId="38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30" xfId="0" applyFont="1" applyBorder="1" applyAlignment="1" applyProtection="1">
      <alignment horizontal="left" vertical="center" wrapText="1" indent="1"/>
    </xf>
    <xf numFmtId="0" fontId="28" fillId="0" borderId="27" xfId="0" applyFont="1" applyBorder="1" applyAlignment="1" applyProtection="1">
      <alignment horizontal="left" vertical="center" wrapText="1" indent="1"/>
    </xf>
    <xf numFmtId="0" fontId="27" fillId="0" borderId="34" xfId="38" applyFont="1" applyFill="1" applyBorder="1" applyAlignment="1" applyProtection="1">
      <alignment horizontal="left" vertical="center" wrapText="1" indent="6"/>
    </xf>
    <xf numFmtId="164" fontId="27" fillId="0" borderId="35" xfId="38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12" xfId="38" applyFont="1" applyFill="1" applyBorder="1" applyAlignment="1" applyProtection="1">
      <alignment horizontal="left" vertical="center" wrapText="1" indent="1"/>
    </xf>
    <xf numFmtId="0" fontId="27" fillId="0" borderId="34" xfId="38" applyFont="1" applyFill="1" applyBorder="1" applyAlignment="1" applyProtection="1">
      <alignment horizontal="left" vertical="center" wrapText="1" indent="1"/>
    </xf>
    <xf numFmtId="0" fontId="27" fillId="0" borderId="36" xfId="38" applyFont="1" applyFill="1" applyBorder="1" applyAlignment="1" applyProtection="1">
      <alignment horizontal="left" vertical="center" wrapText="1" indent="1"/>
    </xf>
    <xf numFmtId="0" fontId="29" fillId="0" borderId="23" xfId="0" applyFont="1" applyBorder="1" applyAlignment="1" applyProtection="1">
      <alignment horizontal="left" vertical="center" wrapText="1" indent="1"/>
    </xf>
    <xf numFmtId="0" fontId="29" fillId="0" borderId="37" xfId="0" applyFont="1" applyBorder="1" applyAlignment="1" applyProtection="1">
      <alignment horizontal="left" vertical="center" wrapText="1" indent="1"/>
    </xf>
    <xf numFmtId="0" fontId="28" fillId="0" borderId="34" xfId="0" applyFont="1" applyBorder="1" applyAlignment="1" applyProtection="1">
      <alignment horizontal="left" vertical="center" wrapText="1" indent="1"/>
    </xf>
    <xf numFmtId="0" fontId="30" fillId="0" borderId="11" xfId="38" applyFont="1" applyFill="1" applyBorder="1" applyAlignment="1" applyProtection="1">
      <alignment horizontal="left" vertical="center" wrapText="1" indent="1"/>
    </xf>
    <xf numFmtId="0" fontId="30" fillId="0" borderId="12" xfId="38" applyFont="1" applyFill="1" applyBorder="1" applyAlignment="1" applyProtection="1">
      <alignment vertical="center" wrapText="1"/>
    </xf>
    <xf numFmtId="164" fontId="30" fillId="0" borderId="13" xfId="38" applyNumberFormat="1" applyFont="1" applyFill="1" applyBorder="1" applyAlignment="1" applyProtection="1">
      <alignment horizontal="right" vertical="center" wrapText="1" indent="1"/>
    </xf>
    <xf numFmtId="0" fontId="26" fillId="0" borderId="0" xfId="38" applyFont="1" applyFill="1" applyAlignment="1" applyProtection="1">
      <alignment horizontal="center"/>
    </xf>
    <xf numFmtId="0" fontId="29" fillId="0" borderId="0" xfId="0" applyFont="1" applyBorder="1" applyAlignment="1" applyProtection="1">
      <alignment horizontal="left" vertical="center" wrapText="1" indent="1"/>
    </xf>
    <xf numFmtId="164" fontId="29" fillId="0" borderId="0" xfId="0" quotePrefix="1" applyNumberFormat="1" applyFont="1" applyBorder="1" applyAlignment="1" applyProtection="1">
      <alignment horizontal="right" vertical="center" wrapText="1" indent="1"/>
    </xf>
    <xf numFmtId="0" fontId="26" fillId="0" borderId="38" xfId="38" applyFont="1" applyFill="1" applyBorder="1" applyAlignment="1" applyProtection="1">
      <alignment horizontal="center"/>
    </xf>
    <xf numFmtId="164" fontId="21" fillId="0" borderId="10" xfId="38" applyNumberFormat="1" applyFont="1" applyFill="1" applyBorder="1" applyAlignment="1" applyProtection="1">
      <alignment horizontal="left" vertical="center"/>
    </xf>
    <xf numFmtId="164" fontId="21" fillId="0" borderId="10" xfId="38" applyNumberFormat="1" applyFont="1" applyFill="1" applyBorder="1" applyAlignment="1" applyProtection="1">
      <alignment horizontal="left"/>
    </xf>
    <xf numFmtId="0" fontId="26" fillId="0" borderId="0" xfId="38" applyFont="1" applyFill="1" applyAlignment="1" applyProtection="1">
      <alignment horizontal="center"/>
    </xf>
    <xf numFmtId="0" fontId="26" fillId="0" borderId="40" xfId="38" applyFont="1" applyFill="1" applyBorder="1" applyAlignment="1" applyProtection="1">
      <alignment horizontal="left"/>
    </xf>
    <xf numFmtId="0" fontId="20" fillId="0" borderId="41" xfId="38" applyFont="1" applyFill="1" applyBorder="1" applyAlignment="1" applyProtection="1">
      <alignment horizontal="center" vertical="center" wrapText="1"/>
    </xf>
    <xf numFmtId="0" fontId="20" fillId="0" borderId="42" xfId="38" applyFont="1" applyFill="1" applyBorder="1" applyAlignment="1" applyProtection="1">
      <alignment horizontal="center" vertical="center" wrapText="1"/>
    </xf>
    <xf numFmtId="0" fontId="20" fillId="0" borderId="41" xfId="38" applyFont="1" applyFill="1" applyBorder="1" applyAlignment="1" applyProtection="1">
      <alignment horizontal="left" vertical="center" wrapText="1" indent="1"/>
    </xf>
    <xf numFmtId="0" fontId="28" fillId="0" borderId="43" xfId="0" applyFont="1" applyBorder="1" applyAlignment="1" applyProtection="1">
      <alignment horizontal="left" vertical="center" wrapText="1" indent="1"/>
    </xf>
    <xf numFmtId="0" fontId="28" fillId="0" borderId="44" xfId="0" applyFont="1" applyBorder="1" applyAlignment="1" applyProtection="1">
      <alignment horizontal="left" vertical="center" wrapText="1" indent="1"/>
    </xf>
    <xf numFmtId="0" fontId="28" fillId="0" borderId="45" xfId="0" applyFont="1" applyBorder="1" applyAlignment="1" applyProtection="1">
      <alignment horizontal="left" vertical="center" wrapText="1" indent="1"/>
    </xf>
    <xf numFmtId="0" fontId="29" fillId="0" borderId="41" xfId="0" applyFont="1" applyBorder="1" applyAlignment="1" applyProtection="1">
      <alignment horizontal="left" vertical="center" wrapText="1" indent="1"/>
    </xf>
    <xf numFmtId="0" fontId="27" fillId="0" borderId="45" xfId="38" applyFont="1" applyFill="1" applyBorder="1" applyAlignment="1" applyProtection="1">
      <alignment horizontal="left" vertical="center" wrapText="1" indent="1"/>
    </xf>
    <xf numFmtId="0" fontId="27" fillId="0" borderId="48" xfId="38" applyFont="1" applyFill="1" applyBorder="1" applyAlignment="1" applyProtection="1">
      <alignment horizontal="left" vertical="center" wrapText="1" indent="1"/>
    </xf>
    <xf numFmtId="0" fontId="27" fillId="0" borderId="45" xfId="38" applyFont="1" applyFill="1" applyBorder="1" applyAlignment="1" applyProtection="1">
      <alignment horizontal="left" indent="6"/>
    </xf>
    <xf numFmtId="0" fontId="27" fillId="0" borderId="45" xfId="38" applyFont="1" applyFill="1" applyBorder="1" applyAlignment="1" applyProtection="1">
      <alignment horizontal="left" vertical="center" wrapText="1" indent="6"/>
    </xf>
    <xf numFmtId="0" fontId="28" fillId="0" borderId="48" xfId="0" applyFont="1" applyBorder="1" applyAlignment="1" applyProtection="1">
      <alignment horizontal="left" vertical="center" wrapText="1" indent="1"/>
    </xf>
    <xf numFmtId="0" fontId="28" fillId="0" borderId="50" xfId="0" applyFont="1" applyBorder="1" applyAlignment="1" applyProtection="1">
      <alignment horizontal="left" vertical="center" wrapText="1" indent="1"/>
    </xf>
    <xf numFmtId="0" fontId="27" fillId="0" borderId="51" xfId="38" applyFont="1" applyFill="1" applyBorder="1" applyAlignment="1" applyProtection="1">
      <alignment horizontal="left" vertical="center" wrapText="1" indent="6"/>
    </xf>
    <xf numFmtId="0" fontId="27" fillId="0" borderId="50" xfId="38" applyFont="1" applyFill="1" applyBorder="1" applyAlignment="1" applyProtection="1">
      <alignment horizontal="left" vertical="center" wrapText="1" indent="6"/>
    </xf>
    <xf numFmtId="0" fontId="27" fillId="0" borderId="48" xfId="38" applyFont="1" applyFill="1" applyBorder="1" applyAlignment="1" applyProtection="1">
      <alignment horizontal="left" vertical="center" wrapText="1" indent="6"/>
    </xf>
    <xf numFmtId="0" fontId="26" fillId="0" borderId="41" xfId="38" applyFont="1" applyFill="1" applyBorder="1" applyAlignment="1" applyProtection="1">
      <alignment horizontal="left" vertical="center" wrapText="1" indent="1"/>
    </xf>
    <xf numFmtId="0" fontId="27" fillId="0" borderId="51" xfId="38" applyFont="1" applyFill="1" applyBorder="1" applyAlignment="1" applyProtection="1">
      <alignment horizontal="left" vertical="center" wrapText="1" indent="1"/>
    </xf>
    <xf numFmtId="0" fontId="30" fillId="0" borderId="41" xfId="38" applyFont="1" applyFill="1" applyBorder="1" applyAlignment="1" applyProtection="1">
      <alignment vertical="center" wrapText="1"/>
    </xf>
    <xf numFmtId="164" fontId="28" fillId="0" borderId="44" xfId="0" applyNumberFormat="1" applyFont="1" applyBorder="1" applyAlignment="1" applyProtection="1">
      <alignment horizontal="left" vertical="center" wrapText="1" indent="1"/>
    </xf>
    <xf numFmtId="164" fontId="28" fillId="0" borderId="44" xfId="0" applyNumberFormat="1" applyFont="1" applyBorder="1" applyAlignment="1" applyProtection="1">
      <alignment horizontal="center" vertical="center" wrapText="1"/>
    </xf>
    <xf numFmtId="164" fontId="29" fillId="0" borderId="46" xfId="0" applyNumberFormat="1" applyFont="1" applyBorder="1" applyAlignment="1" applyProtection="1">
      <alignment horizontal="left" vertical="center" wrapText="1" indent="1"/>
    </xf>
    <xf numFmtId="164" fontId="21" fillId="0" borderId="10" xfId="38" applyNumberFormat="1" applyFont="1" applyFill="1" applyBorder="1" applyAlignment="1" applyProtection="1">
      <alignment horizontal="left" vertical="center"/>
    </xf>
    <xf numFmtId="164" fontId="20" fillId="0" borderId="0" xfId="38" applyNumberFormat="1" applyFont="1" applyFill="1" applyBorder="1" applyAlignment="1" applyProtection="1">
      <alignment horizontal="center" vertical="center"/>
    </xf>
    <xf numFmtId="164" fontId="21" fillId="0" borderId="10" xfId="38" applyNumberFormat="1" applyFont="1" applyFill="1" applyBorder="1" applyAlignment="1" applyProtection="1">
      <alignment horizontal="left"/>
    </xf>
    <xf numFmtId="0" fontId="26" fillId="0" borderId="0" xfId="38" applyFont="1" applyFill="1" applyAlignment="1" applyProtection="1">
      <alignment horizontal="center"/>
    </xf>
    <xf numFmtId="0" fontId="26" fillId="0" borderId="39" xfId="38" applyFont="1" applyFill="1" applyBorder="1" applyAlignment="1" applyProtection="1">
      <alignment horizontal="left"/>
    </xf>
    <xf numFmtId="0" fontId="26" fillId="0" borderId="40" xfId="38" applyFont="1" applyFill="1" applyBorder="1" applyAlignment="1" applyProtection="1">
      <alignment horizontal="left"/>
    </xf>
    <xf numFmtId="164" fontId="20" fillId="0" borderId="52" xfId="38" applyNumberFormat="1" applyFont="1" applyFill="1" applyBorder="1" applyAlignment="1" applyProtection="1">
      <alignment horizontal="right" vertical="center" wrapText="1"/>
    </xf>
    <xf numFmtId="164" fontId="28" fillId="0" borderId="38" xfId="0" applyNumberFormat="1" applyFont="1" applyBorder="1" applyAlignment="1" applyProtection="1">
      <alignment horizontal="left" vertical="center" wrapText="1" indent="1"/>
    </xf>
    <xf numFmtId="164" fontId="28" fillId="0" borderId="38" xfId="0" applyNumberFormat="1" applyFont="1" applyBorder="1" applyAlignment="1" applyProtection="1">
      <alignment horizontal="center" vertical="center" wrapText="1"/>
    </xf>
    <xf numFmtId="164" fontId="27" fillId="0" borderId="44" xfId="38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45" xfId="38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7" xfId="38" applyNumberFormat="1" applyFont="1" applyFill="1" applyBorder="1" applyAlignment="1" applyProtection="1">
      <alignment horizontal="left" vertical="center" wrapText="1" indent="1"/>
    </xf>
    <xf numFmtId="164" fontId="27" fillId="0" borderId="47" xfId="38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53" xfId="38" applyNumberFormat="1" applyFont="1" applyFill="1" applyBorder="1" applyAlignment="1" applyProtection="1">
      <alignment horizontal="right" vertical="center" wrapText="1" indent="1"/>
    </xf>
    <xf numFmtId="164" fontId="27" fillId="0" borderId="34" xfId="38" applyNumberFormat="1" applyFont="1" applyFill="1" applyBorder="1" applyAlignment="1" applyProtection="1">
      <alignment horizontal="left" vertical="center" wrapText="1" indent="1"/>
    </xf>
    <xf numFmtId="0" fontId="20" fillId="0" borderId="38" xfId="38" applyFont="1" applyFill="1" applyBorder="1" applyAlignment="1" applyProtection="1">
      <alignment vertical="center" wrapText="1"/>
    </xf>
    <xf numFmtId="164" fontId="27" fillId="0" borderId="27" xfId="38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7" xfId="38" applyNumberFormat="1" applyFont="1" applyFill="1" applyBorder="1" applyAlignment="1" applyProtection="1">
      <alignment horizontal="center" vertical="center" wrapText="1"/>
    </xf>
    <xf numFmtId="0" fontId="20" fillId="0" borderId="41" xfId="38" applyFont="1" applyFill="1" applyBorder="1" applyAlignment="1" applyProtection="1">
      <alignment vertical="center" wrapText="1"/>
    </xf>
    <xf numFmtId="164" fontId="27" fillId="0" borderId="49" xfId="38" applyNumberFormat="1" applyFont="1" applyFill="1" applyBorder="1" applyAlignment="1" applyProtection="1">
      <alignment horizontal="left" vertical="center" wrapText="1" indent="1"/>
    </xf>
    <xf numFmtId="164" fontId="27" fillId="0" borderId="34" xfId="38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34" xfId="38" applyNumberFormat="1" applyFont="1" applyFill="1" applyBorder="1" applyAlignment="1" applyProtection="1">
      <alignment horizontal="center" vertical="center" wrapText="1"/>
    </xf>
    <xf numFmtId="164" fontId="20" fillId="0" borderId="38" xfId="38" applyNumberFormat="1" applyFont="1" applyFill="1" applyBorder="1" applyAlignment="1" applyProtection="1">
      <alignment horizontal="right" vertical="center" wrapText="1" indent="1"/>
    </xf>
    <xf numFmtId="164" fontId="27" fillId="0" borderId="41" xfId="38" applyNumberFormat="1" applyFont="1" applyFill="1" applyBorder="1" applyAlignment="1" applyProtection="1">
      <alignment horizontal="center" vertical="center" wrapText="1"/>
    </xf>
    <xf numFmtId="164" fontId="20" fillId="0" borderId="41" xfId="38" applyNumberFormat="1" applyFont="1" applyFill="1" applyBorder="1" applyAlignment="1" applyProtection="1">
      <alignment horizontal="right" vertical="center" wrapText="1" indent="1"/>
    </xf>
    <xf numFmtId="164" fontId="27" fillId="0" borderId="43" xfId="38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1" xfId="0" quotePrefix="1" applyNumberFormat="1" applyFont="1" applyBorder="1" applyAlignment="1" applyProtection="1">
      <alignment horizontal="right" vertical="center" wrapText="1" indent="1"/>
    </xf>
    <xf numFmtId="164" fontId="27" fillId="0" borderId="28" xfId="38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52" xfId="38" applyNumberFormat="1" applyFont="1" applyFill="1" applyBorder="1" applyAlignment="1" applyProtection="1">
      <alignment horizontal="right" vertical="center" wrapText="1" indent="1"/>
    </xf>
    <xf numFmtId="164" fontId="27" fillId="0" borderId="54" xfId="38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52" xfId="38" applyNumberFormat="1" applyFont="1" applyFill="1" applyBorder="1" applyAlignment="1" applyProtection="1">
      <alignment horizontal="right" vertical="center" wrapText="1" indent="1"/>
    </xf>
    <xf numFmtId="164" fontId="29" fillId="0" borderId="52" xfId="0" applyNumberFormat="1" applyFont="1" applyBorder="1" applyAlignment="1" applyProtection="1">
      <alignment horizontal="right" vertical="center" wrapText="1" indent="1"/>
    </xf>
    <xf numFmtId="164" fontId="29" fillId="0" borderId="52" xfId="0" quotePrefix="1" applyNumberFormat="1" applyFont="1" applyBorder="1" applyAlignment="1" applyProtection="1">
      <alignment horizontal="right" vertical="center" wrapText="1" indent="1"/>
    </xf>
    <xf numFmtId="164" fontId="27" fillId="0" borderId="38" xfId="38" applyNumberFormat="1" applyFont="1" applyFill="1" applyBorder="1" applyAlignment="1" applyProtection="1">
      <alignment horizontal="left" vertical="center" wrapText="1" indent="1"/>
    </xf>
    <xf numFmtId="164" fontId="27" fillId="0" borderId="55" xfId="38" applyNumberFormat="1" applyFont="1" applyFill="1" applyBorder="1" applyAlignment="1" applyProtection="1">
      <alignment horizontal="left" vertical="center" wrapText="1" indent="1"/>
    </xf>
    <xf numFmtId="0" fontId="26" fillId="0" borderId="38" xfId="38" applyFont="1" applyFill="1" applyBorder="1" applyAlignment="1" applyProtection="1">
      <alignment horizontal="left" vertical="center" wrapText="1" indent="1"/>
    </xf>
    <xf numFmtId="164" fontId="27" fillId="0" borderId="56" xfId="38" applyNumberFormat="1" applyFont="1" applyFill="1" applyBorder="1" applyAlignment="1" applyProtection="1">
      <alignment horizontal="left" vertical="center" wrapText="1" indent="1"/>
    </xf>
    <xf numFmtId="164" fontId="27" fillId="0" borderId="27" xfId="38" applyNumberFormat="1" applyFont="1" applyFill="1" applyBorder="1" applyAlignment="1" applyProtection="1">
      <alignment horizontal="right" vertical="center" wrapText="1"/>
      <protection locked="0"/>
    </xf>
  </cellXfs>
  <cellStyles count="43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1" xfId="29" builtinId="29" customBuiltin="1"/>
    <cellStyle name="Jelölőszín 2" xfId="30" builtinId="33" customBuiltin="1"/>
    <cellStyle name="Jelölőszín 3" xfId="31" builtinId="37" customBuiltin="1"/>
    <cellStyle name="Jelölőszín 4" xfId="32" builtinId="41" customBuiltin="1"/>
    <cellStyle name="Jelölőszín 5" xfId="33" builtinId="45" customBuiltin="1"/>
    <cellStyle name="Jelölőszín 6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Normál_KVRENMUNKA" xfId="38"/>
    <cellStyle name="Összesen" xfId="39" builtinId="25" customBuiltin="1"/>
    <cellStyle name="Rossz" xfId="40" builtinId="27" customBuiltin="1"/>
    <cellStyle name="Semleges" xfId="41" builtinId="28" customBuiltin="1"/>
    <cellStyle name="Számítás" xfId="42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3"/>
  <sheetViews>
    <sheetView tabSelected="1" view="pageBreakPreview" topLeftCell="A139" zoomScaleNormal="100" zoomScaleSheetLayoutView="100" workbookViewId="0">
      <selection activeCell="D114" sqref="D114"/>
    </sheetView>
  </sheetViews>
  <sheetFormatPr defaultColWidth="9.33203125" defaultRowHeight="15.6" x14ac:dyDescent="0.3"/>
  <cols>
    <col min="1" max="1" width="9.44140625" style="9" customWidth="1"/>
    <col min="2" max="2" width="91.6640625" style="9" customWidth="1"/>
    <col min="3" max="3" width="20.33203125" style="9" customWidth="1"/>
    <col min="4" max="4" width="18.6640625" style="9" customWidth="1"/>
    <col min="5" max="5" width="21.6640625" style="10" customWidth="1"/>
    <col min="6" max="6" width="9" style="1" customWidth="1"/>
    <col min="7" max="16384" width="9.33203125" style="1"/>
  </cols>
  <sheetData>
    <row r="1" spans="1:5" ht="15.9" customHeight="1" x14ac:dyDescent="0.3">
      <c r="A1" s="107" t="s">
        <v>0</v>
      </c>
      <c r="B1" s="107"/>
      <c r="C1" s="107"/>
      <c r="D1" s="107"/>
      <c r="E1" s="107"/>
    </row>
    <row r="2" spans="1:5" ht="15.9" customHeight="1" thickBot="1" x14ac:dyDescent="0.35">
      <c r="A2" s="106"/>
      <c r="B2" s="106"/>
      <c r="C2" s="80"/>
      <c r="D2" s="80"/>
      <c r="E2" s="2" t="s">
        <v>245</v>
      </c>
    </row>
    <row r="3" spans="1:5" ht="31.8" thickBot="1" x14ac:dyDescent="0.35">
      <c r="A3" s="12" t="s">
        <v>2</v>
      </c>
      <c r="B3" s="13" t="s">
        <v>3</v>
      </c>
      <c r="C3" s="14" t="s">
        <v>244</v>
      </c>
      <c r="D3" s="84" t="s">
        <v>248</v>
      </c>
      <c r="E3" s="14" t="s">
        <v>247</v>
      </c>
    </row>
    <row r="4" spans="1:5" s="4" customFormat="1" ht="16.2" thickBot="1" x14ac:dyDescent="0.3">
      <c r="A4" s="15">
        <v>1</v>
      </c>
      <c r="B4" s="16">
        <v>2</v>
      </c>
      <c r="C4" s="85"/>
      <c r="D4" s="85"/>
      <c r="E4" s="17">
        <v>3</v>
      </c>
    </row>
    <row r="5" spans="1:5" s="4" customFormat="1" ht="16.2" thickBot="1" x14ac:dyDescent="0.3">
      <c r="A5" s="27" t="s">
        <v>4</v>
      </c>
      <c r="B5" s="19" t="s">
        <v>5</v>
      </c>
      <c r="C5" s="28">
        <f>SUM(C6:C11)</f>
        <v>17664858</v>
      </c>
      <c r="D5" s="86"/>
      <c r="E5" s="28">
        <f>SUM(E6:E11)</f>
        <v>17664858</v>
      </c>
    </row>
    <row r="6" spans="1:5" s="4" customFormat="1" x14ac:dyDescent="0.25">
      <c r="A6" s="29" t="s">
        <v>6</v>
      </c>
      <c r="B6" s="72" t="s">
        <v>7</v>
      </c>
      <c r="C6" s="30">
        <v>10499298</v>
      </c>
      <c r="D6" s="87"/>
      <c r="E6" s="30">
        <v>10499298</v>
      </c>
    </row>
    <row r="7" spans="1:5" s="4" customFormat="1" x14ac:dyDescent="0.25">
      <c r="A7" s="31" t="s">
        <v>8</v>
      </c>
      <c r="B7" s="64" t="s">
        <v>9</v>
      </c>
      <c r="C7" s="32"/>
      <c r="D7" s="88"/>
      <c r="E7" s="32"/>
    </row>
    <row r="8" spans="1:5" s="4" customFormat="1" x14ac:dyDescent="0.25">
      <c r="A8" s="31" t="s">
        <v>10</v>
      </c>
      <c r="B8" s="64" t="s">
        <v>11</v>
      </c>
      <c r="C8" s="32">
        <v>5965560</v>
      </c>
      <c r="D8" s="88"/>
      <c r="E8" s="32">
        <v>5965560</v>
      </c>
    </row>
    <row r="9" spans="1:5" s="4" customFormat="1" x14ac:dyDescent="0.25">
      <c r="A9" s="31" t="s">
        <v>12</v>
      </c>
      <c r="B9" s="64" t="s">
        <v>13</v>
      </c>
      <c r="C9" s="32">
        <v>1200000</v>
      </c>
      <c r="D9" s="88"/>
      <c r="E9" s="32">
        <v>1200000</v>
      </c>
    </row>
    <row r="10" spans="1:5" s="4" customFormat="1" x14ac:dyDescent="0.25">
      <c r="A10" s="31" t="s">
        <v>14</v>
      </c>
      <c r="B10" s="64" t="s">
        <v>15</v>
      </c>
      <c r="C10" s="88"/>
      <c r="D10" s="88"/>
      <c r="E10" s="32"/>
    </row>
    <row r="11" spans="1:5" s="4" customFormat="1" ht="16.2" thickBot="1" x14ac:dyDescent="0.3">
      <c r="A11" s="33" t="s">
        <v>16</v>
      </c>
      <c r="B11" s="63" t="s">
        <v>17</v>
      </c>
      <c r="C11" s="89"/>
      <c r="D11" s="89"/>
      <c r="E11" s="32"/>
    </row>
    <row r="12" spans="1:5" s="4" customFormat="1" ht="16.2" thickBot="1" x14ac:dyDescent="0.3">
      <c r="A12" s="27" t="s">
        <v>18</v>
      </c>
      <c r="B12" s="25" t="s">
        <v>19</v>
      </c>
      <c r="C12" s="28">
        <f>SUM(C13:C17)</f>
        <v>4678811</v>
      </c>
      <c r="D12" s="113">
        <f>E12-C12</f>
        <v>7512798</v>
      </c>
      <c r="E12" s="112">
        <f>SUM(E13:E17)</f>
        <v>12191609</v>
      </c>
    </row>
    <row r="13" spans="1:5" s="4" customFormat="1" x14ac:dyDescent="0.25">
      <c r="A13" s="29" t="s">
        <v>20</v>
      </c>
      <c r="B13" s="72" t="s">
        <v>21</v>
      </c>
      <c r="C13" s="87"/>
      <c r="D13" s="87"/>
      <c r="E13" s="30"/>
    </row>
    <row r="14" spans="1:5" s="4" customFormat="1" x14ac:dyDescent="0.25">
      <c r="A14" s="31" t="s">
        <v>22</v>
      </c>
      <c r="B14" s="64" t="s">
        <v>23</v>
      </c>
      <c r="C14" s="88"/>
      <c r="D14" s="88"/>
      <c r="E14" s="32"/>
    </row>
    <row r="15" spans="1:5" s="4" customFormat="1" x14ac:dyDescent="0.25">
      <c r="A15" s="31" t="s">
        <v>24</v>
      </c>
      <c r="B15" s="64" t="s">
        <v>25</v>
      </c>
      <c r="C15" s="88"/>
      <c r="D15" s="88"/>
      <c r="E15" s="32"/>
    </row>
    <row r="16" spans="1:5" s="4" customFormat="1" x14ac:dyDescent="0.25">
      <c r="A16" s="31" t="s">
        <v>26</v>
      </c>
      <c r="B16" s="64" t="s">
        <v>27</v>
      </c>
      <c r="C16" s="88"/>
      <c r="D16" s="88"/>
      <c r="E16" s="32"/>
    </row>
    <row r="17" spans="1:5" s="4" customFormat="1" x14ac:dyDescent="0.25">
      <c r="A17" s="31" t="s">
        <v>28</v>
      </c>
      <c r="B17" s="64" t="s">
        <v>29</v>
      </c>
      <c r="C17" s="32">
        <v>4678811</v>
      </c>
      <c r="D17" s="103">
        <f>E17-C17</f>
        <v>7512798</v>
      </c>
      <c r="E17" s="32">
        <v>12191609</v>
      </c>
    </row>
    <row r="18" spans="1:5" s="4" customFormat="1" ht="16.2" thickBot="1" x14ac:dyDescent="0.3">
      <c r="A18" s="33" t="s">
        <v>30</v>
      </c>
      <c r="B18" s="63" t="s">
        <v>31</v>
      </c>
      <c r="C18" s="89"/>
      <c r="D18" s="89"/>
      <c r="E18" s="34"/>
    </row>
    <row r="19" spans="1:5" s="4" customFormat="1" ht="16.2" thickBot="1" x14ac:dyDescent="0.3">
      <c r="A19" s="27" t="s">
        <v>32</v>
      </c>
      <c r="B19" s="19" t="s">
        <v>33</v>
      </c>
      <c r="C19" s="28">
        <f>SUM(C20:C24)</f>
        <v>0</v>
      </c>
      <c r="D19" s="114">
        <f>E19-C19</f>
        <v>500000</v>
      </c>
      <c r="E19" s="112">
        <f>SUM(E20:E24)</f>
        <v>500000</v>
      </c>
    </row>
    <row r="20" spans="1:5" s="4" customFormat="1" x14ac:dyDescent="0.25">
      <c r="A20" s="29" t="s">
        <v>34</v>
      </c>
      <c r="B20" s="72" t="s">
        <v>35</v>
      </c>
      <c r="C20" s="87"/>
      <c r="D20" s="87"/>
      <c r="E20" s="30"/>
    </row>
    <row r="21" spans="1:5" s="4" customFormat="1" x14ac:dyDescent="0.25">
      <c r="A21" s="31" t="s">
        <v>36</v>
      </c>
      <c r="B21" s="64" t="s">
        <v>37</v>
      </c>
      <c r="C21" s="88"/>
      <c r="D21" s="88"/>
      <c r="E21" s="32"/>
    </row>
    <row r="22" spans="1:5" s="4" customFormat="1" x14ac:dyDescent="0.25">
      <c r="A22" s="31" t="s">
        <v>38</v>
      </c>
      <c r="B22" s="64" t="s">
        <v>39</v>
      </c>
      <c r="C22" s="88"/>
      <c r="D22" s="88"/>
      <c r="E22" s="32"/>
    </row>
    <row r="23" spans="1:5" s="4" customFormat="1" x14ac:dyDescent="0.25">
      <c r="A23" s="31" t="s">
        <v>40</v>
      </c>
      <c r="B23" s="64" t="s">
        <v>41</v>
      </c>
      <c r="C23" s="88"/>
      <c r="D23" s="88"/>
      <c r="E23" s="32"/>
    </row>
    <row r="24" spans="1:5" s="4" customFormat="1" x14ac:dyDescent="0.25">
      <c r="A24" s="31" t="s">
        <v>42</v>
      </c>
      <c r="B24" s="64" t="s">
        <v>43</v>
      </c>
      <c r="C24" s="88"/>
      <c r="D24" s="104">
        <f>E24-C24</f>
        <v>500000</v>
      </c>
      <c r="E24" s="32">
        <v>500000</v>
      </c>
    </row>
    <row r="25" spans="1:5" s="4" customFormat="1" ht="16.2" thickBot="1" x14ac:dyDescent="0.3">
      <c r="A25" s="33" t="s">
        <v>44</v>
      </c>
      <c r="B25" s="63" t="s">
        <v>45</v>
      </c>
      <c r="C25" s="89"/>
      <c r="D25" s="89"/>
      <c r="E25" s="34"/>
    </row>
    <row r="26" spans="1:5" s="4" customFormat="1" ht="16.2" thickBot="1" x14ac:dyDescent="0.3">
      <c r="A26" s="27" t="s">
        <v>46</v>
      </c>
      <c r="B26" s="19" t="s">
        <v>47</v>
      </c>
      <c r="C26" s="35">
        <f>SUM(C27,C30,C31,C32)</f>
        <v>2810418</v>
      </c>
      <c r="D26" s="86"/>
      <c r="E26" s="35">
        <f>SUM(E27,E30,E31,E32)</f>
        <v>2810418</v>
      </c>
    </row>
    <row r="27" spans="1:5" s="4" customFormat="1" x14ac:dyDescent="0.25">
      <c r="A27" s="29" t="s">
        <v>48</v>
      </c>
      <c r="B27" s="72" t="s">
        <v>49</v>
      </c>
      <c r="C27" s="36">
        <f>SUM(C28:C29)</f>
        <v>2095418</v>
      </c>
      <c r="D27" s="87"/>
      <c r="E27" s="36">
        <f>SUM(E28:E29)</f>
        <v>2095418</v>
      </c>
    </row>
    <row r="28" spans="1:5" s="4" customFormat="1" x14ac:dyDescent="0.25">
      <c r="A28" s="31" t="s">
        <v>50</v>
      </c>
      <c r="B28" s="64" t="s">
        <v>51</v>
      </c>
      <c r="C28" s="32">
        <v>2095418</v>
      </c>
      <c r="D28" s="88"/>
      <c r="E28" s="32">
        <v>2095418</v>
      </c>
    </row>
    <row r="29" spans="1:5" s="4" customFormat="1" x14ac:dyDescent="0.25">
      <c r="A29" s="31" t="s">
        <v>52</v>
      </c>
      <c r="B29" s="64" t="s">
        <v>53</v>
      </c>
      <c r="C29" s="32"/>
      <c r="D29" s="88"/>
      <c r="E29" s="32"/>
    </row>
    <row r="30" spans="1:5" s="4" customFormat="1" x14ac:dyDescent="0.25">
      <c r="A30" s="31" t="s">
        <v>54</v>
      </c>
      <c r="B30" s="64" t="s">
        <v>55</v>
      </c>
      <c r="C30" s="32">
        <v>700000</v>
      </c>
      <c r="D30" s="88"/>
      <c r="E30" s="32">
        <v>700000</v>
      </c>
    </row>
    <row r="31" spans="1:5" s="4" customFormat="1" x14ac:dyDescent="0.25">
      <c r="A31" s="31" t="s">
        <v>56</v>
      </c>
      <c r="B31" s="64" t="s">
        <v>57</v>
      </c>
      <c r="C31" s="32"/>
      <c r="D31" s="88"/>
      <c r="E31" s="32"/>
    </row>
    <row r="32" spans="1:5" s="4" customFormat="1" ht="16.2" thickBot="1" x14ac:dyDescent="0.3">
      <c r="A32" s="33" t="s">
        <v>58</v>
      </c>
      <c r="B32" s="63" t="s">
        <v>59</v>
      </c>
      <c r="C32" s="34">
        <v>15000</v>
      </c>
      <c r="D32" s="89"/>
      <c r="E32" s="34">
        <v>15000</v>
      </c>
    </row>
    <row r="33" spans="1:5" s="4" customFormat="1" ht="16.2" thickBot="1" x14ac:dyDescent="0.3">
      <c r="A33" s="27" t="s">
        <v>60</v>
      </c>
      <c r="B33" s="19" t="s">
        <v>61</v>
      </c>
      <c r="C33" s="28">
        <f>SUM(C34:C43)</f>
        <v>680400</v>
      </c>
      <c r="D33" s="114">
        <f>E33-C33</f>
        <v>373</v>
      </c>
      <c r="E33" s="112">
        <f>SUM(E34:E43)</f>
        <v>680773</v>
      </c>
    </row>
    <row r="34" spans="1:5" s="4" customFormat="1" x14ac:dyDescent="0.25">
      <c r="A34" s="29" t="s">
        <v>62</v>
      </c>
      <c r="B34" s="72" t="s">
        <v>63</v>
      </c>
      <c r="C34" s="87"/>
      <c r="D34" s="87"/>
      <c r="E34" s="30"/>
    </row>
    <row r="35" spans="1:5" s="4" customFormat="1" x14ac:dyDescent="0.25">
      <c r="A35" s="31" t="s">
        <v>64</v>
      </c>
      <c r="B35" s="64" t="s">
        <v>65</v>
      </c>
      <c r="C35" s="143">
        <v>525400</v>
      </c>
      <c r="D35" s="96"/>
      <c r="E35" s="32">
        <v>525400</v>
      </c>
    </row>
    <row r="36" spans="1:5" s="4" customFormat="1" x14ac:dyDescent="0.25">
      <c r="A36" s="31" t="s">
        <v>66</v>
      </c>
      <c r="B36" s="64" t="s">
        <v>67</v>
      </c>
      <c r="C36" s="143"/>
      <c r="D36" s="96"/>
      <c r="E36" s="32"/>
    </row>
    <row r="37" spans="1:5" s="4" customFormat="1" x14ac:dyDescent="0.25">
      <c r="A37" s="31" t="s">
        <v>68</v>
      </c>
      <c r="B37" s="64" t="s">
        <v>69</v>
      </c>
      <c r="C37" s="143">
        <v>155000</v>
      </c>
      <c r="D37" s="96"/>
      <c r="E37" s="32">
        <v>155000</v>
      </c>
    </row>
    <row r="38" spans="1:5" s="4" customFormat="1" x14ac:dyDescent="0.25">
      <c r="A38" s="31" t="s">
        <v>70</v>
      </c>
      <c r="B38" s="64" t="s">
        <v>71</v>
      </c>
      <c r="C38" s="88"/>
      <c r="D38" s="88"/>
      <c r="E38" s="32"/>
    </row>
    <row r="39" spans="1:5" s="4" customFormat="1" x14ac:dyDescent="0.25">
      <c r="A39" s="31" t="s">
        <v>72</v>
      </c>
      <c r="B39" s="64" t="s">
        <v>73</v>
      </c>
      <c r="C39" s="88"/>
      <c r="D39" s="88"/>
      <c r="E39" s="32"/>
    </row>
    <row r="40" spans="1:5" s="4" customFormat="1" x14ac:dyDescent="0.25">
      <c r="A40" s="31" t="s">
        <v>74</v>
      </c>
      <c r="B40" s="64" t="s">
        <v>75</v>
      </c>
      <c r="C40" s="88"/>
      <c r="D40" s="88"/>
      <c r="E40" s="32"/>
    </row>
    <row r="41" spans="1:5" s="4" customFormat="1" x14ac:dyDescent="0.25">
      <c r="A41" s="31" t="s">
        <v>76</v>
      </c>
      <c r="B41" s="64" t="s">
        <v>77</v>
      </c>
      <c r="C41" s="88"/>
      <c r="D41" s="104">
        <f>E41-C41</f>
        <v>373</v>
      </c>
      <c r="E41" s="32">
        <v>373</v>
      </c>
    </row>
    <row r="42" spans="1:5" s="4" customFormat="1" x14ac:dyDescent="0.25">
      <c r="A42" s="31" t="s">
        <v>78</v>
      </c>
      <c r="B42" s="64" t="s">
        <v>79</v>
      </c>
      <c r="C42" s="88"/>
      <c r="D42" s="88"/>
      <c r="E42" s="37"/>
    </row>
    <row r="43" spans="1:5" s="4" customFormat="1" ht="16.2" thickBot="1" x14ac:dyDescent="0.3">
      <c r="A43" s="33" t="s">
        <v>80</v>
      </c>
      <c r="B43" s="63" t="s">
        <v>81</v>
      </c>
      <c r="C43" s="89"/>
      <c r="D43" s="89"/>
      <c r="E43" s="38"/>
    </row>
    <row r="44" spans="1:5" s="4" customFormat="1" ht="16.2" thickBot="1" x14ac:dyDescent="0.3">
      <c r="A44" s="27" t="s">
        <v>82</v>
      </c>
      <c r="B44" s="19" t="s">
        <v>83</v>
      </c>
      <c r="C44" s="86"/>
      <c r="D44" s="113">
        <f>E44-C44</f>
        <v>300000</v>
      </c>
      <c r="E44" s="112">
        <f>SUM(E45:E49)</f>
        <v>300000</v>
      </c>
    </row>
    <row r="45" spans="1:5" s="4" customFormat="1" x14ac:dyDescent="0.25">
      <c r="A45" s="29" t="s">
        <v>84</v>
      </c>
      <c r="B45" s="72" t="s">
        <v>85</v>
      </c>
      <c r="C45" s="87"/>
      <c r="D45" s="87"/>
      <c r="E45" s="39"/>
    </row>
    <row r="46" spans="1:5" s="4" customFormat="1" x14ac:dyDescent="0.25">
      <c r="A46" s="31" t="s">
        <v>86</v>
      </c>
      <c r="B46" s="64" t="s">
        <v>87</v>
      </c>
      <c r="C46" s="88"/>
      <c r="D46" s="103">
        <f>E46-C46</f>
        <v>300000</v>
      </c>
      <c r="E46" s="37">
        <v>300000</v>
      </c>
    </row>
    <row r="47" spans="1:5" s="4" customFormat="1" x14ac:dyDescent="0.25">
      <c r="A47" s="31" t="s">
        <v>88</v>
      </c>
      <c r="B47" s="64" t="s">
        <v>89</v>
      </c>
      <c r="C47" s="88"/>
      <c r="D47" s="88"/>
      <c r="E47" s="37"/>
    </row>
    <row r="48" spans="1:5" s="4" customFormat="1" x14ac:dyDescent="0.25">
      <c r="A48" s="31" t="s">
        <v>90</v>
      </c>
      <c r="B48" s="64" t="s">
        <v>91</v>
      </c>
      <c r="C48" s="88"/>
      <c r="D48" s="88"/>
      <c r="E48" s="37"/>
    </row>
    <row r="49" spans="1:5" s="4" customFormat="1" ht="16.2" thickBot="1" x14ac:dyDescent="0.3">
      <c r="A49" s="33" t="s">
        <v>92</v>
      </c>
      <c r="B49" s="63" t="s">
        <v>93</v>
      </c>
      <c r="C49" s="89"/>
      <c r="D49" s="89"/>
      <c r="E49" s="38"/>
    </row>
    <row r="50" spans="1:5" s="4" customFormat="1" ht="16.2" thickBot="1" x14ac:dyDescent="0.3">
      <c r="A50" s="27" t="s">
        <v>94</v>
      </c>
      <c r="B50" s="19" t="s">
        <v>95</v>
      </c>
      <c r="C50" s="86"/>
      <c r="D50" s="86"/>
      <c r="E50" s="28"/>
    </row>
    <row r="51" spans="1:5" s="4" customFormat="1" x14ac:dyDescent="0.25">
      <c r="A51" s="29" t="s">
        <v>96</v>
      </c>
      <c r="B51" s="72" t="s">
        <v>97</v>
      </c>
      <c r="C51" s="87"/>
      <c r="D51" s="87"/>
      <c r="E51" s="30"/>
    </row>
    <row r="52" spans="1:5" s="4" customFormat="1" x14ac:dyDescent="0.25">
      <c r="A52" s="31" t="s">
        <v>98</v>
      </c>
      <c r="B52" s="64" t="s">
        <v>99</v>
      </c>
      <c r="C52" s="88"/>
      <c r="D52" s="88"/>
      <c r="E52" s="32"/>
    </row>
    <row r="53" spans="1:5" s="4" customFormat="1" x14ac:dyDescent="0.25">
      <c r="A53" s="31" t="s">
        <v>100</v>
      </c>
      <c r="B53" s="64" t="s">
        <v>101</v>
      </c>
      <c r="C53" s="88"/>
      <c r="D53" s="88"/>
      <c r="E53" s="32"/>
    </row>
    <row r="54" spans="1:5" s="4" customFormat="1" ht="16.2" thickBot="1" x14ac:dyDescent="0.3">
      <c r="A54" s="33" t="s">
        <v>102</v>
      </c>
      <c r="B54" s="63" t="s">
        <v>103</v>
      </c>
      <c r="C54" s="89"/>
      <c r="D54" s="89"/>
      <c r="E54" s="34"/>
    </row>
    <row r="55" spans="1:5" s="4" customFormat="1" ht="16.2" thickBot="1" x14ac:dyDescent="0.3">
      <c r="A55" s="27" t="s">
        <v>104</v>
      </c>
      <c r="B55" s="25" t="s">
        <v>105</v>
      </c>
      <c r="C55" s="90"/>
      <c r="D55" s="90"/>
      <c r="E55" s="28"/>
    </row>
    <row r="56" spans="1:5" s="4" customFormat="1" x14ac:dyDescent="0.25">
      <c r="A56" s="29" t="s">
        <v>106</v>
      </c>
      <c r="B56" s="72" t="s">
        <v>107</v>
      </c>
      <c r="C56" s="87"/>
      <c r="D56" s="87"/>
      <c r="E56" s="37"/>
    </row>
    <row r="57" spans="1:5" s="4" customFormat="1" x14ac:dyDescent="0.25">
      <c r="A57" s="31" t="s">
        <v>108</v>
      </c>
      <c r="B57" s="64" t="s">
        <v>109</v>
      </c>
      <c r="C57" s="88"/>
      <c r="D57" s="88"/>
      <c r="E57" s="37"/>
    </row>
    <row r="58" spans="1:5" s="4" customFormat="1" x14ac:dyDescent="0.25">
      <c r="A58" s="31" t="s">
        <v>110</v>
      </c>
      <c r="B58" s="64" t="s">
        <v>111</v>
      </c>
      <c r="C58" s="88"/>
      <c r="D58" s="88"/>
      <c r="E58" s="37"/>
    </row>
    <row r="59" spans="1:5" s="4" customFormat="1" ht="16.2" thickBot="1" x14ac:dyDescent="0.3">
      <c r="A59" s="33" t="s">
        <v>112</v>
      </c>
      <c r="B59" s="63" t="s">
        <v>113</v>
      </c>
      <c r="C59" s="89"/>
      <c r="D59" s="89"/>
      <c r="E59" s="37"/>
    </row>
    <row r="60" spans="1:5" s="4" customFormat="1" ht="16.2" thickBot="1" x14ac:dyDescent="0.3">
      <c r="A60" s="27" t="s">
        <v>114</v>
      </c>
      <c r="B60" s="19" t="s">
        <v>115</v>
      </c>
      <c r="C60" s="35">
        <f>SUM(C5,C12,C26,C33)</f>
        <v>25834487</v>
      </c>
      <c r="D60" s="86"/>
      <c r="E60" s="35">
        <f>SUM(E5,E12,E19,E26,E33,E44)</f>
        <v>34147658</v>
      </c>
    </row>
    <row r="61" spans="1:5" s="4" customFormat="1" ht="16.2" thickBot="1" x14ac:dyDescent="0.3">
      <c r="A61" s="40" t="s">
        <v>116</v>
      </c>
      <c r="B61" s="25" t="s">
        <v>117</v>
      </c>
      <c r="C61" s="90"/>
      <c r="D61" s="90"/>
      <c r="E61" s="28"/>
    </row>
    <row r="62" spans="1:5" s="4" customFormat="1" x14ac:dyDescent="0.25">
      <c r="A62" s="29" t="s">
        <v>118</v>
      </c>
      <c r="B62" s="72" t="s">
        <v>119</v>
      </c>
      <c r="C62" s="87"/>
      <c r="D62" s="87"/>
      <c r="E62" s="37"/>
    </row>
    <row r="63" spans="1:5" s="4" customFormat="1" x14ac:dyDescent="0.25">
      <c r="A63" s="31" t="s">
        <v>120</v>
      </c>
      <c r="B63" s="64" t="s">
        <v>121</v>
      </c>
      <c r="C63" s="88"/>
      <c r="D63" s="88"/>
      <c r="E63" s="37"/>
    </row>
    <row r="64" spans="1:5" s="4" customFormat="1" ht="16.2" thickBot="1" x14ac:dyDescent="0.3">
      <c r="A64" s="33" t="s">
        <v>122</v>
      </c>
      <c r="B64" s="63" t="s">
        <v>123</v>
      </c>
      <c r="C64" s="89"/>
      <c r="D64" s="89"/>
      <c r="E64" s="37"/>
    </row>
    <row r="65" spans="1:5" s="4" customFormat="1" ht="16.2" thickBot="1" x14ac:dyDescent="0.3">
      <c r="A65" s="40" t="s">
        <v>124</v>
      </c>
      <c r="B65" s="25" t="s">
        <v>125</v>
      </c>
      <c r="C65" s="90"/>
      <c r="D65" s="90"/>
      <c r="E65" s="28"/>
    </row>
    <row r="66" spans="1:5" s="4" customFormat="1" x14ac:dyDescent="0.25">
      <c r="A66" s="29" t="s">
        <v>126</v>
      </c>
      <c r="B66" s="72" t="s">
        <v>127</v>
      </c>
      <c r="C66" s="87"/>
      <c r="D66" s="87"/>
      <c r="E66" s="37"/>
    </row>
    <row r="67" spans="1:5" s="4" customFormat="1" x14ac:dyDescent="0.25">
      <c r="A67" s="31" t="s">
        <v>128</v>
      </c>
      <c r="B67" s="64" t="s">
        <v>129</v>
      </c>
      <c r="C67" s="88"/>
      <c r="D67" s="88"/>
      <c r="E67" s="37"/>
    </row>
    <row r="68" spans="1:5" s="4" customFormat="1" x14ac:dyDescent="0.25">
      <c r="A68" s="31" t="s">
        <v>130</v>
      </c>
      <c r="B68" s="64" t="s">
        <v>131</v>
      </c>
      <c r="C68" s="88"/>
      <c r="D68" s="88"/>
      <c r="E68" s="37"/>
    </row>
    <row r="69" spans="1:5" s="4" customFormat="1" ht="16.2" thickBot="1" x14ac:dyDescent="0.3">
      <c r="A69" s="33" t="s">
        <v>132</v>
      </c>
      <c r="B69" s="63" t="s">
        <v>133</v>
      </c>
      <c r="C69" s="89"/>
      <c r="D69" s="89"/>
      <c r="E69" s="37"/>
    </row>
    <row r="70" spans="1:5" s="4" customFormat="1" ht="16.2" thickBot="1" x14ac:dyDescent="0.3">
      <c r="A70" s="40" t="s">
        <v>134</v>
      </c>
      <c r="B70" s="25" t="s">
        <v>135</v>
      </c>
      <c r="C70" s="28">
        <f>SUM(C71:C72)</f>
        <v>12314054</v>
      </c>
      <c r="D70" s="90"/>
      <c r="E70" s="28">
        <f>SUM(E71:E72)</f>
        <v>12314054</v>
      </c>
    </row>
    <row r="71" spans="1:5" s="4" customFormat="1" x14ac:dyDescent="0.25">
      <c r="A71" s="29" t="s">
        <v>136</v>
      </c>
      <c r="B71" s="72" t="s">
        <v>137</v>
      </c>
      <c r="C71" s="37">
        <v>12314054</v>
      </c>
      <c r="D71" s="87"/>
      <c r="E71" s="37">
        <v>12314054</v>
      </c>
    </row>
    <row r="72" spans="1:5" s="4" customFormat="1" ht="16.2" thickBot="1" x14ac:dyDescent="0.3">
      <c r="A72" s="33" t="s">
        <v>138</v>
      </c>
      <c r="B72" s="63" t="s">
        <v>139</v>
      </c>
      <c r="C72" s="89"/>
      <c r="D72" s="89"/>
      <c r="E72" s="37"/>
    </row>
    <row r="73" spans="1:5" s="4" customFormat="1" ht="16.2" thickBot="1" x14ac:dyDescent="0.3">
      <c r="A73" s="40" t="s">
        <v>140</v>
      </c>
      <c r="B73" s="25" t="s">
        <v>141</v>
      </c>
      <c r="C73" s="90"/>
      <c r="D73" s="90"/>
      <c r="E73" s="28"/>
    </row>
    <row r="74" spans="1:5" s="4" customFormat="1" x14ac:dyDescent="0.25">
      <c r="A74" s="29" t="s">
        <v>142</v>
      </c>
      <c r="B74" s="72" t="s">
        <v>143</v>
      </c>
      <c r="C74" s="87"/>
      <c r="D74" s="87"/>
      <c r="E74" s="37"/>
    </row>
    <row r="75" spans="1:5" s="4" customFormat="1" x14ac:dyDescent="0.25">
      <c r="A75" s="31" t="s">
        <v>144</v>
      </c>
      <c r="B75" s="64" t="s">
        <v>145</v>
      </c>
      <c r="C75" s="88"/>
      <c r="D75" s="88"/>
      <c r="E75" s="37"/>
    </row>
    <row r="76" spans="1:5" s="4" customFormat="1" ht="16.2" thickBot="1" x14ac:dyDescent="0.3">
      <c r="A76" s="33" t="s">
        <v>146</v>
      </c>
      <c r="B76" s="63" t="s">
        <v>147</v>
      </c>
      <c r="C76" s="89"/>
      <c r="D76" s="89"/>
      <c r="E76" s="37"/>
    </row>
    <row r="77" spans="1:5" s="4" customFormat="1" ht="16.2" thickBot="1" x14ac:dyDescent="0.3">
      <c r="A77" s="40" t="s">
        <v>148</v>
      </c>
      <c r="B77" s="25" t="s">
        <v>149</v>
      </c>
      <c r="C77" s="90"/>
      <c r="D77" s="90"/>
      <c r="E77" s="28"/>
    </row>
    <row r="78" spans="1:5" s="4" customFormat="1" x14ac:dyDescent="0.25">
      <c r="A78" s="41" t="s">
        <v>150</v>
      </c>
      <c r="B78" s="72" t="s">
        <v>151</v>
      </c>
      <c r="C78" s="87"/>
      <c r="D78" s="87"/>
      <c r="E78" s="37"/>
    </row>
    <row r="79" spans="1:5" s="4" customFormat="1" x14ac:dyDescent="0.25">
      <c r="A79" s="42" t="s">
        <v>152</v>
      </c>
      <c r="B79" s="64" t="s">
        <v>153</v>
      </c>
      <c r="C79" s="88"/>
      <c r="D79" s="88"/>
      <c r="E79" s="37"/>
    </row>
    <row r="80" spans="1:5" s="4" customFormat="1" x14ac:dyDescent="0.25">
      <c r="A80" s="42" t="s">
        <v>154</v>
      </c>
      <c r="B80" s="64" t="s">
        <v>155</v>
      </c>
      <c r="C80" s="88"/>
      <c r="D80" s="88"/>
      <c r="E80" s="37"/>
    </row>
    <row r="81" spans="1:11" s="4" customFormat="1" ht="16.2" thickBot="1" x14ac:dyDescent="0.3">
      <c r="A81" s="43" t="s">
        <v>156</v>
      </c>
      <c r="B81" s="63" t="s">
        <v>157</v>
      </c>
      <c r="C81" s="89"/>
      <c r="D81" s="89"/>
      <c r="E81" s="37"/>
    </row>
    <row r="82" spans="1:11" s="4" customFormat="1" ht="16.2" thickBot="1" x14ac:dyDescent="0.3">
      <c r="A82" s="40" t="s">
        <v>158</v>
      </c>
      <c r="B82" s="25" t="s">
        <v>159</v>
      </c>
      <c r="C82" s="90"/>
      <c r="D82" s="90"/>
      <c r="E82" s="44"/>
    </row>
    <row r="83" spans="1:11" s="4" customFormat="1" ht="16.2" thickBot="1" x14ac:dyDescent="0.3">
      <c r="A83" s="40" t="s">
        <v>160</v>
      </c>
      <c r="B83" s="25" t="s">
        <v>161</v>
      </c>
      <c r="C83" s="35">
        <f>SUM(C61,C65,C70,C73,C77,C82)</f>
        <v>12314054</v>
      </c>
      <c r="D83" s="90"/>
      <c r="E83" s="35">
        <f>SUM(E61,E65,E70,E73,E77,E82)</f>
        <v>12314054</v>
      </c>
    </row>
    <row r="84" spans="1:11" s="4" customFormat="1" ht="27" customHeight="1" thickBot="1" x14ac:dyDescent="0.3">
      <c r="A84" s="45" t="s">
        <v>162</v>
      </c>
      <c r="B84" s="71" t="s">
        <v>163</v>
      </c>
      <c r="C84" s="35">
        <f>SUM(C60,C83)</f>
        <v>38148541</v>
      </c>
      <c r="D84" s="105">
        <f>E84-C84</f>
        <v>8313171</v>
      </c>
      <c r="E84" s="35">
        <f>SUM(E60,E83)</f>
        <v>46461712</v>
      </c>
    </row>
    <row r="85" spans="1:11" ht="16.5" customHeight="1" x14ac:dyDescent="0.3">
      <c r="A85" s="107" t="s">
        <v>164</v>
      </c>
      <c r="B85" s="107"/>
      <c r="C85" s="107"/>
      <c r="D85" s="107"/>
      <c r="E85" s="107"/>
      <c r="K85" s="1" t="s">
        <v>243</v>
      </c>
    </row>
    <row r="86" spans="1:11" s="6" customFormat="1" ht="16.5" customHeight="1" thickBot="1" x14ac:dyDescent="0.35">
      <c r="A86" s="108"/>
      <c r="B86" s="108"/>
      <c r="C86" s="81"/>
      <c r="D86" s="81"/>
      <c r="E86" s="5" t="s">
        <v>1</v>
      </c>
    </row>
    <row r="87" spans="1:11" ht="31.8" thickBot="1" x14ac:dyDescent="0.35">
      <c r="A87" s="12" t="s">
        <v>2</v>
      </c>
      <c r="B87" s="13" t="s">
        <v>165</v>
      </c>
      <c r="C87" s="84"/>
      <c r="D87" s="84"/>
      <c r="E87" s="14" t="s">
        <v>244</v>
      </c>
    </row>
    <row r="88" spans="1:11" s="3" customFormat="1" ht="16.2" thickBot="1" x14ac:dyDescent="0.25">
      <c r="A88" s="12">
        <v>1</v>
      </c>
      <c r="B88" s="13">
        <v>2</v>
      </c>
      <c r="C88" s="84"/>
      <c r="D88" s="84"/>
      <c r="E88" s="14">
        <v>3</v>
      </c>
    </row>
    <row r="89" spans="1:11" ht="16.2" thickBot="1" x14ac:dyDescent="0.35">
      <c r="A89" s="46" t="s">
        <v>4</v>
      </c>
      <c r="B89" s="47" t="s">
        <v>239</v>
      </c>
      <c r="C89" s="48">
        <f>SUM(C90:C94)</f>
        <v>27919200</v>
      </c>
      <c r="D89" s="121"/>
      <c r="E89" s="119">
        <f>SUM(E90:E94)</f>
        <v>37137573</v>
      </c>
    </row>
    <row r="90" spans="1:11" x14ac:dyDescent="0.3">
      <c r="A90" s="49" t="s">
        <v>6</v>
      </c>
      <c r="B90" s="50" t="s">
        <v>166</v>
      </c>
      <c r="C90" s="118">
        <v>10902873</v>
      </c>
      <c r="D90" s="120">
        <f>E90-C90</f>
        <v>6569097</v>
      </c>
      <c r="E90" s="51">
        <v>17471970</v>
      </c>
    </row>
    <row r="91" spans="1:11" x14ac:dyDescent="0.3">
      <c r="A91" s="22" t="s">
        <v>8</v>
      </c>
      <c r="B91" s="52" t="s">
        <v>167</v>
      </c>
      <c r="C91" s="115">
        <v>2110492</v>
      </c>
      <c r="D91" s="117">
        <f>E91-C91</f>
        <v>1014538</v>
      </c>
      <c r="E91" s="23">
        <v>3125030</v>
      </c>
    </row>
    <row r="92" spans="1:11" x14ac:dyDescent="0.3">
      <c r="A92" s="22" t="s">
        <v>10</v>
      </c>
      <c r="B92" s="52" t="s">
        <v>168</v>
      </c>
      <c r="C92" s="116">
        <v>11410357</v>
      </c>
      <c r="D92" s="117">
        <f t="shared" ref="D92:D95" si="0">E92-C92</f>
        <v>71693</v>
      </c>
      <c r="E92" s="26">
        <v>11482050</v>
      </c>
    </row>
    <row r="93" spans="1:11" x14ac:dyDescent="0.3">
      <c r="A93" s="22" t="s">
        <v>12</v>
      </c>
      <c r="B93" s="53" t="s">
        <v>169</v>
      </c>
      <c r="C93" s="116">
        <v>2180000</v>
      </c>
      <c r="D93" s="117">
        <f t="shared" si="0"/>
        <v>12000</v>
      </c>
      <c r="E93" s="26">
        <v>2192000</v>
      </c>
    </row>
    <row r="94" spans="1:11" x14ac:dyDescent="0.3">
      <c r="A94" s="22" t="s">
        <v>170</v>
      </c>
      <c r="B94" s="54" t="s">
        <v>171</v>
      </c>
      <c r="C94" s="116">
        <v>1315478</v>
      </c>
      <c r="D94" s="117">
        <f t="shared" si="0"/>
        <v>1551045</v>
      </c>
      <c r="E94" s="26">
        <v>2866523</v>
      </c>
    </row>
    <row r="95" spans="1:11" x14ac:dyDescent="0.3">
      <c r="A95" s="22" t="s">
        <v>16</v>
      </c>
      <c r="B95" s="52" t="s">
        <v>172</v>
      </c>
      <c r="C95" s="91"/>
      <c r="D95" s="117">
        <f t="shared" si="0"/>
        <v>1551045</v>
      </c>
      <c r="E95" s="26">
        <v>1551045</v>
      </c>
    </row>
    <row r="96" spans="1:11" x14ac:dyDescent="0.3">
      <c r="A96" s="22" t="s">
        <v>173</v>
      </c>
      <c r="B96" s="55" t="s">
        <v>174</v>
      </c>
      <c r="C96" s="93"/>
      <c r="D96" s="55"/>
      <c r="E96" s="26"/>
    </row>
    <row r="97" spans="1:5" x14ac:dyDescent="0.3">
      <c r="A97" s="22" t="s">
        <v>175</v>
      </c>
      <c r="B97" s="56" t="s">
        <v>176</v>
      </c>
      <c r="C97" s="94"/>
      <c r="D97" s="56"/>
      <c r="E97" s="26"/>
    </row>
    <row r="98" spans="1:5" x14ac:dyDescent="0.3">
      <c r="A98" s="22" t="s">
        <v>177</v>
      </c>
      <c r="B98" s="56" t="s">
        <v>178</v>
      </c>
      <c r="C98" s="94"/>
      <c r="D98" s="56"/>
      <c r="E98" s="26"/>
    </row>
    <row r="99" spans="1:5" x14ac:dyDescent="0.3">
      <c r="A99" s="22" t="s">
        <v>179</v>
      </c>
      <c r="B99" s="55" t="s">
        <v>180</v>
      </c>
      <c r="C99" s="93"/>
      <c r="D99" s="117">
        <f t="shared" ref="D99" si="1">E99-C99</f>
        <v>348817</v>
      </c>
      <c r="E99" s="26">
        <v>348817</v>
      </c>
    </row>
    <row r="100" spans="1:5" x14ac:dyDescent="0.3">
      <c r="A100" s="22" t="s">
        <v>181</v>
      </c>
      <c r="B100" s="55" t="s">
        <v>182</v>
      </c>
      <c r="C100" s="93"/>
      <c r="D100" s="55"/>
      <c r="E100" s="26"/>
    </row>
    <row r="101" spans="1:5" x14ac:dyDescent="0.3">
      <c r="A101" s="22" t="s">
        <v>183</v>
      </c>
      <c r="B101" s="56" t="s">
        <v>184</v>
      </c>
      <c r="C101" s="94"/>
      <c r="D101" s="56"/>
      <c r="E101" s="26"/>
    </row>
    <row r="102" spans="1:5" x14ac:dyDescent="0.3">
      <c r="A102" s="57" t="s">
        <v>185</v>
      </c>
      <c r="B102" s="58" t="s">
        <v>186</v>
      </c>
      <c r="C102" s="94"/>
      <c r="D102" s="56"/>
      <c r="E102" s="26"/>
    </row>
    <row r="103" spans="1:5" x14ac:dyDescent="0.3">
      <c r="A103" s="22" t="s">
        <v>187</v>
      </c>
      <c r="B103" s="58" t="s">
        <v>188</v>
      </c>
      <c r="C103" s="94"/>
      <c r="D103" s="56"/>
      <c r="E103" s="26"/>
    </row>
    <row r="104" spans="1:5" ht="16.2" thickBot="1" x14ac:dyDescent="0.35">
      <c r="A104" s="59" t="s">
        <v>189</v>
      </c>
      <c r="B104" s="60" t="s">
        <v>190</v>
      </c>
      <c r="C104" s="26">
        <v>1315478</v>
      </c>
      <c r="D104" s="125">
        <f t="shared" ref="D104" si="2">E104-C104</f>
        <v>-348817</v>
      </c>
      <c r="E104" s="26">
        <v>966661</v>
      </c>
    </row>
    <row r="105" spans="1:5" ht="16.2" thickBot="1" x14ac:dyDescent="0.35">
      <c r="A105" s="18" t="s">
        <v>18</v>
      </c>
      <c r="B105" s="124" t="s">
        <v>240</v>
      </c>
      <c r="C105" s="128">
        <f>SUM(C106,C108)</f>
        <v>1320500</v>
      </c>
      <c r="D105" s="129">
        <f>E105-C105</f>
        <v>500000</v>
      </c>
      <c r="E105" s="20">
        <f>SUM(E106,E108)</f>
        <v>1820500</v>
      </c>
    </row>
    <row r="106" spans="1:5" x14ac:dyDescent="0.3">
      <c r="A106" s="21" t="s">
        <v>20</v>
      </c>
      <c r="B106" s="52" t="s">
        <v>191</v>
      </c>
      <c r="C106" s="126">
        <v>370500</v>
      </c>
      <c r="D106" s="127">
        <f>E106-C106</f>
        <v>500000</v>
      </c>
      <c r="E106" s="126">
        <v>870500</v>
      </c>
    </row>
    <row r="107" spans="1:5" x14ac:dyDescent="0.3">
      <c r="A107" s="21" t="s">
        <v>22</v>
      </c>
      <c r="B107" s="61" t="s">
        <v>192</v>
      </c>
      <c r="C107" s="122"/>
      <c r="D107" s="52"/>
      <c r="E107" s="122"/>
    </row>
    <row r="108" spans="1:5" x14ac:dyDescent="0.3">
      <c r="A108" s="21" t="s">
        <v>24</v>
      </c>
      <c r="B108" s="61" t="s">
        <v>193</v>
      </c>
      <c r="C108" s="115">
        <v>950000</v>
      </c>
      <c r="D108" s="123">
        <f>E108-C108</f>
        <v>0</v>
      </c>
      <c r="E108" s="133">
        <v>950000</v>
      </c>
    </row>
    <row r="109" spans="1:5" x14ac:dyDescent="0.3">
      <c r="A109" s="21" t="s">
        <v>26</v>
      </c>
      <c r="B109" s="61" t="s">
        <v>194</v>
      </c>
      <c r="C109" s="92"/>
      <c r="D109" s="52"/>
      <c r="E109" s="62"/>
    </row>
    <row r="110" spans="1:5" x14ac:dyDescent="0.3">
      <c r="A110" s="21" t="s">
        <v>28</v>
      </c>
      <c r="B110" s="63" t="s">
        <v>195</v>
      </c>
      <c r="C110" s="95"/>
      <c r="D110" s="64"/>
      <c r="E110" s="62"/>
    </row>
    <row r="111" spans="1:5" x14ac:dyDescent="0.3">
      <c r="A111" s="21" t="s">
        <v>30</v>
      </c>
      <c r="B111" s="64" t="s">
        <v>196</v>
      </c>
      <c r="C111" s="96"/>
      <c r="D111" s="64"/>
      <c r="E111" s="62"/>
    </row>
    <row r="112" spans="1:5" x14ac:dyDescent="0.3">
      <c r="A112" s="21" t="s">
        <v>197</v>
      </c>
      <c r="B112" s="65" t="s">
        <v>198</v>
      </c>
      <c r="C112" s="97"/>
      <c r="D112" s="56"/>
      <c r="E112" s="62"/>
    </row>
    <row r="113" spans="1:5" x14ac:dyDescent="0.3">
      <c r="A113" s="21" t="s">
        <v>199</v>
      </c>
      <c r="B113" s="56" t="s">
        <v>178</v>
      </c>
      <c r="C113" s="98"/>
      <c r="D113" s="56"/>
      <c r="E113" s="62"/>
    </row>
    <row r="114" spans="1:5" x14ac:dyDescent="0.3">
      <c r="A114" s="21" t="s">
        <v>200</v>
      </c>
      <c r="B114" s="56" t="s">
        <v>201</v>
      </c>
      <c r="C114" s="98"/>
      <c r="D114" s="56"/>
      <c r="E114" s="62"/>
    </row>
    <row r="115" spans="1:5" x14ac:dyDescent="0.3">
      <c r="A115" s="21" t="s">
        <v>202</v>
      </c>
      <c r="B115" s="56" t="s">
        <v>203</v>
      </c>
      <c r="C115" s="98"/>
      <c r="D115" s="56"/>
      <c r="E115" s="62"/>
    </row>
    <row r="116" spans="1:5" x14ac:dyDescent="0.3">
      <c r="A116" s="21" t="s">
        <v>204</v>
      </c>
      <c r="B116" s="56" t="s">
        <v>184</v>
      </c>
      <c r="C116" s="98"/>
      <c r="D116" s="56"/>
      <c r="E116" s="62"/>
    </row>
    <row r="117" spans="1:5" x14ac:dyDescent="0.3">
      <c r="A117" s="21" t="s">
        <v>205</v>
      </c>
      <c r="B117" s="56" t="s">
        <v>206</v>
      </c>
      <c r="C117" s="98"/>
      <c r="D117" s="56"/>
      <c r="E117" s="62"/>
    </row>
    <row r="118" spans="1:5" ht="16.2" thickBot="1" x14ac:dyDescent="0.35">
      <c r="A118" s="57" t="s">
        <v>207</v>
      </c>
      <c r="B118" s="56" t="s">
        <v>208</v>
      </c>
      <c r="C118" s="99"/>
      <c r="D118" s="58"/>
      <c r="E118" s="66"/>
    </row>
    <row r="119" spans="1:5" ht="16.2" thickBot="1" x14ac:dyDescent="0.35">
      <c r="A119" s="18" t="s">
        <v>32</v>
      </c>
      <c r="B119" s="67" t="s">
        <v>209</v>
      </c>
      <c r="C119" s="130">
        <f>SUM(C120:C121)</f>
        <v>8908841</v>
      </c>
      <c r="D119" s="139">
        <f>E119-C119</f>
        <v>-2111796</v>
      </c>
      <c r="E119" s="134">
        <f>SUM(E120:E121)</f>
        <v>6797045</v>
      </c>
    </row>
    <row r="120" spans="1:5" x14ac:dyDescent="0.3">
      <c r="A120" s="21" t="s">
        <v>34</v>
      </c>
      <c r="B120" s="68" t="s">
        <v>210</v>
      </c>
      <c r="C120" s="131">
        <v>8908841</v>
      </c>
      <c r="D120" s="120">
        <f>E120-C120</f>
        <v>-2111796</v>
      </c>
      <c r="E120" s="135">
        <v>6797045</v>
      </c>
    </row>
    <row r="121" spans="1:5" ht="16.2" thickBot="1" x14ac:dyDescent="0.35">
      <c r="A121" s="24" t="s">
        <v>36</v>
      </c>
      <c r="B121" s="61" t="s">
        <v>211</v>
      </c>
      <c r="C121" s="91"/>
      <c r="D121" s="61"/>
      <c r="E121" s="66"/>
    </row>
    <row r="122" spans="1:5" ht="16.2" thickBot="1" x14ac:dyDescent="0.35">
      <c r="A122" s="18" t="s">
        <v>212</v>
      </c>
      <c r="B122" s="67" t="s">
        <v>213</v>
      </c>
      <c r="C122" s="130">
        <f>SUM(C89,C105,C119)</f>
        <v>38148541</v>
      </c>
      <c r="D122" s="140">
        <f>E122-C122</f>
        <v>7606577</v>
      </c>
      <c r="E122" s="134">
        <f>SUM(E89,E105,E119)</f>
        <v>45755118</v>
      </c>
    </row>
    <row r="123" spans="1:5" ht="16.2" thickBot="1" x14ac:dyDescent="0.35">
      <c r="A123" s="18" t="s">
        <v>60</v>
      </c>
      <c r="B123" s="67" t="s">
        <v>214</v>
      </c>
      <c r="C123" s="100"/>
      <c r="D123" s="141"/>
      <c r="E123" s="134"/>
    </row>
    <row r="124" spans="1:5" x14ac:dyDescent="0.3">
      <c r="A124" s="21" t="s">
        <v>62</v>
      </c>
      <c r="B124" s="68" t="s">
        <v>215</v>
      </c>
      <c r="C124" s="101"/>
      <c r="D124" s="68"/>
      <c r="E124" s="62"/>
    </row>
    <row r="125" spans="1:5" x14ac:dyDescent="0.3">
      <c r="A125" s="21" t="s">
        <v>64</v>
      </c>
      <c r="B125" s="68" t="s">
        <v>216</v>
      </c>
      <c r="C125" s="101"/>
      <c r="D125" s="52"/>
      <c r="E125" s="62"/>
    </row>
    <row r="126" spans="1:5" ht="16.2" thickBot="1" x14ac:dyDescent="0.35">
      <c r="A126" s="57" t="s">
        <v>66</v>
      </c>
      <c r="B126" s="69" t="s">
        <v>217</v>
      </c>
      <c r="C126" s="54"/>
      <c r="D126" s="61"/>
      <c r="E126" s="62"/>
    </row>
    <row r="127" spans="1:5" ht="16.2" thickBot="1" x14ac:dyDescent="0.35">
      <c r="A127" s="18" t="s">
        <v>82</v>
      </c>
      <c r="B127" s="67" t="s">
        <v>218</v>
      </c>
      <c r="C127" s="100"/>
      <c r="D127" s="141"/>
      <c r="E127" s="134"/>
    </row>
    <row r="128" spans="1:5" x14ac:dyDescent="0.3">
      <c r="A128" s="21" t="s">
        <v>84</v>
      </c>
      <c r="B128" s="68" t="s">
        <v>219</v>
      </c>
      <c r="C128" s="101"/>
      <c r="D128" s="68"/>
      <c r="E128" s="62"/>
    </row>
    <row r="129" spans="1:11" x14ac:dyDescent="0.3">
      <c r="A129" s="21" t="s">
        <v>86</v>
      </c>
      <c r="B129" s="68" t="s">
        <v>220</v>
      </c>
      <c r="C129" s="101"/>
      <c r="D129" s="52"/>
      <c r="E129" s="62"/>
    </row>
    <row r="130" spans="1:11" x14ac:dyDescent="0.3">
      <c r="A130" s="21" t="s">
        <v>88</v>
      </c>
      <c r="B130" s="68" t="s">
        <v>221</v>
      </c>
      <c r="C130" s="101"/>
      <c r="D130" s="52"/>
      <c r="E130" s="62"/>
    </row>
    <row r="131" spans="1:11" ht="16.2" thickBot="1" x14ac:dyDescent="0.35">
      <c r="A131" s="57" t="s">
        <v>90</v>
      </c>
      <c r="B131" s="69" t="s">
        <v>222</v>
      </c>
      <c r="C131" s="54"/>
      <c r="D131" s="61"/>
      <c r="E131" s="62"/>
    </row>
    <row r="132" spans="1:11" ht="16.2" thickBot="1" x14ac:dyDescent="0.35">
      <c r="A132" s="18" t="s">
        <v>223</v>
      </c>
      <c r="B132" s="67" t="s">
        <v>224</v>
      </c>
      <c r="C132" s="100"/>
      <c r="D132" s="139">
        <f>E132-C132</f>
        <v>706594</v>
      </c>
      <c r="E132" s="136">
        <f>SUM(E133:E136)</f>
        <v>706594</v>
      </c>
    </row>
    <row r="133" spans="1:11" x14ac:dyDescent="0.3">
      <c r="A133" s="21" t="s">
        <v>96</v>
      </c>
      <c r="B133" s="68" t="s">
        <v>225</v>
      </c>
      <c r="C133" s="101"/>
      <c r="D133" s="68"/>
      <c r="E133" s="62"/>
    </row>
    <row r="134" spans="1:11" x14ac:dyDescent="0.3">
      <c r="A134" s="21" t="s">
        <v>98</v>
      </c>
      <c r="B134" s="68" t="s">
        <v>226</v>
      </c>
      <c r="C134" s="101"/>
      <c r="D134" s="117">
        <f>E134-C134</f>
        <v>706594</v>
      </c>
      <c r="E134" s="62">
        <v>706594</v>
      </c>
    </row>
    <row r="135" spans="1:11" x14ac:dyDescent="0.3">
      <c r="A135" s="21" t="s">
        <v>100</v>
      </c>
      <c r="B135" s="68" t="s">
        <v>227</v>
      </c>
      <c r="C135" s="101"/>
      <c r="D135" s="52"/>
      <c r="E135" s="62"/>
    </row>
    <row r="136" spans="1:11" ht="16.2" thickBot="1" x14ac:dyDescent="0.35">
      <c r="A136" s="57" t="s">
        <v>102</v>
      </c>
      <c r="B136" s="69" t="s">
        <v>246</v>
      </c>
      <c r="C136" s="54"/>
      <c r="D136" s="61"/>
      <c r="E136" s="62"/>
    </row>
    <row r="137" spans="1:11" ht="16.2" thickBot="1" x14ac:dyDescent="0.35">
      <c r="A137" s="18" t="s">
        <v>104</v>
      </c>
      <c r="B137" s="67" t="s">
        <v>228</v>
      </c>
      <c r="C137" s="100"/>
      <c r="D137" s="141"/>
      <c r="E137" s="137"/>
    </row>
    <row r="138" spans="1:11" x14ac:dyDescent="0.3">
      <c r="A138" s="21" t="s">
        <v>106</v>
      </c>
      <c r="B138" s="68" t="s">
        <v>229</v>
      </c>
      <c r="C138" s="101"/>
      <c r="D138" s="68"/>
      <c r="E138" s="62"/>
    </row>
    <row r="139" spans="1:11" x14ac:dyDescent="0.3">
      <c r="A139" s="21" t="s">
        <v>108</v>
      </c>
      <c r="B139" s="68" t="s">
        <v>230</v>
      </c>
      <c r="C139" s="101"/>
      <c r="D139" s="52"/>
      <c r="E139" s="62"/>
    </row>
    <row r="140" spans="1:11" x14ac:dyDescent="0.3">
      <c r="A140" s="21" t="s">
        <v>110</v>
      </c>
      <c r="B140" s="68" t="s">
        <v>231</v>
      </c>
      <c r="C140" s="101"/>
      <c r="D140" s="52"/>
      <c r="E140" s="62"/>
    </row>
    <row r="141" spans="1:11" ht="16.2" thickBot="1" x14ac:dyDescent="0.35">
      <c r="A141" s="21" t="s">
        <v>112</v>
      </c>
      <c r="B141" s="68" t="s">
        <v>232</v>
      </c>
      <c r="C141" s="101"/>
      <c r="D141" s="61"/>
      <c r="E141" s="62"/>
    </row>
    <row r="142" spans="1:11" ht="16.2" thickBot="1" x14ac:dyDescent="0.35">
      <c r="A142" s="18" t="s">
        <v>114</v>
      </c>
      <c r="B142" s="67" t="s">
        <v>233</v>
      </c>
      <c r="C142" s="100"/>
      <c r="D142" s="139">
        <f>E142-C142</f>
        <v>706594</v>
      </c>
      <c r="E142" s="138">
        <f>SUM(E123,E127,E132,E137)</f>
        <v>706594</v>
      </c>
      <c r="H142" s="7"/>
      <c r="I142" s="8"/>
      <c r="J142" s="8"/>
      <c r="K142" s="8"/>
    </row>
    <row r="143" spans="1:11" s="4" customFormat="1" ht="16.2" thickBot="1" x14ac:dyDescent="0.3">
      <c r="A143" s="70" t="s">
        <v>234</v>
      </c>
      <c r="B143" s="71" t="s">
        <v>235</v>
      </c>
      <c r="C143" s="132">
        <f>SUM(C122,C142)</f>
        <v>38148541</v>
      </c>
      <c r="D143" s="142">
        <f>E143-C143</f>
        <v>8313171</v>
      </c>
      <c r="E143" s="138">
        <f>SUM(E122,E142)</f>
        <v>46461712</v>
      </c>
    </row>
    <row r="144" spans="1:11" s="4" customFormat="1" x14ac:dyDescent="0.25">
      <c r="A144" s="77"/>
      <c r="B144" s="77"/>
      <c r="C144" s="77"/>
      <c r="D144" s="77"/>
      <c r="E144" s="78"/>
    </row>
    <row r="145" spans="1:6" ht="7.5" customHeight="1" thickBot="1" x14ac:dyDescent="0.35"/>
    <row r="146" spans="1:6" ht="16.2" thickBot="1" x14ac:dyDescent="0.35">
      <c r="A146" s="110" t="s">
        <v>241</v>
      </c>
      <c r="B146" s="111"/>
      <c r="C146" s="83"/>
      <c r="D146" s="83"/>
      <c r="E146" s="79">
        <v>2</v>
      </c>
    </row>
    <row r="147" spans="1:6" ht="16.2" thickBot="1" x14ac:dyDescent="0.35">
      <c r="A147" s="110" t="s">
        <v>242</v>
      </c>
      <c r="B147" s="111"/>
      <c r="C147" s="83"/>
      <c r="D147" s="83"/>
      <c r="E147" s="79">
        <v>25</v>
      </c>
    </row>
    <row r="148" spans="1:6" x14ac:dyDescent="0.3">
      <c r="A148" s="76"/>
      <c r="B148" s="76"/>
      <c r="C148" s="82"/>
      <c r="D148" s="82"/>
      <c r="E148" s="76"/>
    </row>
    <row r="149" spans="1:6" x14ac:dyDescent="0.3">
      <c r="A149" s="76"/>
      <c r="B149" s="76"/>
      <c r="C149" s="82"/>
      <c r="D149" s="82"/>
      <c r="E149" s="76"/>
    </row>
    <row r="150" spans="1:6" x14ac:dyDescent="0.3">
      <c r="A150" s="109" t="s">
        <v>236</v>
      </c>
      <c r="B150" s="109"/>
      <c r="C150" s="109"/>
      <c r="D150" s="109"/>
      <c r="E150" s="109"/>
    </row>
    <row r="151" spans="1:6" ht="15" customHeight="1" thickBot="1" x14ac:dyDescent="0.35">
      <c r="A151" s="106"/>
      <c r="B151" s="106"/>
      <c r="C151" s="80"/>
      <c r="D151" s="80"/>
      <c r="E151" s="2" t="s">
        <v>1</v>
      </c>
    </row>
    <row r="152" spans="1:6" ht="19.5" customHeight="1" thickBot="1" x14ac:dyDescent="0.35">
      <c r="A152" s="73">
        <v>1</v>
      </c>
      <c r="B152" s="74" t="s">
        <v>237</v>
      </c>
      <c r="C152" s="102"/>
      <c r="D152" s="102"/>
      <c r="E152" s="75">
        <f>+E60-E122</f>
        <v>-11607460</v>
      </c>
      <c r="F152" s="11"/>
    </row>
    <row r="153" spans="1:6" ht="25.5" customHeight="1" thickBot="1" x14ac:dyDescent="0.35">
      <c r="A153" s="73" t="s">
        <v>18</v>
      </c>
      <c r="B153" s="74" t="s">
        <v>238</v>
      </c>
      <c r="C153" s="102"/>
      <c r="D153" s="102"/>
      <c r="E153" s="75">
        <f>+E83-E142</f>
        <v>11607460</v>
      </c>
    </row>
  </sheetData>
  <mergeCells count="8">
    <mergeCell ref="A151:B151"/>
    <mergeCell ref="A85:E85"/>
    <mergeCell ref="A1:E1"/>
    <mergeCell ref="A2:B2"/>
    <mergeCell ref="A86:B86"/>
    <mergeCell ref="A150:E150"/>
    <mergeCell ref="A146:B146"/>
    <mergeCell ref="A147:B147"/>
  </mergeCells>
  <phoneticPr fontId="0" type="noConversion"/>
  <printOptions horizontalCentered="1"/>
  <pageMargins left="0.78740157480314965" right="0.78740157480314965" top="1.0629921259842521" bottom="0.47244094488188981" header="0.78740157480314965" footer="0.59055118110236227"/>
  <pageSetup paperSize="9" scale="46" fitToHeight="2" orientation="portrait" r:id="rId1"/>
  <headerFooter alignWithMargins="0">
    <oddHeader>&amp;C&amp;"Times New Roman CE,Félkövér"&amp;12Keszőhidegkút Község Önkormányzata2017. ÉVI KÖLTSÉGVETÉSÉNEK ÖSSZEVONT MÉRLEGE&amp;10&amp;R&amp;"Times New Roman CE,Félkövér dőlt"&amp;11 3. sz. melléklet</oddHeader>
  </headerFooter>
  <rowBreaks count="2" manualBreakCount="2">
    <brk id="60" max="2" man="1"/>
    <brk id="84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3. sz. mell.</vt:lpstr>
      <vt:lpstr>'3. sz. mell.'!Nyomtatási_terület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</dc:creator>
  <cp:lastModifiedBy>Windows-felhasználó</cp:lastModifiedBy>
  <cp:lastPrinted>2017-05-26T10:29:10Z</cp:lastPrinted>
  <dcterms:created xsi:type="dcterms:W3CDTF">2014-02-06T13:22:03Z</dcterms:created>
  <dcterms:modified xsi:type="dcterms:W3CDTF">2017-05-27T19:01:04Z</dcterms:modified>
</cp:coreProperties>
</file>