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mell.'!$A$1:$C$158</definedName>
  </definedNames>
  <calcPr calcId="145621"/>
</workbook>
</file>

<file path=xl/calcChain.xml><?xml version="1.0" encoding="utf-8"?>
<calcChain xmlns="http://schemas.openxmlformats.org/spreadsheetml/2006/main">
  <c r="G158" i="1" l="1"/>
  <c r="H158" i="1" s="1"/>
  <c r="E158" i="1"/>
  <c r="D158" i="1"/>
  <c r="F158" i="1" s="1"/>
  <c r="H157" i="1"/>
  <c r="G157" i="1"/>
  <c r="D157" i="1"/>
  <c r="E157" i="1" s="1"/>
  <c r="G156" i="1"/>
  <c r="H156" i="1" s="1"/>
  <c r="E156" i="1"/>
  <c r="D156" i="1"/>
  <c r="F156" i="1" s="1"/>
  <c r="G155" i="1"/>
  <c r="D155" i="1"/>
  <c r="G154" i="1"/>
  <c r="D154" i="1"/>
  <c r="H153" i="1"/>
  <c r="G153" i="1"/>
  <c r="D153" i="1"/>
  <c r="E153" i="1" s="1"/>
  <c r="G152" i="1"/>
  <c r="H152" i="1" s="1"/>
  <c r="E152" i="1"/>
  <c r="D152" i="1"/>
  <c r="F152" i="1" s="1"/>
  <c r="H151" i="1"/>
  <c r="G151" i="1"/>
  <c r="D151" i="1"/>
  <c r="E151" i="1" s="1"/>
  <c r="G150" i="1"/>
  <c r="H150" i="1" s="1"/>
  <c r="E150" i="1"/>
  <c r="D150" i="1"/>
  <c r="F150" i="1" s="1"/>
  <c r="H149" i="1"/>
  <c r="G149" i="1"/>
  <c r="D149" i="1"/>
  <c r="E149" i="1" s="1"/>
  <c r="G148" i="1"/>
  <c r="H148" i="1" s="1"/>
  <c r="E148" i="1"/>
  <c r="D148" i="1"/>
  <c r="F148" i="1" s="1"/>
  <c r="H147" i="1"/>
  <c r="G147" i="1"/>
  <c r="D147" i="1"/>
  <c r="E147" i="1" s="1"/>
  <c r="G146" i="1"/>
  <c r="H146" i="1" s="1"/>
  <c r="D146" i="1"/>
  <c r="C146" i="1"/>
  <c r="F146" i="1" s="1"/>
  <c r="G145" i="1"/>
  <c r="H145" i="1" s="1"/>
  <c r="E145" i="1"/>
  <c r="D145" i="1"/>
  <c r="F145" i="1" s="1"/>
  <c r="H144" i="1"/>
  <c r="G144" i="1"/>
  <c r="D144" i="1"/>
  <c r="E144" i="1" s="1"/>
  <c r="G143" i="1"/>
  <c r="H143" i="1" s="1"/>
  <c r="E143" i="1"/>
  <c r="D143" i="1"/>
  <c r="F143" i="1" s="1"/>
  <c r="H142" i="1"/>
  <c r="G142" i="1"/>
  <c r="D142" i="1"/>
  <c r="E142" i="1" s="1"/>
  <c r="G141" i="1"/>
  <c r="H141" i="1" s="1"/>
  <c r="D141" i="1"/>
  <c r="C141" i="1"/>
  <c r="F141" i="1" s="1"/>
  <c r="G140" i="1"/>
  <c r="H140" i="1" s="1"/>
  <c r="E140" i="1"/>
  <c r="D140" i="1"/>
  <c r="F140" i="1" s="1"/>
  <c r="H139" i="1"/>
  <c r="G139" i="1"/>
  <c r="D139" i="1"/>
  <c r="E139" i="1" s="1"/>
  <c r="G138" i="1"/>
  <c r="H138" i="1" s="1"/>
  <c r="E138" i="1"/>
  <c r="D138" i="1"/>
  <c r="F138" i="1" s="1"/>
  <c r="H137" i="1"/>
  <c r="G137" i="1"/>
  <c r="D137" i="1"/>
  <c r="E137" i="1" s="1"/>
  <c r="G136" i="1"/>
  <c r="H136" i="1" s="1"/>
  <c r="E136" i="1"/>
  <c r="D136" i="1"/>
  <c r="F136" i="1" s="1"/>
  <c r="H135" i="1"/>
  <c r="G135" i="1"/>
  <c r="D135" i="1"/>
  <c r="E135" i="1" s="1"/>
  <c r="G134" i="1"/>
  <c r="H134" i="1" s="1"/>
  <c r="D134" i="1"/>
  <c r="C134" i="1"/>
  <c r="F134" i="1" s="1"/>
  <c r="G133" i="1"/>
  <c r="H133" i="1" s="1"/>
  <c r="E133" i="1"/>
  <c r="D133" i="1"/>
  <c r="F133" i="1" s="1"/>
  <c r="H132" i="1"/>
  <c r="G132" i="1"/>
  <c r="D132" i="1"/>
  <c r="E132" i="1" s="1"/>
  <c r="G131" i="1"/>
  <c r="H131" i="1" s="1"/>
  <c r="E131" i="1"/>
  <c r="D131" i="1"/>
  <c r="F131" i="1" s="1"/>
  <c r="G130" i="1"/>
  <c r="D130" i="1"/>
  <c r="C130" i="1"/>
  <c r="C154" i="1" s="1"/>
  <c r="G129" i="1"/>
  <c r="D129" i="1"/>
  <c r="G128" i="1"/>
  <c r="H128" i="1" s="1"/>
  <c r="D128" i="1"/>
  <c r="C128" i="1"/>
  <c r="E128" i="1" s="1"/>
  <c r="H127" i="1"/>
  <c r="G127" i="1"/>
  <c r="D127" i="1"/>
  <c r="E127" i="1" s="1"/>
  <c r="G126" i="1"/>
  <c r="H126" i="1" s="1"/>
  <c r="E126" i="1"/>
  <c r="D126" i="1"/>
  <c r="F126" i="1" s="1"/>
  <c r="H125" i="1"/>
  <c r="G125" i="1"/>
  <c r="D125" i="1"/>
  <c r="E125" i="1" s="1"/>
  <c r="G124" i="1"/>
  <c r="H124" i="1" s="1"/>
  <c r="E124" i="1"/>
  <c r="D124" i="1"/>
  <c r="F124" i="1" s="1"/>
  <c r="H123" i="1"/>
  <c r="G123" i="1"/>
  <c r="D123" i="1"/>
  <c r="E123" i="1" s="1"/>
  <c r="G122" i="1"/>
  <c r="H122" i="1" s="1"/>
  <c r="E122" i="1"/>
  <c r="D122" i="1"/>
  <c r="F122" i="1" s="1"/>
  <c r="H121" i="1"/>
  <c r="G121" i="1"/>
  <c r="D121" i="1"/>
  <c r="E121" i="1" s="1"/>
  <c r="G120" i="1"/>
  <c r="H120" i="1" s="1"/>
  <c r="D120" i="1"/>
  <c r="C120" i="1"/>
  <c r="F120" i="1" s="1"/>
  <c r="G119" i="1"/>
  <c r="H119" i="1" s="1"/>
  <c r="D119" i="1"/>
  <c r="C119" i="1"/>
  <c r="F119" i="1" s="1"/>
  <c r="G118" i="1"/>
  <c r="H118" i="1" s="1"/>
  <c r="E118" i="1"/>
  <c r="D118" i="1"/>
  <c r="F118" i="1" s="1"/>
  <c r="H117" i="1"/>
  <c r="G117" i="1"/>
  <c r="D117" i="1"/>
  <c r="F117" i="1" s="1"/>
  <c r="C117" i="1"/>
  <c r="E117" i="1" s="1"/>
  <c r="H116" i="1"/>
  <c r="G116" i="1"/>
  <c r="D116" i="1"/>
  <c r="F116" i="1" s="1"/>
  <c r="C116" i="1"/>
  <c r="E116" i="1" s="1"/>
  <c r="H115" i="1"/>
  <c r="G115" i="1"/>
  <c r="D115" i="1"/>
  <c r="F115" i="1" s="1"/>
  <c r="C115" i="1"/>
  <c r="E115" i="1" s="1"/>
  <c r="H114" i="1"/>
  <c r="G114" i="1"/>
  <c r="D114" i="1"/>
  <c r="E114" i="1" s="1"/>
  <c r="G113" i="1"/>
  <c r="H113" i="1" s="1"/>
  <c r="E113" i="1"/>
  <c r="D113" i="1"/>
  <c r="F113" i="1" s="1"/>
  <c r="H112" i="1"/>
  <c r="G112" i="1"/>
  <c r="D112" i="1"/>
  <c r="F112" i="1" s="1"/>
  <c r="C112" i="1"/>
  <c r="E112" i="1" s="1"/>
  <c r="H111" i="1"/>
  <c r="G111" i="1"/>
  <c r="D111" i="1"/>
  <c r="F111" i="1" s="1"/>
  <c r="C111" i="1"/>
  <c r="E111" i="1" s="1"/>
  <c r="H110" i="1"/>
  <c r="G110" i="1"/>
  <c r="D110" i="1"/>
  <c r="E110" i="1" s="1"/>
  <c r="G109" i="1"/>
  <c r="H109" i="1" s="1"/>
  <c r="E109" i="1"/>
  <c r="D109" i="1"/>
  <c r="F109" i="1" s="1"/>
  <c r="H108" i="1"/>
  <c r="G108" i="1"/>
  <c r="D108" i="1"/>
  <c r="E108" i="1" s="1"/>
  <c r="G107" i="1"/>
  <c r="H107" i="1" s="1"/>
  <c r="E107" i="1"/>
  <c r="D107" i="1"/>
  <c r="F107" i="1" s="1"/>
  <c r="H106" i="1"/>
  <c r="G106" i="1"/>
  <c r="D106" i="1"/>
  <c r="E106" i="1" s="1"/>
  <c r="G105" i="1"/>
  <c r="H105" i="1" s="1"/>
  <c r="E105" i="1"/>
  <c r="D105" i="1"/>
  <c r="F105" i="1" s="1"/>
  <c r="H104" i="1"/>
  <c r="G104" i="1"/>
  <c r="D104" i="1"/>
  <c r="E104" i="1" s="1"/>
  <c r="G103" i="1"/>
  <c r="H103" i="1" s="1"/>
  <c r="E103" i="1"/>
  <c r="D103" i="1"/>
  <c r="F103" i="1" s="1"/>
  <c r="G102" i="1"/>
  <c r="H102" i="1" s="1"/>
  <c r="D102" i="1"/>
  <c r="F102" i="1" s="1"/>
  <c r="G101" i="1"/>
  <c r="H101" i="1" s="1"/>
  <c r="E101" i="1"/>
  <c r="D101" i="1"/>
  <c r="F101" i="1" s="1"/>
  <c r="H100" i="1"/>
  <c r="G100" i="1"/>
  <c r="D100" i="1"/>
  <c r="F100" i="1" s="1"/>
  <c r="G99" i="1"/>
  <c r="H99" i="1" s="1"/>
  <c r="D99" i="1"/>
  <c r="C99" i="1"/>
  <c r="E99" i="1" s="1"/>
  <c r="G98" i="1"/>
  <c r="H98" i="1" s="1"/>
  <c r="E98" i="1"/>
  <c r="D98" i="1"/>
  <c r="F98" i="1" s="1"/>
  <c r="H97" i="1"/>
  <c r="G97" i="1"/>
  <c r="D97" i="1"/>
  <c r="F97" i="1" s="1"/>
  <c r="C97" i="1"/>
  <c r="E97" i="1" s="1"/>
  <c r="H96" i="1"/>
  <c r="G96" i="1"/>
  <c r="D96" i="1"/>
  <c r="F96" i="1" s="1"/>
  <c r="G95" i="1"/>
  <c r="H95" i="1" s="1"/>
  <c r="E95" i="1"/>
  <c r="D95" i="1"/>
  <c r="F95" i="1" s="1"/>
  <c r="H94" i="1"/>
  <c r="G94" i="1"/>
  <c r="D94" i="1"/>
  <c r="F94" i="1" s="1"/>
  <c r="C94" i="1"/>
  <c r="C129" i="1" s="1"/>
  <c r="H93" i="1"/>
  <c r="G93" i="1"/>
  <c r="F93" i="1"/>
  <c r="D93" i="1"/>
  <c r="H92" i="1"/>
  <c r="G92" i="1"/>
  <c r="F92" i="1"/>
  <c r="D92" i="1"/>
  <c r="G91" i="1"/>
  <c r="D91" i="1"/>
  <c r="G90" i="1"/>
  <c r="D90" i="1"/>
  <c r="G89" i="1"/>
  <c r="H89" i="1" s="1"/>
  <c r="E89" i="1"/>
  <c r="D89" i="1"/>
  <c r="F89" i="1" s="1"/>
  <c r="H88" i="1"/>
  <c r="G88" i="1"/>
  <c r="D88" i="1"/>
  <c r="E88" i="1" s="1"/>
  <c r="G87" i="1"/>
  <c r="H87" i="1" s="1"/>
  <c r="E87" i="1"/>
  <c r="D87" i="1"/>
  <c r="F87" i="1" s="1"/>
  <c r="H86" i="1"/>
  <c r="G86" i="1"/>
  <c r="D86" i="1"/>
  <c r="E86" i="1" s="1"/>
  <c r="G85" i="1"/>
  <c r="H85" i="1" s="1"/>
  <c r="E85" i="1"/>
  <c r="D85" i="1"/>
  <c r="F85" i="1" s="1"/>
  <c r="H84" i="1"/>
  <c r="G84" i="1"/>
  <c r="D84" i="1"/>
  <c r="E84" i="1" s="1"/>
  <c r="G83" i="1"/>
  <c r="H83" i="1" s="1"/>
  <c r="D83" i="1"/>
  <c r="C83" i="1"/>
  <c r="F83" i="1" s="1"/>
  <c r="G82" i="1"/>
  <c r="H82" i="1" s="1"/>
  <c r="E82" i="1"/>
  <c r="D82" i="1"/>
  <c r="F82" i="1" s="1"/>
  <c r="H81" i="1"/>
  <c r="G81" i="1"/>
  <c r="D81" i="1"/>
  <c r="E81" i="1" s="1"/>
  <c r="G80" i="1"/>
  <c r="H80" i="1" s="1"/>
  <c r="D80" i="1"/>
  <c r="F80" i="1" s="1"/>
  <c r="G79" i="1"/>
  <c r="H79" i="1" s="1"/>
  <c r="D79" i="1"/>
  <c r="C79" i="1"/>
  <c r="E79" i="1" s="1"/>
  <c r="G78" i="1"/>
  <c r="H78" i="1" s="1"/>
  <c r="E78" i="1"/>
  <c r="D78" i="1"/>
  <c r="F78" i="1" s="1"/>
  <c r="H77" i="1"/>
  <c r="G77" i="1"/>
  <c r="D77" i="1"/>
  <c r="F77" i="1" s="1"/>
  <c r="G76" i="1"/>
  <c r="H76" i="1" s="1"/>
  <c r="D76" i="1"/>
  <c r="C76" i="1"/>
  <c r="E76" i="1" s="1"/>
  <c r="G75" i="1"/>
  <c r="H75" i="1" s="1"/>
  <c r="E75" i="1"/>
  <c r="D75" i="1"/>
  <c r="F75" i="1" s="1"/>
  <c r="H74" i="1"/>
  <c r="G74" i="1"/>
  <c r="D74" i="1"/>
  <c r="F74" i="1" s="1"/>
  <c r="G73" i="1"/>
  <c r="H73" i="1" s="1"/>
  <c r="E73" i="1"/>
  <c r="D73" i="1"/>
  <c r="F73" i="1" s="1"/>
  <c r="H72" i="1"/>
  <c r="G72" i="1"/>
  <c r="D72" i="1"/>
  <c r="F72" i="1" s="1"/>
  <c r="G71" i="1"/>
  <c r="H71" i="1" s="1"/>
  <c r="D71" i="1"/>
  <c r="C71" i="1"/>
  <c r="E71" i="1" s="1"/>
  <c r="G70" i="1"/>
  <c r="H70" i="1" s="1"/>
  <c r="E70" i="1"/>
  <c r="D70" i="1"/>
  <c r="F70" i="1" s="1"/>
  <c r="H69" i="1"/>
  <c r="G69" i="1"/>
  <c r="D69" i="1"/>
  <c r="F69" i="1" s="1"/>
  <c r="G68" i="1"/>
  <c r="H68" i="1" s="1"/>
  <c r="D68" i="1"/>
  <c r="C68" i="1"/>
  <c r="E68" i="1" s="1"/>
  <c r="G67" i="1"/>
  <c r="H67" i="1" s="1"/>
  <c r="D67" i="1"/>
  <c r="C67" i="1"/>
  <c r="E67" i="1" s="1"/>
  <c r="G66" i="1"/>
  <c r="D66" i="1"/>
  <c r="G65" i="1"/>
  <c r="H65" i="1" s="1"/>
  <c r="E65" i="1"/>
  <c r="D65" i="1"/>
  <c r="F65" i="1" s="1"/>
  <c r="H64" i="1"/>
  <c r="G64" i="1"/>
  <c r="D64" i="1"/>
  <c r="F64" i="1" s="1"/>
  <c r="G63" i="1"/>
  <c r="H63" i="1" s="1"/>
  <c r="E63" i="1"/>
  <c r="D63" i="1"/>
  <c r="F63" i="1" s="1"/>
  <c r="H62" i="1"/>
  <c r="G62" i="1"/>
  <c r="D62" i="1"/>
  <c r="F62" i="1" s="1"/>
  <c r="G61" i="1"/>
  <c r="H61" i="1" s="1"/>
  <c r="D61" i="1"/>
  <c r="C61" i="1"/>
  <c r="E61" i="1" s="1"/>
  <c r="G60" i="1"/>
  <c r="H60" i="1" s="1"/>
  <c r="E60" i="1"/>
  <c r="D60" i="1"/>
  <c r="F60" i="1" s="1"/>
  <c r="H59" i="1"/>
  <c r="G59" i="1"/>
  <c r="D59" i="1"/>
  <c r="F59" i="1" s="1"/>
  <c r="G58" i="1"/>
  <c r="H58" i="1" s="1"/>
  <c r="D58" i="1"/>
  <c r="C58" i="1"/>
  <c r="E58" i="1" s="1"/>
  <c r="G57" i="1"/>
  <c r="H57" i="1" s="1"/>
  <c r="E57" i="1"/>
  <c r="D57" i="1"/>
  <c r="F57" i="1" s="1"/>
  <c r="G56" i="1"/>
  <c r="D56" i="1"/>
  <c r="C56" i="1"/>
  <c r="H56" i="1" s="1"/>
  <c r="H55" i="1"/>
  <c r="G55" i="1"/>
  <c r="D55" i="1"/>
  <c r="F55" i="1" s="1"/>
  <c r="G54" i="1"/>
  <c r="H54" i="1" s="1"/>
  <c r="E54" i="1"/>
  <c r="D54" i="1"/>
  <c r="F54" i="1" s="1"/>
  <c r="H53" i="1"/>
  <c r="G53" i="1"/>
  <c r="D53" i="1"/>
  <c r="F53" i="1" s="1"/>
  <c r="G52" i="1"/>
  <c r="H52" i="1" s="1"/>
  <c r="E52" i="1"/>
  <c r="D52" i="1"/>
  <c r="F52" i="1" s="1"/>
  <c r="H51" i="1"/>
  <c r="G51" i="1"/>
  <c r="D51" i="1"/>
  <c r="F51" i="1" s="1"/>
  <c r="G50" i="1"/>
  <c r="H50" i="1" s="1"/>
  <c r="D50" i="1"/>
  <c r="C50" i="1"/>
  <c r="E50" i="1" s="1"/>
  <c r="G49" i="1"/>
  <c r="H49" i="1" s="1"/>
  <c r="E49" i="1"/>
  <c r="D49" i="1"/>
  <c r="F49" i="1" s="1"/>
  <c r="H48" i="1"/>
  <c r="G48" i="1"/>
  <c r="D48" i="1"/>
  <c r="F48" i="1" s="1"/>
  <c r="G47" i="1"/>
  <c r="H47" i="1" s="1"/>
  <c r="E47" i="1"/>
  <c r="D47" i="1"/>
  <c r="F47" i="1" s="1"/>
  <c r="H46" i="1"/>
  <c r="G46" i="1"/>
  <c r="D46" i="1"/>
  <c r="F46" i="1" s="1"/>
  <c r="G45" i="1"/>
  <c r="H45" i="1" s="1"/>
  <c r="E45" i="1"/>
  <c r="D45" i="1"/>
  <c r="F45" i="1" s="1"/>
  <c r="H44" i="1"/>
  <c r="G44" i="1"/>
  <c r="D44" i="1"/>
  <c r="F44" i="1" s="1"/>
  <c r="G43" i="1"/>
  <c r="H43" i="1" s="1"/>
  <c r="E43" i="1"/>
  <c r="D43" i="1"/>
  <c r="F43" i="1" s="1"/>
  <c r="H42" i="1"/>
  <c r="G42" i="1"/>
  <c r="D42" i="1"/>
  <c r="E42" i="1" s="1"/>
  <c r="G41" i="1"/>
  <c r="H41" i="1" s="1"/>
  <c r="D41" i="1"/>
  <c r="E41" i="1" s="1"/>
  <c r="G40" i="1"/>
  <c r="H40" i="1" s="1"/>
  <c r="D40" i="1"/>
  <c r="F40" i="1" s="1"/>
  <c r="G39" i="1"/>
  <c r="H39" i="1" s="1"/>
  <c r="D39" i="1"/>
  <c r="E39" i="1" s="1"/>
  <c r="G38" i="1"/>
  <c r="H38" i="1" s="1"/>
  <c r="D38" i="1"/>
  <c r="C38" i="1"/>
  <c r="F38" i="1" s="1"/>
  <c r="G37" i="1"/>
  <c r="H37" i="1" s="1"/>
  <c r="E37" i="1"/>
  <c r="D37" i="1"/>
  <c r="F37" i="1" s="1"/>
  <c r="H36" i="1"/>
  <c r="G36" i="1"/>
  <c r="D36" i="1"/>
  <c r="E36" i="1" s="1"/>
  <c r="G35" i="1"/>
  <c r="H35" i="1" s="1"/>
  <c r="E35" i="1"/>
  <c r="D35" i="1"/>
  <c r="F35" i="1" s="1"/>
  <c r="H34" i="1"/>
  <c r="G34" i="1"/>
  <c r="D34" i="1"/>
  <c r="E34" i="1" s="1"/>
  <c r="G33" i="1"/>
  <c r="H33" i="1" s="1"/>
  <c r="E33" i="1"/>
  <c r="D33" i="1"/>
  <c r="F33" i="1" s="1"/>
  <c r="G32" i="1"/>
  <c r="D32" i="1"/>
  <c r="F32" i="1" s="1"/>
  <c r="C32" i="1"/>
  <c r="E32" i="1" s="1"/>
  <c r="G31" i="1"/>
  <c r="D31" i="1"/>
  <c r="C31" i="1"/>
  <c r="E31" i="1" s="1"/>
  <c r="G30" i="1"/>
  <c r="D30" i="1"/>
  <c r="C30" i="1"/>
  <c r="E30" i="1" s="1"/>
  <c r="G29" i="1"/>
  <c r="H29" i="1" s="1"/>
  <c r="D29" i="1"/>
  <c r="E29" i="1" s="1"/>
  <c r="G28" i="1"/>
  <c r="H28" i="1" s="1"/>
  <c r="D28" i="1"/>
  <c r="F28" i="1" s="1"/>
  <c r="G27" i="1"/>
  <c r="H27" i="1" s="1"/>
  <c r="D27" i="1"/>
  <c r="E27" i="1" s="1"/>
  <c r="G26" i="1"/>
  <c r="H26" i="1" s="1"/>
  <c r="E26" i="1"/>
  <c r="D26" i="1"/>
  <c r="F26" i="1" s="1"/>
  <c r="G25" i="1"/>
  <c r="H25" i="1" s="1"/>
  <c r="D25" i="1"/>
  <c r="E25" i="1" s="1"/>
  <c r="G24" i="1"/>
  <c r="H24" i="1" s="1"/>
  <c r="E24" i="1"/>
  <c r="D24" i="1"/>
  <c r="F24" i="1" s="1"/>
  <c r="G23" i="1"/>
  <c r="D23" i="1"/>
  <c r="C23" i="1"/>
  <c r="E23" i="1" s="1"/>
  <c r="G22" i="1"/>
  <c r="H22" i="1" s="1"/>
  <c r="D22" i="1"/>
  <c r="C22" i="1"/>
  <c r="E22" i="1" s="1"/>
  <c r="G21" i="1"/>
  <c r="H21" i="1" s="1"/>
  <c r="D21" i="1"/>
  <c r="E21" i="1" s="1"/>
  <c r="G20" i="1"/>
  <c r="H20" i="1" s="1"/>
  <c r="D20" i="1"/>
  <c r="F20" i="1" s="1"/>
  <c r="G19" i="1"/>
  <c r="H19" i="1" s="1"/>
  <c r="D19" i="1"/>
  <c r="E19" i="1" s="1"/>
  <c r="G18" i="1"/>
  <c r="H18" i="1" s="1"/>
  <c r="D18" i="1"/>
  <c r="F18" i="1" s="1"/>
  <c r="G17" i="1"/>
  <c r="H17" i="1" s="1"/>
  <c r="D17" i="1"/>
  <c r="E17" i="1" s="1"/>
  <c r="G16" i="1"/>
  <c r="H16" i="1" s="1"/>
  <c r="D16" i="1"/>
  <c r="C16" i="1"/>
  <c r="F16" i="1" s="1"/>
  <c r="G15" i="1"/>
  <c r="H15" i="1" s="1"/>
  <c r="E15" i="1"/>
  <c r="D15" i="1"/>
  <c r="F15" i="1" s="1"/>
  <c r="G14" i="1"/>
  <c r="D14" i="1"/>
  <c r="C14" i="1"/>
  <c r="E14" i="1" s="1"/>
  <c r="H13" i="1"/>
  <c r="G13" i="1"/>
  <c r="D13" i="1"/>
  <c r="E13" i="1" s="1"/>
  <c r="G12" i="1"/>
  <c r="H12" i="1" s="1"/>
  <c r="D12" i="1"/>
  <c r="C12" i="1"/>
  <c r="F12" i="1" s="1"/>
  <c r="G11" i="1"/>
  <c r="H11" i="1" s="1"/>
  <c r="E11" i="1"/>
  <c r="D11" i="1"/>
  <c r="F11" i="1" s="1"/>
  <c r="H10" i="1"/>
  <c r="G10" i="1"/>
  <c r="D10" i="1"/>
  <c r="E10" i="1" s="1"/>
  <c r="G9" i="1"/>
  <c r="H9" i="1" s="1"/>
  <c r="D9" i="1"/>
  <c r="C9" i="1"/>
  <c r="C66" i="1" s="1"/>
  <c r="A1" i="1"/>
  <c r="E66" i="1" l="1"/>
  <c r="F66" i="1"/>
  <c r="E9" i="1"/>
  <c r="F10" i="1"/>
  <c r="E12" i="1"/>
  <c r="F13" i="1"/>
  <c r="F14" i="1"/>
  <c r="H14" i="1"/>
  <c r="E16" i="1"/>
  <c r="F17" i="1"/>
  <c r="E18" i="1"/>
  <c r="F19" i="1"/>
  <c r="E20" i="1"/>
  <c r="F21" i="1"/>
  <c r="F22" i="1"/>
  <c r="F23" i="1"/>
  <c r="H23" i="1"/>
  <c r="F25" i="1"/>
  <c r="F27" i="1"/>
  <c r="E28" i="1"/>
  <c r="F29" i="1"/>
  <c r="F30" i="1"/>
  <c r="H30" i="1"/>
  <c r="F31" i="1"/>
  <c r="H31" i="1"/>
  <c r="H32" i="1"/>
  <c r="F34" i="1"/>
  <c r="F36" i="1"/>
  <c r="E38" i="1"/>
  <c r="F39" i="1"/>
  <c r="E40" i="1"/>
  <c r="F41" i="1"/>
  <c r="F42" i="1"/>
  <c r="F9" i="1"/>
  <c r="H66" i="1"/>
  <c r="E44" i="1"/>
  <c r="E46" i="1"/>
  <c r="E48" i="1"/>
  <c r="F50" i="1"/>
  <c r="E51" i="1"/>
  <c r="E53" i="1"/>
  <c r="E55" i="1"/>
  <c r="E56" i="1"/>
  <c r="F58" i="1"/>
  <c r="E59" i="1"/>
  <c r="F61" i="1"/>
  <c r="E62" i="1"/>
  <c r="E64" i="1"/>
  <c r="F67" i="1"/>
  <c r="F68" i="1"/>
  <c r="E69" i="1"/>
  <c r="F71" i="1"/>
  <c r="E72" i="1"/>
  <c r="E74" i="1"/>
  <c r="F76" i="1"/>
  <c r="E77" i="1"/>
  <c r="F79" i="1"/>
  <c r="E80" i="1"/>
  <c r="F81" i="1"/>
  <c r="E83" i="1"/>
  <c r="F84" i="1"/>
  <c r="F86" i="1"/>
  <c r="F88" i="1"/>
  <c r="C90" i="1"/>
  <c r="C91" i="1" s="1"/>
  <c r="C155" i="1"/>
  <c r="E129" i="1"/>
  <c r="F129" i="1"/>
  <c r="E94" i="1"/>
  <c r="E96" i="1"/>
  <c r="F99" i="1"/>
  <c r="E100" i="1"/>
  <c r="E102" i="1"/>
  <c r="H129" i="1"/>
  <c r="F56" i="1"/>
  <c r="E154" i="1"/>
  <c r="H154" i="1"/>
  <c r="F154" i="1"/>
  <c r="F104" i="1"/>
  <c r="F106" i="1"/>
  <c r="F108" i="1"/>
  <c r="F110" i="1"/>
  <c r="F114" i="1"/>
  <c r="E119" i="1"/>
  <c r="E120" i="1"/>
  <c r="F121" i="1"/>
  <c r="F123" i="1"/>
  <c r="F125" i="1"/>
  <c r="F127" i="1"/>
  <c r="F128" i="1"/>
  <c r="F130" i="1"/>
  <c r="H130" i="1"/>
  <c r="F132" i="1"/>
  <c r="E134" i="1"/>
  <c r="F135" i="1"/>
  <c r="F137" i="1"/>
  <c r="F139" i="1"/>
  <c r="E141" i="1"/>
  <c r="F142" i="1"/>
  <c r="F144" i="1"/>
  <c r="E146" i="1"/>
  <c r="F147" i="1"/>
  <c r="F149" i="1"/>
  <c r="F151" i="1"/>
  <c r="F153" i="1"/>
  <c r="F157" i="1"/>
  <c r="E130" i="1"/>
  <c r="F91" i="1" l="1"/>
  <c r="E91" i="1"/>
  <c r="H91" i="1"/>
  <c r="E155" i="1"/>
  <c r="H155" i="1"/>
  <c r="F155" i="1"/>
  <c r="F90" i="1"/>
  <c r="E90" i="1"/>
  <c r="H90" i="1"/>
</calcChain>
</file>

<file path=xl/sharedStrings.xml><?xml version="1.0" encoding="utf-8"?>
<sst xmlns="http://schemas.openxmlformats.org/spreadsheetml/2006/main" count="307" uniqueCount="270">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</sst>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2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164" fontId="5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 wrapText="1"/>
    </xf>
    <xf numFmtId="164" fontId="1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9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1" xfId="0" applyFont="1" applyBorder="1" applyAlignment="1" applyProtection="1">
      <alignment wrapText="1"/>
    </xf>
    <xf numFmtId="0" fontId="19" fillId="0" borderId="29" xfId="0" applyFont="1" applyBorder="1" applyAlignment="1" applyProtection="1">
      <alignment horizontal="center" wrapText="1"/>
    </xf>
    <xf numFmtId="0" fontId="19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20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9" fillId="0" borderId="16" xfId="0" applyNumberFormat="1" applyFont="1" applyBorder="1" applyAlignment="1" applyProtection="1">
      <alignment horizontal="right" vertical="center" wrapText="1" indent="1"/>
    </xf>
    <xf numFmtId="49" fontId="20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9" fillId="0" borderId="29" xfId="0" applyFont="1" applyBorder="1" applyAlignment="1" applyProtection="1">
      <alignment horizontal="center" vertical="center" wrapText="1"/>
    </xf>
    <xf numFmtId="0" fontId="22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>
        <row r="11">
          <cell r="D11">
            <v>1425055633</v>
          </cell>
        </row>
        <row r="12">
          <cell r="D12">
            <v>229318994</v>
          </cell>
        </row>
        <row r="13">
          <cell r="D13">
            <v>229603230</v>
          </cell>
        </row>
        <row r="14">
          <cell r="D14">
            <v>785215024</v>
          </cell>
        </row>
        <row r="15">
          <cell r="D15">
            <v>20802409</v>
          </cell>
        </row>
        <row r="16">
          <cell r="D16">
            <v>160115976</v>
          </cell>
        </row>
        <row r="18">
          <cell r="D18">
            <v>232919558</v>
          </cell>
        </row>
        <row r="23">
          <cell r="D23">
            <v>232919558</v>
          </cell>
        </row>
        <row r="24">
          <cell r="D24">
            <v>115326890</v>
          </cell>
        </row>
        <row r="25">
          <cell r="D25">
            <v>36977634</v>
          </cell>
        </row>
        <row r="30">
          <cell r="D30">
            <v>36977634</v>
          </cell>
        </row>
        <row r="31">
          <cell r="D31">
            <v>36977634</v>
          </cell>
        </row>
        <row r="32">
          <cell r="D32">
            <v>538000000</v>
          </cell>
        </row>
        <row r="33">
          <cell r="D33">
            <v>486000000</v>
          </cell>
        </row>
        <row r="34">
          <cell r="D34">
            <v>86000000</v>
          </cell>
        </row>
        <row r="35">
          <cell r="D35">
            <v>400000000</v>
          </cell>
        </row>
        <row r="37">
          <cell r="D37">
            <v>35000000</v>
          </cell>
        </row>
        <row r="38">
          <cell r="D38">
            <v>1000000</v>
          </cell>
        </row>
        <row r="39">
          <cell r="D39">
            <v>16000000</v>
          </cell>
        </row>
        <row r="40">
          <cell r="D40">
            <v>47290226</v>
          </cell>
        </row>
        <row r="41">
          <cell r="D41">
            <v>8175576</v>
          </cell>
        </row>
        <row r="42">
          <cell r="D42">
            <v>18821599</v>
          </cell>
        </row>
        <row r="43">
          <cell r="D43">
            <v>8868669</v>
          </cell>
        </row>
        <row r="44">
          <cell r="D44">
            <v>1006560</v>
          </cell>
        </row>
        <row r="46">
          <cell r="D46">
            <v>8330221</v>
          </cell>
        </row>
        <row r="50">
          <cell r="D50">
            <v>1000000</v>
          </cell>
        </row>
        <row r="51">
          <cell r="D51">
            <v>1087601</v>
          </cell>
        </row>
        <row r="52">
          <cell r="D52">
            <v>44304508</v>
          </cell>
        </row>
        <row r="54">
          <cell r="D54">
            <v>44304508</v>
          </cell>
        </row>
        <row r="58">
          <cell r="D58">
            <v>2175000</v>
          </cell>
        </row>
        <row r="60">
          <cell r="D60">
            <v>600000</v>
          </cell>
        </row>
        <row r="61">
          <cell r="D61">
            <v>1575000</v>
          </cell>
        </row>
        <row r="63">
          <cell r="D63">
            <v>0</v>
          </cell>
        </row>
        <row r="68">
          <cell r="D68">
            <v>2326722559</v>
          </cell>
        </row>
        <row r="69">
          <cell r="D69">
            <v>742411899</v>
          </cell>
        </row>
        <row r="70">
          <cell r="D70">
            <v>42411899</v>
          </cell>
        </row>
        <row r="71">
          <cell r="D71">
            <v>700000000</v>
          </cell>
        </row>
        <row r="73">
          <cell r="D73">
            <v>0</v>
          </cell>
        </row>
        <row r="78">
          <cell r="D78">
            <v>941573826</v>
          </cell>
        </row>
        <row r="79">
          <cell r="D79">
            <v>941573826</v>
          </cell>
        </row>
        <row r="81">
          <cell r="D81">
            <v>0</v>
          </cell>
        </row>
        <row r="85">
          <cell r="D85">
            <v>0</v>
          </cell>
        </row>
        <row r="92">
          <cell r="D92">
            <v>1683985725</v>
          </cell>
        </row>
        <row r="93">
          <cell r="D93">
            <v>4010708284</v>
          </cell>
        </row>
        <row r="99">
          <cell r="D99">
            <v>842994124</v>
          </cell>
        </row>
        <row r="100">
          <cell r="D100">
            <v>58196818</v>
          </cell>
        </row>
        <row r="101">
          <cell r="D101">
            <v>10227471</v>
          </cell>
        </row>
        <row r="102">
          <cell r="D102">
            <v>369693539</v>
          </cell>
        </row>
        <row r="103">
          <cell r="D103">
            <v>61300000</v>
          </cell>
        </row>
        <row r="104">
          <cell r="D104">
            <v>210335458</v>
          </cell>
        </row>
        <row r="111">
          <cell r="D111">
            <v>526000</v>
          </cell>
        </row>
        <row r="116">
          <cell r="D116">
            <v>209809458</v>
          </cell>
        </row>
        <row r="117">
          <cell r="D117">
            <v>133240838</v>
          </cell>
        </row>
        <row r="118">
          <cell r="D118">
            <v>20000000</v>
          </cell>
        </row>
        <row r="119">
          <cell r="D119">
            <v>113240838</v>
          </cell>
        </row>
        <row r="120">
          <cell r="D120">
            <v>920919445</v>
          </cell>
        </row>
        <row r="121">
          <cell r="D121">
            <v>652081750</v>
          </cell>
        </row>
        <row r="122">
          <cell r="D122">
            <v>574375663</v>
          </cell>
        </row>
        <row r="123">
          <cell r="D123">
            <v>260935796</v>
          </cell>
        </row>
        <row r="124">
          <cell r="D124">
            <v>92353398</v>
          </cell>
        </row>
        <row r="125">
          <cell r="D125">
            <v>7901899</v>
          </cell>
        </row>
        <row r="133">
          <cell r="D133">
            <v>7901899</v>
          </cell>
        </row>
        <row r="134">
          <cell r="D134">
            <v>1763913569</v>
          </cell>
        </row>
        <row r="135">
          <cell r="D135">
            <v>726038434</v>
          </cell>
        </row>
        <row r="136">
          <cell r="D136">
            <v>26038434</v>
          </cell>
        </row>
        <row r="137">
          <cell r="D137">
            <v>700000000</v>
          </cell>
        </row>
        <row r="139">
          <cell r="D139">
            <v>0</v>
          </cell>
        </row>
        <row r="146">
          <cell r="D146">
            <v>0</v>
          </cell>
        </row>
        <row r="151">
          <cell r="D151">
            <v>0</v>
          </cell>
        </row>
        <row r="159">
          <cell r="D159">
            <v>726038434</v>
          </cell>
        </row>
        <row r="160">
          <cell r="D160">
            <v>2489952003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1241652273</v>
          </cell>
        </row>
        <row r="10">
          <cell r="C10">
            <v>229318994</v>
          </cell>
        </row>
        <row r="11">
          <cell r="C11">
            <v>229603230</v>
          </cell>
        </row>
        <row r="12">
          <cell r="C12">
            <v>601811664</v>
          </cell>
        </row>
        <row r="13">
          <cell r="C13">
            <v>20802409</v>
          </cell>
        </row>
        <row r="14">
          <cell r="C14">
            <v>160115976</v>
          </cell>
        </row>
        <row r="16">
          <cell r="C16">
            <v>119646890</v>
          </cell>
        </row>
        <row r="21">
          <cell r="C21">
            <v>119646890</v>
          </cell>
        </row>
        <row r="22">
          <cell r="C22">
            <v>115326890</v>
          </cell>
        </row>
        <row r="23">
          <cell r="C23">
            <v>36977634</v>
          </cell>
        </row>
        <row r="28">
          <cell r="C28">
            <v>36977634</v>
          </cell>
        </row>
        <row r="29">
          <cell r="C29">
            <v>36977634</v>
          </cell>
        </row>
        <row r="30">
          <cell r="C30">
            <v>538000000</v>
          </cell>
        </row>
        <row r="31">
          <cell r="C31">
            <v>486000000</v>
          </cell>
        </row>
        <row r="32">
          <cell r="C32">
            <v>86000000</v>
          </cell>
        </row>
        <row r="33">
          <cell r="C33">
            <v>400000000</v>
          </cell>
        </row>
        <row r="35">
          <cell r="C35">
            <v>35000000</v>
          </cell>
        </row>
        <row r="36">
          <cell r="C36">
            <v>1000000</v>
          </cell>
        </row>
        <row r="37">
          <cell r="C37">
            <v>16000000</v>
          </cell>
        </row>
        <row r="38">
          <cell r="C38">
            <v>41825226</v>
          </cell>
        </row>
        <row r="39">
          <cell r="C39">
            <v>8175576</v>
          </cell>
        </row>
        <row r="40">
          <cell r="C40">
            <v>14518450</v>
          </cell>
        </row>
        <row r="41">
          <cell r="C41">
            <v>8868669</v>
          </cell>
        </row>
        <row r="42">
          <cell r="C42">
            <v>1006560</v>
          </cell>
        </row>
        <row r="44">
          <cell r="C44">
            <v>7168370</v>
          </cell>
        </row>
        <row r="48">
          <cell r="C48">
            <v>1000000</v>
          </cell>
        </row>
        <row r="49">
          <cell r="C49">
            <v>1087601</v>
          </cell>
        </row>
        <row r="50">
          <cell r="C50">
            <v>44304508</v>
          </cell>
        </row>
        <row r="52">
          <cell r="C52">
            <v>44304508</v>
          </cell>
        </row>
        <row r="56">
          <cell r="C56">
            <v>1100000</v>
          </cell>
        </row>
        <row r="58">
          <cell r="C58">
            <v>200000</v>
          </cell>
        </row>
        <row r="59">
          <cell r="C59">
            <v>900000</v>
          </cell>
        </row>
        <row r="61">
          <cell r="C61">
            <v>0</v>
          </cell>
        </row>
        <row r="66">
          <cell r="C66">
            <v>2023506531</v>
          </cell>
        </row>
        <row r="67">
          <cell r="C67">
            <v>742411899</v>
          </cell>
        </row>
        <row r="68">
          <cell r="C68">
            <v>42411899</v>
          </cell>
        </row>
        <row r="69">
          <cell r="C69">
            <v>700000000</v>
          </cell>
        </row>
        <row r="71">
          <cell r="C71">
            <v>0</v>
          </cell>
        </row>
        <row r="76">
          <cell r="C76">
            <v>933393998</v>
          </cell>
        </row>
        <row r="77">
          <cell r="C77">
            <v>933393998</v>
          </cell>
        </row>
        <row r="79">
          <cell r="C79">
            <v>0</v>
          </cell>
        </row>
        <row r="83">
          <cell r="C83">
            <v>0</v>
          </cell>
        </row>
        <row r="90">
          <cell r="C90">
            <v>1675805897</v>
          </cell>
        </row>
        <row r="91">
          <cell r="C91">
            <v>3699312428</v>
          </cell>
        </row>
        <row r="94">
          <cell r="C94">
            <v>762011382</v>
          </cell>
        </row>
        <row r="95">
          <cell r="C95">
            <v>50032580</v>
          </cell>
        </row>
        <row r="96">
          <cell r="C96">
            <v>8216281</v>
          </cell>
        </row>
        <row r="97">
          <cell r="C97">
            <v>306886225</v>
          </cell>
        </row>
        <row r="98">
          <cell r="C98">
            <v>61300000</v>
          </cell>
        </row>
        <row r="99">
          <cell r="C99">
            <v>202335458</v>
          </cell>
        </row>
        <row r="106">
          <cell r="C106">
            <v>526000</v>
          </cell>
        </row>
        <row r="111">
          <cell r="C111">
            <v>201809458</v>
          </cell>
        </row>
        <row r="112">
          <cell r="C112">
            <v>133240838</v>
          </cell>
        </row>
        <row r="113">
          <cell r="C113">
            <v>20000000</v>
          </cell>
        </row>
        <row r="114">
          <cell r="C114">
            <v>113240838</v>
          </cell>
        </row>
        <row r="115">
          <cell r="C115">
            <v>915508061</v>
          </cell>
        </row>
        <row r="116">
          <cell r="C116">
            <v>646670366</v>
          </cell>
        </row>
        <row r="117">
          <cell r="C117">
            <v>569358767</v>
          </cell>
        </row>
        <row r="118">
          <cell r="C118">
            <v>260935796</v>
          </cell>
        </row>
        <row r="119">
          <cell r="C119">
            <v>92353398</v>
          </cell>
        </row>
        <row r="120">
          <cell r="C120">
            <v>7901899</v>
          </cell>
        </row>
        <row r="128">
          <cell r="C128">
            <v>7901899</v>
          </cell>
        </row>
        <row r="129">
          <cell r="C129">
            <v>1677519443</v>
          </cell>
        </row>
        <row r="130">
          <cell r="C130">
            <v>722563844</v>
          </cell>
        </row>
        <row r="131">
          <cell r="C131">
            <v>22563844</v>
          </cell>
        </row>
        <row r="132">
          <cell r="C132">
            <v>700000000</v>
          </cell>
        </row>
        <row r="134">
          <cell r="C134">
            <v>0</v>
          </cell>
        </row>
        <row r="141">
          <cell r="C141">
            <v>0</v>
          </cell>
        </row>
        <row r="146">
          <cell r="C146">
            <v>0</v>
          </cell>
        </row>
        <row r="154">
          <cell r="C154">
            <v>722563844</v>
          </cell>
        </row>
        <row r="155">
          <cell r="C155">
            <v>2400083287</v>
          </cell>
        </row>
        <row r="157">
          <cell r="C157">
            <v>5</v>
          </cell>
        </row>
      </sheetData>
      <sheetData sheetId="22">
        <row r="9">
          <cell r="C9">
            <v>183403360</v>
          </cell>
        </row>
        <row r="12">
          <cell r="C12">
            <v>183403360</v>
          </cell>
        </row>
        <row r="16">
          <cell r="C16">
            <v>113272668</v>
          </cell>
        </row>
        <row r="21">
          <cell r="C21">
            <v>113272668</v>
          </cell>
        </row>
        <row r="23">
          <cell r="C23">
            <v>0</v>
          </cell>
        </row>
        <row r="30">
          <cell r="C30">
            <v>0</v>
          </cell>
        </row>
        <row r="31">
          <cell r="C31">
            <v>0</v>
          </cell>
        </row>
        <row r="38">
          <cell r="C38">
            <v>5465000</v>
          </cell>
        </row>
        <row r="40">
          <cell r="C40">
            <v>4303149</v>
          </cell>
        </row>
        <row r="44">
          <cell r="C44">
            <v>1161851</v>
          </cell>
        </row>
        <row r="50">
          <cell r="C50">
            <v>0</v>
          </cell>
        </row>
        <row r="56">
          <cell r="C56">
            <v>1075000</v>
          </cell>
        </row>
        <row r="58">
          <cell r="C58">
            <v>400000</v>
          </cell>
        </row>
        <row r="59">
          <cell r="C59">
            <v>675000</v>
          </cell>
        </row>
        <row r="61">
          <cell r="C61">
            <v>0</v>
          </cell>
        </row>
        <row r="66">
          <cell r="C66">
            <v>303216028</v>
          </cell>
        </row>
        <row r="67">
          <cell r="C67">
            <v>0</v>
          </cell>
        </row>
        <row r="71">
          <cell r="C71">
            <v>0</v>
          </cell>
        </row>
        <row r="76">
          <cell r="C76">
            <v>8179828</v>
          </cell>
        </row>
        <row r="77">
          <cell r="C77">
            <v>8179828</v>
          </cell>
        </row>
        <row r="79">
          <cell r="C79">
            <v>0</v>
          </cell>
        </row>
        <row r="83">
          <cell r="C83">
            <v>0</v>
          </cell>
        </row>
        <row r="90">
          <cell r="C90">
            <v>8179828</v>
          </cell>
        </row>
        <row r="91">
          <cell r="C91">
            <v>311395856</v>
          </cell>
        </row>
        <row r="94">
          <cell r="C94">
            <v>80982742</v>
          </cell>
        </row>
        <row r="95">
          <cell r="C95">
            <v>8164238</v>
          </cell>
        </row>
        <row r="96">
          <cell r="C96">
            <v>2011190</v>
          </cell>
        </row>
        <row r="97">
          <cell r="C97">
            <v>62807314</v>
          </cell>
        </row>
        <row r="99">
          <cell r="C99">
            <v>8000000</v>
          </cell>
        </row>
        <row r="111">
          <cell r="C111">
            <v>8000000</v>
          </cell>
        </row>
        <row r="115">
          <cell r="C115">
            <v>5411384</v>
          </cell>
        </row>
        <row r="116">
          <cell r="C116">
            <v>5411384</v>
          </cell>
        </row>
        <row r="117">
          <cell r="C117">
            <v>5016896</v>
          </cell>
        </row>
        <row r="129">
          <cell r="C129">
            <v>86394126</v>
          </cell>
        </row>
        <row r="130">
          <cell r="C130">
            <v>3474590</v>
          </cell>
        </row>
        <row r="131">
          <cell r="C131">
            <v>3474590</v>
          </cell>
        </row>
        <row r="134">
          <cell r="C134">
            <v>0</v>
          </cell>
        </row>
        <row r="141">
          <cell r="C141">
            <v>0</v>
          </cell>
        </row>
        <row r="146">
          <cell r="C146">
            <v>0</v>
          </cell>
        </row>
        <row r="154">
          <cell r="C154">
            <v>3474590</v>
          </cell>
        </row>
        <row r="155">
          <cell r="C155">
            <v>89868716</v>
          </cell>
        </row>
        <row r="157">
          <cell r="C157">
            <v>1.125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I158"/>
  <sheetViews>
    <sheetView tabSelected="1" zoomScale="115" zoomScaleNormal="115" zoomScaleSheetLayoutView="85" workbookViewId="0">
      <selection activeCell="B16" sqref="B16"/>
    </sheetView>
  </sheetViews>
  <sheetFormatPr defaultRowHeight="12.75" x14ac:dyDescent="0.2"/>
  <cols>
    <col min="1" max="1" width="19.5" style="113" customWidth="1"/>
    <col min="2" max="2" width="72" style="114" customWidth="1"/>
    <col min="3" max="3" width="25" style="115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7" width="15.33203125" style="4" hidden="1" customWidth="1"/>
    <col min="8" max="8" width="17.6640625" style="5" hidden="1" customWidth="1"/>
    <col min="9" max="16384" width="9.33203125" style="5"/>
  </cols>
  <sheetData>
    <row r="1" spans="1:8" x14ac:dyDescent="0.2">
      <c r="A1" s="1" t="str">
        <f>CONCATENATE("6. melléklet ",[1]ALAPADATOK!A7," ",[1]ALAPADATOK!B7," ",[1]ALAPADATOK!C7," ",[1]ALAPADATOK!D7," ",[1]ALAPADATOK!E7," ",[1]ALAPADATOK!F7," ",[1]ALAPADATOK!G7," ",[1]ALAPADATOK!H7)</f>
        <v>6. melléklet a 6 / 2020. ( II.27 ) önkormányzati határozathoz</v>
      </c>
      <c r="B1" s="1"/>
      <c r="C1" s="1"/>
    </row>
    <row r="2" spans="1:8" s="10" customFormat="1" ht="16.5" customHeight="1" thickBot="1" x14ac:dyDescent="0.25">
      <c r="A2" s="6"/>
      <c r="B2" s="7"/>
      <c r="C2" s="8"/>
      <c r="D2" s="2"/>
      <c r="E2" s="2"/>
      <c r="F2" s="3"/>
      <c r="G2" s="9"/>
    </row>
    <row r="3" spans="1:8" s="17" customFormat="1" ht="21" customHeight="1" x14ac:dyDescent="0.2">
      <c r="A3" s="11" t="s">
        <v>0</v>
      </c>
      <c r="B3" s="12" t="s">
        <v>1</v>
      </c>
      <c r="C3" s="13" t="s">
        <v>2</v>
      </c>
      <c r="D3" s="14"/>
      <c r="E3" s="14"/>
      <c r="F3" s="15"/>
      <c r="G3" s="16"/>
    </row>
    <row r="4" spans="1:8" s="17" customFormat="1" ht="16.5" thickBot="1" x14ac:dyDescent="0.25">
      <c r="A4" s="18" t="s">
        <v>3</v>
      </c>
      <c r="B4" s="19" t="s">
        <v>4</v>
      </c>
      <c r="C4" s="20" t="s">
        <v>2</v>
      </c>
      <c r="D4" s="14"/>
      <c r="E4" s="14"/>
      <c r="F4" s="15"/>
      <c r="G4" s="16"/>
    </row>
    <row r="5" spans="1:8" s="23" customFormat="1" ht="15.95" customHeight="1" thickBot="1" x14ac:dyDescent="0.3">
      <c r="A5" s="21"/>
      <c r="B5" s="21"/>
      <c r="C5" s="22" t="s">
        <v>5</v>
      </c>
      <c r="D5" s="14"/>
      <c r="E5" s="14"/>
      <c r="F5" s="15"/>
      <c r="G5" s="16"/>
    </row>
    <row r="6" spans="1:8" ht="13.5" thickBot="1" x14ac:dyDescent="0.25">
      <c r="A6" s="24" t="s">
        <v>6</v>
      </c>
      <c r="B6" s="25" t="s">
        <v>7</v>
      </c>
      <c r="C6" s="26" t="s">
        <v>8</v>
      </c>
    </row>
    <row r="7" spans="1:8" s="32" customFormat="1" ht="12.95" customHeight="1" thickBot="1" x14ac:dyDescent="0.25">
      <c r="A7" s="27" t="s">
        <v>9</v>
      </c>
      <c r="B7" s="28" t="s">
        <v>10</v>
      </c>
      <c r="C7" s="29" t="s">
        <v>11</v>
      </c>
      <c r="D7" s="2"/>
      <c r="E7" s="2"/>
      <c r="F7" s="30"/>
      <c r="G7" s="31"/>
    </row>
    <row r="8" spans="1:8" s="32" customFormat="1" ht="15.95" customHeight="1" thickBot="1" x14ac:dyDescent="0.25">
      <c r="A8" s="33"/>
      <c r="B8" s="34" t="s">
        <v>12</v>
      </c>
      <c r="C8" s="35"/>
      <c r="D8" s="2"/>
      <c r="E8" s="2"/>
      <c r="F8" s="30"/>
      <c r="G8" s="31"/>
    </row>
    <row r="9" spans="1:8" s="32" customFormat="1" ht="12" customHeight="1" thickBot="1" x14ac:dyDescent="0.25">
      <c r="A9" s="36" t="s">
        <v>13</v>
      </c>
      <c r="B9" s="37" t="s">
        <v>14</v>
      </c>
      <c r="C9" s="38">
        <f>+C10+C11+C12+C13+C14+C15</f>
        <v>1425055633</v>
      </c>
      <c r="D9" s="39">
        <f>'[1]9.1.1. sz. mell. '!C9+'[1]9.1.2. sz. mell.'!C9</f>
        <v>1425055633</v>
      </c>
      <c r="E9" s="39">
        <f t="shared" ref="E9:E72" si="0">C9-D9</f>
        <v>0</v>
      </c>
      <c r="F9" s="30">
        <f>C9-D9</f>
        <v>0</v>
      </c>
      <c r="G9" s="31">
        <f>'[1]1.1.sz.mell. '!D11</f>
        <v>1425055633</v>
      </c>
      <c r="H9" s="40">
        <f>G9-C9</f>
        <v>0</v>
      </c>
    </row>
    <row r="10" spans="1:8" s="46" customFormat="1" ht="12" customHeight="1" thickBot="1" x14ac:dyDescent="0.25">
      <c r="A10" s="41" t="s">
        <v>15</v>
      </c>
      <c r="B10" s="42" t="s">
        <v>16</v>
      </c>
      <c r="C10" s="43">
        <v>229318994</v>
      </c>
      <c r="D10" s="39">
        <f>'[1]9.1.1. sz. mell. '!C10+'[1]9.1.2. sz. mell.'!C10</f>
        <v>229318994</v>
      </c>
      <c r="E10" s="44">
        <f t="shared" si="0"/>
        <v>0</v>
      </c>
      <c r="F10" s="30">
        <f t="shared" ref="F10:F73" si="1">C10-D10</f>
        <v>0</v>
      </c>
      <c r="G10" s="45">
        <f>'[1]1.1.sz.mell. '!D12</f>
        <v>229318994</v>
      </c>
      <c r="H10" s="40">
        <f t="shared" ref="H10:H73" si="2">G10-C10</f>
        <v>0</v>
      </c>
    </row>
    <row r="11" spans="1:8" s="51" customFormat="1" ht="12" customHeight="1" thickBot="1" x14ac:dyDescent="0.25">
      <c r="A11" s="47" t="s">
        <v>17</v>
      </c>
      <c r="B11" s="48" t="s">
        <v>18</v>
      </c>
      <c r="C11" s="49">
        <v>229603230</v>
      </c>
      <c r="D11" s="39">
        <f>'[1]9.1.1. sz. mell. '!C11+'[1]9.1.2. sz. mell.'!C11</f>
        <v>229603230</v>
      </c>
      <c r="E11" s="50">
        <f t="shared" si="0"/>
        <v>0</v>
      </c>
      <c r="F11" s="30">
        <f t="shared" si="1"/>
        <v>0</v>
      </c>
      <c r="G11" s="4">
        <f>'[1]1.1.sz.mell. '!D13</f>
        <v>229603230</v>
      </c>
      <c r="H11" s="40">
        <f t="shared" si="2"/>
        <v>0</v>
      </c>
    </row>
    <row r="12" spans="1:8" s="51" customFormat="1" ht="12" customHeight="1" thickBot="1" x14ac:dyDescent="0.25">
      <c r="A12" s="47" t="s">
        <v>19</v>
      </c>
      <c r="B12" s="48" t="s">
        <v>20</v>
      </c>
      <c r="C12" s="52">
        <f>751998665+33216359</f>
        <v>785215024</v>
      </c>
      <c r="D12" s="39">
        <f>'[1]9.1.1. sz. mell. '!C12+'[1]9.1.2. sz. mell.'!C12</f>
        <v>785215024</v>
      </c>
      <c r="E12" s="50">
        <f t="shared" si="0"/>
        <v>0</v>
      </c>
      <c r="F12" s="30">
        <f t="shared" si="1"/>
        <v>0</v>
      </c>
      <c r="G12" s="4">
        <f>'[1]1.1.sz.mell. '!D14</f>
        <v>785215024</v>
      </c>
      <c r="H12" s="40">
        <f t="shared" si="2"/>
        <v>0</v>
      </c>
    </row>
    <row r="13" spans="1:8" s="51" customFormat="1" ht="12" customHeight="1" thickBot="1" x14ac:dyDescent="0.25">
      <c r="A13" s="47" t="s">
        <v>21</v>
      </c>
      <c r="B13" s="48" t="s">
        <v>22</v>
      </c>
      <c r="C13" s="49">
        <v>20802409</v>
      </c>
      <c r="D13" s="39">
        <f>'[1]9.1.1. sz. mell. '!C13+'[1]9.1.2. sz. mell.'!C13</f>
        <v>20802409</v>
      </c>
      <c r="E13" s="50">
        <f t="shared" si="0"/>
        <v>0</v>
      </c>
      <c r="F13" s="30">
        <f t="shared" si="1"/>
        <v>0</v>
      </c>
      <c r="G13" s="4">
        <f>'[1]1.1.sz.mell. '!D15</f>
        <v>20802409</v>
      </c>
      <c r="H13" s="40">
        <f t="shared" si="2"/>
        <v>0</v>
      </c>
    </row>
    <row r="14" spans="1:8" s="51" customFormat="1" ht="12" customHeight="1" thickBot="1" x14ac:dyDescent="0.25">
      <c r="A14" s="47" t="s">
        <v>23</v>
      </c>
      <c r="B14" s="48" t="s">
        <v>24</v>
      </c>
      <c r="C14" s="49">
        <f>159215979+899997</f>
        <v>160115976</v>
      </c>
      <c r="D14" s="39">
        <f>'[1]9.1.1. sz. mell. '!C14+'[1]9.1.2. sz. mell.'!C14</f>
        <v>160115976</v>
      </c>
      <c r="E14" s="50">
        <f t="shared" si="0"/>
        <v>0</v>
      </c>
      <c r="F14" s="30">
        <f t="shared" si="1"/>
        <v>0</v>
      </c>
      <c r="G14" s="4">
        <f>'[1]1.1.sz.mell. '!D16</f>
        <v>160115976</v>
      </c>
      <c r="H14" s="40">
        <f t="shared" si="2"/>
        <v>0</v>
      </c>
    </row>
    <row r="15" spans="1:8" s="46" customFormat="1" ht="12" customHeight="1" thickBot="1" x14ac:dyDescent="0.25">
      <c r="A15" s="53" t="s">
        <v>25</v>
      </c>
      <c r="B15" s="54" t="s">
        <v>26</v>
      </c>
      <c r="C15" s="55"/>
      <c r="D15" s="39">
        <f>'[1]9.1.1. sz. mell. '!C15+'[1]9.1.2. sz. mell.'!C15</f>
        <v>0</v>
      </c>
      <c r="E15" s="56">
        <f t="shared" si="0"/>
        <v>0</v>
      </c>
      <c r="F15" s="30">
        <f t="shared" si="1"/>
        <v>0</v>
      </c>
      <c r="G15" s="45">
        <f>'[1]1.1.sz.mell. '!D17</f>
        <v>0</v>
      </c>
      <c r="H15" s="40">
        <f t="shared" si="2"/>
        <v>0</v>
      </c>
    </row>
    <row r="16" spans="1:8" s="46" customFormat="1" ht="12" customHeight="1" thickBot="1" x14ac:dyDescent="0.25">
      <c r="A16" s="36" t="s">
        <v>27</v>
      </c>
      <c r="B16" s="57" t="s">
        <v>28</v>
      </c>
      <c r="C16" s="38">
        <f>+C17+C18+C19+C20+C21</f>
        <v>232919558</v>
      </c>
      <c r="D16" s="39">
        <f>'[1]9.1.1. sz. mell. '!C16+'[1]9.1.2. sz. mell.'!C16</f>
        <v>232919558</v>
      </c>
      <c r="E16" s="39">
        <f t="shared" si="0"/>
        <v>0</v>
      </c>
      <c r="F16" s="30">
        <f t="shared" si="1"/>
        <v>0</v>
      </c>
      <c r="G16" s="45">
        <f>'[1]1.1.sz.mell. '!D18</f>
        <v>232919558</v>
      </c>
      <c r="H16" s="40">
        <f t="shared" si="2"/>
        <v>0</v>
      </c>
    </row>
    <row r="17" spans="1:8" s="46" customFormat="1" ht="12" customHeight="1" thickBot="1" x14ac:dyDescent="0.25">
      <c r="A17" s="41" t="s">
        <v>29</v>
      </c>
      <c r="B17" s="42" t="s">
        <v>30</v>
      </c>
      <c r="C17" s="58"/>
      <c r="D17" s="39">
        <f>'[1]9.1.1. sz. mell. '!C17+'[1]9.1.2. sz. mell.'!C17</f>
        <v>0</v>
      </c>
      <c r="E17" s="44">
        <f t="shared" si="0"/>
        <v>0</v>
      </c>
      <c r="F17" s="30">
        <f t="shared" si="1"/>
        <v>0</v>
      </c>
      <c r="G17" s="45">
        <f>'[1]1.1.sz.mell. '!D19</f>
        <v>0</v>
      </c>
      <c r="H17" s="40">
        <f t="shared" si="2"/>
        <v>0</v>
      </c>
    </row>
    <row r="18" spans="1:8" s="46" customFormat="1" ht="12" customHeight="1" thickBot="1" x14ac:dyDescent="0.25">
      <c r="A18" s="47" t="s">
        <v>31</v>
      </c>
      <c r="B18" s="48" t="s">
        <v>32</v>
      </c>
      <c r="C18" s="55"/>
      <c r="D18" s="39">
        <f>'[1]9.1.1. sz. mell. '!C18+'[1]9.1.2. sz. mell.'!C18</f>
        <v>0</v>
      </c>
      <c r="E18" s="50">
        <f t="shared" si="0"/>
        <v>0</v>
      </c>
      <c r="F18" s="30">
        <f t="shared" si="1"/>
        <v>0</v>
      </c>
      <c r="G18" s="45">
        <f>'[1]1.1.sz.mell. '!D20</f>
        <v>0</v>
      </c>
      <c r="H18" s="40">
        <f t="shared" si="2"/>
        <v>0</v>
      </c>
    </row>
    <row r="19" spans="1:8" s="46" customFormat="1" ht="12" customHeight="1" thickBot="1" x14ac:dyDescent="0.25">
      <c r="A19" s="47" t="s">
        <v>33</v>
      </c>
      <c r="B19" s="48" t="s">
        <v>34</v>
      </c>
      <c r="C19" s="55"/>
      <c r="D19" s="39">
        <f>'[1]9.1.1. sz. mell. '!C19+'[1]9.1.2. sz. mell.'!C19</f>
        <v>0</v>
      </c>
      <c r="E19" s="50">
        <f t="shared" si="0"/>
        <v>0</v>
      </c>
      <c r="F19" s="30">
        <f t="shared" si="1"/>
        <v>0</v>
      </c>
      <c r="G19" s="45">
        <f>'[1]1.1.sz.mell. '!D21</f>
        <v>0</v>
      </c>
      <c r="H19" s="40">
        <f t="shared" si="2"/>
        <v>0</v>
      </c>
    </row>
    <row r="20" spans="1:8" s="46" customFormat="1" ht="12" customHeight="1" thickBot="1" x14ac:dyDescent="0.25">
      <c r="A20" s="47" t="s">
        <v>35</v>
      </c>
      <c r="B20" s="48" t="s">
        <v>36</v>
      </c>
      <c r="C20" s="55"/>
      <c r="D20" s="39">
        <f>'[1]9.1.1. sz. mell. '!C20+'[1]9.1.2. sz. mell.'!C20</f>
        <v>0</v>
      </c>
      <c r="E20" s="50">
        <f t="shared" si="0"/>
        <v>0</v>
      </c>
      <c r="F20" s="30">
        <f t="shared" si="1"/>
        <v>0</v>
      </c>
      <c r="G20" s="45">
        <f>'[1]1.1.sz.mell. '!D22</f>
        <v>0</v>
      </c>
      <c r="H20" s="40">
        <f t="shared" si="2"/>
        <v>0</v>
      </c>
    </row>
    <row r="21" spans="1:8" s="46" customFormat="1" ht="12" customHeight="1" thickBot="1" x14ac:dyDescent="0.25">
      <c r="A21" s="47" t="s">
        <v>37</v>
      </c>
      <c r="B21" s="48" t="s">
        <v>38</v>
      </c>
      <c r="C21" s="59">
        <v>232919558</v>
      </c>
      <c r="D21" s="39">
        <f>'[1]9.1.1. sz. mell. '!C21+'[1]9.1.2. sz. mell.'!C21</f>
        <v>232919558</v>
      </c>
      <c r="E21" s="50">
        <f t="shared" si="0"/>
        <v>0</v>
      </c>
      <c r="F21" s="30">
        <f t="shared" si="1"/>
        <v>0</v>
      </c>
      <c r="G21" s="45">
        <f>'[1]1.1.sz.mell. '!D23</f>
        <v>232919558</v>
      </c>
      <c r="H21" s="40">
        <f t="shared" si="2"/>
        <v>0</v>
      </c>
    </row>
    <row r="22" spans="1:8" s="51" customFormat="1" ht="12" customHeight="1" thickBot="1" x14ac:dyDescent="0.25">
      <c r="A22" s="53" t="s">
        <v>39</v>
      </c>
      <c r="B22" s="54" t="s">
        <v>40</v>
      </c>
      <c r="C22" s="60">
        <f>16392698+36497760+62436432</f>
        <v>115326890</v>
      </c>
      <c r="D22" s="39">
        <f>'[1]9.1.1. sz. mell. '!C22+'[1]9.1.2. sz. mell.'!C22</f>
        <v>115326890</v>
      </c>
      <c r="E22" s="56">
        <f t="shared" si="0"/>
        <v>0</v>
      </c>
      <c r="F22" s="30">
        <f t="shared" si="1"/>
        <v>0</v>
      </c>
      <c r="G22" s="4">
        <f>'[1]1.1.sz.mell. '!D24</f>
        <v>115326890</v>
      </c>
      <c r="H22" s="40">
        <f t="shared" si="2"/>
        <v>0</v>
      </c>
    </row>
    <row r="23" spans="1:8" s="51" customFormat="1" ht="12" customHeight="1" thickBot="1" x14ac:dyDescent="0.25">
      <c r="A23" s="36" t="s">
        <v>41</v>
      </c>
      <c r="B23" s="37" t="s">
        <v>42</v>
      </c>
      <c r="C23" s="38">
        <f>+C24+C25+C26+C27+C28</f>
        <v>36977634</v>
      </c>
      <c r="D23" s="39">
        <f>'[1]9.1.1. sz. mell. '!C23+'[1]9.1.2. sz. mell.'!C23</f>
        <v>36977634</v>
      </c>
      <c r="E23" s="39">
        <f t="shared" si="0"/>
        <v>0</v>
      </c>
      <c r="F23" s="30">
        <f t="shared" si="1"/>
        <v>0</v>
      </c>
      <c r="G23" s="4">
        <f>'[1]1.1.sz.mell. '!D25</f>
        <v>36977634</v>
      </c>
      <c r="H23" s="40">
        <f t="shared" si="2"/>
        <v>0</v>
      </c>
    </row>
    <row r="24" spans="1:8" s="51" customFormat="1" ht="12" customHeight="1" thickBot="1" x14ac:dyDescent="0.25">
      <c r="A24" s="41" t="s">
        <v>43</v>
      </c>
      <c r="B24" s="42" t="s">
        <v>44</v>
      </c>
      <c r="C24" s="61"/>
      <c r="D24" s="39">
        <f>'[1]9.1.1. sz. mell. '!C24+'[1]9.1.2. sz. mell.'!C24</f>
        <v>0</v>
      </c>
      <c r="E24" s="44">
        <f t="shared" si="0"/>
        <v>0</v>
      </c>
      <c r="F24" s="30">
        <f t="shared" si="1"/>
        <v>0</v>
      </c>
      <c r="G24" s="4">
        <f>'[1]1.1.sz.mell. '!D26</f>
        <v>0</v>
      </c>
      <c r="H24" s="40">
        <f t="shared" si="2"/>
        <v>0</v>
      </c>
    </row>
    <row r="25" spans="1:8" s="46" customFormat="1" ht="12" customHeight="1" thickBot="1" x14ac:dyDescent="0.25">
      <c r="A25" s="47" t="s">
        <v>45</v>
      </c>
      <c r="B25" s="48" t="s">
        <v>46</v>
      </c>
      <c r="C25" s="59"/>
      <c r="D25" s="39">
        <f>'[1]9.1.1. sz. mell. '!C25+'[1]9.1.2. sz. mell.'!C25</f>
        <v>0</v>
      </c>
      <c r="E25" s="50">
        <f t="shared" si="0"/>
        <v>0</v>
      </c>
      <c r="F25" s="30">
        <f t="shared" si="1"/>
        <v>0</v>
      </c>
      <c r="G25" s="45">
        <f>'[1]1.1.sz.mell. '!D27</f>
        <v>0</v>
      </c>
      <c r="H25" s="40">
        <f t="shared" si="2"/>
        <v>0</v>
      </c>
    </row>
    <row r="26" spans="1:8" s="51" customFormat="1" ht="12" customHeight="1" thickBot="1" x14ac:dyDescent="0.25">
      <c r="A26" s="47" t="s">
        <v>47</v>
      </c>
      <c r="B26" s="48" t="s">
        <v>48</v>
      </c>
      <c r="C26" s="59"/>
      <c r="D26" s="39">
        <f>'[1]9.1.1. sz. mell. '!C26+'[1]9.1.2. sz. mell.'!C26</f>
        <v>0</v>
      </c>
      <c r="E26" s="50">
        <f t="shared" si="0"/>
        <v>0</v>
      </c>
      <c r="F26" s="30">
        <f t="shared" si="1"/>
        <v>0</v>
      </c>
      <c r="G26" s="4">
        <f>'[1]1.1.sz.mell. '!D28</f>
        <v>0</v>
      </c>
      <c r="H26" s="40">
        <f t="shared" si="2"/>
        <v>0</v>
      </c>
    </row>
    <row r="27" spans="1:8" s="51" customFormat="1" ht="12" customHeight="1" thickBot="1" x14ac:dyDescent="0.25">
      <c r="A27" s="47" t="s">
        <v>49</v>
      </c>
      <c r="B27" s="48" t="s">
        <v>50</v>
      </c>
      <c r="C27" s="59"/>
      <c r="D27" s="39">
        <f>'[1]9.1.1. sz. mell. '!C27+'[1]9.1.2. sz. mell.'!C27</f>
        <v>0</v>
      </c>
      <c r="E27" s="50">
        <f t="shared" si="0"/>
        <v>0</v>
      </c>
      <c r="F27" s="30">
        <f t="shared" si="1"/>
        <v>0</v>
      </c>
      <c r="G27" s="4">
        <f>'[1]1.1.sz.mell. '!D29</f>
        <v>0</v>
      </c>
      <c r="H27" s="40">
        <f t="shared" si="2"/>
        <v>0</v>
      </c>
    </row>
    <row r="28" spans="1:8" s="51" customFormat="1" ht="12" customHeight="1" thickBot="1" x14ac:dyDescent="0.25">
      <c r="A28" s="47" t="s">
        <v>51</v>
      </c>
      <c r="B28" s="48" t="s">
        <v>52</v>
      </c>
      <c r="C28" s="59">
        <v>36977634</v>
      </c>
      <c r="D28" s="39">
        <f>'[1]9.1.1. sz. mell. '!C28+'[1]9.1.2. sz. mell.'!C28</f>
        <v>36977634</v>
      </c>
      <c r="E28" s="50">
        <f t="shared" si="0"/>
        <v>0</v>
      </c>
      <c r="F28" s="30">
        <f t="shared" si="1"/>
        <v>0</v>
      </c>
      <c r="G28" s="4">
        <f>'[1]1.1.sz.mell. '!D30</f>
        <v>36977634</v>
      </c>
      <c r="H28" s="40">
        <f t="shared" si="2"/>
        <v>0</v>
      </c>
    </row>
    <row r="29" spans="1:8" s="51" customFormat="1" ht="12" customHeight="1" thickBot="1" x14ac:dyDescent="0.25">
      <c r="A29" s="53" t="s">
        <v>53</v>
      </c>
      <c r="B29" s="54" t="s">
        <v>54</v>
      </c>
      <c r="C29" s="60">
        <v>36977634</v>
      </c>
      <c r="D29" s="39">
        <f>'[1]9.1.1. sz. mell. '!C29+'[1]9.1.2. sz. mell.'!C29</f>
        <v>36977634</v>
      </c>
      <c r="E29" s="56">
        <f t="shared" si="0"/>
        <v>0</v>
      </c>
      <c r="F29" s="30">
        <f t="shared" si="1"/>
        <v>0</v>
      </c>
      <c r="G29" s="4">
        <f>'[1]1.1.sz.mell. '!D31</f>
        <v>36977634</v>
      </c>
      <c r="H29" s="40">
        <f t="shared" si="2"/>
        <v>0</v>
      </c>
    </row>
    <row r="30" spans="1:8" s="51" customFormat="1" ht="12" customHeight="1" thickBot="1" x14ac:dyDescent="0.25">
      <c r="A30" s="36" t="s">
        <v>55</v>
      </c>
      <c r="B30" s="37" t="s">
        <v>56</v>
      </c>
      <c r="C30" s="62">
        <f>+C31+C35+C36+C37</f>
        <v>538000000</v>
      </c>
      <c r="D30" s="39">
        <f>'[1]9.1.1. sz. mell. '!C30+'[1]9.1.2. sz. mell.'!C30</f>
        <v>538000000</v>
      </c>
      <c r="E30" s="39">
        <f t="shared" si="0"/>
        <v>0</v>
      </c>
      <c r="F30" s="30">
        <f t="shared" si="1"/>
        <v>0</v>
      </c>
      <c r="G30" s="4">
        <f>'[1]1.1.sz.mell. '!D32</f>
        <v>538000000</v>
      </c>
      <c r="H30" s="40">
        <f t="shared" si="2"/>
        <v>0</v>
      </c>
    </row>
    <row r="31" spans="1:8" s="51" customFormat="1" ht="12" customHeight="1" thickBot="1" x14ac:dyDescent="0.25">
      <c r="A31" s="41" t="s">
        <v>57</v>
      </c>
      <c r="B31" s="42" t="s">
        <v>58</v>
      </c>
      <c r="C31" s="63">
        <f>SUM(C32:C33)</f>
        <v>486000000</v>
      </c>
      <c r="D31" s="39">
        <f>'[1]9.1.1. sz. mell. '!C31+'[1]9.1.2. sz. mell.'!C31</f>
        <v>486000000</v>
      </c>
      <c r="E31" s="44">
        <f t="shared" si="0"/>
        <v>0</v>
      </c>
      <c r="F31" s="30">
        <f t="shared" si="1"/>
        <v>0</v>
      </c>
      <c r="G31" s="4">
        <f>'[1]1.1.sz.mell. '!D33</f>
        <v>486000000</v>
      </c>
      <c r="H31" s="40">
        <f t="shared" si="2"/>
        <v>0</v>
      </c>
    </row>
    <row r="32" spans="1:8" s="51" customFormat="1" ht="12" customHeight="1" thickBot="1" x14ac:dyDescent="0.25">
      <c r="A32" s="47" t="s">
        <v>59</v>
      </c>
      <c r="B32" s="48" t="s">
        <v>60</v>
      </c>
      <c r="C32" s="55">
        <f>80000000+6000000</f>
        <v>86000000</v>
      </c>
      <c r="D32" s="39">
        <f>'[1]9.1.1. sz. mell. '!C32+'[1]9.1.2. sz. mell.'!C32</f>
        <v>86000000</v>
      </c>
      <c r="E32" s="50">
        <f t="shared" si="0"/>
        <v>0</v>
      </c>
      <c r="F32" s="30">
        <f t="shared" si="1"/>
        <v>0</v>
      </c>
      <c r="G32" s="4">
        <f>'[1]1.1.sz.mell. '!D34</f>
        <v>86000000</v>
      </c>
      <c r="H32" s="40">
        <f t="shared" si="2"/>
        <v>0</v>
      </c>
    </row>
    <row r="33" spans="1:8" s="51" customFormat="1" ht="12" customHeight="1" thickBot="1" x14ac:dyDescent="0.25">
      <c r="A33" s="47" t="s">
        <v>61</v>
      </c>
      <c r="B33" s="64" t="s">
        <v>62</v>
      </c>
      <c r="C33" s="55">
        <v>400000000</v>
      </c>
      <c r="D33" s="39">
        <f>'[1]9.1.1. sz. mell. '!C33+'[1]9.1.2. sz. mell.'!C33</f>
        <v>400000000</v>
      </c>
      <c r="E33" s="50">
        <f t="shared" si="0"/>
        <v>0</v>
      </c>
      <c r="F33" s="30">
        <f t="shared" si="1"/>
        <v>0</v>
      </c>
      <c r="G33" s="4">
        <f>'[1]1.1.sz.mell. '!D35</f>
        <v>400000000</v>
      </c>
      <c r="H33" s="40">
        <f t="shared" si="2"/>
        <v>0</v>
      </c>
    </row>
    <row r="34" spans="1:8" s="51" customFormat="1" ht="12" customHeight="1" thickBot="1" x14ac:dyDescent="0.25">
      <c r="A34" s="47" t="s">
        <v>63</v>
      </c>
      <c r="B34" s="48" t="s">
        <v>64</v>
      </c>
      <c r="C34" s="59"/>
      <c r="D34" s="39">
        <f>'[1]9.1.1. sz. mell. '!C34+'[1]9.1.2. sz. mell.'!C34</f>
        <v>0</v>
      </c>
      <c r="E34" s="50">
        <f t="shared" si="0"/>
        <v>0</v>
      </c>
      <c r="F34" s="30">
        <f t="shared" si="1"/>
        <v>0</v>
      </c>
      <c r="G34" s="4">
        <f>'[1]1.1.sz.mell. '!D36</f>
        <v>0</v>
      </c>
      <c r="H34" s="40">
        <f t="shared" si="2"/>
        <v>0</v>
      </c>
    </row>
    <row r="35" spans="1:8" s="51" customFormat="1" ht="12" customHeight="1" thickBot="1" x14ac:dyDescent="0.25">
      <c r="A35" s="47" t="s">
        <v>65</v>
      </c>
      <c r="B35" s="48" t="s">
        <v>66</v>
      </c>
      <c r="C35" s="55">
        <v>35000000</v>
      </c>
      <c r="D35" s="39">
        <f>'[1]9.1.1. sz. mell. '!C35+'[1]9.1.2. sz. mell.'!C35</f>
        <v>35000000</v>
      </c>
      <c r="E35" s="50">
        <f t="shared" si="0"/>
        <v>0</v>
      </c>
      <c r="F35" s="30">
        <f t="shared" si="1"/>
        <v>0</v>
      </c>
      <c r="G35" s="4">
        <f>'[1]1.1.sz.mell. '!D37</f>
        <v>35000000</v>
      </c>
      <c r="H35" s="40">
        <f t="shared" si="2"/>
        <v>0</v>
      </c>
    </row>
    <row r="36" spans="1:8" s="51" customFormat="1" ht="12" customHeight="1" thickBot="1" x14ac:dyDescent="0.25">
      <c r="A36" s="47" t="s">
        <v>67</v>
      </c>
      <c r="B36" s="48" t="s">
        <v>68</v>
      </c>
      <c r="C36" s="55">
        <v>1000000</v>
      </c>
      <c r="D36" s="39">
        <f>'[1]9.1.1. sz. mell. '!C36+'[1]9.1.2. sz. mell.'!C36</f>
        <v>1000000</v>
      </c>
      <c r="E36" s="50">
        <f t="shared" si="0"/>
        <v>0</v>
      </c>
      <c r="F36" s="30">
        <f t="shared" si="1"/>
        <v>0</v>
      </c>
      <c r="G36" s="4">
        <f>'[1]1.1.sz.mell. '!D38</f>
        <v>1000000</v>
      </c>
      <c r="H36" s="40">
        <f t="shared" si="2"/>
        <v>0</v>
      </c>
    </row>
    <row r="37" spans="1:8" s="51" customFormat="1" ht="12" customHeight="1" thickBot="1" x14ac:dyDescent="0.25">
      <c r="A37" s="53" t="s">
        <v>69</v>
      </c>
      <c r="B37" s="54" t="s">
        <v>70</v>
      </c>
      <c r="C37" s="60">
        <v>16000000</v>
      </c>
      <c r="D37" s="39">
        <f>'[1]9.1.1. sz. mell. '!C37+'[1]9.1.2. sz. mell.'!C37</f>
        <v>16000000</v>
      </c>
      <c r="E37" s="56">
        <f t="shared" si="0"/>
        <v>0</v>
      </c>
      <c r="F37" s="30">
        <f t="shared" si="1"/>
        <v>0</v>
      </c>
      <c r="G37" s="4">
        <f>'[1]1.1.sz.mell. '!D39</f>
        <v>16000000</v>
      </c>
      <c r="H37" s="40">
        <f t="shared" si="2"/>
        <v>0</v>
      </c>
    </row>
    <row r="38" spans="1:8" s="51" customFormat="1" ht="12" customHeight="1" thickBot="1" x14ac:dyDescent="0.25">
      <c r="A38" s="36" t="s">
        <v>71</v>
      </c>
      <c r="B38" s="37" t="s">
        <v>72</v>
      </c>
      <c r="C38" s="38">
        <f>SUM(C39:C49)</f>
        <v>47290226</v>
      </c>
      <c r="D38" s="39">
        <f>'[1]9.1.1. sz. mell. '!C38+'[1]9.1.2. sz. mell.'!C38</f>
        <v>47290226</v>
      </c>
      <c r="E38" s="39">
        <f t="shared" si="0"/>
        <v>0</v>
      </c>
      <c r="F38" s="30">
        <f t="shared" si="1"/>
        <v>0</v>
      </c>
      <c r="G38" s="4">
        <f>'[1]1.1.sz.mell. '!D40</f>
        <v>47290226</v>
      </c>
      <c r="H38" s="40">
        <f t="shared" si="2"/>
        <v>0</v>
      </c>
    </row>
    <row r="39" spans="1:8" s="51" customFormat="1" ht="12" customHeight="1" thickBot="1" x14ac:dyDescent="0.25">
      <c r="A39" s="41" t="s">
        <v>73</v>
      </c>
      <c r="B39" s="42" t="s">
        <v>74</v>
      </c>
      <c r="C39" s="61">
        <v>8175576</v>
      </c>
      <c r="D39" s="39">
        <f>'[1]9.1.1. sz. mell. '!C39+'[1]9.1.2. sz. mell.'!C39</f>
        <v>8175576</v>
      </c>
      <c r="E39" s="44">
        <f t="shared" si="0"/>
        <v>0</v>
      </c>
      <c r="F39" s="30">
        <f t="shared" si="1"/>
        <v>0</v>
      </c>
      <c r="G39" s="4">
        <f>'[1]1.1.sz.mell. '!D41</f>
        <v>8175576</v>
      </c>
      <c r="H39" s="40">
        <f t="shared" si="2"/>
        <v>0</v>
      </c>
    </row>
    <row r="40" spans="1:8" s="51" customFormat="1" ht="12" customHeight="1" thickBot="1" x14ac:dyDescent="0.25">
      <c r="A40" s="47" t="s">
        <v>75</v>
      </c>
      <c r="B40" s="48" t="s">
        <v>76</v>
      </c>
      <c r="C40" s="59">
        <v>18821599</v>
      </c>
      <c r="D40" s="39">
        <f>'[1]9.1.1. sz. mell. '!C40+'[1]9.1.2. sz. mell.'!C40</f>
        <v>18821599</v>
      </c>
      <c r="E40" s="50">
        <f t="shared" si="0"/>
        <v>0</v>
      </c>
      <c r="F40" s="30">
        <f t="shared" si="1"/>
        <v>0</v>
      </c>
      <c r="G40" s="4">
        <f>'[1]1.1.sz.mell. '!D42</f>
        <v>18821599</v>
      </c>
      <c r="H40" s="40">
        <f t="shared" si="2"/>
        <v>0</v>
      </c>
    </row>
    <row r="41" spans="1:8" s="51" customFormat="1" ht="12" customHeight="1" thickBot="1" x14ac:dyDescent="0.25">
      <c r="A41" s="47" t="s">
        <v>77</v>
      </c>
      <c r="B41" s="48" t="s">
        <v>78</v>
      </c>
      <c r="C41" s="59">
        <v>8868669</v>
      </c>
      <c r="D41" s="39">
        <f>'[1]9.1.1. sz. mell. '!C41+'[1]9.1.2. sz. mell.'!C41</f>
        <v>8868669</v>
      </c>
      <c r="E41" s="50">
        <f t="shared" si="0"/>
        <v>0</v>
      </c>
      <c r="F41" s="30">
        <f t="shared" si="1"/>
        <v>0</v>
      </c>
      <c r="G41" s="4">
        <f>'[1]1.1.sz.mell. '!D43</f>
        <v>8868669</v>
      </c>
      <c r="H41" s="40">
        <f t="shared" si="2"/>
        <v>0</v>
      </c>
    </row>
    <row r="42" spans="1:8" s="51" customFormat="1" ht="12" customHeight="1" thickBot="1" x14ac:dyDescent="0.25">
      <c r="A42" s="47" t="s">
        <v>79</v>
      </c>
      <c r="B42" s="48" t="s">
        <v>80</v>
      </c>
      <c r="C42" s="59">
        <v>1006560</v>
      </c>
      <c r="D42" s="39">
        <f>'[1]9.1.1. sz. mell. '!C42+'[1]9.1.2. sz. mell.'!C42</f>
        <v>1006560</v>
      </c>
      <c r="E42" s="50">
        <f t="shared" si="0"/>
        <v>0</v>
      </c>
      <c r="F42" s="30">
        <f t="shared" si="1"/>
        <v>0</v>
      </c>
      <c r="G42" s="4">
        <f>'[1]1.1.sz.mell. '!D44</f>
        <v>1006560</v>
      </c>
      <c r="H42" s="40">
        <f t="shared" si="2"/>
        <v>0</v>
      </c>
    </row>
    <row r="43" spans="1:8" s="51" customFormat="1" ht="12" customHeight="1" thickBot="1" x14ac:dyDescent="0.25">
      <c r="A43" s="47" t="s">
        <v>81</v>
      </c>
      <c r="B43" s="48" t="s">
        <v>82</v>
      </c>
      <c r="C43" s="59"/>
      <c r="D43" s="39">
        <f>'[1]9.1.1. sz. mell. '!C43+'[1]9.1.2. sz. mell.'!C43</f>
        <v>0</v>
      </c>
      <c r="E43" s="50">
        <f t="shared" si="0"/>
        <v>0</v>
      </c>
      <c r="F43" s="30">
        <f t="shared" si="1"/>
        <v>0</v>
      </c>
      <c r="G43" s="4">
        <f>'[1]1.1.sz.mell. '!D45</f>
        <v>0</v>
      </c>
      <c r="H43" s="40">
        <f t="shared" si="2"/>
        <v>0</v>
      </c>
    </row>
    <row r="44" spans="1:8" s="51" customFormat="1" ht="12" customHeight="1" thickBot="1" x14ac:dyDescent="0.25">
      <c r="A44" s="47" t="s">
        <v>83</v>
      </c>
      <c r="B44" s="48" t="s">
        <v>84</v>
      </c>
      <c r="C44" s="59">
        <v>8330221</v>
      </c>
      <c r="D44" s="39">
        <f>'[1]9.1.1. sz. mell. '!C44+'[1]9.1.2. sz. mell.'!C44</f>
        <v>8330221</v>
      </c>
      <c r="E44" s="50">
        <f t="shared" si="0"/>
        <v>0</v>
      </c>
      <c r="F44" s="30">
        <f t="shared" si="1"/>
        <v>0</v>
      </c>
      <c r="G44" s="4">
        <f>'[1]1.1.sz.mell. '!D46</f>
        <v>8330221</v>
      </c>
      <c r="H44" s="40">
        <f t="shared" si="2"/>
        <v>0</v>
      </c>
    </row>
    <row r="45" spans="1:8" s="51" customFormat="1" ht="12" customHeight="1" thickBot="1" x14ac:dyDescent="0.25">
      <c r="A45" s="47" t="s">
        <v>85</v>
      </c>
      <c r="B45" s="48" t="s">
        <v>86</v>
      </c>
      <c r="C45" s="59"/>
      <c r="D45" s="39">
        <f>'[1]9.1.1. sz. mell. '!C45+'[1]9.1.2. sz. mell.'!C45</f>
        <v>0</v>
      </c>
      <c r="E45" s="50">
        <f t="shared" si="0"/>
        <v>0</v>
      </c>
      <c r="F45" s="30">
        <f t="shared" si="1"/>
        <v>0</v>
      </c>
      <c r="G45" s="4">
        <f>'[1]1.1.sz.mell. '!D47</f>
        <v>0</v>
      </c>
      <c r="H45" s="40">
        <f t="shared" si="2"/>
        <v>0</v>
      </c>
    </row>
    <row r="46" spans="1:8" s="51" customFormat="1" ht="12" customHeight="1" thickBot="1" x14ac:dyDescent="0.25">
      <c r="A46" s="47" t="s">
        <v>87</v>
      </c>
      <c r="B46" s="48" t="s">
        <v>88</v>
      </c>
      <c r="C46" s="59"/>
      <c r="D46" s="39">
        <f>'[1]9.1.1. sz. mell. '!C46+'[1]9.1.2. sz. mell.'!C46</f>
        <v>0</v>
      </c>
      <c r="E46" s="50">
        <f t="shared" si="0"/>
        <v>0</v>
      </c>
      <c r="F46" s="30">
        <f t="shared" si="1"/>
        <v>0</v>
      </c>
      <c r="G46" s="4">
        <f>'[1]1.1.sz.mell. '!D48</f>
        <v>0</v>
      </c>
      <c r="H46" s="40">
        <f t="shared" si="2"/>
        <v>0</v>
      </c>
    </row>
    <row r="47" spans="1:8" s="51" customFormat="1" ht="12" customHeight="1" thickBot="1" x14ac:dyDescent="0.25">
      <c r="A47" s="47" t="s">
        <v>89</v>
      </c>
      <c r="B47" s="48" t="s">
        <v>90</v>
      </c>
      <c r="C47" s="59"/>
      <c r="D47" s="39">
        <f>'[1]9.1.1. sz. mell. '!C47+'[1]9.1.2. sz. mell.'!C47</f>
        <v>0</v>
      </c>
      <c r="E47" s="50">
        <f t="shared" si="0"/>
        <v>0</v>
      </c>
      <c r="F47" s="30">
        <f t="shared" si="1"/>
        <v>0</v>
      </c>
      <c r="G47" s="4">
        <f>'[1]1.1.sz.mell. '!D49</f>
        <v>0</v>
      </c>
      <c r="H47" s="40">
        <f t="shared" si="2"/>
        <v>0</v>
      </c>
    </row>
    <row r="48" spans="1:8" s="51" customFormat="1" ht="12" customHeight="1" thickBot="1" x14ac:dyDescent="0.25">
      <c r="A48" s="53" t="s">
        <v>91</v>
      </c>
      <c r="B48" s="54" t="s">
        <v>92</v>
      </c>
      <c r="C48" s="60">
        <v>1000000</v>
      </c>
      <c r="D48" s="39">
        <f>'[1]9.1.1. sz. mell. '!C48+'[1]9.1.2. sz. mell.'!C48</f>
        <v>1000000</v>
      </c>
      <c r="E48" s="50">
        <f t="shared" si="0"/>
        <v>0</v>
      </c>
      <c r="F48" s="30">
        <f t="shared" si="1"/>
        <v>0</v>
      </c>
      <c r="G48" s="4">
        <f>'[1]1.1.sz.mell. '!D50</f>
        <v>1000000</v>
      </c>
      <c r="H48" s="40">
        <f t="shared" si="2"/>
        <v>0</v>
      </c>
    </row>
    <row r="49" spans="1:8" s="51" customFormat="1" ht="12" customHeight="1" thickBot="1" x14ac:dyDescent="0.25">
      <c r="A49" s="53" t="s">
        <v>93</v>
      </c>
      <c r="B49" s="54" t="s">
        <v>94</v>
      </c>
      <c r="C49" s="60">
        <v>1087601</v>
      </c>
      <c r="D49" s="39">
        <f>'[1]9.1.1. sz. mell. '!C49+'[1]9.1.2. sz. mell.'!C49</f>
        <v>1087601</v>
      </c>
      <c r="E49" s="56">
        <f t="shared" si="0"/>
        <v>0</v>
      </c>
      <c r="F49" s="30">
        <f t="shared" si="1"/>
        <v>0</v>
      </c>
      <c r="G49" s="4">
        <f>'[1]1.1.sz.mell. '!D51</f>
        <v>1087601</v>
      </c>
      <c r="H49" s="40">
        <f t="shared" si="2"/>
        <v>0</v>
      </c>
    </row>
    <row r="50" spans="1:8" s="51" customFormat="1" ht="12" customHeight="1" thickBot="1" x14ac:dyDescent="0.25">
      <c r="A50" s="36" t="s">
        <v>95</v>
      </c>
      <c r="B50" s="37" t="s">
        <v>96</v>
      </c>
      <c r="C50" s="38">
        <f>SUM(C51:C55)</f>
        <v>44304508</v>
      </c>
      <c r="D50" s="39">
        <f>'[1]9.1.1. sz. mell. '!C50+'[1]9.1.2. sz. mell.'!C50</f>
        <v>44304508</v>
      </c>
      <c r="E50" s="39">
        <f t="shared" si="0"/>
        <v>0</v>
      </c>
      <c r="F50" s="30">
        <f t="shared" si="1"/>
        <v>0</v>
      </c>
      <c r="G50" s="4">
        <f>'[1]1.1.sz.mell. '!D52</f>
        <v>44304508</v>
      </c>
      <c r="H50" s="40">
        <f t="shared" si="2"/>
        <v>0</v>
      </c>
    </row>
    <row r="51" spans="1:8" s="51" customFormat="1" ht="12" customHeight="1" thickBot="1" x14ac:dyDescent="0.25">
      <c r="A51" s="41" t="s">
        <v>97</v>
      </c>
      <c r="B51" s="42" t="s">
        <v>98</v>
      </c>
      <c r="C51" s="61"/>
      <c r="D51" s="39">
        <f>'[1]9.1.1. sz. mell. '!C51+'[1]9.1.2. sz. mell.'!C51</f>
        <v>0</v>
      </c>
      <c r="E51" s="44">
        <f t="shared" si="0"/>
        <v>0</v>
      </c>
      <c r="F51" s="30">
        <f t="shared" si="1"/>
        <v>0</v>
      </c>
      <c r="G51" s="4">
        <f>'[1]1.1.sz.mell. '!D53</f>
        <v>0</v>
      </c>
      <c r="H51" s="40">
        <f t="shared" si="2"/>
        <v>0</v>
      </c>
    </row>
    <row r="52" spans="1:8" s="51" customFormat="1" ht="12" customHeight="1" thickBot="1" x14ac:dyDescent="0.25">
      <c r="A52" s="47" t="s">
        <v>99</v>
      </c>
      <c r="B52" s="48" t="s">
        <v>100</v>
      </c>
      <c r="C52" s="59">
        <v>44304508</v>
      </c>
      <c r="D52" s="39">
        <f>'[1]9.1.1. sz. mell. '!C52+'[1]9.1.2. sz. mell.'!C52</f>
        <v>44304508</v>
      </c>
      <c r="E52" s="50">
        <f t="shared" si="0"/>
        <v>0</v>
      </c>
      <c r="F52" s="30">
        <f t="shared" si="1"/>
        <v>0</v>
      </c>
      <c r="G52" s="4">
        <f>'[1]1.1.sz.mell. '!D54</f>
        <v>44304508</v>
      </c>
      <c r="H52" s="40">
        <f t="shared" si="2"/>
        <v>0</v>
      </c>
    </row>
    <row r="53" spans="1:8" s="51" customFormat="1" ht="12" customHeight="1" thickBot="1" x14ac:dyDescent="0.25">
      <c r="A53" s="47" t="s">
        <v>101</v>
      </c>
      <c r="B53" s="48" t="s">
        <v>102</v>
      </c>
      <c r="C53" s="59"/>
      <c r="D53" s="39">
        <f>'[1]9.1.1. sz. mell. '!C53+'[1]9.1.2. sz. mell.'!C53</f>
        <v>0</v>
      </c>
      <c r="E53" s="50">
        <f t="shared" si="0"/>
        <v>0</v>
      </c>
      <c r="F53" s="30">
        <f t="shared" si="1"/>
        <v>0</v>
      </c>
      <c r="G53" s="4">
        <f>'[1]1.1.sz.mell. '!D55</f>
        <v>0</v>
      </c>
      <c r="H53" s="40">
        <f t="shared" si="2"/>
        <v>0</v>
      </c>
    </row>
    <row r="54" spans="1:8" s="51" customFormat="1" ht="12" customHeight="1" thickBot="1" x14ac:dyDescent="0.25">
      <c r="A54" s="47" t="s">
        <v>103</v>
      </c>
      <c r="B54" s="48" t="s">
        <v>104</v>
      </c>
      <c r="C54" s="59"/>
      <c r="D54" s="39">
        <f>'[1]9.1.1. sz. mell. '!C54+'[1]9.1.2. sz. mell.'!C54</f>
        <v>0</v>
      </c>
      <c r="E54" s="50">
        <f t="shared" si="0"/>
        <v>0</v>
      </c>
      <c r="F54" s="30">
        <f t="shared" si="1"/>
        <v>0</v>
      </c>
      <c r="G54" s="4">
        <f>'[1]1.1.sz.mell. '!D56</f>
        <v>0</v>
      </c>
      <c r="H54" s="40">
        <f t="shared" si="2"/>
        <v>0</v>
      </c>
    </row>
    <row r="55" spans="1:8" s="51" customFormat="1" ht="12" customHeight="1" thickBot="1" x14ac:dyDescent="0.25">
      <c r="A55" s="53" t="s">
        <v>105</v>
      </c>
      <c r="B55" s="54" t="s">
        <v>106</v>
      </c>
      <c r="C55" s="60"/>
      <c r="D55" s="39">
        <f>'[1]9.1.1. sz. mell. '!C55+'[1]9.1.2. sz. mell.'!C55</f>
        <v>0</v>
      </c>
      <c r="E55" s="56">
        <f t="shared" si="0"/>
        <v>0</v>
      </c>
      <c r="F55" s="30">
        <f t="shared" si="1"/>
        <v>0</v>
      </c>
      <c r="G55" s="4">
        <f>'[1]1.1.sz.mell. '!D57</f>
        <v>0</v>
      </c>
      <c r="H55" s="40">
        <f t="shared" si="2"/>
        <v>0</v>
      </c>
    </row>
    <row r="56" spans="1:8" s="51" customFormat="1" ht="12" customHeight="1" thickBot="1" x14ac:dyDescent="0.25">
      <c r="A56" s="36" t="s">
        <v>107</v>
      </c>
      <c r="B56" s="37" t="s">
        <v>108</v>
      </c>
      <c r="C56" s="38">
        <f>SUM(C57:C59)</f>
        <v>2175000</v>
      </c>
      <c r="D56" s="39">
        <f>'[1]9.1.1. sz. mell. '!C56+'[1]9.1.2. sz. mell.'!C56</f>
        <v>2175000</v>
      </c>
      <c r="E56" s="39">
        <f t="shared" si="0"/>
        <v>0</v>
      </c>
      <c r="F56" s="30">
        <f t="shared" si="1"/>
        <v>0</v>
      </c>
      <c r="G56" s="4">
        <f>'[1]1.1.sz.mell. '!D58</f>
        <v>2175000</v>
      </c>
      <c r="H56" s="40">
        <f t="shared" si="2"/>
        <v>0</v>
      </c>
    </row>
    <row r="57" spans="1:8" s="51" customFormat="1" ht="12" customHeight="1" thickBot="1" x14ac:dyDescent="0.25">
      <c r="A57" s="41" t="s">
        <v>109</v>
      </c>
      <c r="B57" s="42" t="s">
        <v>110</v>
      </c>
      <c r="C57" s="58"/>
      <c r="D57" s="39">
        <f>'[1]9.1.1. sz. mell. '!C57+'[1]9.1.2. sz. mell.'!C57</f>
        <v>0</v>
      </c>
      <c r="E57" s="44">
        <f t="shared" si="0"/>
        <v>0</v>
      </c>
      <c r="F57" s="30">
        <f t="shared" si="1"/>
        <v>0</v>
      </c>
      <c r="G57" s="4">
        <f>'[1]1.1.sz.mell. '!D59</f>
        <v>0</v>
      </c>
      <c r="H57" s="40">
        <f t="shared" si="2"/>
        <v>0</v>
      </c>
    </row>
    <row r="58" spans="1:8" s="51" customFormat="1" ht="12" customHeight="1" thickBot="1" x14ac:dyDescent="0.25">
      <c r="A58" s="47" t="s">
        <v>111</v>
      </c>
      <c r="B58" s="48" t="s">
        <v>112</v>
      </c>
      <c r="C58" s="59">
        <f>600000</f>
        <v>600000</v>
      </c>
      <c r="D58" s="39">
        <f>'[1]9.1.1. sz. mell. '!C58+'[1]9.1.2. sz. mell.'!C58</f>
        <v>600000</v>
      </c>
      <c r="E58" s="50">
        <f t="shared" si="0"/>
        <v>0</v>
      </c>
      <c r="F58" s="30">
        <f t="shared" si="1"/>
        <v>0</v>
      </c>
      <c r="G58" s="4">
        <f>'[1]1.1.sz.mell. '!D60</f>
        <v>600000</v>
      </c>
      <c r="H58" s="40">
        <f t="shared" si="2"/>
        <v>0</v>
      </c>
    </row>
    <row r="59" spans="1:8" s="51" customFormat="1" ht="12" customHeight="1" thickBot="1" x14ac:dyDescent="0.25">
      <c r="A59" s="47" t="s">
        <v>113</v>
      </c>
      <c r="B59" s="48" t="s">
        <v>114</v>
      </c>
      <c r="C59" s="59">
        <v>1575000</v>
      </c>
      <c r="D59" s="39">
        <f>'[1]9.1.1. sz. mell. '!C59+'[1]9.1.2. sz. mell.'!C59</f>
        <v>1575000</v>
      </c>
      <c r="E59" s="50">
        <f t="shared" si="0"/>
        <v>0</v>
      </c>
      <c r="F59" s="30">
        <f t="shared" si="1"/>
        <v>0</v>
      </c>
      <c r="G59" s="4">
        <f>'[1]1.1.sz.mell. '!D61</f>
        <v>1575000</v>
      </c>
      <c r="H59" s="40">
        <f t="shared" si="2"/>
        <v>0</v>
      </c>
    </row>
    <row r="60" spans="1:8" s="51" customFormat="1" ht="12" customHeight="1" thickBot="1" x14ac:dyDescent="0.25">
      <c r="A60" s="53" t="s">
        <v>115</v>
      </c>
      <c r="B60" s="54" t="s">
        <v>116</v>
      </c>
      <c r="C60" s="65"/>
      <c r="D60" s="39">
        <f>'[1]9.1.1. sz. mell. '!C60+'[1]9.1.2. sz. mell.'!C60</f>
        <v>0</v>
      </c>
      <c r="E60" s="56">
        <f t="shared" si="0"/>
        <v>0</v>
      </c>
      <c r="F60" s="30">
        <f t="shared" si="1"/>
        <v>0</v>
      </c>
      <c r="G60" s="4">
        <f>'[1]1.1.sz.mell. '!D62</f>
        <v>0</v>
      </c>
      <c r="H60" s="40">
        <f t="shared" si="2"/>
        <v>0</v>
      </c>
    </row>
    <row r="61" spans="1:8" s="51" customFormat="1" ht="12" customHeight="1" thickBot="1" x14ac:dyDescent="0.25">
      <c r="A61" s="36" t="s">
        <v>117</v>
      </c>
      <c r="B61" s="57" t="s">
        <v>118</v>
      </c>
      <c r="C61" s="38">
        <f>SUM(C62:C64)</f>
        <v>0</v>
      </c>
      <c r="D61" s="39">
        <f>'[1]9.1.1. sz. mell. '!C61+'[1]9.1.2. sz. mell.'!C61</f>
        <v>0</v>
      </c>
      <c r="E61" s="39">
        <f t="shared" si="0"/>
        <v>0</v>
      </c>
      <c r="F61" s="30">
        <f t="shared" si="1"/>
        <v>0</v>
      </c>
      <c r="G61" s="4">
        <f>'[1]1.1.sz.mell. '!D63</f>
        <v>0</v>
      </c>
      <c r="H61" s="40">
        <f t="shared" si="2"/>
        <v>0</v>
      </c>
    </row>
    <row r="62" spans="1:8" s="51" customFormat="1" ht="12" customHeight="1" thickBot="1" x14ac:dyDescent="0.25">
      <c r="A62" s="41" t="s">
        <v>119</v>
      </c>
      <c r="B62" s="42" t="s">
        <v>120</v>
      </c>
      <c r="C62" s="59"/>
      <c r="D62" s="39">
        <f>'[1]9.1.1. sz. mell. '!C62+'[1]9.1.2. sz. mell.'!C62</f>
        <v>0</v>
      </c>
      <c r="E62" s="44">
        <f t="shared" si="0"/>
        <v>0</v>
      </c>
      <c r="F62" s="30">
        <f t="shared" si="1"/>
        <v>0</v>
      </c>
      <c r="G62" s="4">
        <f>'[1]1.1.sz.mell. '!D64</f>
        <v>0</v>
      </c>
      <c r="H62" s="40">
        <f t="shared" si="2"/>
        <v>0</v>
      </c>
    </row>
    <row r="63" spans="1:8" s="51" customFormat="1" ht="12" customHeight="1" thickBot="1" x14ac:dyDescent="0.25">
      <c r="A63" s="47" t="s">
        <v>121</v>
      </c>
      <c r="B63" s="48" t="s">
        <v>122</v>
      </c>
      <c r="C63" s="59"/>
      <c r="D63" s="39">
        <f>'[1]9.1.1. sz. mell. '!C63+'[1]9.1.2. sz. mell.'!C63</f>
        <v>0</v>
      </c>
      <c r="E63" s="50">
        <f t="shared" si="0"/>
        <v>0</v>
      </c>
      <c r="F63" s="30">
        <f t="shared" si="1"/>
        <v>0</v>
      </c>
      <c r="G63" s="4">
        <f>'[1]1.1.sz.mell. '!D65</f>
        <v>0</v>
      </c>
      <c r="H63" s="40">
        <f t="shared" si="2"/>
        <v>0</v>
      </c>
    </row>
    <row r="64" spans="1:8" s="51" customFormat="1" ht="12" customHeight="1" thickBot="1" x14ac:dyDescent="0.25">
      <c r="A64" s="47" t="s">
        <v>123</v>
      </c>
      <c r="B64" s="48" t="s">
        <v>124</v>
      </c>
      <c r="C64" s="59"/>
      <c r="D64" s="39">
        <f>'[1]9.1.1. sz. mell. '!C64+'[1]9.1.2. sz. mell.'!C64</f>
        <v>0</v>
      </c>
      <c r="E64" s="50">
        <f t="shared" si="0"/>
        <v>0</v>
      </c>
      <c r="F64" s="30">
        <f t="shared" si="1"/>
        <v>0</v>
      </c>
      <c r="G64" s="4">
        <f>'[1]1.1.sz.mell. '!D66</f>
        <v>0</v>
      </c>
      <c r="H64" s="40">
        <f t="shared" si="2"/>
        <v>0</v>
      </c>
    </row>
    <row r="65" spans="1:8" s="51" customFormat="1" ht="12" customHeight="1" thickBot="1" x14ac:dyDescent="0.25">
      <c r="A65" s="53" t="s">
        <v>125</v>
      </c>
      <c r="B65" s="54" t="s">
        <v>126</v>
      </c>
      <c r="C65" s="59"/>
      <c r="D65" s="39">
        <f>'[1]9.1.1. sz. mell. '!C65+'[1]9.1.2. sz. mell.'!C65</f>
        <v>0</v>
      </c>
      <c r="E65" s="56">
        <f t="shared" si="0"/>
        <v>0</v>
      </c>
      <c r="F65" s="30">
        <f t="shared" si="1"/>
        <v>0</v>
      </c>
      <c r="G65" s="4">
        <f>'[1]1.1.sz.mell. '!D67</f>
        <v>0</v>
      </c>
      <c r="H65" s="40">
        <f t="shared" si="2"/>
        <v>0</v>
      </c>
    </row>
    <row r="66" spans="1:8" s="51" customFormat="1" ht="12" customHeight="1" thickBot="1" x14ac:dyDescent="0.25">
      <c r="A66" s="36" t="s">
        <v>127</v>
      </c>
      <c r="B66" s="37" t="s">
        <v>128</v>
      </c>
      <c r="C66" s="62">
        <f>+C9+C16+C23+C30+C38+C50+C56+C61</f>
        <v>2326722559</v>
      </c>
      <c r="D66" s="39">
        <f>'[1]9.1.1. sz. mell. '!C66+'[1]9.1.2. sz. mell.'!C66</f>
        <v>2326722559</v>
      </c>
      <c r="E66" s="39">
        <f t="shared" si="0"/>
        <v>0</v>
      </c>
      <c r="F66" s="30">
        <f t="shared" si="1"/>
        <v>0</v>
      </c>
      <c r="G66" s="4">
        <f>'[1]1.1.sz.mell. '!D68</f>
        <v>2326722559</v>
      </c>
      <c r="H66" s="40">
        <f t="shared" si="2"/>
        <v>0</v>
      </c>
    </row>
    <row r="67" spans="1:8" s="51" customFormat="1" ht="12" customHeight="1" thickBot="1" x14ac:dyDescent="0.2">
      <c r="A67" s="66" t="s">
        <v>129</v>
      </c>
      <c r="B67" s="57" t="s">
        <v>130</v>
      </c>
      <c r="C67" s="38">
        <f>SUM(C68:C70)</f>
        <v>742411899</v>
      </c>
      <c r="D67" s="39">
        <f>'[1]9.1.1. sz. mell. '!C67+'[1]9.1.2. sz. mell.'!C67</f>
        <v>742411899</v>
      </c>
      <c r="E67" s="39">
        <f t="shared" si="0"/>
        <v>0</v>
      </c>
      <c r="F67" s="30">
        <f t="shared" si="1"/>
        <v>0</v>
      </c>
      <c r="G67" s="4">
        <f>'[1]1.1.sz.mell. '!D69</f>
        <v>742411899</v>
      </c>
      <c r="H67" s="40">
        <f t="shared" si="2"/>
        <v>0</v>
      </c>
    </row>
    <row r="68" spans="1:8" s="51" customFormat="1" ht="12" customHeight="1" thickBot="1" x14ac:dyDescent="0.25">
      <c r="A68" s="41" t="s">
        <v>131</v>
      </c>
      <c r="B68" s="42" t="s">
        <v>132</v>
      </c>
      <c r="C68" s="59">
        <f>44951899-2540000</f>
        <v>42411899</v>
      </c>
      <c r="D68" s="39">
        <f>'[1]9.1.1. sz. mell. '!C68+'[1]9.1.2. sz. mell.'!C68</f>
        <v>42411899</v>
      </c>
      <c r="E68" s="44">
        <f t="shared" si="0"/>
        <v>0</v>
      </c>
      <c r="F68" s="30">
        <f t="shared" si="1"/>
        <v>0</v>
      </c>
      <c r="G68" s="4">
        <f>'[1]1.1.sz.mell. '!D70</f>
        <v>42411899</v>
      </c>
      <c r="H68" s="40">
        <f t="shared" si="2"/>
        <v>0</v>
      </c>
    </row>
    <row r="69" spans="1:8" s="51" customFormat="1" ht="12" customHeight="1" thickBot="1" x14ac:dyDescent="0.25">
      <c r="A69" s="47" t="s">
        <v>133</v>
      </c>
      <c r="B69" s="48" t="s">
        <v>134</v>
      </c>
      <c r="C69" s="59">
        <v>700000000</v>
      </c>
      <c r="D69" s="39">
        <f>'[1]9.1.1. sz. mell. '!C69+'[1]9.1.2. sz. mell.'!C69</f>
        <v>700000000</v>
      </c>
      <c r="E69" s="50">
        <f t="shared" si="0"/>
        <v>0</v>
      </c>
      <c r="F69" s="30">
        <f t="shared" si="1"/>
        <v>0</v>
      </c>
      <c r="G69" s="4">
        <f>'[1]1.1.sz.mell. '!D71</f>
        <v>700000000</v>
      </c>
      <c r="H69" s="40">
        <f t="shared" si="2"/>
        <v>0</v>
      </c>
    </row>
    <row r="70" spans="1:8" s="51" customFormat="1" ht="12" customHeight="1" thickBot="1" x14ac:dyDescent="0.25">
      <c r="A70" s="53" t="s">
        <v>135</v>
      </c>
      <c r="B70" s="67" t="s">
        <v>136</v>
      </c>
      <c r="C70" s="59"/>
      <c r="D70" s="39">
        <f>'[1]9.1.1. sz. mell. '!C70+'[1]9.1.2. sz. mell.'!C70</f>
        <v>0</v>
      </c>
      <c r="E70" s="56">
        <f t="shared" si="0"/>
        <v>0</v>
      </c>
      <c r="F70" s="30">
        <f t="shared" si="1"/>
        <v>0</v>
      </c>
      <c r="G70" s="4">
        <f>'[1]1.1.sz.mell. '!D72</f>
        <v>0</v>
      </c>
      <c r="H70" s="40">
        <f t="shared" si="2"/>
        <v>0</v>
      </c>
    </row>
    <row r="71" spans="1:8" s="51" customFormat="1" ht="12" customHeight="1" thickBot="1" x14ac:dyDescent="0.2">
      <c r="A71" s="66" t="s">
        <v>137</v>
      </c>
      <c r="B71" s="57" t="s">
        <v>138</v>
      </c>
      <c r="C71" s="38">
        <f>SUM(C72:C75)</f>
        <v>0</v>
      </c>
      <c r="D71" s="39">
        <f>'[1]9.1.1. sz. mell. '!C71+'[1]9.1.2. sz. mell.'!C71</f>
        <v>0</v>
      </c>
      <c r="E71" s="39">
        <f t="shared" si="0"/>
        <v>0</v>
      </c>
      <c r="F71" s="30">
        <f t="shared" si="1"/>
        <v>0</v>
      </c>
      <c r="G71" s="4">
        <f>'[1]1.1.sz.mell. '!D73</f>
        <v>0</v>
      </c>
      <c r="H71" s="40">
        <f t="shared" si="2"/>
        <v>0</v>
      </c>
    </row>
    <row r="72" spans="1:8" s="51" customFormat="1" ht="12" customHeight="1" thickBot="1" x14ac:dyDescent="0.25">
      <c r="A72" s="41" t="s">
        <v>139</v>
      </c>
      <c r="B72" s="42" t="s">
        <v>140</v>
      </c>
      <c r="C72" s="59"/>
      <c r="D72" s="39">
        <f>'[1]9.1.1. sz. mell. '!C72+'[1]9.1.2. sz. mell.'!C72</f>
        <v>0</v>
      </c>
      <c r="E72" s="44">
        <f t="shared" si="0"/>
        <v>0</v>
      </c>
      <c r="F72" s="30">
        <f t="shared" si="1"/>
        <v>0</v>
      </c>
      <c r="G72" s="4">
        <f>'[1]1.1.sz.mell. '!D74</f>
        <v>0</v>
      </c>
      <c r="H72" s="40">
        <f t="shared" si="2"/>
        <v>0</v>
      </c>
    </row>
    <row r="73" spans="1:8" s="51" customFormat="1" ht="12" customHeight="1" thickBot="1" x14ac:dyDescent="0.25">
      <c r="A73" s="47" t="s">
        <v>141</v>
      </c>
      <c r="B73" s="48" t="s">
        <v>142</v>
      </c>
      <c r="C73" s="59"/>
      <c r="D73" s="39">
        <f>'[1]9.1.1. sz. mell. '!C73+'[1]9.1.2. sz. mell.'!C73</f>
        <v>0</v>
      </c>
      <c r="E73" s="50">
        <f t="shared" ref="E73:E91" si="3">C73-D73</f>
        <v>0</v>
      </c>
      <c r="F73" s="30">
        <f t="shared" si="1"/>
        <v>0</v>
      </c>
      <c r="G73" s="4">
        <f>'[1]1.1.sz.mell. '!D75</f>
        <v>0</v>
      </c>
      <c r="H73" s="40">
        <f t="shared" si="2"/>
        <v>0</v>
      </c>
    </row>
    <row r="74" spans="1:8" s="51" customFormat="1" ht="12" customHeight="1" thickBot="1" x14ac:dyDescent="0.25">
      <c r="A74" s="47" t="s">
        <v>143</v>
      </c>
      <c r="B74" s="48" t="s">
        <v>144</v>
      </c>
      <c r="C74" s="59"/>
      <c r="D74" s="39">
        <f>'[1]9.1.1. sz. mell. '!C74+'[1]9.1.2. sz. mell.'!C74</f>
        <v>0</v>
      </c>
      <c r="E74" s="50">
        <f t="shared" si="3"/>
        <v>0</v>
      </c>
      <c r="F74" s="30">
        <f t="shared" ref="F74:F137" si="4">C74-D74</f>
        <v>0</v>
      </c>
      <c r="G74" s="4">
        <f>'[1]1.1.sz.mell. '!D76</f>
        <v>0</v>
      </c>
      <c r="H74" s="40">
        <f t="shared" ref="H74:H137" si="5">G74-C74</f>
        <v>0</v>
      </c>
    </row>
    <row r="75" spans="1:8" s="51" customFormat="1" ht="12" customHeight="1" thickBot="1" x14ac:dyDescent="0.25">
      <c r="A75" s="53" t="s">
        <v>145</v>
      </c>
      <c r="B75" s="54" t="s">
        <v>146</v>
      </c>
      <c r="C75" s="59"/>
      <c r="D75" s="39">
        <f>'[1]9.1.1. sz. mell. '!C75+'[1]9.1.2. sz. mell.'!C75</f>
        <v>0</v>
      </c>
      <c r="E75" s="56">
        <f t="shared" si="3"/>
        <v>0</v>
      </c>
      <c r="F75" s="30">
        <f t="shared" si="4"/>
        <v>0</v>
      </c>
      <c r="G75" s="4">
        <f>'[1]1.1.sz.mell. '!D77</f>
        <v>0</v>
      </c>
      <c r="H75" s="40">
        <f t="shared" si="5"/>
        <v>0</v>
      </c>
    </row>
    <row r="76" spans="1:8" s="51" customFormat="1" ht="12" customHeight="1" thickBot="1" x14ac:dyDescent="0.2">
      <c r="A76" s="66" t="s">
        <v>147</v>
      </c>
      <c r="B76" s="57" t="s">
        <v>148</v>
      </c>
      <c r="C76" s="38">
        <f>SUM(C77:C78)</f>
        <v>941573826</v>
      </c>
      <c r="D76" s="39">
        <f>'[1]9.1.1. sz. mell. '!C76+'[1]9.1.2. sz. mell.'!C76</f>
        <v>941573826</v>
      </c>
      <c r="E76" s="39">
        <f t="shared" si="3"/>
        <v>0</v>
      </c>
      <c r="F76" s="30">
        <f t="shared" si="4"/>
        <v>0</v>
      </c>
      <c r="G76" s="4">
        <f>'[1]1.1.sz.mell. '!D78</f>
        <v>941573826</v>
      </c>
      <c r="H76" s="40">
        <f t="shared" si="5"/>
        <v>0</v>
      </c>
    </row>
    <row r="77" spans="1:8" s="51" customFormat="1" ht="12" customHeight="1" thickBot="1" x14ac:dyDescent="0.25">
      <c r="A77" s="41" t="s">
        <v>149</v>
      </c>
      <c r="B77" s="42" t="s">
        <v>150</v>
      </c>
      <c r="C77" s="59">
        <v>941573826</v>
      </c>
      <c r="D77" s="39">
        <f>'[1]9.1.1. sz. mell. '!C77+'[1]9.1.2. sz. mell.'!C77</f>
        <v>941573826</v>
      </c>
      <c r="E77" s="44">
        <f t="shared" si="3"/>
        <v>0</v>
      </c>
      <c r="F77" s="30">
        <f t="shared" si="4"/>
        <v>0</v>
      </c>
      <c r="G77" s="4">
        <f>'[1]1.1.sz.mell. '!D79</f>
        <v>941573826</v>
      </c>
      <c r="H77" s="40">
        <f t="shared" si="5"/>
        <v>0</v>
      </c>
    </row>
    <row r="78" spans="1:8" s="51" customFormat="1" ht="12" customHeight="1" thickBot="1" x14ac:dyDescent="0.25">
      <c r="A78" s="53" t="s">
        <v>151</v>
      </c>
      <c r="B78" s="54" t="s">
        <v>152</v>
      </c>
      <c r="C78" s="59"/>
      <c r="D78" s="39">
        <f>'[1]9.1.1. sz. mell. '!C78+'[1]9.1.2. sz. mell.'!C78</f>
        <v>0</v>
      </c>
      <c r="E78" s="56">
        <f t="shared" si="3"/>
        <v>0</v>
      </c>
      <c r="F78" s="30">
        <f t="shared" si="4"/>
        <v>0</v>
      </c>
      <c r="G78" s="4">
        <f>'[1]1.1.sz.mell. '!D80</f>
        <v>0</v>
      </c>
      <c r="H78" s="40">
        <f t="shared" si="5"/>
        <v>0</v>
      </c>
    </row>
    <row r="79" spans="1:8" s="46" customFormat="1" ht="12" customHeight="1" thickBot="1" x14ac:dyDescent="0.2">
      <c r="A79" s="66" t="s">
        <v>153</v>
      </c>
      <c r="B79" s="57" t="s">
        <v>154</v>
      </c>
      <c r="C79" s="38">
        <f>SUM(C80:C82)</f>
        <v>0</v>
      </c>
      <c r="D79" s="39">
        <f>'[1]9.1.1. sz. mell. '!C79+'[1]9.1.2. sz. mell.'!C79</f>
        <v>0</v>
      </c>
      <c r="E79" s="39">
        <f t="shared" si="3"/>
        <v>0</v>
      </c>
      <c r="F79" s="30">
        <f t="shared" si="4"/>
        <v>0</v>
      </c>
      <c r="G79" s="45">
        <f>'[1]1.1.sz.mell. '!D81</f>
        <v>0</v>
      </c>
      <c r="H79" s="40">
        <f t="shared" si="5"/>
        <v>0</v>
      </c>
    </row>
    <row r="80" spans="1:8" s="51" customFormat="1" ht="12" customHeight="1" thickBot="1" x14ac:dyDescent="0.25">
      <c r="A80" s="41" t="s">
        <v>155</v>
      </c>
      <c r="B80" s="42" t="s">
        <v>156</v>
      </c>
      <c r="C80" s="59"/>
      <c r="D80" s="39">
        <f>'[1]9.1.1. sz. mell. '!C80+'[1]9.1.2. sz. mell.'!C80</f>
        <v>0</v>
      </c>
      <c r="E80" s="44">
        <f t="shared" si="3"/>
        <v>0</v>
      </c>
      <c r="F80" s="30">
        <f t="shared" si="4"/>
        <v>0</v>
      </c>
      <c r="G80" s="4">
        <f>'[1]1.1.sz.mell. '!D82</f>
        <v>0</v>
      </c>
      <c r="H80" s="40">
        <f t="shared" si="5"/>
        <v>0</v>
      </c>
    </row>
    <row r="81" spans="1:8" s="51" customFormat="1" ht="12" customHeight="1" thickBot="1" x14ac:dyDescent="0.25">
      <c r="A81" s="47" t="s">
        <v>157</v>
      </c>
      <c r="B81" s="48" t="s">
        <v>158</v>
      </c>
      <c r="C81" s="59"/>
      <c r="D81" s="39">
        <f>'[1]9.1.1. sz. mell. '!C81+'[1]9.1.2. sz. mell.'!C81</f>
        <v>0</v>
      </c>
      <c r="E81" s="50">
        <f t="shared" si="3"/>
        <v>0</v>
      </c>
      <c r="F81" s="30">
        <f t="shared" si="4"/>
        <v>0</v>
      </c>
      <c r="G81" s="4">
        <f>'[1]1.1.sz.mell. '!D83</f>
        <v>0</v>
      </c>
      <c r="H81" s="40">
        <f t="shared" si="5"/>
        <v>0</v>
      </c>
    </row>
    <row r="82" spans="1:8" s="51" customFormat="1" ht="12" customHeight="1" thickBot="1" x14ac:dyDescent="0.25">
      <c r="A82" s="53" t="s">
        <v>159</v>
      </c>
      <c r="B82" s="54" t="s">
        <v>160</v>
      </c>
      <c r="C82" s="59"/>
      <c r="D82" s="39">
        <f>'[1]9.1.1. sz. mell. '!C82+'[1]9.1.2. sz. mell.'!C82</f>
        <v>0</v>
      </c>
      <c r="E82" s="56">
        <f t="shared" si="3"/>
        <v>0</v>
      </c>
      <c r="F82" s="30">
        <f t="shared" si="4"/>
        <v>0</v>
      </c>
      <c r="G82" s="4">
        <f>'[1]1.1.sz.mell. '!D84</f>
        <v>0</v>
      </c>
      <c r="H82" s="40">
        <f t="shared" si="5"/>
        <v>0</v>
      </c>
    </row>
    <row r="83" spans="1:8" s="51" customFormat="1" ht="12" customHeight="1" thickBot="1" x14ac:dyDescent="0.2">
      <c r="A83" s="66" t="s">
        <v>161</v>
      </c>
      <c r="B83" s="57" t="s">
        <v>162</v>
      </c>
      <c r="C83" s="38">
        <f>SUM(C84:C87)</f>
        <v>0</v>
      </c>
      <c r="D83" s="39">
        <f>'[1]9.1.1. sz. mell. '!C83+'[1]9.1.2. sz. mell.'!C83</f>
        <v>0</v>
      </c>
      <c r="E83" s="39">
        <f t="shared" si="3"/>
        <v>0</v>
      </c>
      <c r="F83" s="30">
        <f t="shared" si="4"/>
        <v>0</v>
      </c>
      <c r="G83" s="4">
        <f>'[1]1.1.sz.mell. '!D85</f>
        <v>0</v>
      </c>
      <c r="H83" s="40">
        <f t="shared" si="5"/>
        <v>0</v>
      </c>
    </row>
    <row r="84" spans="1:8" s="51" customFormat="1" ht="12" customHeight="1" thickBot="1" x14ac:dyDescent="0.25">
      <c r="A84" s="68" t="s">
        <v>163</v>
      </c>
      <c r="B84" s="42" t="s">
        <v>164</v>
      </c>
      <c r="C84" s="59"/>
      <c r="D84" s="39">
        <f>'[1]9.1.1. sz. mell. '!C84+'[1]9.1.2. sz. mell.'!C84</f>
        <v>0</v>
      </c>
      <c r="E84" s="44">
        <f t="shared" si="3"/>
        <v>0</v>
      </c>
      <c r="F84" s="30">
        <f t="shared" si="4"/>
        <v>0</v>
      </c>
      <c r="G84" s="4">
        <f>'[1]1.1.sz.mell. '!D86</f>
        <v>0</v>
      </c>
      <c r="H84" s="40">
        <f t="shared" si="5"/>
        <v>0</v>
      </c>
    </row>
    <row r="85" spans="1:8" s="51" customFormat="1" ht="12" customHeight="1" thickBot="1" x14ac:dyDescent="0.25">
      <c r="A85" s="69" t="s">
        <v>165</v>
      </c>
      <c r="B85" s="48" t="s">
        <v>166</v>
      </c>
      <c r="C85" s="59"/>
      <c r="D85" s="39">
        <f>'[1]9.1.1. sz. mell. '!C85+'[1]9.1.2. sz. mell.'!C85</f>
        <v>0</v>
      </c>
      <c r="E85" s="50">
        <f t="shared" si="3"/>
        <v>0</v>
      </c>
      <c r="F85" s="30">
        <f t="shared" si="4"/>
        <v>0</v>
      </c>
      <c r="G85" s="4">
        <f>'[1]1.1.sz.mell. '!D87</f>
        <v>0</v>
      </c>
      <c r="H85" s="40">
        <f t="shared" si="5"/>
        <v>0</v>
      </c>
    </row>
    <row r="86" spans="1:8" s="51" customFormat="1" ht="12" customHeight="1" thickBot="1" x14ac:dyDescent="0.25">
      <c r="A86" s="69" t="s">
        <v>167</v>
      </c>
      <c r="B86" s="48" t="s">
        <v>168</v>
      </c>
      <c r="C86" s="59"/>
      <c r="D86" s="39">
        <f>'[1]9.1.1. sz. mell. '!C86+'[1]9.1.2. sz. mell.'!C86</f>
        <v>0</v>
      </c>
      <c r="E86" s="50">
        <f t="shared" si="3"/>
        <v>0</v>
      </c>
      <c r="F86" s="30">
        <f t="shared" si="4"/>
        <v>0</v>
      </c>
      <c r="G86" s="4">
        <f>'[1]1.1.sz.mell. '!D88</f>
        <v>0</v>
      </c>
      <c r="H86" s="40">
        <f t="shared" si="5"/>
        <v>0</v>
      </c>
    </row>
    <row r="87" spans="1:8" s="46" customFormat="1" ht="12" customHeight="1" thickBot="1" x14ac:dyDescent="0.25">
      <c r="A87" s="70" t="s">
        <v>169</v>
      </c>
      <c r="B87" s="54" t="s">
        <v>170</v>
      </c>
      <c r="C87" s="59"/>
      <c r="D87" s="39">
        <f>'[1]9.1.1. sz. mell. '!C87+'[1]9.1.2. sz. mell.'!C87</f>
        <v>0</v>
      </c>
      <c r="E87" s="56">
        <f t="shared" si="3"/>
        <v>0</v>
      </c>
      <c r="F87" s="30">
        <f t="shared" si="4"/>
        <v>0</v>
      </c>
      <c r="G87" s="45">
        <f>'[1]1.1.sz.mell. '!D89</f>
        <v>0</v>
      </c>
      <c r="H87" s="40">
        <f t="shared" si="5"/>
        <v>0</v>
      </c>
    </row>
    <row r="88" spans="1:8" s="46" customFormat="1" ht="12" customHeight="1" thickBot="1" x14ac:dyDescent="0.2">
      <c r="A88" s="66" t="s">
        <v>171</v>
      </c>
      <c r="B88" s="57" t="s">
        <v>172</v>
      </c>
      <c r="C88" s="71"/>
      <c r="D88" s="39">
        <f>'[1]9.1.1. sz. mell. '!C88+'[1]9.1.2. sz. mell.'!C88</f>
        <v>0</v>
      </c>
      <c r="E88" s="39">
        <f t="shared" si="3"/>
        <v>0</v>
      </c>
      <c r="F88" s="30">
        <f t="shared" si="4"/>
        <v>0</v>
      </c>
      <c r="G88" s="45">
        <f>'[1]1.1.sz.mell. '!D90</f>
        <v>0</v>
      </c>
      <c r="H88" s="40">
        <f t="shared" si="5"/>
        <v>0</v>
      </c>
    </row>
    <row r="89" spans="1:8" s="46" customFormat="1" ht="12" customHeight="1" thickBot="1" x14ac:dyDescent="0.2">
      <c r="A89" s="66" t="s">
        <v>173</v>
      </c>
      <c r="B89" s="57" t="s">
        <v>174</v>
      </c>
      <c r="C89" s="71"/>
      <c r="D89" s="39">
        <f>'[1]9.1.1. sz. mell. '!C89+'[1]9.1.2. sz. mell.'!C89</f>
        <v>0</v>
      </c>
      <c r="E89" s="39">
        <f t="shared" si="3"/>
        <v>0</v>
      </c>
      <c r="F89" s="30">
        <f t="shared" si="4"/>
        <v>0</v>
      </c>
      <c r="G89" s="45">
        <f>'[1]1.1.sz.mell. '!D91</f>
        <v>0</v>
      </c>
      <c r="H89" s="40">
        <f t="shared" si="5"/>
        <v>0</v>
      </c>
    </row>
    <row r="90" spans="1:8" s="46" customFormat="1" ht="12" customHeight="1" thickBot="1" x14ac:dyDescent="0.2">
      <c r="A90" s="66" t="s">
        <v>175</v>
      </c>
      <c r="B90" s="72" t="s">
        <v>176</v>
      </c>
      <c r="C90" s="62">
        <f>+C67+C71+C76+C79+C83+C89+C88</f>
        <v>1683985725</v>
      </c>
      <c r="D90" s="39">
        <f>'[1]9.1.1. sz. mell. '!C90+'[1]9.1.2. sz. mell.'!C90</f>
        <v>1683985725</v>
      </c>
      <c r="E90" s="39">
        <f t="shared" si="3"/>
        <v>0</v>
      </c>
      <c r="F90" s="30">
        <f t="shared" si="4"/>
        <v>0</v>
      </c>
      <c r="G90" s="45">
        <f>'[1]1.1.sz.mell. '!D92</f>
        <v>1683985725</v>
      </c>
      <c r="H90" s="40">
        <f t="shared" si="5"/>
        <v>0</v>
      </c>
    </row>
    <row r="91" spans="1:8" s="46" customFormat="1" ht="12" customHeight="1" thickBot="1" x14ac:dyDescent="0.2">
      <c r="A91" s="73" t="s">
        <v>177</v>
      </c>
      <c r="B91" s="74" t="s">
        <v>178</v>
      </c>
      <c r="C91" s="62">
        <f>+C66+C90</f>
        <v>4010708284</v>
      </c>
      <c r="D91" s="39">
        <f>'[1]9.1.1. sz. mell. '!C91+'[1]9.1.2. sz. mell.'!C91</f>
        <v>4010708284</v>
      </c>
      <c r="E91" s="39">
        <f t="shared" si="3"/>
        <v>0</v>
      </c>
      <c r="F91" s="30">
        <f t="shared" si="4"/>
        <v>0</v>
      </c>
      <c r="G91" s="45">
        <f>'[1]1.1.sz.mell. '!D93</f>
        <v>4010708284</v>
      </c>
      <c r="H91" s="40">
        <f t="shared" si="5"/>
        <v>0</v>
      </c>
    </row>
    <row r="92" spans="1:8" s="51" customFormat="1" ht="15" customHeight="1" thickBot="1" x14ac:dyDescent="0.25">
      <c r="A92" s="75"/>
      <c r="B92" s="76"/>
      <c r="C92" s="77"/>
      <c r="D92" s="39">
        <f>'[1]9.1.1. sz. mell. '!C92+'[1]9.1.2. sz. mell.'!C92</f>
        <v>0</v>
      </c>
      <c r="E92" s="2"/>
      <c r="F92" s="30">
        <f t="shared" si="4"/>
        <v>0</v>
      </c>
      <c r="G92" s="4">
        <f>'[1]1.1.sz.mell. '!D94</f>
        <v>0</v>
      </c>
      <c r="H92" s="40">
        <f t="shared" si="5"/>
        <v>0</v>
      </c>
    </row>
    <row r="93" spans="1:8" s="32" customFormat="1" ht="16.5" customHeight="1" thickBot="1" x14ac:dyDescent="0.25">
      <c r="A93" s="78"/>
      <c r="B93" s="79" t="s">
        <v>179</v>
      </c>
      <c r="C93" s="80"/>
      <c r="D93" s="39">
        <f>'[1]9.1.1. sz. mell. '!C93+'[1]9.1.2. sz. mell.'!C93</f>
        <v>0</v>
      </c>
      <c r="E93" s="2"/>
      <c r="F93" s="30">
        <f t="shared" si="4"/>
        <v>0</v>
      </c>
      <c r="G93" s="31">
        <f>'[1]1.1.sz.mell. '!D95</f>
        <v>0</v>
      </c>
      <c r="H93" s="40">
        <f t="shared" si="5"/>
        <v>0</v>
      </c>
    </row>
    <row r="94" spans="1:8" s="84" customFormat="1" ht="12" customHeight="1" thickBot="1" x14ac:dyDescent="0.25">
      <c r="A94" s="81" t="s">
        <v>13</v>
      </c>
      <c r="B94" s="82" t="s">
        <v>180</v>
      </c>
      <c r="C94" s="83">
        <f>+C95+C96+C97+C98+C99+C112</f>
        <v>842994124</v>
      </c>
      <c r="D94" s="39">
        <f>'[1]9.1.1. sz. mell. '!C94+'[1]9.1.2. sz. mell.'!C94</f>
        <v>842994124</v>
      </c>
      <c r="E94" s="39">
        <f t="shared" ref="E94:E157" si="6">C94-D94</f>
        <v>0</v>
      </c>
      <c r="F94" s="30">
        <f t="shared" si="4"/>
        <v>0</v>
      </c>
      <c r="G94" s="45">
        <f>'[1]1.1.sz.mell. '!D99</f>
        <v>842994124</v>
      </c>
      <c r="H94" s="40">
        <f t="shared" si="5"/>
        <v>0</v>
      </c>
    </row>
    <row r="95" spans="1:8" ht="12" customHeight="1" thickBot="1" x14ac:dyDescent="0.25">
      <c r="A95" s="85" t="s">
        <v>15</v>
      </c>
      <c r="B95" s="86" t="s">
        <v>181</v>
      </c>
      <c r="C95" s="87">
        <v>58196818</v>
      </c>
      <c r="D95" s="39">
        <f>'[1]9.1.1. sz. mell. '!C95+'[1]9.1.2. sz. mell.'!C95</f>
        <v>58196818</v>
      </c>
      <c r="E95" s="44">
        <f t="shared" si="6"/>
        <v>0</v>
      </c>
      <c r="F95" s="30">
        <f t="shared" si="4"/>
        <v>0</v>
      </c>
      <c r="G95" s="45">
        <f>'[1]1.1.sz.mell. '!D100</f>
        <v>58196818</v>
      </c>
      <c r="H95" s="40">
        <f t="shared" si="5"/>
        <v>0</v>
      </c>
    </row>
    <row r="96" spans="1:8" ht="12" customHeight="1" thickBot="1" x14ac:dyDescent="0.25">
      <c r="A96" s="47" t="s">
        <v>17</v>
      </c>
      <c r="B96" s="88" t="s">
        <v>182</v>
      </c>
      <c r="C96" s="59">
        <v>10227471</v>
      </c>
      <c r="D96" s="39">
        <f>'[1]9.1.1. sz. mell. '!C96+'[1]9.1.2. sz. mell.'!C96</f>
        <v>10227471</v>
      </c>
      <c r="E96" s="50">
        <f t="shared" si="6"/>
        <v>0</v>
      </c>
      <c r="F96" s="30">
        <f t="shared" si="4"/>
        <v>0</v>
      </c>
      <c r="G96" s="45">
        <f>'[1]1.1.sz.mell. '!D101</f>
        <v>10227471</v>
      </c>
      <c r="H96" s="40">
        <f t="shared" si="5"/>
        <v>0</v>
      </c>
    </row>
    <row r="97" spans="1:8" ht="12" customHeight="1" thickBot="1" x14ac:dyDescent="0.25">
      <c r="A97" s="47" t="s">
        <v>19</v>
      </c>
      <c r="B97" s="88" t="s">
        <v>183</v>
      </c>
      <c r="C97" s="60">
        <f>370342686-649147</f>
        <v>369693539</v>
      </c>
      <c r="D97" s="39">
        <f>'[1]9.1.1. sz. mell. '!C97+'[1]9.1.2. sz. mell.'!C97</f>
        <v>369693539</v>
      </c>
      <c r="E97" s="50">
        <f t="shared" si="6"/>
        <v>0</v>
      </c>
      <c r="F97" s="30">
        <f t="shared" si="4"/>
        <v>0</v>
      </c>
      <c r="G97" s="45">
        <f>'[1]1.1.sz.mell. '!D102</f>
        <v>369693539</v>
      </c>
      <c r="H97" s="40">
        <f t="shared" si="5"/>
        <v>0</v>
      </c>
    </row>
    <row r="98" spans="1:8" ht="12" customHeight="1" thickBot="1" x14ac:dyDescent="0.25">
      <c r="A98" s="47" t="s">
        <v>21</v>
      </c>
      <c r="B98" s="89" t="s">
        <v>184</v>
      </c>
      <c r="C98" s="60">
        <v>61300000</v>
      </c>
      <c r="D98" s="39">
        <f>'[1]9.1.1. sz. mell. '!C98+'[1]9.1.2. sz. mell.'!C98</f>
        <v>61300000</v>
      </c>
      <c r="E98" s="50">
        <f t="shared" si="6"/>
        <v>0</v>
      </c>
      <c r="F98" s="30">
        <f t="shared" si="4"/>
        <v>0</v>
      </c>
      <c r="G98" s="45">
        <f>'[1]1.1.sz.mell. '!D103</f>
        <v>61300000</v>
      </c>
      <c r="H98" s="40">
        <f t="shared" si="5"/>
        <v>0</v>
      </c>
    </row>
    <row r="99" spans="1:8" ht="12" customHeight="1" thickBot="1" x14ac:dyDescent="0.25">
      <c r="A99" s="47" t="s">
        <v>185</v>
      </c>
      <c r="B99" s="90" t="s">
        <v>186</v>
      </c>
      <c r="C99" s="60">
        <f>SUM(C100:C111)</f>
        <v>210335458</v>
      </c>
      <c r="D99" s="39">
        <f>'[1]9.1.1. sz. mell. '!C99+'[1]9.1.2. sz. mell.'!C99</f>
        <v>210335458</v>
      </c>
      <c r="E99" s="50">
        <f t="shared" si="6"/>
        <v>0</v>
      </c>
      <c r="F99" s="30">
        <f t="shared" si="4"/>
        <v>0</v>
      </c>
      <c r="G99" s="45">
        <f>'[1]1.1.sz.mell. '!D104</f>
        <v>210335458</v>
      </c>
      <c r="H99" s="40">
        <f t="shared" si="5"/>
        <v>0</v>
      </c>
    </row>
    <row r="100" spans="1:8" ht="12" customHeight="1" thickBot="1" x14ac:dyDescent="0.25">
      <c r="A100" s="47" t="s">
        <v>25</v>
      </c>
      <c r="B100" s="88" t="s">
        <v>187</v>
      </c>
      <c r="C100" s="60"/>
      <c r="D100" s="39">
        <f>'[1]9.1.1. sz. mell. '!C100+'[1]9.1.2. sz. mell.'!C100</f>
        <v>0</v>
      </c>
      <c r="E100" s="50">
        <f t="shared" si="6"/>
        <v>0</v>
      </c>
      <c r="F100" s="30">
        <f t="shared" si="4"/>
        <v>0</v>
      </c>
      <c r="G100" s="45">
        <f>'[1]1.1.sz.mell. '!D105</f>
        <v>0</v>
      </c>
      <c r="H100" s="40">
        <f t="shared" si="5"/>
        <v>0</v>
      </c>
    </row>
    <row r="101" spans="1:8" ht="12" customHeight="1" thickBot="1" x14ac:dyDescent="0.25">
      <c r="A101" s="47" t="s">
        <v>188</v>
      </c>
      <c r="B101" s="91" t="s">
        <v>189</v>
      </c>
      <c r="C101" s="60"/>
      <c r="D101" s="39">
        <f>'[1]9.1.1. sz. mell. '!C101+'[1]9.1.2. sz. mell.'!C101</f>
        <v>0</v>
      </c>
      <c r="E101" s="50">
        <f t="shared" si="6"/>
        <v>0</v>
      </c>
      <c r="F101" s="30">
        <f t="shared" si="4"/>
        <v>0</v>
      </c>
      <c r="G101" s="45">
        <f>'[1]1.1.sz.mell. '!D106</f>
        <v>0</v>
      </c>
      <c r="H101" s="40">
        <f t="shared" si="5"/>
        <v>0</v>
      </c>
    </row>
    <row r="102" spans="1:8" ht="12" customHeight="1" thickBot="1" x14ac:dyDescent="0.25">
      <c r="A102" s="47" t="s">
        <v>190</v>
      </c>
      <c r="B102" s="91" t="s">
        <v>191</v>
      </c>
      <c r="C102" s="60"/>
      <c r="D102" s="39">
        <f>'[1]9.1.1. sz. mell. '!C102+'[1]9.1.2. sz. mell.'!C102</f>
        <v>0</v>
      </c>
      <c r="E102" s="50">
        <f t="shared" si="6"/>
        <v>0</v>
      </c>
      <c r="F102" s="30">
        <f t="shared" si="4"/>
        <v>0</v>
      </c>
      <c r="G102" s="45">
        <f>'[1]1.1.sz.mell. '!D107</f>
        <v>0</v>
      </c>
      <c r="H102" s="40">
        <f t="shared" si="5"/>
        <v>0</v>
      </c>
    </row>
    <row r="103" spans="1:8" ht="12" customHeight="1" thickBot="1" x14ac:dyDescent="0.25">
      <c r="A103" s="47" t="s">
        <v>192</v>
      </c>
      <c r="B103" s="91" t="s">
        <v>193</v>
      </c>
      <c r="C103" s="60"/>
      <c r="D103" s="39">
        <f>'[1]9.1.1. sz. mell. '!C103+'[1]9.1.2. sz. mell.'!C103</f>
        <v>0</v>
      </c>
      <c r="E103" s="50">
        <f t="shared" si="6"/>
        <v>0</v>
      </c>
      <c r="F103" s="30">
        <f t="shared" si="4"/>
        <v>0</v>
      </c>
      <c r="G103" s="45">
        <f>'[1]1.1.sz.mell. '!D108</f>
        <v>0</v>
      </c>
      <c r="H103" s="40">
        <f t="shared" si="5"/>
        <v>0</v>
      </c>
    </row>
    <row r="104" spans="1:8" ht="12" customHeight="1" thickBot="1" x14ac:dyDescent="0.25">
      <c r="A104" s="47" t="s">
        <v>194</v>
      </c>
      <c r="B104" s="92" t="s">
        <v>195</v>
      </c>
      <c r="C104" s="60"/>
      <c r="D104" s="39">
        <f>'[1]9.1.1. sz. mell. '!C104+'[1]9.1.2. sz. mell.'!C104</f>
        <v>0</v>
      </c>
      <c r="E104" s="50">
        <f t="shared" si="6"/>
        <v>0</v>
      </c>
      <c r="F104" s="30">
        <f t="shared" si="4"/>
        <v>0</v>
      </c>
      <c r="G104" s="45">
        <f>'[1]1.1.sz.mell. '!D109</f>
        <v>0</v>
      </c>
      <c r="H104" s="40">
        <f t="shared" si="5"/>
        <v>0</v>
      </c>
    </row>
    <row r="105" spans="1:8" ht="12" customHeight="1" thickBot="1" x14ac:dyDescent="0.25">
      <c r="A105" s="47" t="s">
        <v>196</v>
      </c>
      <c r="B105" s="92" t="s">
        <v>197</v>
      </c>
      <c r="C105" s="60"/>
      <c r="D105" s="39">
        <f>'[1]9.1.1. sz. mell. '!C105+'[1]9.1.2. sz. mell.'!C105</f>
        <v>0</v>
      </c>
      <c r="E105" s="50">
        <f t="shared" si="6"/>
        <v>0</v>
      </c>
      <c r="F105" s="30">
        <f t="shared" si="4"/>
        <v>0</v>
      </c>
      <c r="G105" s="45">
        <f>'[1]1.1.sz.mell. '!D110</f>
        <v>0</v>
      </c>
      <c r="H105" s="40">
        <f t="shared" si="5"/>
        <v>0</v>
      </c>
    </row>
    <row r="106" spans="1:8" ht="12" customHeight="1" thickBot="1" x14ac:dyDescent="0.25">
      <c r="A106" s="47" t="s">
        <v>198</v>
      </c>
      <c r="B106" s="91" t="s">
        <v>199</v>
      </c>
      <c r="C106" s="60">
        <v>526000</v>
      </c>
      <c r="D106" s="39">
        <f>'[1]9.1.1. sz. mell. '!C106+'[1]9.1.2. sz. mell.'!C106</f>
        <v>526000</v>
      </c>
      <c r="E106" s="50">
        <f t="shared" si="6"/>
        <v>0</v>
      </c>
      <c r="F106" s="30">
        <f t="shared" si="4"/>
        <v>0</v>
      </c>
      <c r="G106" s="45">
        <f>'[1]1.1.sz.mell. '!D111</f>
        <v>526000</v>
      </c>
      <c r="H106" s="40">
        <f t="shared" si="5"/>
        <v>0</v>
      </c>
    </row>
    <row r="107" spans="1:8" ht="12" customHeight="1" thickBot="1" x14ac:dyDescent="0.25">
      <c r="A107" s="47" t="s">
        <v>200</v>
      </c>
      <c r="B107" s="91" t="s">
        <v>201</v>
      </c>
      <c r="C107" s="60"/>
      <c r="D107" s="39">
        <f>'[1]9.1.1. sz. mell. '!C107+'[1]9.1.2. sz. mell.'!C107</f>
        <v>0</v>
      </c>
      <c r="E107" s="50">
        <f t="shared" si="6"/>
        <v>0</v>
      </c>
      <c r="F107" s="30">
        <f t="shared" si="4"/>
        <v>0</v>
      </c>
      <c r="G107" s="45">
        <f>'[1]1.1.sz.mell. '!D112</f>
        <v>0</v>
      </c>
      <c r="H107" s="40">
        <f t="shared" si="5"/>
        <v>0</v>
      </c>
    </row>
    <row r="108" spans="1:8" ht="12" customHeight="1" thickBot="1" x14ac:dyDescent="0.25">
      <c r="A108" s="47" t="s">
        <v>202</v>
      </c>
      <c r="B108" s="92" t="s">
        <v>203</v>
      </c>
      <c r="C108" s="60"/>
      <c r="D108" s="39">
        <f>'[1]9.1.1. sz. mell. '!C108+'[1]9.1.2. sz. mell.'!C108</f>
        <v>0</v>
      </c>
      <c r="E108" s="50">
        <f t="shared" si="6"/>
        <v>0</v>
      </c>
      <c r="F108" s="30">
        <f t="shared" si="4"/>
        <v>0</v>
      </c>
      <c r="G108" s="45">
        <f>'[1]1.1.sz.mell. '!D113</f>
        <v>0</v>
      </c>
      <c r="H108" s="40">
        <f t="shared" si="5"/>
        <v>0</v>
      </c>
    </row>
    <row r="109" spans="1:8" ht="12" customHeight="1" thickBot="1" x14ac:dyDescent="0.25">
      <c r="A109" s="93" t="s">
        <v>204</v>
      </c>
      <c r="B109" s="94" t="s">
        <v>205</v>
      </c>
      <c r="C109" s="60"/>
      <c r="D109" s="39">
        <f>'[1]9.1.1. sz. mell. '!C109+'[1]9.1.2. sz. mell.'!C109</f>
        <v>0</v>
      </c>
      <c r="E109" s="50">
        <f t="shared" si="6"/>
        <v>0</v>
      </c>
      <c r="F109" s="30">
        <f t="shared" si="4"/>
        <v>0</v>
      </c>
      <c r="G109" s="45">
        <f>'[1]1.1.sz.mell. '!D114</f>
        <v>0</v>
      </c>
      <c r="H109" s="40">
        <f t="shared" si="5"/>
        <v>0</v>
      </c>
    </row>
    <row r="110" spans="1:8" ht="12" customHeight="1" thickBot="1" x14ac:dyDescent="0.25">
      <c r="A110" s="47" t="s">
        <v>206</v>
      </c>
      <c r="B110" s="94" t="s">
        <v>207</v>
      </c>
      <c r="C110" s="60"/>
      <c r="D110" s="39">
        <f>'[1]9.1.1. sz. mell. '!C110+'[1]9.1.2. sz. mell.'!C110</f>
        <v>0</v>
      </c>
      <c r="E110" s="50">
        <f t="shared" si="6"/>
        <v>0</v>
      </c>
      <c r="F110" s="30">
        <f t="shared" si="4"/>
        <v>0</v>
      </c>
      <c r="G110" s="45">
        <f>'[1]1.1.sz.mell. '!D115</f>
        <v>0</v>
      </c>
      <c r="H110" s="40">
        <f t="shared" si="5"/>
        <v>0</v>
      </c>
    </row>
    <row r="111" spans="1:8" ht="12" customHeight="1" thickBot="1" x14ac:dyDescent="0.25">
      <c r="A111" s="47" t="s">
        <v>208</v>
      </c>
      <c r="B111" s="92" t="s">
        <v>209</v>
      </c>
      <c r="C111" s="59">
        <f>209809461-3</f>
        <v>209809458</v>
      </c>
      <c r="D111" s="39">
        <f>'[1]9.1.1. sz. mell. '!C111+'[1]9.1.2. sz. mell.'!C111</f>
        <v>209809458</v>
      </c>
      <c r="E111" s="50">
        <f t="shared" si="6"/>
        <v>0</v>
      </c>
      <c r="F111" s="30">
        <f t="shared" si="4"/>
        <v>0</v>
      </c>
      <c r="G111" s="45">
        <f>'[1]1.1.sz.mell. '!D116</f>
        <v>209809458</v>
      </c>
      <c r="H111" s="40">
        <f t="shared" si="5"/>
        <v>0</v>
      </c>
    </row>
    <row r="112" spans="1:8" ht="12" customHeight="1" thickBot="1" x14ac:dyDescent="0.25">
      <c r="A112" s="47" t="s">
        <v>210</v>
      </c>
      <c r="B112" s="89" t="s">
        <v>211</v>
      </c>
      <c r="C112" s="59">
        <f>SUM(C113:C114)</f>
        <v>133240838</v>
      </c>
      <c r="D112" s="39">
        <f>'[1]9.1.1. sz. mell. '!C112+'[1]9.1.2. sz. mell.'!C112</f>
        <v>133240838</v>
      </c>
      <c r="E112" s="50">
        <f t="shared" si="6"/>
        <v>0</v>
      </c>
      <c r="F112" s="30">
        <f t="shared" si="4"/>
        <v>0</v>
      </c>
      <c r="G112" s="45">
        <f>'[1]1.1.sz.mell. '!D117</f>
        <v>133240838</v>
      </c>
      <c r="H112" s="40">
        <f t="shared" si="5"/>
        <v>0</v>
      </c>
    </row>
    <row r="113" spans="1:8" ht="12" customHeight="1" thickBot="1" x14ac:dyDescent="0.25">
      <c r="A113" s="53" t="s">
        <v>212</v>
      </c>
      <c r="B113" s="88" t="s">
        <v>213</v>
      </c>
      <c r="C113" s="60">
        <v>20000000</v>
      </c>
      <c r="D113" s="39">
        <f>'[1]9.1.1. sz. mell. '!C113+'[1]9.1.2. sz. mell.'!C113</f>
        <v>20000000</v>
      </c>
      <c r="E113" s="50">
        <f t="shared" si="6"/>
        <v>0</v>
      </c>
      <c r="F113" s="30">
        <f t="shared" si="4"/>
        <v>0</v>
      </c>
      <c r="G113" s="45">
        <f>'[1]1.1.sz.mell. '!D118</f>
        <v>20000000</v>
      </c>
      <c r="H113" s="40">
        <f t="shared" si="5"/>
        <v>0</v>
      </c>
    </row>
    <row r="114" spans="1:8" ht="12" customHeight="1" thickBot="1" x14ac:dyDescent="0.25">
      <c r="A114" s="95" t="s">
        <v>214</v>
      </c>
      <c r="B114" s="96" t="s">
        <v>215</v>
      </c>
      <c r="C114" s="97">
        <v>113240838</v>
      </c>
      <c r="D114" s="39">
        <f>'[1]9.1.1. sz. mell. '!C114+'[1]9.1.2. sz. mell.'!C114</f>
        <v>113240838</v>
      </c>
      <c r="E114" s="56">
        <f t="shared" si="6"/>
        <v>0</v>
      </c>
      <c r="F114" s="30">
        <f t="shared" si="4"/>
        <v>0</v>
      </c>
      <c r="G114" s="45">
        <f>'[1]1.1.sz.mell. '!D119</f>
        <v>113240838</v>
      </c>
      <c r="H114" s="40">
        <f t="shared" si="5"/>
        <v>0</v>
      </c>
    </row>
    <row r="115" spans="1:8" ht="12" customHeight="1" thickBot="1" x14ac:dyDescent="0.25">
      <c r="A115" s="36" t="s">
        <v>27</v>
      </c>
      <c r="B115" s="98" t="s">
        <v>216</v>
      </c>
      <c r="C115" s="38">
        <f>+C116+C118+C120</f>
        <v>920919445</v>
      </c>
      <c r="D115" s="39">
        <f>'[1]9.1.1. sz. mell. '!C115+'[1]9.1.2. sz. mell.'!C115</f>
        <v>920919445</v>
      </c>
      <c r="E115" s="39">
        <f t="shared" si="6"/>
        <v>0</v>
      </c>
      <c r="F115" s="30">
        <f t="shared" si="4"/>
        <v>0</v>
      </c>
      <c r="G115" s="45">
        <f>'[1]1.1.sz.mell. '!D120</f>
        <v>920919445</v>
      </c>
      <c r="H115" s="40">
        <f t="shared" si="5"/>
        <v>0</v>
      </c>
    </row>
    <row r="116" spans="1:8" ht="12" customHeight="1" thickBot="1" x14ac:dyDescent="0.25">
      <c r="A116" s="41" t="s">
        <v>29</v>
      </c>
      <c r="B116" s="88" t="s">
        <v>217</v>
      </c>
      <c r="C116" s="61">
        <f>653972603-2000000+109147</f>
        <v>652081750</v>
      </c>
      <c r="D116" s="39">
        <f>'[1]9.1.1. sz. mell. '!C116+'[1]9.1.2. sz. mell.'!C116</f>
        <v>652081750</v>
      </c>
      <c r="E116" s="44">
        <f t="shared" si="6"/>
        <v>0</v>
      </c>
      <c r="F116" s="30">
        <f t="shared" si="4"/>
        <v>0</v>
      </c>
      <c r="G116" s="45">
        <f>'[1]1.1.sz.mell. '!D121</f>
        <v>652081750</v>
      </c>
      <c r="H116" s="40">
        <f t="shared" si="5"/>
        <v>0</v>
      </c>
    </row>
    <row r="117" spans="1:8" ht="12" customHeight="1" thickBot="1" x14ac:dyDescent="0.25">
      <c r="A117" s="41" t="s">
        <v>31</v>
      </c>
      <c r="B117" s="99" t="s">
        <v>218</v>
      </c>
      <c r="C117" s="61">
        <f>135288734+5016896+2634996+425334254+5408883+691900</f>
        <v>574375663</v>
      </c>
      <c r="D117" s="39">
        <f>'[1]9.1.1. sz. mell. '!C117+'[1]9.1.2. sz. mell.'!C117</f>
        <v>574375663</v>
      </c>
      <c r="E117" s="50">
        <f t="shared" si="6"/>
        <v>0</v>
      </c>
      <c r="F117" s="30">
        <f t="shared" si="4"/>
        <v>0</v>
      </c>
      <c r="G117" s="45">
        <f>'[1]1.1.sz.mell. '!D122</f>
        <v>574375663</v>
      </c>
      <c r="H117" s="40">
        <f t="shared" si="5"/>
        <v>0</v>
      </c>
    </row>
    <row r="118" spans="1:8" ht="12" customHeight="1" thickBot="1" x14ac:dyDescent="0.25">
      <c r="A118" s="41" t="s">
        <v>33</v>
      </c>
      <c r="B118" s="99" t="s">
        <v>219</v>
      </c>
      <c r="C118" s="59">
        <v>260935796</v>
      </c>
      <c r="D118" s="39">
        <f>'[1]9.1.1. sz. mell. '!C118+'[1]9.1.2. sz. mell.'!C118</f>
        <v>260935796</v>
      </c>
      <c r="E118" s="50">
        <f t="shared" si="6"/>
        <v>0</v>
      </c>
      <c r="F118" s="30">
        <f t="shared" si="4"/>
        <v>0</v>
      </c>
      <c r="G118" s="45">
        <f>'[1]1.1.sz.mell. '!D123</f>
        <v>260935796</v>
      </c>
      <c r="H118" s="40">
        <f t="shared" si="5"/>
        <v>0</v>
      </c>
    </row>
    <row r="119" spans="1:8" ht="12" customHeight="1" thickBot="1" x14ac:dyDescent="0.25">
      <c r="A119" s="41" t="s">
        <v>35</v>
      </c>
      <c r="B119" s="99" t="s">
        <v>220</v>
      </c>
      <c r="C119" s="59">
        <f>80112238+12241160</f>
        <v>92353398</v>
      </c>
      <c r="D119" s="39">
        <f>'[1]9.1.1. sz. mell. '!C119+'[1]9.1.2. sz. mell.'!C119</f>
        <v>92353398</v>
      </c>
      <c r="E119" s="50">
        <f t="shared" si="6"/>
        <v>0</v>
      </c>
      <c r="F119" s="30">
        <f t="shared" si="4"/>
        <v>0</v>
      </c>
      <c r="G119" s="45">
        <f>'[1]1.1.sz.mell. '!D124</f>
        <v>92353398</v>
      </c>
      <c r="H119" s="40">
        <f t="shared" si="5"/>
        <v>0</v>
      </c>
    </row>
    <row r="120" spans="1:8" ht="12" customHeight="1" thickBot="1" x14ac:dyDescent="0.25">
      <c r="A120" s="41" t="s">
        <v>37</v>
      </c>
      <c r="B120" s="100" t="s">
        <v>221</v>
      </c>
      <c r="C120" s="59">
        <f>SUM(C121:C128)</f>
        <v>7901899</v>
      </c>
      <c r="D120" s="39">
        <f>'[1]9.1.1. sz. mell. '!C120+'[1]9.1.2. sz. mell.'!C120</f>
        <v>7901899</v>
      </c>
      <c r="E120" s="50">
        <f t="shared" si="6"/>
        <v>0</v>
      </c>
      <c r="F120" s="30">
        <f t="shared" si="4"/>
        <v>0</v>
      </c>
      <c r="G120" s="45">
        <f>'[1]1.1.sz.mell. '!D125</f>
        <v>7901899</v>
      </c>
      <c r="H120" s="40">
        <f t="shared" si="5"/>
        <v>0</v>
      </c>
    </row>
    <row r="121" spans="1:8" ht="12" customHeight="1" thickBot="1" x14ac:dyDescent="0.25">
      <c r="A121" s="41" t="s">
        <v>39</v>
      </c>
      <c r="B121" s="101" t="s">
        <v>222</v>
      </c>
      <c r="C121" s="55"/>
      <c r="D121" s="39">
        <f>'[1]9.1.1. sz. mell. '!C121+'[1]9.1.2. sz. mell.'!C121</f>
        <v>0</v>
      </c>
      <c r="E121" s="50">
        <f t="shared" si="6"/>
        <v>0</v>
      </c>
      <c r="F121" s="30">
        <f t="shared" si="4"/>
        <v>0</v>
      </c>
      <c r="G121" s="45">
        <f>'[1]1.1.sz.mell. '!D126</f>
        <v>0</v>
      </c>
      <c r="H121" s="40">
        <f t="shared" si="5"/>
        <v>0</v>
      </c>
    </row>
    <row r="122" spans="1:8" ht="12" customHeight="1" thickBot="1" x14ac:dyDescent="0.25">
      <c r="A122" s="41" t="s">
        <v>223</v>
      </c>
      <c r="B122" s="102" t="s">
        <v>224</v>
      </c>
      <c r="C122" s="55"/>
      <c r="D122" s="39">
        <f>'[1]9.1.1. sz. mell. '!C122+'[1]9.1.2. sz. mell.'!C122</f>
        <v>0</v>
      </c>
      <c r="E122" s="50">
        <f t="shared" si="6"/>
        <v>0</v>
      </c>
      <c r="F122" s="30">
        <f t="shared" si="4"/>
        <v>0</v>
      </c>
      <c r="G122" s="45">
        <f>'[1]1.1.sz.mell. '!D127</f>
        <v>0</v>
      </c>
      <c r="H122" s="40">
        <f t="shared" si="5"/>
        <v>0</v>
      </c>
    </row>
    <row r="123" spans="1:8" ht="12" customHeight="1" thickBot="1" x14ac:dyDescent="0.25">
      <c r="A123" s="41" t="s">
        <v>225</v>
      </c>
      <c r="B123" s="92" t="s">
        <v>197</v>
      </c>
      <c r="C123" s="55"/>
      <c r="D123" s="39">
        <f>'[1]9.1.1. sz. mell. '!C123+'[1]9.1.2. sz. mell.'!C123</f>
        <v>0</v>
      </c>
      <c r="E123" s="50">
        <f t="shared" si="6"/>
        <v>0</v>
      </c>
      <c r="F123" s="30">
        <f t="shared" si="4"/>
        <v>0</v>
      </c>
      <c r="G123" s="45">
        <f>'[1]1.1.sz.mell. '!D128</f>
        <v>0</v>
      </c>
      <c r="H123" s="40">
        <f t="shared" si="5"/>
        <v>0</v>
      </c>
    </row>
    <row r="124" spans="1:8" ht="12" customHeight="1" thickBot="1" x14ac:dyDescent="0.25">
      <c r="A124" s="41" t="s">
        <v>226</v>
      </c>
      <c r="B124" s="92" t="s">
        <v>227</v>
      </c>
      <c r="C124" s="55"/>
      <c r="D124" s="39">
        <f>'[1]9.1.1. sz. mell. '!C124+'[1]9.1.2. sz. mell.'!C124</f>
        <v>0</v>
      </c>
      <c r="E124" s="50">
        <f t="shared" si="6"/>
        <v>0</v>
      </c>
      <c r="F124" s="30">
        <f t="shared" si="4"/>
        <v>0</v>
      </c>
      <c r="G124" s="45">
        <f>'[1]1.1.sz.mell. '!D129</f>
        <v>0</v>
      </c>
      <c r="H124" s="40">
        <f t="shared" si="5"/>
        <v>0</v>
      </c>
    </row>
    <row r="125" spans="1:8" ht="12" customHeight="1" thickBot="1" x14ac:dyDescent="0.25">
      <c r="A125" s="41" t="s">
        <v>228</v>
      </c>
      <c r="B125" s="92" t="s">
        <v>229</v>
      </c>
      <c r="C125" s="55"/>
      <c r="D125" s="39">
        <f>'[1]9.1.1. sz. mell. '!C125+'[1]9.1.2. sz. mell.'!C125</f>
        <v>0</v>
      </c>
      <c r="E125" s="50">
        <f t="shared" si="6"/>
        <v>0</v>
      </c>
      <c r="F125" s="30">
        <f t="shared" si="4"/>
        <v>0</v>
      </c>
      <c r="G125" s="45">
        <f>'[1]1.1.sz.mell. '!D130</f>
        <v>0</v>
      </c>
      <c r="H125" s="40">
        <f t="shared" si="5"/>
        <v>0</v>
      </c>
    </row>
    <row r="126" spans="1:8" ht="12" customHeight="1" thickBot="1" x14ac:dyDescent="0.25">
      <c r="A126" s="41" t="s">
        <v>230</v>
      </c>
      <c r="B126" s="92" t="s">
        <v>203</v>
      </c>
      <c r="C126" s="55"/>
      <c r="D126" s="39">
        <f>'[1]9.1.1. sz. mell. '!C126+'[1]9.1.2. sz. mell.'!C126</f>
        <v>0</v>
      </c>
      <c r="E126" s="50">
        <f t="shared" si="6"/>
        <v>0</v>
      </c>
      <c r="F126" s="30">
        <f t="shared" si="4"/>
        <v>0</v>
      </c>
      <c r="G126" s="45">
        <f>'[1]1.1.sz.mell. '!D131</f>
        <v>0</v>
      </c>
      <c r="H126" s="40">
        <f t="shared" si="5"/>
        <v>0</v>
      </c>
    </row>
    <row r="127" spans="1:8" ht="12" customHeight="1" thickBot="1" x14ac:dyDescent="0.25">
      <c r="A127" s="41" t="s">
        <v>231</v>
      </c>
      <c r="B127" s="92" t="s">
        <v>232</v>
      </c>
      <c r="C127" s="55"/>
      <c r="D127" s="39">
        <f>'[1]9.1.1. sz. mell. '!C127+'[1]9.1.2. sz. mell.'!C127</f>
        <v>0</v>
      </c>
      <c r="E127" s="50">
        <f t="shared" si="6"/>
        <v>0</v>
      </c>
      <c r="F127" s="30">
        <f t="shared" si="4"/>
        <v>0</v>
      </c>
      <c r="G127" s="45">
        <f>'[1]1.1.sz.mell. '!D132</f>
        <v>0</v>
      </c>
      <c r="H127" s="40">
        <f t="shared" si="5"/>
        <v>0</v>
      </c>
    </row>
    <row r="128" spans="1:8" ht="12" customHeight="1" thickBot="1" x14ac:dyDescent="0.25">
      <c r="A128" s="93" t="s">
        <v>233</v>
      </c>
      <c r="B128" s="92" t="s">
        <v>234</v>
      </c>
      <c r="C128" s="60">
        <f>7001899+900000</f>
        <v>7901899</v>
      </c>
      <c r="D128" s="39">
        <f>'[1]9.1.1. sz. mell. '!C128+'[1]9.1.2. sz. mell.'!C128</f>
        <v>7901899</v>
      </c>
      <c r="E128" s="56">
        <f t="shared" si="6"/>
        <v>0</v>
      </c>
      <c r="F128" s="30">
        <f t="shared" si="4"/>
        <v>0</v>
      </c>
      <c r="G128" s="45">
        <f>'[1]1.1.sz.mell. '!D133</f>
        <v>7901899</v>
      </c>
      <c r="H128" s="40">
        <f t="shared" si="5"/>
        <v>0</v>
      </c>
    </row>
    <row r="129" spans="1:9" ht="12" customHeight="1" thickBot="1" x14ac:dyDescent="0.25">
      <c r="A129" s="36" t="s">
        <v>41</v>
      </c>
      <c r="B129" s="103" t="s">
        <v>235</v>
      </c>
      <c r="C129" s="38">
        <f>+C94+C115</f>
        <v>1763913569</v>
      </c>
      <c r="D129" s="39">
        <f>'[1]9.1.1. sz. mell. '!C129+'[1]9.1.2. sz. mell.'!C129</f>
        <v>1763913569</v>
      </c>
      <c r="E129" s="39">
        <f t="shared" si="6"/>
        <v>0</v>
      </c>
      <c r="F129" s="30">
        <f t="shared" si="4"/>
        <v>0</v>
      </c>
      <c r="G129" s="45">
        <f>'[1]1.1.sz.mell. '!D134</f>
        <v>1763913569</v>
      </c>
      <c r="H129" s="40">
        <f t="shared" si="5"/>
        <v>0</v>
      </c>
    </row>
    <row r="130" spans="1:9" ht="12" customHeight="1" thickBot="1" x14ac:dyDescent="0.25">
      <c r="A130" s="36" t="s">
        <v>236</v>
      </c>
      <c r="B130" s="103" t="s">
        <v>237</v>
      </c>
      <c r="C130" s="38">
        <f>+C131+C132+C133</f>
        <v>726038434</v>
      </c>
      <c r="D130" s="39">
        <f>'[1]9.1.1. sz. mell. '!C130+'[1]9.1.2. sz. mell.'!C130</f>
        <v>726038434</v>
      </c>
      <c r="E130" s="39">
        <f t="shared" si="6"/>
        <v>0</v>
      </c>
      <c r="F130" s="30">
        <f t="shared" si="4"/>
        <v>0</v>
      </c>
      <c r="G130" s="45">
        <f>'[1]1.1.sz.mell. '!D135</f>
        <v>726038434</v>
      </c>
      <c r="H130" s="40">
        <f t="shared" si="5"/>
        <v>0</v>
      </c>
    </row>
    <row r="131" spans="1:9" s="84" customFormat="1" ht="12" customHeight="1" thickBot="1" x14ac:dyDescent="0.25">
      <c r="A131" s="41" t="s">
        <v>57</v>
      </c>
      <c r="B131" s="104" t="s">
        <v>238</v>
      </c>
      <c r="C131" s="59">
        <v>26038434</v>
      </c>
      <c r="D131" s="39">
        <f>'[1]9.1.1. sz. mell. '!C131+'[1]9.1.2. sz. mell.'!C131</f>
        <v>26038434</v>
      </c>
      <c r="E131" s="44">
        <f t="shared" si="6"/>
        <v>0</v>
      </c>
      <c r="F131" s="30">
        <f t="shared" si="4"/>
        <v>0</v>
      </c>
      <c r="G131" s="45">
        <f>'[1]1.1.sz.mell. '!D136</f>
        <v>26038434</v>
      </c>
      <c r="H131" s="40">
        <f t="shared" si="5"/>
        <v>0</v>
      </c>
    </row>
    <row r="132" spans="1:9" ht="12" customHeight="1" thickBot="1" x14ac:dyDescent="0.25">
      <c r="A132" s="41" t="s">
        <v>63</v>
      </c>
      <c r="B132" s="104" t="s">
        <v>239</v>
      </c>
      <c r="C132" s="55">
        <v>700000000</v>
      </c>
      <c r="D132" s="39">
        <f>'[1]9.1.1. sz. mell. '!C132+'[1]9.1.2. sz. mell.'!C132</f>
        <v>700000000</v>
      </c>
      <c r="E132" s="50">
        <f t="shared" si="6"/>
        <v>0</v>
      </c>
      <c r="F132" s="30">
        <f t="shared" si="4"/>
        <v>0</v>
      </c>
      <c r="G132" s="45">
        <f>'[1]1.1.sz.mell. '!D137</f>
        <v>700000000</v>
      </c>
      <c r="H132" s="40">
        <f t="shared" si="5"/>
        <v>0</v>
      </c>
    </row>
    <row r="133" spans="1:9" ht="12" customHeight="1" thickBot="1" x14ac:dyDescent="0.25">
      <c r="A133" s="93" t="s">
        <v>240</v>
      </c>
      <c r="B133" s="105" t="s">
        <v>241</v>
      </c>
      <c r="C133" s="55"/>
      <c r="D133" s="39">
        <f>'[1]9.1.1. sz. mell. '!C133+'[1]9.1.2. sz. mell.'!C133</f>
        <v>0</v>
      </c>
      <c r="E133" s="56">
        <f t="shared" si="6"/>
        <v>0</v>
      </c>
      <c r="F133" s="30">
        <f t="shared" si="4"/>
        <v>0</v>
      </c>
      <c r="G133" s="45">
        <f>'[1]1.1.sz.mell. '!D138</f>
        <v>0</v>
      </c>
      <c r="H133" s="40">
        <f t="shared" si="5"/>
        <v>0</v>
      </c>
    </row>
    <row r="134" spans="1:9" ht="12" customHeight="1" thickBot="1" x14ac:dyDescent="0.25">
      <c r="A134" s="36" t="s">
        <v>71</v>
      </c>
      <c r="B134" s="103" t="s">
        <v>242</v>
      </c>
      <c r="C134" s="38">
        <f>+C135+C136+C137+C138+C139+C140</f>
        <v>0</v>
      </c>
      <c r="D134" s="39">
        <f>'[1]9.1.1. sz. mell. '!C134+'[1]9.1.2. sz. mell.'!C134</f>
        <v>0</v>
      </c>
      <c r="E134" s="39">
        <f t="shared" si="6"/>
        <v>0</v>
      </c>
      <c r="F134" s="30">
        <f t="shared" si="4"/>
        <v>0</v>
      </c>
      <c r="G134" s="45">
        <f>'[1]1.1.sz.mell. '!D139</f>
        <v>0</v>
      </c>
      <c r="H134" s="40">
        <f t="shared" si="5"/>
        <v>0</v>
      </c>
    </row>
    <row r="135" spans="1:9" ht="12" customHeight="1" thickBot="1" x14ac:dyDescent="0.25">
      <c r="A135" s="41" t="s">
        <v>73</v>
      </c>
      <c r="B135" s="104" t="s">
        <v>243</v>
      </c>
      <c r="C135" s="55"/>
      <c r="D135" s="39">
        <f>'[1]9.1.1. sz. mell. '!C135+'[1]9.1.2. sz. mell.'!C135</f>
        <v>0</v>
      </c>
      <c r="E135" s="44">
        <f t="shared" si="6"/>
        <v>0</v>
      </c>
      <c r="F135" s="30">
        <f t="shared" si="4"/>
        <v>0</v>
      </c>
      <c r="G135" s="45">
        <f>'[1]1.1.sz.mell. '!D140</f>
        <v>0</v>
      </c>
      <c r="H135" s="40">
        <f t="shared" si="5"/>
        <v>0</v>
      </c>
    </row>
    <row r="136" spans="1:9" ht="12" customHeight="1" thickBot="1" x14ac:dyDescent="0.25">
      <c r="A136" s="41" t="s">
        <v>75</v>
      </c>
      <c r="B136" s="104" t="s">
        <v>244</v>
      </c>
      <c r="C136" s="55"/>
      <c r="D136" s="39">
        <f>'[1]9.1.1. sz. mell. '!C136+'[1]9.1.2. sz. mell.'!C136</f>
        <v>0</v>
      </c>
      <c r="E136" s="50">
        <f t="shared" si="6"/>
        <v>0</v>
      </c>
      <c r="F136" s="30">
        <f t="shared" si="4"/>
        <v>0</v>
      </c>
      <c r="G136" s="45">
        <f>'[1]1.1.sz.mell. '!D141</f>
        <v>0</v>
      </c>
      <c r="H136" s="40">
        <f t="shared" si="5"/>
        <v>0</v>
      </c>
    </row>
    <row r="137" spans="1:9" ht="12" customHeight="1" thickBot="1" x14ac:dyDescent="0.25">
      <c r="A137" s="41" t="s">
        <v>77</v>
      </c>
      <c r="B137" s="104" t="s">
        <v>245</v>
      </c>
      <c r="C137" s="55"/>
      <c r="D137" s="39">
        <f>'[1]9.1.1. sz. mell. '!C137+'[1]9.1.2. sz. mell.'!C137</f>
        <v>0</v>
      </c>
      <c r="E137" s="50">
        <f t="shared" si="6"/>
        <v>0</v>
      </c>
      <c r="F137" s="30">
        <f t="shared" si="4"/>
        <v>0</v>
      </c>
      <c r="G137" s="45">
        <f>'[1]1.1.sz.mell. '!D142</f>
        <v>0</v>
      </c>
      <c r="H137" s="40">
        <f t="shared" si="5"/>
        <v>0</v>
      </c>
    </row>
    <row r="138" spans="1:9" ht="12" customHeight="1" thickBot="1" x14ac:dyDescent="0.25">
      <c r="A138" s="41" t="s">
        <v>79</v>
      </c>
      <c r="B138" s="104" t="s">
        <v>246</v>
      </c>
      <c r="C138" s="55"/>
      <c r="D138" s="39">
        <f>'[1]9.1.1. sz. mell. '!C138+'[1]9.1.2. sz. mell.'!C138</f>
        <v>0</v>
      </c>
      <c r="E138" s="50">
        <f t="shared" si="6"/>
        <v>0</v>
      </c>
      <c r="F138" s="30">
        <f t="shared" ref="F138:F158" si="7">C138-D138</f>
        <v>0</v>
      </c>
      <c r="G138" s="45">
        <f>'[1]1.1.sz.mell. '!D143</f>
        <v>0</v>
      </c>
      <c r="H138" s="40">
        <f t="shared" ref="H138:H158" si="8">G138-C138</f>
        <v>0</v>
      </c>
    </row>
    <row r="139" spans="1:9" ht="12" customHeight="1" thickBot="1" x14ac:dyDescent="0.25">
      <c r="A139" s="41" t="s">
        <v>81</v>
      </c>
      <c r="B139" s="104" t="s">
        <v>247</v>
      </c>
      <c r="C139" s="55"/>
      <c r="D139" s="39">
        <f>'[1]9.1.1. sz. mell. '!C139+'[1]9.1.2. sz. mell.'!C139</f>
        <v>0</v>
      </c>
      <c r="E139" s="50">
        <f t="shared" si="6"/>
        <v>0</v>
      </c>
      <c r="F139" s="30">
        <f t="shared" si="7"/>
        <v>0</v>
      </c>
      <c r="G139" s="45">
        <f>'[1]1.1.sz.mell. '!D144</f>
        <v>0</v>
      </c>
      <c r="H139" s="40">
        <f t="shared" si="8"/>
        <v>0</v>
      </c>
    </row>
    <row r="140" spans="1:9" s="84" customFormat="1" ht="12" customHeight="1" thickBot="1" x14ac:dyDescent="0.25">
      <c r="A140" s="93" t="s">
        <v>83</v>
      </c>
      <c r="B140" s="105" t="s">
        <v>248</v>
      </c>
      <c r="C140" s="55"/>
      <c r="D140" s="39">
        <f>'[1]9.1.1. sz. mell. '!C140+'[1]9.1.2. sz. mell.'!C140</f>
        <v>0</v>
      </c>
      <c r="E140" s="56">
        <f t="shared" si="6"/>
        <v>0</v>
      </c>
      <c r="F140" s="30">
        <f t="shared" si="7"/>
        <v>0</v>
      </c>
      <c r="G140" s="45">
        <f>'[1]1.1.sz.mell. '!D145</f>
        <v>0</v>
      </c>
      <c r="H140" s="40">
        <f t="shared" si="8"/>
        <v>0</v>
      </c>
    </row>
    <row r="141" spans="1:9" ht="12" customHeight="1" thickBot="1" x14ac:dyDescent="0.25">
      <c r="A141" s="36" t="s">
        <v>95</v>
      </c>
      <c r="B141" s="103" t="s">
        <v>249</v>
      </c>
      <c r="C141" s="62">
        <f>+C142+C143+C144+C145</f>
        <v>0</v>
      </c>
      <c r="D141" s="39">
        <f>'[1]9.1.1. sz. mell. '!C141+'[1]9.1.2. sz. mell.'!C141</f>
        <v>0</v>
      </c>
      <c r="E141" s="39">
        <f t="shared" si="6"/>
        <v>0</v>
      </c>
      <c r="F141" s="30">
        <f t="shared" si="7"/>
        <v>0</v>
      </c>
      <c r="G141" s="45">
        <f>'[1]1.1.sz.mell. '!D146</f>
        <v>0</v>
      </c>
      <c r="H141" s="40">
        <f t="shared" si="8"/>
        <v>0</v>
      </c>
      <c r="I141" s="106"/>
    </row>
    <row r="142" spans="1:9" ht="16.5" thickBot="1" x14ac:dyDescent="0.25">
      <c r="A142" s="41" t="s">
        <v>97</v>
      </c>
      <c r="B142" s="104" t="s">
        <v>250</v>
      </c>
      <c r="C142" s="55"/>
      <c r="D142" s="39">
        <f>'[1]9.1.1. sz. mell. '!C142+'[1]9.1.2. sz. mell.'!C142</f>
        <v>0</v>
      </c>
      <c r="E142" s="44">
        <f t="shared" si="6"/>
        <v>0</v>
      </c>
      <c r="F142" s="30">
        <f t="shared" si="7"/>
        <v>0</v>
      </c>
      <c r="G142" s="45">
        <f>'[1]1.1.sz.mell. '!D147</f>
        <v>0</v>
      </c>
      <c r="H142" s="40">
        <f t="shared" si="8"/>
        <v>0</v>
      </c>
    </row>
    <row r="143" spans="1:9" ht="12" customHeight="1" thickBot="1" x14ac:dyDescent="0.25">
      <c r="A143" s="41" t="s">
        <v>99</v>
      </c>
      <c r="B143" s="104" t="s">
        <v>251</v>
      </c>
      <c r="C143" s="55"/>
      <c r="D143" s="39">
        <f>'[1]9.1.1. sz. mell. '!C143+'[1]9.1.2. sz. mell.'!C143</f>
        <v>0</v>
      </c>
      <c r="E143" s="50">
        <f t="shared" si="6"/>
        <v>0</v>
      </c>
      <c r="F143" s="30">
        <f t="shared" si="7"/>
        <v>0</v>
      </c>
      <c r="G143" s="45">
        <f>'[1]1.1.sz.mell. '!D148</f>
        <v>0</v>
      </c>
      <c r="H143" s="40">
        <f t="shared" si="8"/>
        <v>0</v>
      </c>
    </row>
    <row r="144" spans="1:9" s="84" customFormat="1" ht="12" customHeight="1" thickBot="1" x14ac:dyDescent="0.25">
      <c r="A144" s="41" t="s">
        <v>101</v>
      </c>
      <c r="B144" s="104" t="s">
        <v>252</v>
      </c>
      <c r="C144" s="55"/>
      <c r="D144" s="39">
        <f>'[1]9.1.1. sz. mell. '!C144+'[1]9.1.2. sz. mell.'!C144</f>
        <v>0</v>
      </c>
      <c r="E144" s="50">
        <f t="shared" si="6"/>
        <v>0</v>
      </c>
      <c r="F144" s="30">
        <f t="shared" si="7"/>
        <v>0</v>
      </c>
      <c r="G144" s="45">
        <f>'[1]1.1.sz.mell. '!D149</f>
        <v>0</v>
      </c>
      <c r="H144" s="40">
        <f t="shared" si="8"/>
        <v>0</v>
      </c>
    </row>
    <row r="145" spans="1:8" s="84" customFormat="1" ht="12" customHeight="1" thickBot="1" x14ac:dyDescent="0.25">
      <c r="A145" s="93" t="s">
        <v>103</v>
      </c>
      <c r="B145" s="105" t="s">
        <v>253</v>
      </c>
      <c r="C145" s="55"/>
      <c r="D145" s="39">
        <f>'[1]9.1.1. sz. mell. '!C145+'[1]9.1.2. sz. mell.'!C145</f>
        <v>0</v>
      </c>
      <c r="E145" s="56">
        <f t="shared" si="6"/>
        <v>0</v>
      </c>
      <c r="F145" s="30">
        <f t="shared" si="7"/>
        <v>0</v>
      </c>
      <c r="G145" s="45">
        <f>'[1]1.1.sz.mell. '!D150</f>
        <v>0</v>
      </c>
      <c r="H145" s="40">
        <f t="shared" si="8"/>
        <v>0</v>
      </c>
    </row>
    <row r="146" spans="1:8" s="84" customFormat="1" ht="12" customHeight="1" thickBot="1" x14ac:dyDescent="0.25">
      <c r="A146" s="36" t="s">
        <v>254</v>
      </c>
      <c r="B146" s="103" t="s">
        <v>255</v>
      </c>
      <c r="C146" s="107">
        <f>+C147+C148+C149+C150+C151</f>
        <v>0</v>
      </c>
      <c r="D146" s="39">
        <f>'[1]9.1.1. sz. mell. '!C146+'[1]9.1.2. sz. mell.'!C146</f>
        <v>0</v>
      </c>
      <c r="E146" s="39">
        <f t="shared" si="6"/>
        <v>0</v>
      </c>
      <c r="F146" s="30">
        <f t="shared" si="7"/>
        <v>0</v>
      </c>
      <c r="G146" s="45">
        <f>'[1]1.1.sz.mell. '!D151</f>
        <v>0</v>
      </c>
      <c r="H146" s="40">
        <f t="shared" si="8"/>
        <v>0</v>
      </c>
    </row>
    <row r="147" spans="1:8" s="84" customFormat="1" ht="12" customHeight="1" thickBot="1" x14ac:dyDescent="0.25">
      <c r="A147" s="41" t="s">
        <v>109</v>
      </c>
      <c r="B147" s="104" t="s">
        <v>256</v>
      </c>
      <c r="C147" s="55"/>
      <c r="D147" s="39">
        <f>'[1]9.1.1. sz. mell. '!C147+'[1]9.1.2. sz. mell.'!C147</f>
        <v>0</v>
      </c>
      <c r="E147" s="44">
        <f t="shared" si="6"/>
        <v>0</v>
      </c>
      <c r="F147" s="30">
        <f t="shared" si="7"/>
        <v>0</v>
      </c>
      <c r="G147" s="45">
        <f>'[1]1.1.sz.mell. '!D152</f>
        <v>0</v>
      </c>
      <c r="H147" s="40">
        <f t="shared" si="8"/>
        <v>0</v>
      </c>
    </row>
    <row r="148" spans="1:8" s="84" customFormat="1" ht="12" customHeight="1" thickBot="1" x14ac:dyDescent="0.25">
      <c r="A148" s="41" t="s">
        <v>111</v>
      </c>
      <c r="B148" s="104" t="s">
        <v>257</v>
      </c>
      <c r="C148" s="55"/>
      <c r="D148" s="39">
        <f>'[1]9.1.1. sz. mell. '!C148+'[1]9.1.2. sz. mell.'!C148</f>
        <v>0</v>
      </c>
      <c r="E148" s="50">
        <f t="shared" si="6"/>
        <v>0</v>
      </c>
      <c r="F148" s="30">
        <f t="shared" si="7"/>
        <v>0</v>
      </c>
      <c r="G148" s="45">
        <f>'[1]1.1.sz.mell. '!D153</f>
        <v>0</v>
      </c>
      <c r="H148" s="40">
        <f t="shared" si="8"/>
        <v>0</v>
      </c>
    </row>
    <row r="149" spans="1:8" s="84" customFormat="1" ht="12" customHeight="1" thickBot="1" x14ac:dyDescent="0.25">
      <c r="A149" s="41" t="s">
        <v>113</v>
      </c>
      <c r="B149" s="104" t="s">
        <v>258</v>
      </c>
      <c r="C149" s="55"/>
      <c r="D149" s="39">
        <f>'[1]9.1.1. sz. mell. '!C149+'[1]9.1.2. sz. mell.'!C149</f>
        <v>0</v>
      </c>
      <c r="E149" s="50">
        <f t="shared" si="6"/>
        <v>0</v>
      </c>
      <c r="F149" s="30">
        <f t="shared" si="7"/>
        <v>0</v>
      </c>
      <c r="G149" s="45">
        <f>'[1]1.1.sz.mell. '!D154</f>
        <v>0</v>
      </c>
      <c r="H149" s="40">
        <f t="shared" si="8"/>
        <v>0</v>
      </c>
    </row>
    <row r="150" spans="1:8" s="84" customFormat="1" ht="12" customHeight="1" thickBot="1" x14ac:dyDescent="0.25">
      <c r="A150" s="41" t="s">
        <v>115</v>
      </c>
      <c r="B150" s="104" t="s">
        <v>259</v>
      </c>
      <c r="C150" s="55"/>
      <c r="D150" s="39">
        <f>'[1]9.1.1. sz. mell. '!C150+'[1]9.1.2. sz. mell.'!C150</f>
        <v>0</v>
      </c>
      <c r="E150" s="50">
        <f t="shared" si="6"/>
        <v>0</v>
      </c>
      <c r="F150" s="30">
        <f t="shared" si="7"/>
        <v>0</v>
      </c>
      <c r="G150" s="45">
        <f>'[1]1.1.sz.mell. '!D155</f>
        <v>0</v>
      </c>
      <c r="H150" s="40">
        <f t="shared" si="8"/>
        <v>0</v>
      </c>
    </row>
    <row r="151" spans="1:8" ht="12.75" customHeight="1" thickBot="1" x14ac:dyDescent="0.25">
      <c r="A151" s="93" t="s">
        <v>260</v>
      </c>
      <c r="B151" s="105" t="s">
        <v>261</v>
      </c>
      <c r="C151" s="65"/>
      <c r="D151" s="39">
        <f>'[1]9.1.1. sz. mell. '!C151+'[1]9.1.2. sz. mell.'!C151</f>
        <v>0</v>
      </c>
      <c r="E151" s="56">
        <f t="shared" si="6"/>
        <v>0</v>
      </c>
      <c r="F151" s="30">
        <f t="shared" si="7"/>
        <v>0</v>
      </c>
      <c r="G151" s="45">
        <f>'[1]1.1.sz.mell. '!D156</f>
        <v>0</v>
      </c>
      <c r="H151" s="40">
        <f t="shared" si="8"/>
        <v>0</v>
      </c>
    </row>
    <row r="152" spans="1:8" ht="12.75" customHeight="1" thickBot="1" x14ac:dyDescent="0.25">
      <c r="A152" s="108" t="s">
        <v>117</v>
      </c>
      <c r="B152" s="103" t="s">
        <v>262</v>
      </c>
      <c r="C152" s="107"/>
      <c r="D152" s="39">
        <f>'[1]9.1.1. sz. mell. '!C152+'[1]9.1.2. sz. mell.'!C152</f>
        <v>0</v>
      </c>
      <c r="E152" s="39">
        <f t="shared" si="6"/>
        <v>0</v>
      </c>
      <c r="F152" s="30">
        <f t="shared" si="7"/>
        <v>0</v>
      </c>
      <c r="G152" s="45">
        <f>'[1]1.1.sz.mell. '!D157</f>
        <v>0</v>
      </c>
      <c r="H152" s="40">
        <f t="shared" si="8"/>
        <v>0</v>
      </c>
    </row>
    <row r="153" spans="1:8" ht="12.75" customHeight="1" thickBot="1" x14ac:dyDescent="0.25">
      <c r="A153" s="108" t="s">
        <v>127</v>
      </c>
      <c r="B153" s="103" t="s">
        <v>263</v>
      </c>
      <c r="C153" s="107"/>
      <c r="D153" s="39">
        <f>'[1]9.1.1. sz. mell. '!C153+'[1]9.1.2. sz. mell.'!C153</f>
        <v>0</v>
      </c>
      <c r="E153" s="109">
        <f t="shared" si="6"/>
        <v>0</v>
      </c>
      <c r="F153" s="30">
        <f t="shared" si="7"/>
        <v>0</v>
      </c>
      <c r="G153" s="45">
        <f>'[1]1.1.sz.mell. '!D158</f>
        <v>0</v>
      </c>
      <c r="H153" s="40">
        <f t="shared" si="8"/>
        <v>0</v>
      </c>
    </row>
    <row r="154" spans="1:8" ht="12" customHeight="1" thickBot="1" x14ac:dyDescent="0.25">
      <c r="A154" s="36" t="s">
        <v>264</v>
      </c>
      <c r="B154" s="103" t="s">
        <v>265</v>
      </c>
      <c r="C154" s="110">
        <f>+C130+C134+C141+C146+C152+C153</f>
        <v>726038434</v>
      </c>
      <c r="D154" s="39">
        <f>'[1]9.1.1. sz. mell. '!C154+'[1]9.1.2. sz. mell.'!C154</f>
        <v>726038434</v>
      </c>
      <c r="E154" s="39">
        <f t="shared" si="6"/>
        <v>0</v>
      </c>
      <c r="F154" s="30">
        <f t="shared" si="7"/>
        <v>0</v>
      </c>
      <c r="G154" s="45">
        <f>'[1]1.1.sz.mell. '!D159</f>
        <v>726038434</v>
      </c>
      <c r="H154" s="40">
        <f t="shared" si="8"/>
        <v>0</v>
      </c>
    </row>
    <row r="155" spans="1:8" ht="15" customHeight="1" thickBot="1" x14ac:dyDescent="0.25">
      <c r="A155" s="111" t="s">
        <v>266</v>
      </c>
      <c r="B155" s="112" t="s">
        <v>267</v>
      </c>
      <c r="C155" s="110">
        <f>+C129+C154</f>
        <v>2489952003</v>
      </c>
      <c r="D155" s="39">
        <f>'[1]9.1.1. sz. mell. '!C155+'[1]9.1.2. sz. mell.'!C155</f>
        <v>2489952003</v>
      </c>
      <c r="E155" s="39">
        <f t="shared" si="6"/>
        <v>0</v>
      </c>
      <c r="F155" s="30">
        <f t="shared" si="7"/>
        <v>0</v>
      </c>
      <c r="G155" s="45">
        <f>'[1]1.1.sz.mell. '!D160</f>
        <v>2489952003</v>
      </c>
      <c r="H155" s="40">
        <f t="shared" si="8"/>
        <v>0</v>
      </c>
    </row>
    <row r="156" spans="1:8" ht="16.5" thickBot="1" x14ac:dyDescent="0.25">
      <c r="D156" s="39">
        <f>'[1]9.1.1. sz. mell. '!C156+'[1]9.1.2. sz. mell.'!C156</f>
        <v>0</v>
      </c>
      <c r="E156" s="39">
        <f t="shared" si="6"/>
        <v>0</v>
      </c>
      <c r="F156" s="30">
        <f t="shared" si="7"/>
        <v>0</v>
      </c>
      <c r="G156" s="45">
        <f>'[1]1.1.sz.mell. '!D161</f>
        <v>0</v>
      </c>
      <c r="H156" s="40">
        <f t="shared" si="8"/>
        <v>0</v>
      </c>
    </row>
    <row r="157" spans="1:8" ht="15" customHeight="1" thickBot="1" x14ac:dyDescent="0.25">
      <c r="A157" s="116" t="s">
        <v>268</v>
      </c>
      <c r="B157" s="117"/>
      <c r="C157" s="118">
        <v>5</v>
      </c>
      <c r="D157" s="119">
        <f>'[1]9.1.1. sz. mell. '!C157+'[1]9.1.2. sz. mell.'!C157</f>
        <v>6.125</v>
      </c>
      <c r="E157" s="39">
        <f t="shared" si="6"/>
        <v>-1.125</v>
      </c>
      <c r="F157" s="30">
        <f t="shared" si="7"/>
        <v>-1.125</v>
      </c>
      <c r="G157" s="45">
        <f>'[1]1.1.sz.mell. '!D162</f>
        <v>0</v>
      </c>
      <c r="H157" s="40">
        <f t="shared" si="8"/>
        <v>-5</v>
      </c>
    </row>
    <row r="158" spans="1:8" ht="15" customHeight="1" thickBot="1" x14ac:dyDescent="0.25">
      <c r="A158" s="116" t="s">
        <v>269</v>
      </c>
      <c r="B158" s="117"/>
      <c r="C158" s="120">
        <v>1.125</v>
      </c>
      <c r="D158" s="39">
        <f>'[1]9.1.1. sz. mell. '!C158+'[1]9.1.2. sz. mell.'!C158</f>
        <v>0</v>
      </c>
      <c r="E158" s="39">
        <f t="shared" ref="E158" si="9">C158-D158</f>
        <v>1.125</v>
      </c>
      <c r="F158" s="30">
        <f t="shared" si="7"/>
        <v>1.125</v>
      </c>
      <c r="G158" s="45">
        <f>'[1]1.1.sz.mell. '!D163</f>
        <v>0</v>
      </c>
      <c r="H158" s="40">
        <f t="shared" si="8"/>
        <v>-1.125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2020-03-02T13:24:00Z</dcterms:created>
  <dcterms:modified xsi:type="dcterms:W3CDTF">2020-03-02T13:24:01Z</dcterms:modified>
</cp:coreProperties>
</file>