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4" activeTab="0"/>
  </bookViews>
  <sheets>
    <sheet name="2017" sheetId="1" r:id="rId1"/>
    <sheet name="Munka2" sheetId="2" r:id="rId2"/>
    <sheet name="Munka3" sheetId="3" r:id="rId3"/>
  </sheets>
  <definedNames>
    <definedName name="_xlnm.Print_Area" localSheetId="0">'2017'!$B$1:$E$74</definedName>
  </definedNames>
  <calcPr fullCalcOnLoad="1"/>
</workbook>
</file>

<file path=xl/sharedStrings.xml><?xml version="1.0" encoding="utf-8"?>
<sst xmlns="http://schemas.openxmlformats.org/spreadsheetml/2006/main" count="93" uniqueCount="73">
  <si>
    <t>Megnevezés</t>
  </si>
  <si>
    <t>Rovatkód</t>
  </si>
  <si>
    <t>Önkormányzat</t>
  </si>
  <si>
    <t xml:space="preserve">Előirányzat </t>
  </si>
  <si>
    <t xml:space="preserve">Módosított előirányzat </t>
  </si>
  <si>
    <t>Működési ktgvetés módosított kiadásai</t>
  </si>
  <si>
    <t>Személyi juttatások</t>
  </si>
  <si>
    <t>K-1</t>
  </si>
  <si>
    <t>Munkáltatót terhelő járulékok és szociális hozzájárulási adó</t>
  </si>
  <si>
    <t>K-2</t>
  </si>
  <si>
    <t>Dologi kiadások</t>
  </si>
  <si>
    <t>K-3</t>
  </si>
  <si>
    <t>Ellátottak pénzbeni juttatásai</t>
  </si>
  <si>
    <t>K-4</t>
  </si>
  <si>
    <t>Egyéb működési célú  kiadások</t>
  </si>
  <si>
    <t>K-5</t>
  </si>
  <si>
    <t xml:space="preserve"> - ebböl: Működési célú visszafizetendő   támogatások ÁH.n belülre </t>
  </si>
  <si>
    <t>K-506</t>
  </si>
  <si>
    <t xml:space="preserve"> - ebböl: Egyéb működési célú  támogatások ÁH.n kívülre</t>
  </si>
  <si>
    <t>K-512</t>
  </si>
  <si>
    <t>Felhalmozási ktgvetés módosított kiadásai</t>
  </si>
  <si>
    <t>Beruházások</t>
  </si>
  <si>
    <t>K-6</t>
  </si>
  <si>
    <t xml:space="preserve"> - ebböl EU-s forrásból megvalósítható beruházás</t>
  </si>
  <si>
    <t>Felújítások</t>
  </si>
  <si>
    <t>K-7</t>
  </si>
  <si>
    <t xml:space="preserve"> - ebböl EU-s forrásból feújításl</t>
  </si>
  <si>
    <t>Egyéb felhamozási kiadások</t>
  </si>
  <si>
    <t xml:space="preserve"> - ebből Egyéb felhalmozási célú kiadások AH-n kívülre</t>
  </si>
  <si>
    <t>Tartalék</t>
  </si>
  <si>
    <t>Államháztartáson belüli megelőlegezések visszafizetése</t>
  </si>
  <si>
    <t>Finanszírozási kiadások</t>
  </si>
  <si>
    <t>Összesen:</t>
  </si>
  <si>
    <t>Működési ktgvetés módosított bevételei</t>
  </si>
  <si>
    <t>Működési célú tám. Áh-n belülről</t>
  </si>
  <si>
    <t>B1</t>
  </si>
  <si>
    <t>Felhalmozási célú tám. Áh-n belülről</t>
  </si>
  <si>
    <t>B2</t>
  </si>
  <si>
    <t>Közhatalmi bevételek</t>
  </si>
  <si>
    <t>B3</t>
  </si>
  <si>
    <t>Működési bevételek</t>
  </si>
  <si>
    <t>B4</t>
  </si>
  <si>
    <t>Működési célú visszatérítendő támogatások kölcsönök visszatérülése ÁH-n belülről</t>
  </si>
  <si>
    <t>Felhalmozási ktgvetés módosított bevételei</t>
  </si>
  <si>
    <t>Felhalmozási bevételek</t>
  </si>
  <si>
    <t>B-5</t>
  </si>
  <si>
    <t>Egyéb felhalmozási bevételek</t>
  </si>
  <si>
    <t xml:space="preserve"> - ebből: Felhalmozási c. tám. AH-n belülről</t>
  </si>
  <si>
    <t xml:space="preserve"> - ebből: Felhalmozási c. tám. AH-n kívülről</t>
  </si>
  <si>
    <t>Működési célú átvett pénzeszközök</t>
  </si>
  <si>
    <t>B-6</t>
  </si>
  <si>
    <t>Működési célú visszatérítendő támogatások , kölcsönök visszatérítése ÁH-n kívülről</t>
  </si>
  <si>
    <t>Finanszírozási bevételek</t>
  </si>
  <si>
    <t>B-8</t>
  </si>
  <si>
    <t>Eredeti EI Ft</t>
  </si>
  <si>
    <t>Módosított EI ft</t>
  </si>
  <si>
    <t>EI emelés ft</t>
  </si>
  <si>
    <t>Egyéb működési célú kiadások</t>
  </si>
  <si>
    <t>Működési kiadások összesen</t>
  </si>
  <si>
    <t>Összesen</t>
  </si>
  <si>
    <t>Felhalmozási bevételek összesen</t>
  </si>
  <si>
    <t>Felhalmozási kiadások összesen</t>
  </si>
  <si>
    <t>Működési bevételek összesen</t>
  </si>
  <si>
    <t>ÖNKORMÁNYZAT</t>
  </si>
  <si>
    <t>Felhalmozási ktgvetés kiadásai</t>
  </si>
  <si>
    <t>Államháztartáson belúli megelőlegezések visszafizetése</t>
  </si>
  <si>
    <t>Működési c. tám. ÁH-n belülről</t>
  </si>
  <si>
    <t>Felhalmozási c. tám.</t>
  </si>
  <si>
    <t>Működési bevétel</t>
  </si>
  <si>
    <t xml:space="preserve"> Önkormányzatok működési támogatásai</t>
  </si>
  <si>
    <t xml:space="preserve"> Működési c. tám. AH-n belül</t>
  </si>
  <si>
    <t xml:space="preserve"> - ebböl: Tartalékok</t>
  </si>
  <si>
    <t>K-513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</si>
</sst>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0\ _F_t_-;\-* #,##0.00\ _F_t_-;_-* \-??\ _F_t_-;_-@_-"/>
    <numFmt numFmtId="166" formatCode="_-* #,##0\ _F_t_-;\-* #,##0\ _F_t_-;_-* \-??\ _F_t_-;_-@_-"/>
    <numFmt numFmtId="167" formatCode="#,##0_ ;\-#,##0\ 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1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164" fontId="2" fillId="0" borderId="11" xfId="0" applyNumberFormat="1" applyFont="1" applyFill="1" applyBorder="1" applyAlignment="1">
      <alignment/>
    </xf>
    <xf numFmtId="164" fontId="7" fillId="0" borderId="10" xfId="40" applyNumberFormat="1" applyFont="1" applyFill="1" applyBorder="1" applyAlignment="1" applyProtection="1">
      <alignment/>
      <protection/>
    </xf>
    <xf numFmtId="166" fontId="7" fillId="0" borderId="11" xfId="4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wrapText="1"/>
    </xf>
    <xf numFmtId="164" fontId="3" fillId="0" borderId="10" xfId="40" applyNumberFormat="1" applyFont="1" applyFill="1" applyBorder="1" applyAlignment="1" applyProtection="1">
      <alignment/>
      <protection/>
    </xf>
    <xf numFmtId="166" fontId="2" fillId="0" borderId="11" xfId="40" applyNumberFormat="1" applyFont="1" applyFill="1" applyBorder="1" applyAlignment="1" applyProtection="1">
      <alignment horizontal="center"/>
      <protection/>
    </xf>
    <xf numFmtId="164" fontId="2" fillId="0" borderId="11" xfId="0" applyNumberFormat="1" applyFont="1" applyFill="1" applyBorder="1" applyAlignment="1">
      <alignment vertical="center"/>
    </xf>
    <xf numFmtId="164" fontId="3" fillId="0" borderId="10" xfId="40" applyNumberFormat="1" applyFont="1" applyFill="1" applyBorder="1" applyAlignment="1" applyProtection="1">
      <alignment vertical="center"/>
      <protection/>
    </xf>
    <xf numFmtId="166" fontId="2" fillId="0" borderId="11" xfId="40" applyNumberFormat="1" applyFont="1" applyFill="1" applyBorder="1" applyAlignment="1" applyProtection="1">
      <alignment horizontal="center" vertical="center"/>
      <protection/>
    </xf>
    <xf numFmtId="166" fontId="3" fillId="0" borderId="11" xfId="40" applyNumberFormat="1" applyFont="1" applyFill="1" applyBorder="1" applyAlignment="1" applyProtection="1">
      <alignment horizontal="center"/>
      <protection/>
    </xf>
    <xf numFmtId="164" fontId="2" fillId="0" borderId="11" xfId="0" applyNumberFormat="1" applyFont="1" applyFill="1" applyBorder="1" applyAlignment="1">
      <alignment vertical="center" wrapText="1"/>
    </xf>
    <xf numFmtId="164" fontId="7" fillId="0" borderId="11" xfId="40" applyNumberFormat="1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>
      <alignment wrapText="1"/>
    </xf>
    <xf numFmtId="164" fontId="2" fillId="0" borderId="13" xfId="0" applyNumberFormat="1" applyFont="1" applyFill="1" applyBorder="1" applyAlignment="1">
      <alignment/>
    </xf>
    <xf numFmtId="164" fontId="7" fillId="0" borderId="12" xfId="40" applyNumberFormat="1" applyFont="1" applyFill="1" applyBorder="1" applyAlignment="1" applyProtection="1">
      <alignment/>
      <protection/>
    </xf>
    <xf numFmtId="164" fontId="4" fillId="0" borderId="11" xfId="0" applyNumberFormat="1" applyFont="1" applyFill="1" applyBorder="1" applyAlignment="1">
      <alignment/>
    </xf>
    <xf numFmtId="166" fontId="7" fillId="0" borderId="13" xfId="4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>
      <alignment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166" fontId="3" fillId="0" borderId="0" xfId="0" applyNumberFormat="1" applyFont="1" applyFill="1" applyAlignment="1">
      <alignment horizont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164" fontId="7" fillId="0" borderId="20" xfId="0" applyNumberFormat="1" applyFont="1" applyFill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3" fontId="3" fillId="0" borderId="23" xfId="40" applyNumberFormat="1" applyFont="1" applyFill="1" applyBorder="1" applyAlignment="1" applyProtection="1">
      <alignment/>
      <protection/>
    </xf>
    <xf numFmtId="3" fontId="3" fillId="0" borderId="24" xfId="40" applyNumberFormat="1" applyFont="1" applyFill="1" applyBorder="1" applyAlignment="1" applyProtection="1">
      <alignment horizontal="center"/>
      <protection/>
    </xf>
    <xf numFmtId="3" fontId="3" fillId="0" borderId="25" xfId="40" applyNumberFormat="1" applyFont="1" applyFill="1" applyBorder="1" applyAlignment="1" applyProtection="1">
      <alignment/>
      <protection/>
    </xf>
    <xf numFmtId="3" fontId="3" fillId="0" borderId="11" xfId="40" applyNumberFormat="1" applyFont="1" applyFill="1" applyBorder="1" applyAlignment="1" applyProtection="1">
      <alignment horizontal="center"/>
      <protection/>
    </xf>
    <xf numFmtId="3" fontId="3" fillId="0" borderId="26" xfId="40" applyNumberFormat="1" applyFont="1" applyFill="1" applyBorder="1" applyAlignment="1" applyProtection="1">
      <alignment/>
      <protection/>
    </xf>
    <xf numFmtId="3" fontId="3" fillId="0" borderId="14" xfId="40" applyNumberFormat="1" applyFont="1" applyFill="1" applyBorder="1" applyAlignment="1" applyProtection="1">
      <alignment horizontal="center"/>
      <protection/>
    </xf>
    <xf numFmtId="3" fontId="8" fillId="0" borderId="27" xfId="40" applyNumberFormat="1" applyFont="1" applyFill="1" applyBorder="1" applyAlignment="1" applyProtection="1">
      <alignment/>
      <protection/>
    </xf>
    <xf numFmtId="3" fontId="8" fillId="0" borderId="28" xfId="40" applyNumberFormat="1" applyFont="1" applyFill="1" applyBorder="1" applyAlignment="1" applyProtection="1">
      <alignment/>
      <protection/>
    </xf>
    <xf numFmtId="3" fontId="8" fillId="0" borderId="25" xfId="40" applyNumberFormat="1" applyFont="1" applyFill="1" applyBorder="1" applyAlignment="1" applyProtection="1">
      <alignment/>
      <protection/>
    </xf>
    <xf numFmtId="3" fontId="8" fillId="0" borderId="11" xfId="40" applyNumberFormat="1" applyFont="1" applyFill="1" applyBorder="1" applyAlignment="1" applyProtection="1">
      <alignment/>
      <protection/>
    </xf>
    <xf numFmtId="3" fontId="7" fillId="0" borderId="29" xfId="40" applyNumberFormat="1" applyFont="1" applyFill="1" applyBorder="1" applyAlignment="1" applyProtection="1">
      <alignment/>
      <protection/>
    </xf>
    <xf numFmtId="3" fontId="7" fillId="0" borderId="13" xfId="40" applyNumberFormat="1" applyFont="1" applyFill="1" applyBorder="1" applyAlignment="1" applyProtection="1">
      <alignment horizontal="center"/>
      <protection/>
    </xf>
    <xf numFmtId="3" fontId="3" fillId="0" borderId="23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center" wrapText="1"/>
    </xf>
    <xf numFmtId="164" fontId="7" fillId="0" borderId="11" xfId="40" applyNumberFormat="1" applyFont="1" applyFill="1" applyBorder="1" applyAlignment="1" applyProtection="1">
      <alignment/>
      <protection/>
    </xf>
    <xf numFmtId="164" fontId="7" fillId="0" borderId="13" xfId="40" applyNumberFormat="1" applyFont="1" applyFill="1" applyBorder="1" applyAlignment="1" applyProtection="1">
      <alignment/>
      <protection/>
    </xf>
    <xf numFmtId="0" fontId="5" fillId="0" borderId="17" xfId="0" applyFont="1" applyFill="1" applyBorder="1" applyAlignment="1">
      <alignment horizontal="center" vertical="center" wrapText="1"/>
    </xf>
    <xf numFmtId="164" fontId="5" fillId="0" borderId="28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74"/>
  <sheetViews>
    <sheetView tabSelected="1" zoomScalePageLayoutView="0" workbookViewId="0" topLeftCell="A1">
      <selection activeCell="E57" sqref="E57"/>
    </sheetView>
  </sheetViews>
  <sheetFormatPr defaultColWidth="9.140625" defaultRowHeight="15"/>
  <cols>
    <col min="1" max="1" width="9.140625" style="6" customWidth="1"/>
    <col min="2" max="2" width="42.8515625" style="1" customWidth="1"/>
    <col min="3" max="3" width="13.28125" style="2" customWidth="1"/>
    <col min="4" max="4" width="14.28125" style="3" customWidth="1"/>
    <col min="5" max="5" width="16.421875" style="4" bestFit="1" customWidth="1"/>
    <col min="6" max="6" width="9.140625" style="5" customWidth="1"/>
    <col min="7" max="16384" width="9.140625" style="6" customWidth="1"/>
  </cols>
  <sheetData>
    <row r="2" ht="16.5" thickBot="1"/>
    <row r="3" spans="2:5" ht="19.5" customHeight="1" thickBot="1">
      <c r="B3" s="63" t="s">
        <v>0</v>
      </c>
      <c r="C3" s="64" t="s">
        <v>1</v>
      </c>
      <c r="D3" s="65" t="s">
        <v>2</v>
      </c>
      <c r="E3" s="65"/>
    </row>
    <row r="4" spans="2:5" ht="31.5">
      <c r="B4" s="63"/>
      <c r="C4" s="64"/>
      <c r="D4" s="7" t="s">
        <v>3</v>
      </c>
      <c r="E4" s="8" t="s">
        <v>4</v>
      </c>
    </row>
    <row r="5" spans="2:5" ht="15.75">
      <c r="B5" s="9" t="s">
        <v>5</v>
      </c>
      <c r="C5" s="10"/>
      <c r="D5" s="11">
        <f>D6+D7+D8+D9+D10+D21</f>
        <v>48768466</v>
      </c>
      <c r="E5" s="12">
        <f>E6+E7+E8+E9+E10+E21</f>
        <v>63781969</v>
      </c>
    </row>
    <row r="6" spans="2:5" ht="15.75">
      <c r="B6" s="13" t="s">
        <v>6</v>
      </c>
      <c r="C6" s="10" t="s">
        <v>7</v>
      </c>
      <c r="D6" s="14">
        <v>11278981</v>
      </c>
      <c r="E6" s="15">
        <v>14323775</v>
      </c>
    </row>
    <row r="7" spans="2:5" ht="31.5">
      <c r="B7" s="13" t="s">
        <v>8</v>
      </c>
      <c r="C7" s="16" t="s">
        <v>9</v>
      </c>
      <c r="D7" s="17">
        <v>2020565</v>
      </c>
      <c r="E7" s="18">
        <v>2150565</v>
      </c>
    </row>
    <row r="8" spans="2:5" ht="15.75">
      <c r="B8" s="13" t="s">
        <v>10</v>
      </c>
      <c r="C8" s="10" t="s">
        <v>11</v>
      </c>
      <c r="D8" s="14">
        <v>15537141</v>
      </c>
      <c r="E8" s="15">
        <v>18240688</v>
      </c>
    </row>
    <row r="9" spans="2:5" ht="15.75">
      <c r="B9" s="13" t="s">
        <v>12</v>
      </c>
      <c r="C9" s="10" t="s">
        <v>13</v>
      </c>
      <c r="D9" s="14">
        <v>5435000</v>
      </c>
      <c r="E9" s="19">
        <v>5435000</v>
      </c>
    </row>
    <row r="10" spans="2:5" ht="15.75">
      <c r="B10" s="13" t="s">
        <v>14</v>
      </c>
      <c r="C10" s="10" t="s">
        <v>15</v>
      </c>
      <c r="D10" s="14">
        <f>SUM(D11:D13)</f>
        <v>14496779</v>
      </c>
      <c r="E10" s="14">
        <f>SUM(E11:E13)</f>
        <v>23631941</v>
      </c>
    </row>
    <row r="11" spans="2:5" ht="31.5">
      <c r="B11" s="13" t="s">
        <v>16</v>
      </c>
      <c r="C11" s="16" t="s">
        <v>17</v>
      </c>
      <c r="D11" s="14">
        <v>10246779</v>
      </c>
      <c r="E11" s="19">
        <v>10246779</v>
      </c>
    </row>
    <row r="12" spans="2:5" ht="31.5">
      <c r="B12" s="13" t="s">
        <v>18</v>
      </c>
      <c r="C12" s="20" t="s">
        <v>19</v>
      </c>
      <c r="D12" s="14">
        <v>1250000</v>
      </c>
      <c r="E12" s="19">
        <v>1250000</v>
      </c>
    </row>
    <row r="13" spans="2:5" ht="15.75">
      <c r="B13" s="13" t="s">
        <v>71</v>
      </c>
      <c r="C13" s="20" t="s">
        <v>72</v>
      </c>
      <c r="D13" s="14">
        <v>3000000</v>
      </c>
      <c r="E13" s="19">
        <v>12135162</v>
      </c>
    </row>
    <row r="14" spans="2:5" ht="31.5">
      <c r="B14" s="9" t="s">
        <v>20</v>
      </c>
      <c r="C14" s="10"/>
      <c r="D14" s="11">
        <f>D15+D17</f>
        <v>45148936</v>
      </c>
      <c r="E14" s="21">
        <f>E15+E17</f>
        <v>45307152</v>
      </c>
    </row>
    <row r="15" spans="2:5" ht="15.75">
      <c r="B15" s="13" t="s">
        <v>21</v>
      </c>
      <c r="C15" s="10" t="s">
        <v>22</v>
      </c>
      <c r="D15" s="14">
        <v>4209000</v>
      </c>
      <c r="E15" s="15">
        <v>4300933</v>
      </c>
    </row>
    <row r="16" spans="2:5" ht="31.5">
      <c r="B16" s="13" t="s">
        <v>23</v>
      </c>
      <c r="C16" s="10"/>
      <c r="D16" s="14"/>
      <c r="E16" s="19"/>
    </row>
    <row r="17" spans="2:5" ht="15.75">
      <c r="B17" s="13" t="s">
        <v>24</v>
      </c>
      <c r="C17" s="10" t="s">
        <v>25</v>
      </c>
      <c r="D17" s="14">
        <v>40939936</v>
      </c>
      <c r="E17" s="19">
        <v>41006219</v>
      </c>
    </row>
    <row r="18" spans="2:5" ht="15.75">
      <c r="B18" s="13" t="s">
        <v>26</v>
      </c>
      <c r="C18" s="10"/>
      <c r="D18" s="14"/>
      <c r="E18" s="19"/>
    </row>
    <row r="19" spans="2:5" ht="15.75">
      <c r="B19" s="13" t="s">
        <v>27</v>
      </c>
      <c r="C19" s="10"/>
      <c r="D19" s="14"/>
      <c r="E19" s="19"/>
    </row>
    <row r="20" spans="2:5" ht="31.5">
      <c r="B20" s="13" t="s">
        <v>28</v>
      </c>
      <c r="C20" s="10"/>
      <c r="D20" s="14"/>
      <c r="E20" s="19"/>
    </row>
    <row r="21" spans="2:5" ht="15.75">
      <c r="B21" s="9" t="s">
        <v>29</v>
      </c>
      <c r="C21" s="10"/>
      <c r="D21" s="14"/>
      <c r="E21" s="19"/>
    </row>
    <row r="22" spans="2:5" ht="31.5">
      <c r="B22" s="9" t="s">
        <v>30</v>
      </c>
      <c r="C22" s="10"/>
      <c r="D22" s="14"/>
      <c r="E22" s="19">
        <v>1049442</v>
      </c>
    </row>
    <row r="23" spans="2:5" ht="15.75">
      <c r="B23" s="9" t="s">
        <v>31</v>
      </c>
      <c r="C23" s="10"/>
      <c r="D23" s="14">
        <v>1049442</v>
      </c>
      <c r="E23" s="19">
        <v>1049442</v>
      </c>
    </row>
    <row r="24" spans="2:5" ht="16.5" thickBot="1">
      <c r="B24" s="22" t="s">
        <v>32</v>
      </c>
      <c r="C24" s="23"/>
      <c r="D24" s="24">
        <f>D5+D14+D23</f>
        <v>94966844</v>
      </c>
      <c r="E24" s="62">
        <f>E5+E14+E23</f>
        <v>110138563</v>
      </c>
    </row>
    <row r="26" ht="16.5" thickBot="1"/>
    <row r="27" spans="2:5" ht="19.5" customHeight="1" thickBot="1">
      <c r="B27" s="63" t="s">
        <v>0</v>
      </c>
      <c r="C27" s="64" t="s">
        <v>1</v>
      </c>
      <c r="D27" s="65" t="s">
        <v>2</v>
      </c>
      <c r="E27" s="65"/>
    </row>
    <row r="28" spans="2:5" ht="31.5">
      <c r="B28" s="63"/>
      <c r="C28" s="64"/>
      <c r="D28" s="7" t="s">
        <v>3</v>
      </c>
      <c r="E28" s="8" t="s">
        <v>4</v>
      </c>
    </row>
    <row r="29" spans="2:5" ht="15.75">
      <c r="B29" s="9" t="s">
        <v>33</v>
      </c>
      <c r="C29" s="10"/>
      <c r="D29" s="11">
        <f>SUM(D30:D33)</f>
        <v>46376464</v>
      </c>
      <c r="E29" s="61">
        <f>SUM(E30:E33)</f>
        <v>50275817</v>
      </c>
    </row>
    <row r="30" spans="2:5" ht="15.75">
      <c r="B30" s="13" t="s">
        <v>34</v>
      </c>
      <c r="C30" s="10" t="s">
        <v>35</v>
      </c>
      <c r="D30" s="14">
        <v>29112133</v>
      </c>
      <c r="E30" s="19">
        <v>32668600</v>
      </c>
    </row>
    <row r="31" spans="2:5" ht="15.75">
      <c r="B31" s="13" t="s">
        <v>36</v>
      </c>
      <c r="C31" s="10" t="s">
        <v>37</v>
      </c>
      <c r="D31" s="14"/>
      <c r="E31" s="19">
        <v>342886</v>
      </c>
    </row>
    <row r="32" spans="2:5" ht="15.75">
      <c r="B32" s="13" t="s">
        <v>38</v>
      </c>
      <c r="C32" s="10" t="s">
        <v>39</v>
      </c>
      <c r="D32" s="14">
        <v>10590000</v>
      </c>
      <c r="E32" s="19">
        <v>10590000</v>
      </c>
    </row>
    <row r="33" spans="2:5" ht="15.75">
      <c r="B33" s="13" t="s">
        <v>40</v>
      </c>
      <c r="C33" s="10" t="s">
        <v>41</v>
      </c>
      <c r="D33" s="14">
        <v>6674331</v>
      </c>
      <c r="E33" s="19">
        <v>6674331</v>
      </c>
    </row>
    <row r="34" spans="2:5" ht="31.5">
      <c r="B34" s="9" t="s">
        <v>43</v>
      </c>
      <c r="C34" s="10"/>
      <c r="D34" s="11">
        <f>SUM(D35:D39)</f>
        <v>0</v>
      </c>
      <c r="E34" s="61">
        <f>SUM(E35:E39)</f>
        <v>0</v>
      </c>
    </row>
    <row r="35" spans="2:5" ht="15.75">
      <c r="B35" s="13" t="s">
        <v>44</v>
      </c>
      <c r="C35" s="10" t="s">
        <v>45</v>
      </c>
      <c r="D35" s="14"/>
      <c r="E35" s="19"/>
    </row>
    <row r="36" spans="2:5" ht="15.75">
      <c r="B36" s="13" t="s">
        <v>46</v>
      </c>
      <c r="C36" s="10"/>
      <c r="D36" s="14"/>
      <c r="E36" s="19">
        <v>0</v>
      </c>
    </row>
    <row r="37" spans="2:5" ht="15.75">
      <c r="B37" s="13" t="s">
        <v>47</v>
      </c>
      <c r="C37" s="10"/>
      <c r="D37" s="14">
        <v>0</v>
      </c>
      <c r="E37" s="19">
        <v>0</v>
      </c>
    </row>
    <row r="38" spans="2:5" ht="15.75">
      <c r="B38" s="13" t="s">
        <v>48</v>
      </c>
      <c r="C38" s="10"/>
      <c r="D38" s="14">
        <v>0</v>
      </c>
      <c r="E38" s="19"/>
    </row>
    <row r="39" spans="2:5" ht="15.75">
      <c r="B39" s="13" t="s">
        <v>49</v>
      </c>
      <c r="C39" s="10" t="s">
        <v>50</v>
      </c>
      <c r="D39" s="14"/>
      <c r="E39" s="19"/>
    </row>
    <row r="40" spans="2:5" ht="31.5">
      <c r="B40" s="13" t="s">
        <v>51</v>
      </c>
      <c r="C40" s="10"/>
      <c r="D40" s="14"/>
      <c r="E40" s="19"/>
    </row>
    <row r="41" spans="2:5" ht="15.75">
      <c r="B41" s="9" t="s">
        <v>52</v>
      </c>
      <c r="C41" s="25" t="s">
        <v>53</v>
      </c>
      <c r="D41" s="11">
        <v>47540938</v>
      </c>
      <c r="E41" s="12">
        <v>59862746</v>
      </c>
    </row>
    <row r="42" spans="2:5" ht="16.5" thickBot="1">
      <c r="B42" s="22" t="s">
        <v>32</v>
      </c>
      <c r="C42" s="23"/>
      <c r="D42" s="24">
        <f>D34+D29+D41</f>
        <v>93917402</v>
      </c>
      <c r="E42" s="26">
        <f>E34+E29+E41</f>
        <v>110138563</v>
      </c>
    </row>
    <row r="43" ht="15.75">
      <c r="E43" s="27"/>
    </row>
    <row r="44" ht="15.75">
      <c r="E44" s="38"/>
    </row>
    <row r="46" ht="16.5" thickBot="1"/>
    <row r="47" spans="2:5" ht="32.25" thickBot="1">
      <c r="B47" s="39" t="s">
        <v>63</v>
      </c>
      <c r="C47" s="43" t="s">
        <v>54</v>
      </c>
      <c r="D47" s="43" t="s">
        <v>55</v>
      </c>
      <c r="E47" s="44" t="s">
        <v>56</v>
      </c>
    </row>
    <row r="48" spans="2:5" ht="15.75">
      <c r="B48" s="30" t="s">
        <v>6</v>
      </c>
      <c r="C48" s="45">
        <f aca="true" t="shared" si="0" ref="C48:D52">D6</f>
        <v>11278981</v>
      </c>
      <c r="D48" s="45">
        <f t="shared" si="0"/>
        <v>14323775</v>
      </c>
      <c r="E48" s="46">
        <f>D48-C48</f>
        <v>3044794</v>
      </c>
    </row>
    <row r="49" spans="2:5" ht="31.5">
      <c r="B49" s="31" t="s">
        <v>8</v>
      </c>
      <c r="C49" s="47">
        <f t="shared" si="0"/>
        <v>2020565</v>
      </c>
      <c r="D49" s="47">
        <f t="shared" si="0"/>
        <v>2150565</v>
      </c>
      <c r="E49" s="48">
        <f>D49-C49</f>
        <v>130000</v>
      </c>
    </row>
    <row r="50" spans="2:5" ht="15.75">
      <c r="B50" s="31" t="s">
        <v>10</v>
      </c>
      <c r="C50" s="47">
        <f t="shared" si="0"/>
        <v>15537141</v>
      </c>
      <c r="D50" s="47">
        <f t="shared" si="0"/>
        <v>18240688</v>
      </c>
      <c r="E50" s="48">
        <f aca="true" t="shared" si="1" ref="E50:E55">D50-C50</f>
        <v>2703547</v>
      </c>
    </row>
    <row r="51" spans="2:5" ht="15.75">
      <c r="B51" s="31" t="s">
        <v>12</v>
      </c>
      <c r="C51" s="47">
        <f t="shared" si="0"/>
        <v>5435000</v>
      </c>
      <c r="D51" s="47">
        <f t="shared" si="0"/>
        <v>5435000</v>
      </c>
      <c r="E51" s="48">
        <f t="shared" si="1"/>
        <v>0</v>
      </c>
    </row>
    <row r="52" spans="2:5" ht="15.75">
      <c r="B52" s="31" t="s">
        <v>57</v>
      </c>
      <c r="C52" s="47">
        <f t="shared" si="0"/>
        <v>14496779</v>
      </c>
      <c r="D52" s="47">
        <f t="shared" si="0"/>
        <v>23631941</v>
      </c>
      <c r="E52" s="48">
        <f t="shared" si="1"/>
        <v>9135162</v>
      </c>
    </row>
    <row r="53" spans="2:5" ht="15.75">
      <c r="B53" s="31" t="s">
        <v>64</v>
      </c>
      <c r="C53" s="47">
        <f>D14</f>
        <v>45148936</v>
      </c>
      <c r="D53" s="47">
        <f>E14</f>
        <v>45307152</v>
      </c>
      <c r="E53" s="48">
        <f t="shared" si="1"/>
        <v>158216</v>
      </c>
    </row>
    <row r="54" spans="2:5" ht="15.75">
      <c r="B54" s="31" t="s">
        <v>29</v>
      </c>
      <c r="C54" s="47">
        <f aca="true" t="shared" si="2" ref="C54:D56">D21</f>
        <v>0</v>
      </c>
      <c r="D54" s="47">
        <f t="shared" si="2"/>
        <v>0</v>
      </c>
      <c r="E54" s="48">
        <f t="shared" si="1"/>
        <v>0</v>
      </c>
    </row>
    <row r="55" spans="2:5" ht="31.5">
      <c r="B55" s="31" t="s">
        <v>65</v>
      </c>
      <c r="C55" s="47">
        <f t="shared" si="2"/>
        <v>0</v>
      </c>
      <c r="D55" s="47">
        <f t="shared" si="2"/>
        <v>1049442</v>
      </c>
      <c r="E55" s="48">
        <f t="shared" si="1"/>
        <v>1049442</v>
      </c>
    </row>
    <row r="56" spans="2:5" ht="16.5" thickBot="1">
      <c r="B56" s="32" t="s">
        <v>31</v>
      </c>
      <c r="C56" s="49">
        <f t="shared" si="2"/>
        <v>1049442</v>
      </c>
      <c r="D56" s="49">
        <f t="shared" si="2"/>
        <v>1049442</v>
      </c>
      <c r="E56" s="50">
        <f>D56-C56</f>
        <v>0</v>
      </c>
    </row>
    <row r="57" spans="2:5" ht="15.75">
      <c r="B57" s="33" t="s">
        <v>58</v>
      </c>
      <c r="C57" s="51">
        <f>SUM(C48:C52)</f>
        <v>48768466</v>
      </c>
      <c r="D57" s="51">
        <f>SUM(D48:D52)</f>
        <v>63781969</v>
      </c>
      <c r="E57" s="52">
        <f>SUM(E48:E52)</f>
        <v>15013503</v>
      </c>
    </row>
    <row r="58" spans="2:5" ht="15.75">
      <c r="B58" s="34" t="s">
        <v>61</v>
      </c>
      <c r="C58" s="53">
        <f>SUM(C53,C55:C56)+D54</f>
        <v>46198378</v>
      </c>
      <c r="D58" s="53">
        <f>SUM(D53,D56)+D54</f>
        <v>46356594</v>
      </c>
      <c r="E58" s="54">
        <f>SUM(E53,E55:E56)</f>
        <v>1207658</v>
      </c>
    </row>
    <row r="59" spans="2:5" s="41" customFormat="1" ht="16.5" thickBot="1">
      <c r="B59" s="35" t="s">
        <v>59</v>
      </c>
      <c r="C59" s="55">
        <f>SUM(C48:C53,C56)+C54</f>
        <v>94966844</v>
      </c>
      <c r="D59" s="55">
        <f>SUM(D48:D53,D56)+D54</f>
        <v>110138563</v>
      </c>
      <c r="E59" s="56">
        <f>SUM(E57:E58)</f>
        <v>16221161</v>
      </c>
    </row>
    <row r="60" spans="2:3" ht="16.5" thickBot="1">
      <c r="B60" s="36"/>
      <c r="C60" s="3"/>
    </row>
    <row r="61" spans="2:5" ht="32.25" thickBot="1">
      <c r="B61" s="40" t="s">
        <v>63</v>
      </c>
      <c r="C61" s="42" t="s">
        <v>54</v>
      </c>
      <c r="D61" s="42" t="s">
        <v>55</v>
      </c>
      <c r="E61" s="59" t="s">
        <v>56</v>
      </c>
    </row>
    <row r="62" spans="2:5" ht="15.75">
      <c r="B62" s="30" t="s">
        <v>66</v>
      </c>
      <c r="C62" s="57">
        <f aca="true" t="shared" si="3" ref="C62:D65">D30</f>
        <v>29112133</v>
      </c>
      <c r="D62" s="57">
        <f t="shared" si="3"/>
        <v>32668600</v>
      </c>
      <c r="E62" s="60">
        <f>D62-C62</f>
        <v>3556467</v>
      </c>
    </row>
    <row r="63" spans="2:5" ht="15.75">
      <c r="B63" s="31" t="s">
        <v>67</v>
      </c>
      <c r="C63" s="58">
        <f t="shared" si="3"/>
        <v>0</v>
      </c>
      <c r="D63" s="58">
        <f t="shared" si="3"/>
        <v>342886</v>
      </c>
      <c r="E63" s="28">
        <f aca="true" t="shared" si="4" ref="E63:E70">D63-C63</f>
        <v>342886</v>
      </c>
    </row>
    <row r="64" spans="2:5" ht="15.75">
      <c r="B64" s="31" t="s">
        <v>38</v>
      </c>
      <c r="C64" s="58">
        <f t="shared" si="3"/>
        <v>10590000</v>
      </c>
      <c r="D64" s="58">
        <f t="shared" si="3"/>
        <v>10590000</v>
      </c>
      <c r="E64" s="28">
        <f t="shared" si="4"/>
        <v>0</v>
      </c>
    </row>
    <row r="65" spans="2:5" ht="15.75">
      <c r="B65" s="31" t="s">
        <v>68</v>
      </c>
      <c r="C65" s="58">
        <f t="shared" si="3"/>
        <v>6674331</v>
      </c>
      <c r="D65" s="58">
        <f t="shared" si="3"/>
        <v>6674331</v>
      </c>
      <c r="E65" s="28">
        <f t="shared" si="4"/>
        <v>0</v>
      </c>
    </row>
    <row r="66" spans="2:5" ht="31.5">
      <c r="B66" s="31" t="s">
        <v>42</v>
      </c>
      <c r="C66" s="47">
        <f>D40</f>
        <v>0</v>
      </c>
      <c r="D66" s="47">
        <f>E40</f>
        <v>0</v>
      </c>
      <c r="E66" s="28">
        <f t="shared" si="4"/>
        <v>0</v>
      </c>
    </row>
    <row r="67" spans="2:5" ht="15.75">
      <c r="B67" s="31" t="s">
        <v>69</v>
      </c>
      <c r="C67" s="47"/>
      <c r="D67" s="47"/>
      <c r="E67" s="28">
        <f t="shared" si="4"/>
        <v>0</v>
      </c>
    </row>
    <row r="68" spans="2:5" ht="15.75">
      <c r="B68" s="31" t="s">
        <v>70</v>
      </c>
      <c r="C68" s="47"/>
      <c r="D68" s="47"/>
      <c r="E68" s="28">
        <f t="shared" si="4"/>
        <v>0</v>
      </c>
    </row>
    <row r="69" spans="2:5" ht="15.75">
      <c r="B69" s="31" t="s">
        <v>46</v>
      </c>
      <c r="C69" s="47">
        <f>D35</f>
        <v>0</v>
      </c>
      <c r="D69" s="47">
        <f>E35</f>
        <v>0</v>
      </c>
      <c r="E69" s="28">
        <f t="shared" si="4"/>
        <v>0</v>
      </c>
    </row>
    <row r="70" spans="2:5" ht="16.5" thickBot="1">
      <c r="B70" s="32" t="s">
        <v>52</v>
      </c>
      <c r="C70" s="49">
        <f>D41</f>
        <v>47540938</v>
      </c>
      <c r="D70" s="49">
        <f>E41</f>
        <v>59862746</v>
      </c>
      <c r="E70" s="29">
        <f t="shared" si="4"/>
        <v>12321808</v>
      </c>
    </row>
    <row r="71" spans="2:5" ht="15.75">
      <c r="B71" s="33" t="s">
        <v>62</v>
      </c>
      <c r="C71" s="51">
        <f>SUM(C62,C65,C66,C64)</f>
        <v>46376464</v>
      </c>
      <c r="D71" s="51">
        <f>SUM(D62,D65,D66,D64,D68)</f>
        <v>49932931</v>
      </c>
      <c r="E71" s="52">
        <f>SUM(E62,E65,E66,E64)</f>
        <v>3556467</v>
      </c>
    </row>
    <row r="72" spans="2:5" ht="15.75">
      <c r="B72" s="34" t="s">
        <v>60</v>
      </c>
      <c r="C72" s="53">
        <f>SUM(C63,C69:C70)</f>
        <v>47540938</v>
      </c>
      <c r="D72" s="53">
        <f>SUM(D63,D69:D70)</f>
        <v>60205632</v>
      </c>
      <c r="E72" s="54">
        <f>SUM(E63,E69:E70)</f>
        <v>12664694</v>
      </c>
    </row>
    <row r="73" spans="2:5" s="41" customFormat="1" ht="16.5" thickBot="1">
      <c r="B73" s="35" t="s">
        <v>59</v>
      </c>
      <c r="C73" s="55">
        <f>SUM(C62:C70)</f>
        <v>93917402</v>
      </c>
      <c r="D73" s="55">
        <f>SUM(D71:D72)</f>
        <v>110138563</v>
      </c>
      <c r="E73" s="56">
        <f>SUM(E71:E72)</f>
        <v>16221161</v>
      </c>
    </row>
    <row r="74" ht="15.75">
      <c r="B74" s="37"/>
    </row>
  </sheetData>
  <sheetProtection selectLockedCells="1" selectUnlockedCells="1"/>
  <mergeCells count="6">
    <mergeCell ref="B27:B28"/>
    <mergeCell ref="C27:C28"/>
    <mergeCell ref="D27:E27"/>
    <mergeCell ref="B3:B4"/>
    <mergeCell ref="C3:C4"/>
    <mergeCell ref="D3:E3"/>
  </mergeCells>
  <printOptions/>
  <pageMargins left="0" right="0" top="0" bottom="0" header="0" footer="0.5118055555555555"/>
  <pageSetup horizontalDpi="300" verticalDpi="300" orientation="portrait" paperSize="9" scale="70" r:id="rId1"/>
  <headerFooter alignWithMargins="0">
    <oddHeader>&amp;C1.1 melléklet</oddHeader>
  </headerFooter>
  <rowBreaks count="2" manualBreakCount="2">
    <brk id="25" max="255" man="1"/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</dc:creator>
  <cp:keywords/>
  <dc:description/>
  <cp:lastModifiedBy>Klapu1</cp:lastModifiedBy>
  <cp:lastPrinted>2019-08-30T07:27:24Z</cp:lastPrinted>
  <dcterms:created xsi:type="dcterms:W3CDTF">2019-08-29T06:14:45Z</dcterms:created>
  <dcterms:modified xsi:type="dcterms:W3CDTF">2019-09-25T07:19:15Z</dcterms:modified>
  <cp:category/>
  <cp:version/>
  <cp:contentType/>
  <cp:contentStatus/>
</cp:coreProperties>
</file>