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<sst xmlns="http://schemas.openxmlformats.org/spreadsheetml/2006/main" count="426" uniqueCount="415">
  <si>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2019.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</si>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</sst>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174" fontId="25" fillId="0" borderId="10" xfId="0" applyNumberFormat="1" applyFont="1" applyBorder="1" applyAlignment="1">
      <alignment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1">
      <selection activeCell="C82" sqref="C8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551030580</v>
      </c>
      <c r="D19" s="44"/>
      <c r="E19" s="44">
        <v>41437905</v>
      </c>
      <c r="F19" s="18">
        <f>SUM(C19:E19)</f>
        <v>592468485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17143348</v>
      </c>
      <c r="D23" s="44">
        <v>16362760</v>
      </c>
      <c r="E23" s="44">
        <v>300000</v>
      </c>
      <c r="F23" s="18">
        <f>SUM(C23:E23)</f>
        <v>33806108</v>
      </c>
    </row>
    <row r="24" spans="1:6" ht="15">
      <c r="A24" s="45" t="s">
        <v>223</v>
      </c>
      <c r="B24" s="46" t="s">
        <v>224</v>
      </c>
      <c r="C24" s="17">
        <f>SUM(C19:C23)</f>
        <v>568173928</v>
      </c>
      <c r="D24" s="17">
        <f>SUM(D23)</f>
        <v>16362760</v>
      </c>
      <c r="E24" s="17">
        <f>SUM(E19:E23)</f>
        <v>41737905</v>
      </c>
      <c r="F24" s="17">
        <f>SUM(C24:E24)</f>
        <v>626274593</v>
      </c>
    </row>
    <row r="25" spans="1:6" ht="15">
      <c r="A25" s="19" t="s">
        <v>225</v>
      </c>
      <c r="B25" s="46" t="s">
        <v>226</v>
      </c>
      <c r="C25" s="17">
        <v>107997464</v>
      </c>
      <c r="D25" s="17">
        <v>3576682</v>
      </c>
      <c r="E25" s="17">
        <v>8998032</v>
      </c>
      <c r="F25" s="17">
        <f>SUM(C25:E25)</f>
        <v>120572178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38731583</v>
      </c>
      <c r="D29" s="44">
        <v>3450000</v>
      </c>
      <c r="E29" s="44">
        <v>1153709</v>
      </c>
      <c r="F29" s="18">
        <f>SUM(C29:E29)</f>
        <v>43335292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6591095</v>
      </c>
      <c r="D32" s="44"/>
      <c r="E32" s="44">
        <v>462277</v>
      </c>
      <c r="F32" s="18">
        <f>SUM(C32:E32)</f>
        <v>7053372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324421459</v>
      </c>
      <c r="D40" s="48">
        <v>12598031</v>
      </c>
      <c r="E40" s="44">
        <v>12017323</v>
      </c>
      <c r="F40" s="18">
        <f>SUM(C40:E40)</f>
        <v>349036813</v>
      </c>
    </row>
    <row r="41" spans="1:6" ht="15" hidden="1">
      <c r="A41" s="14" t="s">
        <v>257</v>
      </c>
      <c r="B41" s="41" t="s">
        <v>258</v>
      </c>
      <c r="C41" s="44"/>
      <c r="D41" s="48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8"/>
      <c r="E42" s="44"/>
      <c r="F42" s="18"/>
    </row>
    <row r="43" spans="1:6" ht="15">
      <c r="A43" s="15" t="s">
        <v>261</v>
      </c>
      <c r="B43" s="43" t="s">
        <v>262</v>
      </c>
      <c r="C43" s="44">
        <v>1902000</v>
      </c>
      <c r="D43" s="48"/>
      <c r="E43" s="44">
        <v>300000</v>
      </c>
      <c r="F43" s="18">
        <f>SUM(C43:E43)</f>
        <v>2202000</v>
      </c>
    </row>
    <row r="44" spans="1:6" ht="15" hidden="1">
      <c r="A44" s="14" t="s">
        <v>263</v>
      </c>
      <c r="B44" s="41" t="s">
        <v>264</v>
      </c>
      <c r="C44" s="44"/>
      <c r="D44" s="48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8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8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8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8"/>
      <c r="E48" s="44"/>
      <c r="F48" s="18"/>
    </row>
    <row r="49" spans="1:6" ht="15">
      <c r="A49" s="15" t="s">
        <v>273</v>
      </c>
      <c r="B49" s="43" t="s">
        <v>274</v>
      </c>
      <c r="C49" s="44">
        <v>91890414</v>
      </c>
      <c r="D49" s="48">
        <v>4251969</v>
      </c>
      <c r="E49" s="44">
        <v>2894432</v>
      </c>
      <c r="F49" s="18">
        <f>SUM(C49:E49)</f>
        <v>99036815</v>
      </c>
    </row>
    <row r="50" spans="1:6" ht="15">
      <c r="A50" s="19" t="s">
        <v>275</v>
      </c>
      <c r="B50" s="46" t="s">
        <v>276</v>
      </c>
      <c r="C50" s="17">
        <f>SUM(C29:C49)</f>
        <v>463536551</v>
      </c>
      <c r="D50" s="17">
        <f>SUM(D29:D49)</f>
        <v>20300000</v>
      </c>
      <c r="E50" s="17">
        <f>SUM(E29:E49)</f>
        <v>16827741</v>
      </c>
      <c r="F50" s="17">
        <f>SUM(F29:F49)</f>
        <v>500664292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9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9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9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40000000</v>
      </c>
      <c r="D59" s="17"/>
      <c r="E59" s="17"/>
      <c r="F59" s="17">
        <f>SUM(C59:E59)</f>
        <v>40000000</v>
      </c>
    </row>
    <row r="60" spans="1:6" ht="15">
      <c r="A60" s="50" t="s">
        <v>295</v>
      </c>
      <c r="B60" s="41" t="s">
        <v>296</v>
      </c>
      <c r="C60" s="44"/>
      <c r="D60" s="44"/>
      <c r="E60" s="44"/>
      <c r="F60" s="18"/>
    </row>
    <row r="61" spans="1:6" ht="15">
      <c r="A61" s="50" t="s">
        <v>297</v>
      </c>
      <c r="B61" s="41" t="s">
        <v>298</v>
      </c>
      <c r="C61" s="44"/>
      <c r="D61" s="44"/>
      <c r="E61" s="44"/>
      <c r="F61" s="18">
        <f>SUM(C61:E61)</f>
        <v>0</v>
      </c>
    </row>
    <row r="62" spans="1:6" ht="15">
      <c r="A62" s="50" t="s">
        <v>299</v>
      </c>
      <c r="B62" s="41" t="s">
        <v>300</v>
      </c>
      <c r="C62" s="44"/>
      <c r="D62" s="44"/>
      <c r="E62" s="44"/>
      <c r="F62" s="18"/>
    </row>
    <row r="63" spans="1:6" ht="15">
      <c r="A63" s="50" t="s">
        <v>301</v>
      </c>
      <c r="B63" s="41" t="s">
        <v>302</v>
      </c>
      <c r="C63" s="44"/>
      <c r="D63" s="44"/>
      <c r="E63" s="44"/>
      <c r="F63" s="18"/>
    </row>
    <row r="64" spans="1:6" ht="15">
      <c r="A64" s="50" t="s">
        <v>303</v>
      </c>
      <c r="B64" s="41" t="s">
        <v>304</v>
      </c>
      <c r="C64" s="44"/>
      <c r="D64" s="44"/>
      <c r="E64" s="44"/>
      <c r="F64" s="18"/>
    </row>
    <row r="65" spans="1:6" ht="15">
      <c r="A65" s="50" t="s">
        <v>305</v>
      </c>
      <c r="B65" s="41" t="s">
        <v>306</v>
      </c>
      <c r="C65" s="48">
        <v>249742207</v>
      </c>
      <c r="D65" s="44"/>
      <c r="E65" s="44"/>
      <c r="F65" s="18">
        <f>SUM(C65:E65)</f>
        <v>249742207</v>
      </c>
    </row>
    <row r="66" spans="1:6" ht="15">
      <c r="A66" s="50" t="s">
        <v>307</v>
      </c>
      <c r="B66" s="41" t="s">
        <v>308</v>
      </c>
      <c r="C66" s="44"/>
      <c r="D66" s="44"/>
      <c r="E66" s="44"/>
      <c r="F66" s="18"/>
    </row>
    <row r="67" spans="1:6" ht="15">
      <c r="A67" s="50" t="s">
        <v>309</v>
      </c>
      <c r="B67" s="41" t="s">
        <v>310</v>
      </c>
      <c r="C67" s="44"/>
      <c r="D67" s="44"/>
      <c r="E67" s="44"/>
      <c r="F67" s="18"/>
    </row>
    <row r="68" spans="1:6" ht="15">
      <c r="A68" s="50" t="s">
        <v>311</v>
      </c>
      <c r="B68" s="41" t="s">
        <v>312</v>
      </c>
      <c r="C68" s="44"/>
      <c r="D68" s="44"/>
      <c r="E68" s="44"/>
      <c r="F68" s="18"/>
    </row>
    <row r="69" spans="1:6" ht="15">
      <c r="A69" s="51" t="s">
        <v>313</v>
      </c>
      <c r="B69" s="41" t="s">
        <v>314</v>
      </c>
      <c r="C69" s="44"/>
      <c r="D69" s="44"/>
      <c r="E69" s="44"/>
      <c r="F69" s="18"/>
    </row>
    <row r="70" spans="1:6" ht="15">
      <c r="A70" s="50" t="s">
        <v>315</v>
      </c>
      <c r="B70" s="41" t="s">
        <v>316</v>
      </c>
      <c r="C70" s="48">
        <v>58251516</v>
      </c>
      <c r="D70" s="44">
        <v>9856060</v>
      </c>
      <c r="E70" s="44"/>
      <c r="F70" s="18">
        <f>SUM(C70:E70)</f>
        <v>68107576</v>
      </c>
    </row>
    <row r="71" spans="1:6" ht="15">
      <c r="A71" s="51" t="s">
        <v>317</v>
      </c>
      <c r="B71" s="41" t="s">
        <v>318</v>
      </c>
      <c r="C71" s="44">
        <v>2178800</v>
      </c>
      <c r="D71" s="44"/>
      <c r="E71" s="44"/>
      <c r="F71" s="18">
        <f>SUM(C71:E71)</f>
        <v>2178800</v>
      </c>
    </row>
    <row r="72" spans="1:6" ht="15">
      <c r="A72" s="51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310172523</v>
      </c>
      <c r="D73" s="17">
        <f>SUM(D60:D72)</f>
        <v>9856060</v>
      </c>
      <c r="E73" s="17"/>
      <c r="F73" s="17">
        <f>SUM(F60:F72)</f>
        <v>320028583</v>
      </c>
    </row>
    <row r="74" spans="1:6" ht="15.75">
      <c r="A74" s="24" t="s">
        <v>93</v>
      </c>
      <c r="B74" s="52"/>
      <c r="C74" s="17">
        <f>C73+C59+C50+C25+C24</f>
        <v>1489880466</v>
      </c>
      <c r="D74" s="17">
        <f>D73+D59+D50+D25+D24</f>
        <v>50095502</v>
      </c>
      <c r="E74" s="17">
        <f>E73+E59+E50+E25+E24</f>
        <v>67563678</v>
      </c>
      <c r="F74" s="17">
        <f>F73+F59+F50+F25+F24</f>
        <v>1607539646</v>
      </c>
    </row>
    <row r="75" spans="1:6" ht="15">
      <c r="A75" s="53" t="s">
        <v>322</v>
      </c>
      <c r="B75" s="41" t="s">
        <v>323</v>
      </c>
      <c r="C75" s="44">
        <v>500000</v>
      </c>
      <c r="D75" s="44"/>
      <c r="E75" s="44"/>
      <c r="F75" s="18">
        <f>SUM(C75:E75)</f>
        <v>500000</v>
      </c>
    </row>
    <row r="76" spans="1:6" ht="15">
      <c r="A76" s="53" t="s">
        <v>324</v>
      </c>
      <c r="B76" s="41" t="s">
        <v>325</v>
      </c>
      <c r="C76" s="44">
        <v>196996539</v>
      </c>
      <c r="D76" s="44"/>
      <c r="E76" s="44"/>
      <c r="F76" s="18">
        <f aca="true" t="shared" si="0" ref="F76:F81">SUM(C76:E76)</f>
        <v>196996539</v>
      </c>
    </row>
    <row r="77" spans="1:6" ht="15">
      <c r="A77" s="53" t="s">
        <v>326</v>
      </c>
      <c r="B77" s="41" t="s">
        <v>327</v>
      </c>
      <c r="C77" s="44">
        <v>1649000</v>
      </c>
      <c r="D77" s="44"/>
      <c r="E77" s="44"/>
      <c r="F77" s="18">
        <f t="shared" si="0"/>
        <v>1649000</v>
      </c>
    </row>
    <row r="78" spans="1:6" ht="15">
      <c r="A78" s="53" t="s">
        <v>328</v>
      </c>
      <c r="B78" s="41" t="s">
        <v>329</v>
      </c>
      <c r="C78" s="44">
        <v>3562777</v>
      </c>
      <c r="D78" s="44"/>
      <c r="E78" s="44"/>
      <c r="F78" s="18">
        <f t="shared" si="0"/>
        <v>3562777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50308055</v>
      </c>
      <c r="D81" s="44"/>
      <c r="E81" s="44"/>
      <c r="F81" s="18">
        <f t="shared" si="0"/>
        <v>50308055</v>
      </c>
    </row>
    <row r="82" spans="1:6" ht="15">
      <c r="A82" s="20" t="s">
        <v>336</v>
      </c>
      <c r="B82" s="46" t="s">
        <v>337</v>
      </c>
      <c r="C82" s="17">
        <f>SUM(C75:C81)</f>
        <v>253016371</v>
      </c>
      <c r="D82" s="17"/>
      <c r="E82" s="17"/>
      <c r="F82" s="17">
        <f>SUM(F75:F81)</f>
        <v>253016371</v>
      </c>
    </row>
    <row r="83" spans="1:6" ht="15">
      <c r="A83" s="22" t="s">
        <v>338</v>
      </c>
      <c r="B83" s="41" t="s">
        <v>339</v>
      </c>
      <c r="C83" s="44">
        <v>11811024</v>
      </c>
      <c r="D83" s="44"/>
      <c r="E83" s="44"/>
      <c r="F83" s="18">
        <f>SUM(C83:E83)</f>
        <v>11811024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3188976</v>
      </c>
      <c r="D86" s="44"/>
      <c r="E86" s="44"/>
      <c r="F86" s="18">
        <f>SUM(C86:E86)</f>
        <v>3188976</v>
      </c>
    </row>
    <row r="87" spans="1:6" ht="15">
      <c r="A87" s="23" t="s">
        <v>346</v>
      </c>
      <c r="B87" s="46" t="s">
        <v>347</v>
      </c>
      <c r="C87" s="17">
        <f>SUM(C83:C86)</f>
        <v>15000000</v>
      </c>
      <c r="D87" s="17"/>
      <c r="E87" s="17"/>
      <c r="F87" s="17">
        <f>SUM(F83:F86)</f>
        <v>15000000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2"/>
      <c r="C97" s="17">
        <f>C96+C87+C82</f>
        <v>268016371</v>
      </c>
      <c r="D97" s="44">
        <f>D96+D87+D82</f>
        <v>0</v>
      </c>
      <c r="E97" s="44">
        <f>E96+E87+E82</f>
        <v>0</v>
      </c>
      <c r="F97" s="17">
        <f>F96+F87+F82</f>
        <v>268016371</v>
      </c>
    </row>
    <row r="98" spans="1:6" ht="15.75">
      <c r="A98" s="27" t="s">
        <v>366</v>
      </c>
      <c r="B98" s="54" t="s">
        <v>367</v>
      </c>
      <c r="C98" s="17">
        <f>C96+C87+C82+C73+C59+C50+C25+C24</f>
        <v>1757896837</v>
      </c>
      <c r="D98" s="17">
        <f>D73+D50+D25+D24</f>
        <v>50095502</v>
      </c>
      <c r="E98" s="17">
        <f>E50+E25+E24</f>
        <v>67563678</v>
      </c>
      <c r="F98" s="17">
        <f>F96+F87+F82+F73+F59+F50+F25+F24</f>
        <v>1875556017</v>
      </c>
    </row>
    <row r="99" spans="1:25" ht="15">
      <c r="A99" s="22" t="s">
        <v>368</v>
      </c>
      <c r="B99" s="14" t="s">
        <v>369</v>
      </c>
      <c r="C99" s="55">
        <v>8668000</v>
      </c>
      <c r="D99" s="55"/>
      <c r="E99" s="55"/>
      <c r="F99" s="55">
        <f>SUM(C99:E99)</f>
        <v>8668000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370</v>
      </c>
      <c r="B100" s="14" t="s">
        <v>371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372</v>
      </c>
      <c r="B101" s="14" t="s">
        <v>373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1" t="s">
        <v>374</v>
      </c>
      <c r="B102" s="15" t="s">
        <v>375</v>
      </c>
      <c r="C102" s="58">
        <f>SUM(C99:C101)</f>
        <v>8668000</v>
      </c>
      <c r="D102" s="58"/>
      <c r="E102" s="58"/>
      <c r="F102" s="58">
        <f>SUM(F99:F101)</f>
        <v>8668000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7"/>
      <c r="Y102" s="57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7"/>
      <c r="Y103" s="57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22" t="s">
        <v>380</v>
      </c>
      <c r="B105" s="14" t="s">
        <v>381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382</v>
      </c>
      <c r="B106" s="14" t="s">
        <v>383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2" t="s">
        <v>384</v>
      </c>
      <c r="B107" s="15" t="s">
        <v>385</v>
      </c>
      <c r="C107" s="62"/>
      <c r="D107" s="62"/>
      <c r="E107" s="62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7"/>
      <c r="Y107" s="57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57"/>
      <c r="Y108" s="57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57"/>
      <c r="Y109" s="57"/>
    </row>
    <row r="110" spans="1:25" ht="15">
      <c r="A110" s="32" t="s">
        <v>390</v>
      </c>
      <c r="B110" s="15" t="s">
        <v>391</v>
      </c>
      <c r="C110" s="62"/>
      <c r="D110" s="62"/>
      <c r="E110" s="62"/>
      <c r="F110" s="62">
        <f>SUM(C110:E110)</f>
        <v>0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57"/>
      <c r="Y110" s="57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57"/>
      <c r="Y111" s="57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0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57"/>
      <c r="Y112" s="57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57"/>
      <c r="Y113" s="57"/>
    </row>
    <row r="114" spans="1:25" ht="15">
      <c r="A114" s="64" t="s">
        <v>398</v>
      </c>
      <c r="B114" s="19" t="s">
        <v>399</v>
      </c>
      <c r="C114" s="62"/>
      <c r="D114" s="62"/>
      <c r="E114" s="62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7"/>
      <c r="Y114" s="57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0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57"/>
      <c r="Y115" s="57"/>
    </row>
    <row r="116" spans="1:25" ht="15">
      <c r="A116" s="22" t="s">
        <v>402</v>
      </c>
      <c r="B116" s="14" t="s">
        <v>403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57"/>
      <c r="Y117" s="57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57"/>
      <c r="Y118" s="57"/>
    </row>
    <row r="119" spans="1:25" ht="15">
      <c r="A119" s="64" t="s">
        <v>408</v>
      </c>
      <c r="B119" s="19" t="s">
        <v>409</v>
      </c>
      <c r="C119" s="62"/>
      <c r="D119" s="62"/>
      <c r="E119" s="62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7"/>
      <c r="Y119" s="57"/>
    </row>
    <row r="120" spans="1:25" ht="15">
      <c r="A120" s="22" t="s">
        <v>410</v>
      </c>
      <c r="B120" s="14" t="s">
        <v>411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3" t="s">
        <v>412</v>
      </c>
      <c r="B121" s="34" t="s">
        <v>413</v>
      </c>
      <c r="C121" s="62">
        <f>C110+C102</f>
        <v>8668000</v>
      </c>
      <c r="D121" s="62"/>
      <c r="E121" s="62"/>
      <c r="F121" s="62">
        <f>F110+F102</f>
        <v>8668000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7"/>
      <c r="Y121" s="57"/>
    </row>
    <row r="122" spans="1:25" ht="15.75">
      <c r="A122" s="35" t="s">
        <v>414</v>
      </c>
      <c r="B122" s="36"/>
      <c r="C122" s="65">
        <f>SUM(C98+C121)</f>
        <v>1766564837</v>
      </c>
      <c r="D122" s="65">
        <f>SUM(D98+D121)</f>
        <v>50095502</v>
      </c>
      <c r="E122" s="65">
        <f>SUM(E98+E121)</f>
        <v>67563678</v>
      </c>
      <c r="F122" s="65">
        <f>SUM(F98+F121)</f>
        <v>1884224017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14/2019.(IV. 25.)önkormányzati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57" sqref="C57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884392912</v>
      </c>
      <c r="D12" s="17"/>
      <c r="E12" s="17"/>
      <c r="F12" s="17">
        <f>SUM(C12:E12)</f>
        <v>884392912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238079404</v>
      </c>
      <c r="D17" s="18"/>
      <c r="E17" s="18"/>
      <c r="F17" s="18">
        <f>SUM(C17:E17)</f>
        <v>238079404</v>
      </c>
    </row>
    <row r="18" spans="1:6" ht="15" customHeight="1">
      <c r="A18" s="19" t="s">
        <v>33</v>
      </c>
      <c r="B18" s="20" t="s">
        <v>34</v>
      </c>
      <c r="C18" s="17">
        <f>SUM(C12:C17)</f>
        <v>1122472316</v>
      </c>
      <c r="D18" s="17"/>
      <c r="E18" s="17"/>
      <c r="F18" s="17">
        <f>SUM(F12:F17)</f>
        <v>1122472316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112031323</v>
      </c>
      <c r="D43" s="17"/>
      <c r="E43" s="17"/>
      <c r="F43" s="17">
        <f>SUM(C43:E43)</f>
        <v>112031323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1513015001</v>
      </c>
      <c r="D48" s="17">
        <f>D47+D43+D32+D18</f>
        <v>50095502</v>
      </c>
      <c r="E48" s="17">
        <f>E43+E32+E18</f>
        <v>6393136</v>
      </c>
      <c r="F48" s="17">
        <f>F47+F43+F32+F18</f>
        <v>1569503639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195255000</v>
      </c>
      <c r="D53" s="18"/>
      <c r="E53" s="18"/>
      <c r="F53" s="18">
        <f>SUM(C53:E53)</f>
        <v>195255000</v>
      </c>
    </row>
    <row r="54" spans="1:6" ht="15" customHeight="1">
      <c r="A54" s="19" t="s">
        <v>104</v>
      </c>
      <c r="B54" s="20" t="s">
        <v>105</v>
      </c>
      <c r="C54" s="17">
        <f>SUM(C53)</f>
        <v>195255000</v>
      </c>
      <c r="D54" s="17"/>
      <c r="E54" s="17"/>
      <c r="F54" s="17">
        <f>SUM(F53)</f>
        <v>195255000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1534400</v>
      </c>
      <c r="D56" s="18"/>
      <c r="E56" s="18"/>
      <c r="F56" s="18">
        <f>SUM(C56:E56)</f>
        <v>1534400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1534400</v>
      </c>
      <c r="D60" s="17"/>
      <c r="E60" s="17"/>
      <c r="F60" s="17">
        <f>SUM(F55:F59)</f>
        <v>1534400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196789400</v>
      </c>
      <c r="D65" s="17">
        <f>D64+D60+D54</f>
        <v>0</v>
      </c>
      <c r="E65" s="17">
        <f>E64+E60+E54</f>
        <v>0</v>
      </c>
      <c r="F65" s="17">
        <f>F64+F60+F54</f>
        <v>196789400</v>
      </c>
    </row>
    <row r="66" spans="1:6" ht="15.75">
      <c r="A66" s="26" t="s">
        <v>127</v>
      </c>
      <c r="B66" s="27" t="s">
        <v>128</v>
      </c>
      <c r="C66" s="17">
        <f>C64+C47+C60+C43+C32+C18+C54</f>
        <v>1709804401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1766293039</v>
      </c>
    </row>
    <row r="67" spans="1:6" ht="15.75">
      <c r="A67" s="28" t="s">
        <v>129</v>
      </c>
      <c r="B67" s="29"/>
      <c r="C67" s="18">
        <f>C48-'kiadások működés önk+költs.szer'!C74</f>
        <v>23134535</v>
      </c>
      <c r="D67" s="18">
        <f>D48-'kiadások működés önk+költs.szer'!D74</f>
        <v>0</v>
      </c>
      <c r="E67" s="18">
        <f>E48-'kiadások működés önk+költs.szer'!E74</f>
        <v>-61170542</v>
      </c>
      <c r="F67" s="18">
        <f>F48-'kiadások működés önk+költs.szer'!F74</f>
        <v>-38036007</v>
      </c>
    </row>
    <row r="68" spans="1:6" ht="15.75">
      <c r="A68" s="28" t="s">
        <v>130</v>
      </c>
      <c r="B68" s="29"/>
      <c r="C68" s="18">
        <f>C65-'kiadások működés önk+költs.szer'!C97</f>
        <v>-71226971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-71226971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117930978</v>
      </c>
      <c r="D82" s="18"/>
      <c r="E82" s="18"/>
      <c r="F82" s="18">
        <f>SUM(C82:E82)</f>
        <v>117930978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117930978</v>
      </c>
      <c r="D88" s="17">
        <f>SUM(D72:D87)</f>
        <v>0</v>
      </c>
      <c r="E88" s="17">
        <f>SUM(E72:E87)</f>
        <v>0</v>
      </c>
      <c r="F88" s="17">
        <f>SUM(C88:E88)</f>
        <v>117930978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117930978</v>
      </c>
      <c r="D95" s="17">
        <f>SUM(D72:D94)</f>
        <v>0</v>
      </c>
      <c r="E95" s="17">
        <f>SUM(E72:E94)</f>
        <v>0</v>
      </c>
      <c r="F95" s="17">
        <f>SUM(C95:E95)</f>
        <v>117930978</v>
      </c>
    </row>
    <row r="96" spans="1:6" ht="15.75">
      <c r="A96" s="35" t="s">
        <v>183</v>
      </c>
      <c r="B96" s="36"/>
      <c r="C96" s="17">
        <f>C66+C95</f>
        <v>1827735379</v>
      </c>
      <c r="D96" s="17">
        <f>D95+D66</f>
        <v>50095502</v>
      </c>
      <c r="E96" s="17">
        <f>E95+E66</f>
        <v>6393136</v>
      </c>
      <c r="F96" s="17">
        <f>F95+F66</f>
        <v>1884224017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14/2019.(IV.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2019-04-29T11:05:36Z</dcterms:created>
  <dcterms:modified xsi:type="dcterms:W3CDTF">2019-04-29T11:05:51Z</dcterms:modified>
  <cp:category/>
  <cp:version/>
  <cp:contentType/>
  <cp:contentStatus/>
</cp:coreProperties>
</file>