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sz. tájékoztató" sheetId="1" r:id="rId1"/>
  </sheets>
  <calcPr calcId="124519"/>
</workbook>
</file>

<file path=xl/calcChain.xml><?xml version="1.0" encoding="utf-8"?>
<calcChain xmlns="http://schemas.openxmlformats.org/spreadsheetml/2006/main">
  <c r="B40" i="1"/>
  <c r="B38"/>
  <c r="B37"/>
  <c r="B36"/>
  <c r="B33"/>
  <c r="B30"/>
  <c r="B29"/>
  <c r="B28"/>
  <c r="B27"/>
  <c r="B26"/>
  <c r="B25"/>
  <c r="B32" s="1"/>
  <c r="B23"/>
  <c r="B22"/>
  <c r="B24" s="1"/>
  <c r="B21"/>
  <c r="B20"/>
  <c r="B45" s="1"/>
  <c r="B18"/>
</calcChain>
</file>

<file path=xl/sharedStrings.xml><?xml version="1.0" encoding="utf-8"?>
<sst xmlns="http://schemas.openxmlformats.org/spreadsheetml/2006/main" count="41" uniqueCount="41">
  <si>
    <t>A 2017. évi általános működés és ágazati feladatok támogatásának alakulása jogcímenként</t>
  </si>
  <si>
    <t>adatok forintban</t>
  </si>
  <si>
    <t>Megnevezés</t>
  </si>
  <si>
    <t>2017.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</si>
  <si>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</si>
  <si>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</si>
  <si>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</si>
  <si>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</si>
  <si>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</si>
  <si>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</si>
  <si>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</si>
  <si>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</si>
  <si>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</si>
  <si>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</si>
  <si>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2016. évről áthúzódó bérkompenzáció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</si>
  <si>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</si>
  <si>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</si>
  <si>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</si>
  <si>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Óvodapedagógusok minősítéséből adódó többletkiadásokhoz támogatás, Óvodapedagógusok munkáját segítő kieg. tám.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</si>
  <si>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</si>
  <si>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</si>
  <si>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</si>
  <si>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</si>
  <si>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Gyernekétkeztetés támogatása (bértámogatás)</t>
  </si>
  <si>
    <t>Gyernekétkeztetés üzemeltetési támogatás</t>
  </si>
  <si>
    <t>Rászoruló gyermekek intézményen kívüli szünidei étkeztetésének támogatása</t>
  </si>
  <si>
    <t>Kiegészítő támogatás a bölcsődében foglalkoztatott kisgyermeknevelők béréhez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</si>
  <si>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</si>
  <si>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</si>
  <si>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</si>
  <si>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</si>
  <si>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>Kúlturális ágazati pótlék 11hó</t>
  </si>
  <si>
    <t>2017. évi bérkompenzáció</t>
  </si>
  <si>
    <t>Szociális ágazati pótlék</t>
  </si>
  <si>
    <t>Kisgyermek gondozó pótlék 11 hó</t>
  </si>
  <si>
    <t>Rendkívüli támogatás</t>
  </si>
  <si>
    <t>Garantált bérminimum emelés miatti támogatás</t>
  </si>
  <si>
    <t>Polgármester illetményemeléséhez támogatás</t>
  </si>
  <si>
    <t>Könyvtári érdekeltségnövelő támogatás</t>
  </si>
  <si>
    <t>Jó adatszolgáltató önkormányzat támogatása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</si>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</sst>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4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name val="Times New Roman CE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sz val="11"/>
      <color rgb="FFFF0000"/>
      <name val="Times New Roman CE"/>
      <charset val="238"/>
    </font>
    <font>
      <sz val="12"/>
      <name val="Times New Roman CE"/>
      <charset val="238"/>
    </font>
    <font>
      <b/>
      <sz val="11"/>
      <color rgb="FFFF0000"/>
      <name val="Times New Roman"/>
      <family val="1"/>
      <charset val="238"/>
    </font>
    <font>
      <sz val="10"/>
      <color rgb="FFFF0000"/>
      <name val="MS Sans Serif"/>
      <family val="2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2" fillId="0" borderId="0" xfId="1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1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left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3" fontId="10" fillId="0" borderId="9" xfId="1" applyNumberFormat="1" applyFont="1" applyBorder="1" applyAlignment="1">
      <alignment horizontal="right" indent="2"/>
    </xf>
    <xf numFmtId="0" fontId="4" fillId="0" borderId="8" xfId="1" applyFont="1" applyBorder="1" applyAlignment="1">
      <alignment wrapText="1"/>
    </xf>
    <xf numFmtId="3" fontId="10" fillId="0" borderId="9" xfId="2" applyNumberFormat="1" applyFont="1" applyBorder="1" applyAlignment="1">
      <alignment horizontal="right" indent="2"/>
    </xf>
    <xf numFmtId="0" fontId="11" fillId="0" borderId="8" xfId="1" applyFont="1" applyBorder="1" applyAlignment="1">
      <alignment wrapText="1"/>
    </xf>
    <xf numFmtId="3" fontId="12" fillId="0" borderId="9" xfId="2" applyNumberFormat="1" applyFont="1" applyBorder="1" applyAlignment="1">
      <alignment horizontal="right" indent="2"/>
    </xf>
    <xf numFmtId="0" fontId="4" fillId="0" borderId="10" xfId="1" applyFont="1" applyBorder="1" applyAlignment="1">
      <alignment wrapText="1"/>
    </xf>
    <xf numFmtId="3" fontId="13" fillId="0" borderId="9" xfId="2" applyNumberFormat="1" applyFont="1" applyBorder="1" applyAlignment="1">
      <alignment horizontal="right" indent="2"/>
    </xf>
    <xf numFmtId="0" fontId="4" fillId="0" borderId="10" xfId="1" applyFont="1" applyBorder="1"/>
    <xf numFmtId="0" fontId="11" fillId="0" borderId="10" xfId="1" applyFont="1" applyBorder="1" applyAlignment="1">
      <alignment wrapText="1"/>
    </xf>
    <xf numFmtId="0" fontId="14" fillId="0" borderId="10" xfId="1" applyFont="1" applyBorder="1" applyAlignment="1">
      <alignment wrapText="1"/>
    </xf>
    <xf numFmtId="0" fontId="4" fillId="0" borderId="10" xfId="1" applyFont="1" applyBorder="1" applyAlignment="1">
      <alignment horizontal="left" wrapText="1"/>
    </xf>
    <xf numFmtId="0" fontId="1" fillId="0" borderId="0" xfId="1" applyFont="1"/>
    <xf numFmtId="0" fontId="3" fillId="0" borderId="10" xfId="1" applyFont="1" applyBorder="1"/>
    <xf numFmtId="164" fontId="1" fillId="0" borderId="0" xfId="1" applyNumberFormat="1" applyFont="1"/>
    <xf numFmtId="0" fontId="3" fillId="0" borderId="2" xfId="1" applyFont="1" applyBorder="1"/>
    <xf numFmtId="3" fontId="12" fillId="0" borderId="11" xfId="2" applyNumberFormat="1" applyFont="1" applyBorder="1" applyAlignment="1">
      <alignment horizontal="right" indent="2"/>
    </xf>
    <xf numFmtId="0" fontId="3" fillId="0" borderId="10" xfId="1" applyFont="1" applyBorder="1" applyAlignment="1">
      <alignment wrapText="1"/>
    </xf>
    <xf numFmtId="3" fontId="10" fillId="0" borderId="12" xfId="2" applyNumberFormat="1" applyFont="1" applyBorder="1" applyAlignment="1">
      <alignment horizontal="right" indent="2"/>
    </xf>
    <xf numFmtId="0" fontId="3" fillId="0" borderId="8" xfId="1" applyFont="1" applyBorder="1" applyAlignment="1">
      <alignment wrapText="1"/>
    </xf>
    <xf numFmtId="3" fontId="13" fillId="0" borderId="12" xfId="2" applyNumberFormat="1" applyFont="1" applyBorder="1" applyAlignment="1">
      <alignment horizontal="right" indent="2"/>
    </xf>
    <xf numFmtId="0" fontId="1" fillId="0" borderId="13" xfId="1" applyFont="1" applyBorder="1"/>
    <xf numFmtId="3" fontId="15" fillId="0" borderId="11" xfId="1" applyNumberFormat="1" applyFont="1" applyBorder="1" applyAlignment="1">
      <alignment horizontal="right" indent="2"/>
    </xf>
    <xf numFmtId="0" fontId="1" fillId="0" borderId="10" xfId="1" applyFont="1" applyBorder="1"/>
    <xf numFmtId="3" fontId="16" fillId="0" borderId="12" xfId="1" applyNumberFormat="1" applyFont="1" applyBorder="1" applyAlignment="1">
      <alignment horizontal="right" indent="2"/>
    </xf>
    <xf numFmtId="0" fontId="1" fillId="0" borderId="2" xfId="1" applyFont="1" applyBorder="1"/>
    <xf numFmtId="3" fontId="1" fillId="0" borderId="5" xfId="1" applyNumberFormat="1" applyFont="1" applyBorder="1" applyAlignment="1">
      <alignment horizontal="right" indent="2"/>
    </xf>
    <xf numFmtId="3" fontId="1" fillId="0" borderId="12" xfId="1" applyNumberFormat="1" applyFont="1" applyBorder="1" applyAlignment="1">
      <alignment horizontal="right" indent="2"/>
    </xf>
    <xf numFmtId="3" fontId="1" fillId="0" borderId="10" xfId="1" applyNumberFormat="1" applyFont="1" applyBorder="1" applyAlignment="1">
      <alignment horizontal="right" indent="2"/>
    </xf>
    <xf numFmtId="0" fontId="1" fillId="0" borderId="3" xfId="1" applyFont="1" applyBorder="1"/>
    <xf numFmtId="3" fontId="1" fillId="0" borderId="14" xfId="1" applyNumberFormat="1" applyFont="1" applyBorder="1" applyAlignment="1">
      <alignment horizontal="right" indent="2"/>
    </xf>
    <xf numFmtId="0" fontId="17" fillId="0" borderId="3" xfId="1" applyFont="1" applyBorder="1" applyAlignment="1">
      <alignment horizontal="left"/>
    </xf>
    <xf numFmtId="164" fontId="18" fillId="0" borderId="14" xfId="1" applyNumberFormat="1" applyFont="1" applyBorder="1" applyAlignment="1">
      <alignment horizontal="center"/>
    </xf>
    <xf numFmtId="164" fontId="1" fillId="0" borderId="0" xfId="1" applyNumberFormat="1"/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2013.évi normatíva költségvetéshez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abSelected="1" view="pageLayout" zoomScale="85" zoomScaleNormal="85" zoomScalePageLayoutView="85" workbookViewId="0">
      <selection activeCell="B40" sqref="B40"/>
    </sheetView>
  </sheetViews>
  <sheetFormatPr defaultColWidth="10.6640625" defaultRowHeight="12.75"/>
  <cols>
    <col min="1" max="1" width="60.1640625" style="2" customWidth="1"/>
    <col min="2" max="2" width="48.83203125" style="27" customWidth="1"/>
    <col min="3" max="3" width="16.5" style="2" bestFit="1" customWidth="1"/>
    <col min="4" max="4" width="13.1640625" style="2" bestFit="1" customWidth="1"/>
    <col min="5" max="5" width="14.33203125" style="2" bestFit="1" customWidth="1"/>
    <col min="6" max="16384" width="10.6640625" style="2"/>
  </cols>
  <sheetData>
    <row r="1" spans="1:2">
      <c r="A1" s="1"/>
      <c r="B1" s="1"/>
    </row>
    <row r="2" spans="1:2" ht="17.25" customHeight="1">
      <c r="A2" s="3"/>
      <c r="B2" s="4"/>
    </row>
    <row r="3" spans="1:2" ht="42" customHeight="1">
      <c r="A3" s="5" t="s">
        <v>0</v>
      </c>
      <c r="B3" s="5"/>
    </row>
    <row r="4" spans="1:2" ht="33" customHeight="1" thickBot="1">
      <c r="A4" s="6"/>
      <c r="B4" s="7" t="s">
        <v>1</v>
      </c>
    </row>
    <row r="5" spans="1:2">
      <c r="A5" s="8" t="s">
        <v>2</v>
      </c>
      <c r="B5" s="8" t="s">
        <v>3</v>
      </c>
    </row>
    <row r="6" spans="1:2">
      <c r="A6" s="9"/>
      <c r="B6" s="9"/>
    </row>
    <row r="7" spans="1:2" ht="13.5" thickBot="1">
      <c r="A7" s="9"/>
      <c r="B7" s="10"/>
    </row>
    <row r="8" spans="1:2" ht="23.25" customHeight="1" thickBot="1">
      <c r="A8" s="11" t="s">
        <v>4</v>
      </c>
      <c r="B8" s="12"/>
    </row>
    <row r="9" spans="1:2" ht="24" customHeight="1">
      <c r="A9" s="13"/>
      <c r="B9" s="14"/>
    </row>
    <row r="10" spans="1:2" ht="18" customHeight="1">
      <c r="A10" s="15" t="s">
        <v>5</v>
      </c>
      <c r="B10" s="16">
        <v>149949200</v>
      </c>
    </row>
    <row r="11" spans="1:2" ht="39" customHeight="1">
      <c r="A11" s="17" t="s">
        <v>6</v>
      </c>
      <c r="B11" s="18">
        <v>73296490</v>
      </c>
    </row>
    <row r="12" spans="1:2" ht="39" customHeight="1">
      <c r="A12" s="17" t="s">
        <v>7</v>
      </c>
      <c r="B12" s="18">
        <v>17077340</v>
      </c>
    </row>
    <row r="13" spans="1:2" ht="39" customHeight="1">
      <c r="A13" s="17" t="s">
        <v>8</v>
      </c>
      <c r="B13" s="18">
        <v>35360000</v>
      </c>
    </row>
    <row r="14" spans="1:2" ht="39" customHeight="1">
      <c r="A14" s="17" t="s">
        <v>9</v>
      </c>
      <c r="B14" s="18">
        <v>100000</v>
      </c>
    </row>
    <row r="15" spans="1:2" ht="39" customHeight="1">
      <c r="A15" s="17" t="s">
        <v>10</v>
      </c>
      <c r="B15" s="18">
        <v>20759150</v>
      </c>
    </row>
    <row r="16" spans="1:2" ht="39" customHeight="1">
      <c r="A16" s="17" t="s">
        <v>11</v>
      </c>
      <c r="B16" s="18">
        <v>4116399</v>
      </c>
    </row>
    <row r="17" spans="1:3" ht="39" customHeight="1">
      <c r="A17" s="17" t="s">
        <v>12</v>
      </c>
      <c r="B17" s="18">
        <v>150450</v>
      </c>
    </row>
    <row r="18" spans="1:3" ht="39" customHeight="1">
      <c r="A18" s="19" t="s">
        <v>13</v>
      </c>
      <c r="B18" s="20">
        <f>SUM(B10+B11+B16+B17)</f>
        <v>227512539</v>
      </c>
    </row>
    <row r="19" spans="1:3" ht="39" customHeight="1">
      <c r="A19" s="17" t="s">
        <v>14</v>
      </c>
      <c r="B19" s="18">
        <v>905743</v>
      </c>
    </row>
    <row r="20" spans="1:3" ht="39" customHeight="1">
      <c r="A20" s="19" t="s">
        <v>15</v>
      </c>
      <c r="B20" s="20">
        <f>SUM(B18:B19)</f>
        <v>228418282</v>
      </c>
    </row>
    <row r="21" spans="1:3" ht="36" customHeight="1">
      <c r="A21" s="21" t="s">
        <v>16</v>
      </c>
      <c r="B21" s="22">
        <f>91185960+25200000+49168900+12600000+1260600-2085953-53480+148996+3820+3503182</f>
        <v>180932025</v>
      </c>
    </row>
    <row r="22" spans="1:3" ht="30.75" customHeight="1">
      <c r="A22" s="23" t="s">
        <v>17</v>
      </c>
      <c r="B22" s="22">
        <f>29766034-462967+27233</f>
        <v>29330300</v>
      </c>
    </row>
    <row r="23" spans="1:3" ht="42" customHeight="1">
      <c r="A23" s="21" t="s">
        <v>18</v>
      </c>
      <c r="B23" s="22">
        <f>10461768+4203818-1675600+837800</f>
        <v>13827786</v>
      </c>
    </row>
    <row r="24" spans="1:3" ht="31.5" customHeight="1">
      <c r="A24" s="24" t="s">
        <v>19</v>
      </c>
      <c r="B24" s="20">
        <f>SUM(B21:B23)</f>
        <v>224090111</v>
      </c>
    </row>
    <row r="25" spans="1:3" ht="31.5" customHeight="1">
      <c r="A25" s="25" t="s">
        <v>20</v>
      </c>
      <c r="B25" s="18">
        <f>5100000+15900000+775040+25000+11130000+2180000+30634200+1556415+543510+3000000+12562200</f>
        <v>83406365</v>
      </c>
    </row>
    <row r="26" spans="1:3" ht="28.5" customHeight="1">
      <c r="A26" s="23" t="s">
        <v>21</v>
      </c>
      <c r="B26" s="22">
        <f>121200000+31350000+276800-2520000+704970</f>
        <v>151011770</v>
      </c>
    </row>
    <row r="27" spans="1:3" ht="60" customHeight="1">
      <c r="A27" s="26" t="s">
        <v>22</v>
      </c>
      <c r="B27" s="18">
        <f>75575160+42848000+166080+25000-1050000-327000+2606040-2854000</f>
        <v>116989280</v>
      </c>
      <c r="C27" s="27"/>
    </row>
    <row r="28" spans="1:3" ht="23.25" customHeight="1">
      <c r="A28" s="23" t="s">
        <v>23</v>
      </c>
      <c r="B28" s="22">
        <f>49971840-3623040</f>
        <v>46348800</v>
      </c>
    </row>
    <row r="29" spans="1:3" ht="20.25" customHeight="1">
      <c r="A29" s="28" t="s">
        <v>24</v>
      </c>
      <c r="B29" s="22">
        <f>79425650-221131</f>
        <v>79204519</v>
      </c>
    </row>
    <row r="30" spans="1:3" ht="26.25" customHeight="1">
      <c r="A30" s="21" t="s">
        <v>25</v>
      </c>
      <c r="B30" s="22">
        <f>48199770-487350+5031390</f>
        <v>52743810</v>
      </c>
    </row>
    <row r="31" spans="1:3" ht="26.25" customHeight="1">
      <c r="A31" s="21" t="s">
        <v>26</v>
      </c>
      <c r="B31" s="18">
        <v>4526280</v>
      </c>
    </row>
    <row r="32" spans="1:3" ht="50.25" customHeight="1">
      <c r="A32" s="24" t="s">
        <v>27</v>
      </c>
      <c r="B32" s="20">
        <f>SUM(B25+B26+B27+B28+B29+B30+B31)</f>
        <v>534230824</v>
      </c>
      <c r="C32" s="29"/>
    </row>
    <row r="33" spans="1:5" ht="27.75" customHeight="1">
      <c r="A33" s="30" t="s">
        <v>28</v>
      </c>
      <c r="B33" s="31">
        <f>B34+B35</f>
        <v>25891320</v>
      </c>
    </row>
    <row r="34" spans="1:5" ht="30" customHeight="1">
      <c r="A34" s="32" t="s">
        <v>29</v>
      </c>
      <c r="B34" s="33">
        <v>10629000</v>
      </c>
    </row>
    <row r="35" spans="1:5" ht="30" customHeight="1">
      <c r="A35" s="32" t="s">
        <v>30</v>
      </c>
      <c r="B35" s="33">
        <v>15262320</v>
      </c>
    </row>
    <row r="36" spans="1:5" ht="17.25" customHeight="1">
      <c r="A36" s="34" t="s">
        <v>31</v>
      </c>
      <c r="B36" s="22">
        <f>4412740-23712</f>
        <v>4389028</v>
      </c>
    </row>
    <row r="37" spans="1:5" ht="17.25" customHeight="1">
      <c r="A37" s="34" t="s">
        <v>32</v>
      </c>
      <c r="B37" s="22">
        <f>2645257+413944+4501192-1169827</f>
        <v>6390566</v>
      </c>
    </row>
    <row r="38" spans="1:5" ht="17.25" customHeight="1">
      <c r="A38" s="32" t="s">
        <v>33</v>
      </c>
      <c r="B38" s="35">
        <f>4017231+9514709+49094027-3478153</f>
        <v>59147814</v>
      </c>
    </row>
    <row r="39" spans="1:5" ht="17.25" customHeight="1">
      <c r="A39" s="36" t="s">
        <v>34</v>
      </c>
      <c r="B39" s="37">
        <v>6803885</v>
      </c>
    </row>
    <row r="40" spans="1:5" ht="17.25" customHeight="1">
      <c r="A40" s="38" t="s">
        <v>35</v>
      </c>
      <c r="B40" s="39">
        <f>3969000+17713729</f>
        <v>21682729</v>
      </c>
    </row>
    <row r="41" spans="1:5" ht="17.25" customHeight="1">
      <c r="A41" s="40" t="s">
        <v>36</v>
      </c>
      <c r="B41" s="41">
        <v>22113080</v>
      </c>
    </row>
    <row r="42" spans="1:5" ht="17.25" customHeight="1">
      <c r="A42" s="38" t="s">
        <v>37</v>
      </c>
      <c r="B42" s="42">
        <v>1882700</v>
      </c>
    </row>
    <row r="43" spans="1:5" ht="17.25" customHeight="1">
      <c r="A43" s="38" t="s">
        <v>38</v>
      </c>
      <c r="B43" s="43">
        <v>1038248</v>
      </c>
    </row>
    <row r="44" spans="1:5" ht="17.25" customHeight="1" thickBot="1">
      <c r="A44" s="44" t="s">
        <v>39</v>
      </c>
      <c r="B44" s="45">
        <v>306000</v>
      </c>
    </row>
    <row r="45" spans="1:5" ht="19.5" thickBot="1">
      <c r="A45" s="46" t="s">
        <v>40</v>
      </c>
      <c r="B45" s="47">
        <f>SUM(B20+B24+B32+B33+B37+B38+B39+B36+B42+B41+B40+B43+B44)</f>
        <v>1136384587</v>
      </c>
      <c r="E45" s="48"/>
    </row>
    <row r="46" spans="1:5">
      <c r="A46" s="27"/>
    </row>
  </sheetData>
  <mergeCells count="4">
    <mergeCell ref="A1:B1"/>
    <mergeCell ref="A3:B3"/>
    <mergeCell ref="A5:A7"/>
    <mergeCell ref="B5:B7"/>
  </mergeCells>
  <printOptions horizontalCentered="1"/>
  <pageMargins left="0.39" right="0.39370078740157483" top="0.47244094488188981" bottom="0.64" header="0.31496062992125984" footer="0.35433070866141736"/>
  <pageSetup paperSize="9" scale="60" orientation="portrait" r:id="rId1"/>
  <headerFooter alignWithMargins="0">
    <oddHeader>&amp;R29. melléklet a 2/2018.(II.28.)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2018-02-28T16:03:03Z</dcterms:created>
  <dcterms:modified xsi:type="dcterms:W3CDTF">2018-02-28T16:03:03Z</dcterms:modified>
</cp:coreProperties>
</file>