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95" windowHeight="7935" activeTab="0"/>
  </bookViews>
  <sheets>
    <sheet name="1 sz. tábla " sheetId="1" r:id="rId1"/>
    <sheet name="1.1 sz. tábla " sheetId="2" r:id="rId2"/>
    <sheet name="2.1.sz.mell   " sheetId="3" r:id="rId3"/>
    <sheet name="2.2.sz.mell   " sheetId="4" r:id="rId4"/>
    <sheet name="9.1." sheetId="5" r:id="rId5"/>
    <sheet name="9.1.1" sheetId="6" r:id="rId6"/>
    <sheet name="9.2." sheetId="7" r:id="rId7"/>
    <sheet name="9.2.1" sheetId="8" r:id="rId8"/>
    <sheet name="9.3" sheetId="9" r:id="rId9"/>
    <sheet name="9.3.1" sheetId="10" r:id="rId10"/>
    <sheet name="9.4" sheetId="11" r:id="rId11"/>
    <sheet name="9.4.1" sheetId="12" r:id="rId12"/>
    <sheet name="3.sz tájékoztató t." sheetId="13" r:id="rId13"/>
    <sheet name="Munka1" sheetId="14" r:id="rId14"/>
  </sheets>
  <definedNames>
    <definedName name="_xlfn.IFERROR" hidden="1">#NAME?</definedName>
    <definedName name="_xlnm.Print_Area" localSheetId="0">'1 sz. tábla '!$A$2:$D$151</definedName>
    <definedName name="_xlnm.Print_Area" localSheetId="1">'1.1 sz. tábla '!#REF!</definedName>
    <definedName name="_xlnm.Print_Area" localSheetId="4">'9.1.'!$A$1:$H$147</definedName>
    <definedName name="_xlnm.Print_Area" localSheetId="5">'9.1.1'!$A$1:$H$147</definedName>
    <definedName name="_xlnm.Print_Area" localSheetId="6">'9.2.'!$A$2:$D$148</definedName>
    <definedName name="_xlnm.Print_Area" localSheetId="7">'9.2.1'!$A$2:$D$148</definedName>
    <definedName name="_xlnm.Print_Area" localSheetId="8">'9.3'!$A$2:$D$148</definedName>
    <definedName name="_xlnm.Print_Area" localSheetId="9">'9.3.1'!$A$2:$D$148</definedName>
    <definedName name="_xlnm.Print_Area" localSheetId="10">'9.4'!$A$2:$D$148</definedName>
    <definedName name="_xlnm.Print_Area" localSheetId="11">'9.4.1'!$A$2:$D$148</definedName>
  </definedNames>
  <calcPr fullCalcOnLoad="1"/>
</workbook>
</file>

<file path=xl/sharedStrings.xml><?xml version="1.0" encoding="utf-8"?>
<sst xmlns="http://schemas.openxmlformats.org/spreadsheetml/2006/main" count="3000" uniqueCount="385">
  <si>
    <t>Felhalmozási bevételek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</si>
  <si>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</si>
  <si>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</si>
  <si>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</si>
  <si>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</si>
  <si>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</si>
  <si>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</si>
  <si>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</si>
  <si>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</si>
  <si>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</si>
  <si>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</si>
  <si>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</si>
  <si>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</si>
  <si>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</si>
  <si>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</si>
  <si>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</si>
  <si>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</si>
  <si>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</si>
  <si>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</si>
  <si>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</si>
  <si>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</si>
  <si>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</si>
  <si>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</si>
  <si>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</si>
  <si>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</si>
  <si>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</si>
  <si>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</si>
  <si>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</si>
  <si>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</si>
  <si>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</si>
  <si>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</si>
  <si>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</si>
  <si>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Személyi  juttatások</t>
  </si>
  <si>
    <t>Tartalékok</t>
  </si>
  <si>
    <t>Összesen:</t>
  </si>
  <si>
    <t>Bevételek</t>
  </si>
  <si>
    <t>Kiadások</t>
  </si>
  <si>
    <t>Általános tartalék</t>
  </si>
  <si>
    <t>Céltartalék</t>
  </si>
  <si>
    <t>Megnevezés</t>
  </si>
  <si>
    <t>Személyi juttatások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</si>
  <si>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</si>
  <si>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</si>
  <si>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</si>
  <si>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</si>
  <si>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</si>
  <si>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</si>
  <si>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</si>
  <si>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</si>
  <si>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</si>
  <si>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</si>
  <si>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</si>
  <si>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</si>
  <si>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</si>
  <si>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</si>
  <si>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</si>
  <si>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</si>
  <si>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</si>
  <si>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</si>
  <si>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</si>
  <si>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</si>
  <si>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</si>
  <si>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</si>
  <si>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</si>
  <si>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</si>
  <si>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</si>
  <si>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</si>
  <si>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</si>
  <si>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</si>
  <si>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</si>
  <si>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</si>
  <si>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</si>
  <si>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</si>
  <si>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</si>
  <si>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</si>
  <si>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</si>
  <si>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</si>
  <si>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</si>
  <si>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</si>
  <si>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</si>
  <si>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</si>
  <si>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</si>
  <si>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</si>
  <si>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</si>
  <si>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</si>
  <si>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</si>
  <si>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</si>
  <si>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</si>
  <si>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11.1.</t>
  </si>
  <si>
    <t>11.2.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</si>
  <si>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</si>
  <si>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</si>
  <si>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</si>
  <si>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</si>
  <si>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</si>
  <si>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</si>
  <si>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</si>
  <si>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</si>
  <si>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</si>
  <si>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</si>
  <si>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</si>
  <si>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</si>
  <si>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</si>
  <si>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</si>
  <si>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</si>
  <si>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</si>
  <si>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</si>
  <si>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</si>
  <si>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</si>
  <si>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</si>
  <si>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</si>
  <si>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</si>
  <si>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</si>
  <si>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</si>
  <si>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</si>
  <si>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</si>
  <si>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</si>
  <si>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</si>
  <si>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</si>
  <si>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</si>
  <si>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</si>
  <si>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</si>
  <si>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</si>
  <si>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</si>
  <si>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</si>
  <si>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</si>
  <si>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</si>
  <si>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</si>
  <si>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</si>
  <si>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</si>
  <si>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</si>
  <si>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</si>
  <si>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</si>
  <si>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</si>
  <si>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</si>
  <si>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</si>
  <si>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</si>
  <si>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</si>
  <si>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</si>
  <si>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</si>
  <si>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</si>
  <si>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</si>
  <si>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</si>
  <si>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</si>
  <si>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</si>
  <si>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</si>
  <si>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Elvonások és befizetések bevételei</t>
  </si>
  <si>
    <t xml:space="preserve">Működési célú garancia- és kezességvállalásból megtérülések </t>
  </si>
  <si>
    <t>2.5.-ből EU-s támogatás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</si>
  <si>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</si>
  <si>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</si>
  <si>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</si>
  <si>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</si>
  <si>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</si>
  <si>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</si>
  <si>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</si>
  <si>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</si>
  <si>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</si>
  <si>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</si>
  <si>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</si>
  <si>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</si>
  <si>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</si>
  <si>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</si>
  <si>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</si>
  <si>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</si>
  <si>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</si>
  <si>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Általános forgalmi adó visszatérítése</t>
  </si>
  <si>
    <t>Kamatbevételek</t>
  </si>
  <si>
    <t>Egyéb pénzügyi műveletek bevételei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</si>
  <si>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</si>
  <si>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</si>
  <si>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</si>
  <si>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</si>
  <si>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</si>
  <si>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</si>
  <si>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</si>
  <si>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</si>
  <si>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</si>
  <si>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</si>
  <si>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</si>
  <si>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</si>
  <si>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</si>
  <si>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</si>
  <si>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</si>
  <si>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Egyéb felhalmozási célú átvett pénzeszköz</t>
  </si>
  <si>
    <t>8.3.-ból EU-s támogatás (közvetlen)</t>
  </si>
  <si>
    <t>KÖLTSÉGVETÉSI BEVÉTELEK ÖSSZESEN: (1+…+8)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</si>
  <si>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</si>
  <si>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</si>
  <si>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</si>
  <si>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</si>
  <si>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</si>
  <si>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</si>
  <si>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</si>
  <si>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</si>
  <si>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</si>
  <si>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</si>
  <si>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</si>
  <si>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</si>
  <si>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 xml:space="preserve">    13.</t>
  </si>
  <si>
    <t>Belföldi finanszírozás bevételei (13.1. + … + 13.3.)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</si>
  <si>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</si>
  <si>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</si>
  <si>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</si>
  <si>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</si>
  <si>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</si>
  <si>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</si>
  <si>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</si>
  <si>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</si>
  <si>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</si>
  <si>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</si>
  <si>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</si>
  <si>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</si>
  <si>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 xml:space="preserve">    16.</t>
  </si>
  <si>
    <t>FINANSZÍROZÁSI BEVÉTELEK ÖSSZESEN: (10. + … +15.)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</si>
  <si>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</si>
  <si>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</si>
  <si>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</si>
  <si>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</si>
  <si>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</si>
  <si>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</si>
  <si>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</si>
  <si>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</si>
  <si>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</si>
  <si>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</si>
  <si>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</si>
  <si>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</si>
  <si>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</si>
  <si>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</si>
  <si>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</si>
  <si>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</si>
  <si>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</si>
  <si>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</si>
  <si>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</si>
  <si>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</si>
  <si>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</si>
  <si>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</si>
  <si>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</si>
  <si>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</si>
  <si>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</si>
  <si>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</si>
  <si>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</si>
  <si>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</si>
  <si>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</si>
  <si>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</si>
  <si>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</si>
  <si>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</si>
  <si>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</si>
  <si>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</si>
  <si>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</si>
  <si>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</si>
  <si>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 xml:space="preserve">   Hosszú lejáratú hitelek, kölcsönök törlesztése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</si>
  <si>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</si>
  <si>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</si>
  <si>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</si>
  <si>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</si>
  <si>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</si>
  <si>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</si>
  <si>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</si>
  <si>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</si>
  <si>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</si>
  <si>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</si>
  <si>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</si>
  <si>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</si>
  <si>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</si>
  <si>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</si>
  <si>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</si>
  <si>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</si>
  <si>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Önkormányzatok működési támogatásai</t>
  </si>
  <si>
    <t>Működési célú támogatások államháztartáson belülről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</si>
  <si>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</si>
  <si>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</si>
  <si>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</si>
  <si>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</si>
  <si>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</si>
  <si>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</si>
  <si>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</si>
  <si>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</si>
  <si>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</si>
  <si>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</si>
  <si>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</si>
  <si>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</si>
  <si>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</si>
  <si>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</si>
  <si>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</si>
  <si>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</si>
  <si>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</si>
  <si>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Belföldi értékpapírok kiadásai (6.1. + … + 6.4.)</t>
  </si>
  <si>
    <t xml:space="preserve"> 10.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</si>
  <si>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</si>
  <si>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</si>
  <si>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</si>
  <si>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Felhalmozási célú átvett pénzeszközök</t>
  </si>
  <si>
    <t>BEVÉTELEK ÖSSZESEN: (9+16)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</si>
  <si>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</si>
  <si>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</si>
  <si>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</si>
  <si>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</si>
  <si>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</si>
  <si>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</si>
  <si>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</si>
  <si>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2.5.-ből        - Garancia- és kezességvállalásból kifizetés ÁH-n belülre</t>
  </si>
  <si>
    <t xml:space="preserve"> Egyéb működési célú kiad.</t>
  </si>
  <si>
    <t>Műk célú garancia- és kezvállalásból megtérülések ÁH-n kívülről</t>
  </si>
  <si>
    <t>Műk célú visszatér. támogatások, kölcs. visszatér. ÁH-n kívülről</t>
  </si>
  <si>
    <t>Felhalm. célú garancia- és kezvállalásból megtérülések ÁH-n kívülről</t>
  </si>
  <si>
    <t>Felhalm. célú visszatér tám., kölcsönök visszatér. ÁH-n kívülről</t>
  </si>
  <si>
    <t>Eredeti ei.</t>
  </si>
  <si>
    <t>Eredeti ei</t>
  </si>
  <si>
    <t>1.4</t>
  </si>
  <si>
    <t>1.6</t>
  </si>
  <si>
    <t>Felhalmozási célú önkormányzati támogatások ÁH-n belülről</t>
  </si>
  <si>
    <t>Központi, irányítószervi kiadások</t>
  </si>
  <si>
    <t>Helyi önkormányzatok működésének általános támogatása(B111)</t>
  </si>
  <si>
    <t>Önkormányzatok egyes köznevelési feladatainak támogatása(B112)</t>
  </si>
  <si>
    <t>Önkormányzatok szociális és gyermekjóléti feladatainak támogatása(B113)</t>
  </si>
  <si>
    <t>Önkormányzat kulturális feladat támogatása(B114)</t>
  </si>
  <si>
    <t>Elszámolásból származó bevétel (B116)</t>
  </si>
  <si>
    <t>Működési célú költségvetési támogatások és kiegészítő támogatások (B115)</t>
  </si>
  <si>
    <t>Egyéb működési célú támogatások bevételei államháztartáson belülről  (B16)</t>
  </si>
  <si>
    <t>Működési célú átvett pénzeszközök ÁH kívülről (7.1. + … + 7.3.)</t>
  </si>
  <si>
    <t xml:space="preserve">           Vagyoni típusú adók (B34)</t>
  </si>
  <si>
    <t xml:space="preserve">     Értékesítési és forgalmi adók(B35)</t>
  </si>
  <si>
    <t>Gépjárműadó (B354)</t>
  </si>
  <si>
    <t>Szolgáltatások ellenértéke (B402)</t>
  </si>
  <si>
    <t>Közvetített szolgáltatások értéke (B403)</t>
  </si>
  <si>
    <t>Tulajdonosi bevételek(B404)</t>
  </si>
  <si>
    <t>Ellátási díjak (B405)</t>
  </si>
  <si>
    <t>Kiszámlázott általános forgalmi adó (B406)</t>
  </si>
  <si>
    <t>Egyéb működési bevételek (B411)</t>
  </si>
  <si>
    <t>Éves tervezett létszám előirányzat (fő)</t>
  </si>
  <si>
    <t>Működési célú átvett pénzeszközök ÁH kívülről</t>
  </si>
  <si>
    <t>Előző évi maradvány igénybev.</t>
  </si>
  <si>
    <t xml:space="preserve"> forintban </t>
  </si>
  <si>
    <t>forintban</t>
  </si>
  <si>
    <t xml:space="preserve">Államháztartáson belüli megelőlegezések </t>
  </si>
  <si>
    <t xml:space="preserve"> forintban !</t>
  </si>
  <si>
    <t>NAGYMÁNYOKI KÖZMŰVELŐDÉSI KÖZPONT</t>
  </si>
  <si>
    <t>NAGYMÁNYOKI POLGÁRMESTERI HIVATAL</t>
  </si>
  <si>
    <t>2018. évi költségvetése előirányzat-csoportonként és kiemelt előriányzatonként</t>
  </si>
  <si>
    <t>2018. évi kötelező feladatainak költségvetése előirányzat-csoportonként és kiemelt előriányzatonként</t>
  </si>
  <si>
    <t>2018. évi kötelező feladatok költségvetése előirányzat-csoportonként és kiemelt előriányzatonként</t>
  </si>
  <si>
    <t>3.1.-ből EU-s támogatás</t>
  </si>
  <si>
    <r>
      <t xml:space="preserve">   Működési költségvetés kiadásai </t>
    </r>
    <r>
      <rPr>
        <sz val="10"/>
        <rFont val="Arial"/>
        <family val="2"/>
      </rPr>
      <t>(1.1+…+1.5.)</t>
    </r>
  </si>
  <si>
    <r>
      <t xml:space="preserve">   Felhalmozási költségvetés kiadásai </t>
    </r>
    <r>
      <rPr>
        <sz val="10"/>
        <rFont val="Arial"/>
        <family val="2"/>
      </rPr>
      <t>(2.1.+2.3.+2.5.)</t>
    </r>
  </si>
  <si>
    <t>Adóssághoz nem kapcs. származékos ügyletek bevételei</t>
  </si>
  <si>
    <t>Központi irányítószervi támogatás</t>
  </si>
  <si>
    <t>Működési célú támogatások áh-on belülről (2.1.+…+.2.5.)</t>
  </si>
  <si>
    <t>Felhalmozási célú támogatások áh-on belülről (3.1.+…+3.5.)</t>
  </si>
  <si>
    <t>Hitel-, kölcsönfelvétel áh-on kívülről  (10.1.+10.3.)</t>
  </si>
  <si>
    <t xml:space="preserve">   - Visszatérítendő támogatások, kölcs. törlesztése ÁH-n belülre</t>
  </si>
  <si>
    <t xml:space="preserve">   - Visszatérítendő tám., kölcsönök nyújtása ÁH-n kívülre</t>
  </si>
  <si>
    <t>Hitel-, kölcsöntörlesztés áh-on kívülre (5.1. + … + 5.3.)</t>
  </si>
  <si>
    <t xml:space="preserve">   Likviditási célú hitelek, kölcs. törlesztése pénzügyi váll.</t>
  </si>
  <si>
    <t>Előző év vállalkozói maradványának igénybevétele</t>
  </si>
  <si>
    <t xml:space="preserve">   - Egyéb felhalmozási célú támogatások áh-on kívülre</t>
  </si>
  <si>
    <t>Megelőlegezés visszafizetése</t>
  </si>
  <si>
    <t>6. t</t>
  </si>
  <si>
    <t>2.1 melléklet az 1/2018. (III.6.) önkormányzati rendeletéhez</t>
  </si>
  <si>
    <t xml:space="preserve">2.2. melléklet az 1/2018. (III.6.) önkormányzati rendelethez     </t>
  </si>
  <si>
    <t>NAGYMÁNYOKI PITYPANG ÓVODA ÉS BÖLCSŐDE</t>
  </si>
  <si>
    <t>2018.évi likvidítási terv</t>
  </si>
  <si>
    <t>Módosított ei.</t>
  </si>
  <si>
    <t>Módosított ei</t>
  </si>
  <si>
    <t>Mód.ei</t>
  </si>
  <si>
    <t xml:space="preserve">Egyéb felhalmozási célú támogatások bevételei </t>
  </si>
  <si>
    <t xml:space="preserve">
szám</t>
  </si>
  <si>
    <t>2018. évi kötelező feladatainak költségvetése előirányzat-csoportonként és kiemelt előirányzatonként</t>
  </si>
  <si>
    <t>Biztosító által fizetett kártérítés</t>
  </si>
  <si>
    <t>Felhalmozási bevétel</t>
  </si>
  <si>
    <t>Áh-n belüli megelőlegezés</t>
  </si>
  <si>
    <t>ÖNKORMÁNYZATI SZINTŰ B E V É T E L E K</t>
  </si>
  <si>
    <t>9.1. melléklet az 1/2018.(V.30.) önkormányzati rendelethez</t>
  </si>
  <si>
    <t>2018. évi költségvetési előirányzat csoportonként és kiemelt előirányzatonként</t>
  </si>
  <si>
    <t>9.1.1. melléklet az 1/2018.(V.30.) önkormányzati rendelethez</t>
  </si>
  <si>
    <t>9.2. melléklet az 1/2018.(V.30.) önkormányzati rendelethez</t>
  </si>
  <si>
    <t>9.2.1. melléklet az 1/2018.(V.30.) önkormányzati rendelethez</t>
  </si>
  <si>
    <t>9.3. melléklet az 1/2018.(V.30.) önkormányzati rendelethez</t>
  </si>
  <si>
    <t>9.3.1. melléklet az 1/2018.(V.30.) önkormányzati rendelethez</t>
  </si>
  <si>
    <t>9.4. melléklet az 1/2018.(V.30.) önkormányzati rendelethez</t>
  </si>
  <si>
    <t>9.4.1. melléklet az 1/2018.(V.30.) önkormányzati rendelethez</t>
  </si>
  <si>
    <t xml:space="preserve">Nagymányok Város Önkormányzata </t>
  </si>
  <si>
    <t>2018. ÉVI KÖLTSÉGVETÉSÉNEK ÖSSZEVONT MÉRLEGE</t>
  </si>
  <si>
    <t>1 melléklet a 4/2019. (V.30.) önkormányzati rendelethez</t>
  </si>
  <si>
    <t>" 1. melléklet az 1/2018. (III.6.) önkormányzati rendelethez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</si>
</sst>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0;[Red]0"/>
    <numFmt numFmtId="175" formatCode="m\.\ d\.;@"/>
    <numFmt numFmtId="176" formatCode="#,##0.0"/>
    <numFmt numFmtId="177" formatCode="[$¥€-2]\ #\ ##,000_);[Red]\([$€-2]\ #\ ##,000\)"/>
  </numFmts>
  <fonts count="63">
    <font>
      <sz val="10"/>
      <name val="Times New Roman CE"/>
      <family val="0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 CE"/>
      <family val="0"/>
    </font>
    <font>
      <sz val="8"/>
      <name val="Times New Roman CE"/>
      <family val="0"/>
    </font>
    <font>
      <b/>
      <sz val="11"/>
      <name val="Times New Roman CE"/>
      <family val="0"/>
    </font>
    <font>
      <b/>
      <sz val="14"/>
      <name val="Times New Roman CE"/>
      <family val="0"/>
    </font>
    <font>
      <b/>
      <sz val="14"/>
      <color indexed="10"/>
      <name val="Times New Roman CE"/>
      <family val="0"/>
    </font>
    <font>
      <sz val="14"/>
      <name val="Times New Roman CE"/>
      <family val="0"/>
    </font>
    <font>
      <b/>
      <i/>
      <sz val="14"/>
      <name val="Times New Roman CE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0"/>
      <name val="Times New Roman CE"/>
      <family val="0"/>
    </font>
    <font>
      <b/>
      <sz val="8"/>
      <name val="Times New Roman CE"/>
      <family val="0"/>
    </font>
    <font>
      <b/>
      <i/>
      <sz val="8"/>
      <name val="Times New Roman CE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Paks RomanHU"/>
      <family val="0"/>
    </font>
    <font>
      <b/>
      <sz val="8"/>
      <name val="Paks RomanHU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166" fontId="0" fillId="0" borderId="0" xfId="0" applyNumberFormat="1" applyFill="1" applyAlignment="1" applyProtection="1">
      <alignment vertical="center" wrapText="1"/>
      <protection/>
    </xf>
    <xf numFmtId="0" fontId="1" fillId="0" borderId="0" xfId="60" applyFill="1" applyProtection="1">
      <alignment/>
      <protection/>
    </xf>
    <xf numFmtId="0" fontId="1" fillId="0" borderId="0" xfId="60" applyFill="1" applyProtection="1">
      <alignment/>
      <protection locked="0"/>
    </xf>
    <xf numFmtId="0" fontId="0" fillId="0" borderId="0" xfId="60" applyFont="1" applyFill="1" applyProtection="1">
      <alignment/>
      <protection/>
    </xf>
    <xf numFmtId="0" fontId="6" fillId="0" borderId="0" xfId="60" applyFont="1" applyFill="1" applyProtection="1">
      <alignment/>
      <protection locked="0"/>
    </xf>
    <xf numFmtId="0" fontId="4" fillId="0" borderId="0" xfId="60" applyFont="1" applyFill="1" applyProtection="1">
      <alignment/>
      <protection locked="0"/>
    </xf>
    <xf numFmtId="166" fontId="0" fillId="0" borderId="0" xfId="0" applyNumberFormat="1" applyFill="1" applyAlignment="1" applyProtection="1">
      <alignment horizontal="center" vertical="center" wrapText="1"/>
      <protection/>
    </xf>
    <xf numFmtId="0" fontId="1" fillId="0" borderId="0" xfId="59" applyFont="1" applyFill="1" applyProtection="1">
      <alignment/>
      <protection/>
    </xf>
    <xf numFmtId="0" fontId="1" fillId="0" borderId="0" xfId="59" applyFont="1" applyFill="1" applyAlignment="1" applyProtection="1">
      <alignment horizontal="right" vertical="center" indent="1"/>
      <protection/>
    </xf>
    <xf numFmtId="0" fontId="1" fillId="0" borderId="0" xfId="59" applyFill="1" applyProtection="1">
      <alignment/>
      <protection/>
    </xf>
    <xf numFmtId="166" fontId="4" fillId="0" borderId="0" xfId="0" applyNumberFormat="1" applyFont="1" applyFill="1" applyAlignment="1" applyProtection="1">
      <alignment horizontal="center" vertical="center" wrapText="1"/>
      <protection/>
    </xf>
    <xf numFmtId="0" fontId="9" fillId="0" borderId="0" xfId="59" applyFont="1" applyFill="1" applyProtection="1">
      <alignment/>
      <protection/>
    </xf>
    <xf numFmtId="0" fontId="10" fillId="0" borderId="10" xfId="0" applyFont="1" applyFill="1" applyBorder="1" applyAlignment="1" applyProtection="1">
      <alignment horizontal="right" vertical="center"/>
      <protection/>
    </xf>
    <xf numFmtId="0" fontId="7" fillId="0" borderId="11" xfId="59" applyFont="1" applyFill="1" applyBorder="1" applyAlignment="1" applyProtection="1">
      <alignment horizontal="center" vertical="center" wrapText="1"/>
      <protection/>
    </xf>
    <xf numFmtId="0" fontId="7" fillId="0" borderId="12" xfId="59" applyFont="1" applyFill="1" applyBorder="1" applyAlignment="1" applyProtection="1">
      <alignment horizontal="center" vertical="center" wrapText="1"/>
      <protection/>
    </xf>
    <xf numFmtId="0" fontId="7" fillId="0" borderId="13" xfId="59" applyFont="1" applyFill="1" applyBorder="1" applyAlignment="1" applyProtection="1">
      <alignment horizontal="center" vertical="center" wrapText="1"/>
      <protection/>
    </xf>
    <xf numFmtId="0" fontId="7" fillId="0" borderId="14" xfId="59" applyFont="1" applyFill="1" applyBorder="1" applyAlignment="1" applyProtection="1">
      <alignment horizontal="center" vertical="center" wrapText="1"/>
      <protection/>
    </xf>
    <xf numFmtId="0" fontId="9" fillId="0" borderId="0" xfId="59" applyFont="1" applyFill="1" applyProtection="1">
      <alignment/>
      <protection/>
    </xf>
    <xf numFmtId="0" fontId="9" fillId="0" borderId="0" xfId="59" applyFont="1" applyFill="1" applyAlignment="1" applyProtection="1">
      <alignment/>
      <protection/>
    </xf>
    <xf numFmtId="0" fontId="7" fillId="0" borderId="0" xfId="59" applyFont="1" applyFill="1" applyProtection="1">
      <alignment/>
      <protection/>
    </xf>
    <xf numFmtId="0" fontId="9" fillId="0" borderId="0" xfId="59" applyFont="1" applyFill="1" applyAlignment="1" applyProtection="1">
      <alignment horizontal="right" vertical="center" indent="1"/>
      <protection/>
    </xf>
    <xf numFmtId="166" fontId="1" fillId="0" borderId="0" xfId="0" applyNumberFormat="1" applyFont="1" applyFill="1" applyAlignment="1" applyProtection="1">
      <alignment vertical="center" wrapText="1"/>
      <protection/>
    </xf>
    <xf numFmtId="0" fontId="1" fillId="0" borderId="0" xfId="60" applyFont="1" applyFill="1" applyProtection="1">
      <alignment/>
      <protection locked="0"/>
    </xf>
    <xf numFmtId="0" fontId="1" fillId="0" borderId="0" xfId="60" applyFont="1" applyFill="1" applyProtection="1">
      <alignment/>
      <protection/>
    </xf>
    <xf numFmtId="0" fontId="1" fillId="0" borderId="0" xfId="60" applyFont="1" applyFill="1" applyAlignment="1" applyProtection="1">
      <alignment vertical="center"/>
      <protection/>
    </xf>
    <xf numFmtId="0" fontId="1" fillId="0" borderId="0" xfId="60" applyFont="1" applyFill="1" applyAlignment="1" applyProtection="1">
      <alignment vertical="center"/>
      <protection locked="0"/>
    </xf>
    <xf numFmtId="0" fontId="11" fillId="0" borderId="0" xfId="0" applyFont="1" applyAlignment="1">
      <alignment horizontal="left" vertical="top" wrapText="1"/>
    </xf>
    <xf numFmtId="0" fontId="13" fillId="0" borderId="11" xfId="59" applyFont="1" applyFill="1" applyBorder="1" applyAlignment="1" applyProtection="1">
      <alignment horizontal="left" vertical="center" wrapText="1" indent="1"/>
      <protection/>
    </xf>
    <xf numFmtId="166" fontId="13" fillId="0" borderId="12" xfId="59" applyNumberFormat="1" applyFont="1" applyFill="1" applyBorder="1" applyAlignment="1" applyProtection="1">
      <alignment horizontal="right" vertical="center" wrapText="1" indent="1"/>
      <protection/>
    </xf>
    <xf numFmtId="166" fontId="12" fillId="0" borderId="15" xfId="59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16" xfId="59" applyNumberFormat="1" applyFont="1" applyFill="1" applyBorder="1" applyAlignment="1" applyProtection="1">
      <alignment horizontal="right" vertical="center" wrapText="1" indent="1"/>
      <protection locked="0"/>
    </xf>
    <xf numFmtId="166" fontId="12" fillId="33" borderId="16" xfId="59" applyNumberFormat="1" applyFont="1" applyFill="1" applyBorder="1" applyAlignment="1" applyProtection="1">
      <alignment horizontal="right" vertical="center" wrapText="1" indent="1"/>
      <protection/>
    </xf>
    <xf numFmtId="166" fontId="12" fillId="33" borderId="17" xfId="59" applyNumberFormat="1" applyFont="1" applyFill="1" applyBorder="1" applyAlignment="1" applyProtection="1">
      <alignment horizontal="right" vertical="center" wrapText="1" indent="1"/>
      <protection/>
    </xf>
    <xf numFmtId="0" fontId="13" fillId="0" borderId="11" xfId="59" applyFont="1" applyFill="1" applyBorder="1" applyAlignment="1" applyProtection="1">
      <alignment horizontal="center" vertical="center" wrapText="1"/>
      <protection/>
    </xf>
    <xf numFmtId="49" fontId="12" fillId="0" borderId="18" xfId="59" applyNumberFormat="1" applyFont="1" applyFill="1" applyBorder="1" applyAlignment="1" applyProtection="1">
      <alignment horizontal="center" vertical="center" wrapText="1"/>
      <protection/>
    </xf>
    <xf numFmtId="49" fontId="12" fillId="0" borderId="19" xfId="59" applyNumberFormat="1" applyFont="1" applyFill="1" applyBorder="1" applyAlignment="1" applyProtection="1">
      <alignment horizontal="center" vertical="center" wrapText="1"/>
      <protection/>
    </xf>
    <xf numFmtId="49" fontId="12" fillId="0" borderId="20" xfId="59" applyNumberFormat="1" applyFont="1" applyFill="1" applyBorder="1" applyAlignment="1" applyProtection="1">
      <alignment horizontal="center" vertical="center" wrapText="1"/>
      <protection/>
    </xf>
    <xf numFmtId="166" fontId="12" fillId="0" borderId="17" xfId="59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15" xfId="59" applyNumberFormat="1" applyFont="1" applyFill="1" applyBorder="1" applyAlignment="1" applyProtection="1">
      <alignment horizontal="right" vertical="center" wrapText="1" indent="1"/>
      <protection/>
    </xf>
    <xf numFmtId="0" fontId="13" fillId="0" borderId="11" xfId="0" applyFont="1" applyBorder="1" applyAlignment="1" applyProtection="1">
      <alignment horizontal="center" wrapText="1"/>
      <protection/>
    </xf>
    <xf numFmtId="0" fontId="12" fillId="0" borderId="18" xfId="0" applyFont="1" applyBorder="1" applyAlignment="1" applyProtection="1">
      <alignment horizontal="center" wrapText="1"/>
      <protection/>
    </xf>
    <xf numFmtId="0" fontId="12" fillId="0" borderId="19" xfId="0" applyFont="1" applyBorder="1" applyAlignment="1" applyProtection="1">
      <alignment horizontal="center" wrapText="1"/>
      <protection/>
    </xf>
    <xf numFmtId="0" fontId="12" fillId="0" borderId="20" xfId="0" applyFont="1" applyBorder="1" applyAlignment="1" applyProtection="1">
      <alignment horizontal="center" wrapText="1"/>
      <protection/>
    </xf>
    <xf numFmtId="166" fontId="13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1" xfId="0" applyFont="1" applyBorder="1" applyAlignment="1" applyProtection="1">
      <alignment horizont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166" fontId="1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0" applyFont="1" applyFill="1" applyAlignment="1" applyProtection="1">
      <alignment horizontal="right" vertical="center" wrapText="1" indent="1"/>
      <protection/>
    </xf>
    <xf numFmtId="0" fontId="13" fillId="0" borderId="22" xfId="0" applyFont="1" applyFill="1" applyBorder="1" applyAlignment="1" applyProtection="1">
      <alignment vertical="center" shrinkToFit="1"/>
      <protection/>
    </xf>
    <xf numFmtId="0" fontId="13" fillId="0" borderId="23" xfId="0" applyFont="1" applyFill="1" applyBorder="1" applyAlignment="1" applyProtection="1">
      <alignment vertical="center" shrinkToFit="1"/>
      <protection/>
    </xf>
    <xf numFmtId="0" fontId="13" fillId="0" borderId="13" xfId="59" applyFont="1" applyFill="1" applyBorder="1" applyAlignment="1" applyProtection="1">
      <alignment horizontal="center" vertical="center" wrapText="1"/>
      <protection/>
    </xf>
    <xf numFmtId="166" fontId="13" fillId="0" borderId="14" xfId="59" applyNumberFormat="1" applyFont="1" applyFill="1" applyBorder="1" applyAlignment="1" applyProtection="1">
      <alignment horizontal="right" vertical="center" wrapText="1" indent="1"/>
      <protection/>
    </xf>
    <xf numFmtId="49" fontId="12" fillId="0" borderId="24" xfId="59" applyNumberFormat="1" applyFont="1" applyFill="1" applyBorder="1" applyAlignment="1" applyProtection="1">
      <alignment horizontal="center" vertical="center" wrapText="1"/>
      <protection/>
    </xf>
    <xf numFmtId="166" fontId="12" fillId="0" borderId="25" xfId="59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26" xfId="59" applyNumberFormat="1" applyFont="1" applyFill="1" applyBorder="1" applyAlignment="1" applyProtection="1">
      <alignment horizontal="center" vertical="center" wrapText="1"/>
      <protection/>
    </xf>
    <xf numFmtId="49" fontId="12" fillId="0" borderId="27" xfId="59" applyNumberFormat="1" applyFont="1" applyFill="1" applyBorder="1" applyAlignment="1" applyProtection="1">
      <alignment horizontal="center" vertical="center" wrapText="1"/>
      <protection/>
    </xf>
    <xf numFmtId="166" fontId="12" fillId="0" borderId="28" xfId="59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2" xfId="0" applyNumberFormat="1" applyFont="1" applyBorder="1" applyAlignment="1" applyProtection="1">
      <alignment horizontal="right" vertical="center" wrapText="1" indent="1"/>
      <protection/>
    </xf>
    <xf numFmtId="166" fontId="13" fillId="0" borderId="12" xfId="0" applyNumberFormat="1" applyFont="1" applyBorder="1" applyAlignment="1" applyProtection="1" quotePrefix="1">
      <alignment horizontal="right" vertical="center" wrapText="1" indent="1"/>
      <protection/>
    </xf>
    <xf numFmtId="0" fontId="13" fillId="0" borderId="21" xfId="0" applyFont="1" applyBorder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 vertical="center" wrapText="1"/>
      <protection/>
    </xf>
    <xf numFmtId="0" fontId="13" fillId="0" borderId="11" xfId="0" applyFont="1" applyFill="1" applyBorder="1" applyAlignment="1" applyProtection="1">
      <alignment horizontal="left" vertical="center"/>
      <protection/>
    </xf>
    <xf numFmtId="0" fontId="13" fillId="0" borderId="29" xfId="0" applyFont="1" applyFill="1" applyBorder="1" applyAlignment="1" applyProtection="1">
      <alignment vertical="center" wrapText="1"/>
      <protection/>
    </xf>
    <xf numFmtId="3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0" xfId="0" applyFont="1" applyBorder="1" applyAlignment="1" applyProtection="1">
      <alignment horizontal="left" wrapText="1"/>
      <protection/>
    </xf>
    <xf numFmtId="166" fontId="11" fillId="0" borderId="16" xfId="59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0" xfId="59" applyFont="1" applyFill="1" applyBorder="1" applyAlignment="1" applyProtection="1">
      <alignment horizontal="left" vertical="center" wrapText="1"/>
      <protection/>
    </xf>
    <xf numFmtId="166" fontId="11" fillId="0" borderId="17" xfId="59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0" xfId="59" applyFont="1" applyFill="1" applyBorder="1" applyAlignment="1" applyProtection="1">
      <alignment horizontal="left" wrapText="1"/>
      <protection/>
    </xf>
    <xf numFmtId="0" fontId="11" fillId="0" borderId="31" xfId="59" applyFont="1" applyFill="1" applyBorder="1" applyAlignment="1" applyProtection="1">
      <alignment horizontal="left" vertical="center" wrapText="1"/>
      <protection/>
    </xf>
    <xf numFmtId="0" fontId="11" fillId="0" borderId="32" xfId="59" applyFont="1" applyFill="1" applyBorder="1" applyAlignment="1" applyProtection="1">
      <alignment horizontal="left" vertical="center" wrapText="1"/>
      <protection/>
    </xf>
    <xf numFmtId="166" fontId="11" fillId="0" borderId="33" xfId="59" applyNumberFormat="1" applyFont="1" applyFill="1" applyBorder="1" applyAlignment="1" applyProtection="1">
      <alignment horizontal="right" vertical="center" wrapText="1" indent="1"/>
      <protection locked="0"/>
    </xf>
    <xf numFmtId="166" fontId="11" fillId="0" borderId="15" xfId="59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4" xfId="59" applyFont="1" applyFill="1" applyBorder="1" applyAlignment="1" applyProtection="1">
      <alignment horizontal="left" vertical="center" wrapText="1"/>
      <protection/>
    </xf>
    <xf numFmtId="166" fontId="11" fillId="0" borderId="28" xfId="59" applyNumberFormat="1" applyFont="1" applyFill="1" applyBorder="1" applyAlignment="1" applyProtection="1">
      <alignment horizontal="right" vertical="center" wrapText="1" indent="1"/>
      <protection locked="0"/>
    </xf>
    <xf numFmtId="166" fontId="11" fillId="0" borderId="35" xfId="59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0" xfId="0" applyNumberFormat="1" applyFont="1" applyFill="1" applyAlignment="1" applyProtection="1">
      <alignment vertical="center" wrapText="1"/>
      <protection/>
    </xf>
    <xf numFmtId="166" fontId="13" fillId="0" borderId="0" xfId="0" applyNumberFormat="1" applyFont="1" applyFill="1" applyAlignment="1" applyProtection="1">
      <alignment horizontal="centerContinuous" vertical="center" wrapText="1"/>
      <protection/>
    </xf>
    <xf numFmtId="166" fontId="12" fillId="0" borderId="0" xfId="0" applyNumberFormat="1" applyFont="1" applyFill="1" applyAlignment="1" applyProtection="1">
      <alignment horizontal="centerContinuous" vertical="center"/>
      <protection/>
    </xf>
    <xf numFmtId="166" fontId="12" fillId="0" borderId="0" xfId="0" applyNumberFormat="1" applyFont="1" applyFill="1" applyAlignment="1" applyProtection="1">
      <alignment horizontal="center" vertical="center" wrapText="1"/>
      <protection/>
    </xf>
    <xf numFmtId="166" fontId="15" fillId="0" borderId="0" xfId="0" applyNumberFormat="1" applyFont="1" applyFill="1" applyAlignment="1" applyProtection="1">
      <alignment horizontal="right" vertical="center"/>
      <protection/>
    </xf>
    <xf numFmtId="166" fontId="12" fillId="0" borderId="0" xfId="0" applyNumberFormat="1" applyFont="1" applyFill="1" applyAlignment="1" applyProtection="1">
      <alignment horizontal="centerContinuous" vertical="center" wrapText="1"/>
      <protection/>
    </xf>
    <xf numFmtId="166" fontId="15" fillId="0" borderId="0" xfId="0" applyNumberFormat="1" applyFont="1" applyFill="1" applyAlignment="1" applyProtection="1">
      <alignment horizontal="right" vertical="center" wrapText="1"/>
      <protection/>
    </xf>
    <xf numFmtId="166" fontId="13" fillId="0" borderId="0" xfId="0" applyNumberFormat="1" applyFont="1" applyFill="1" applyBorder="1" applyAlignment="1" applyProtection="1">
      <alignment horizontal="centerContinuous" vertical="center" wrapText="1"/>
      <protection/>
    </xf>
    <xf numFmtId="166" fontId="13" fillId="0" borderId="0" xfId="0" applyNumberFormat="1" applyFont="1" applyFill="1" applyBorder="1" applyAlignment="1" applyProtection="1">
      <alignment horizontal="center" vertical="center" wrapText="1"/>
      <protection/>
    </xf>
    <xf numFmtId="166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166" fontId="13" fillId="0" borderId="0" xfId="0" applyNumberFormat="1" applyFont="1" applyFill="1" applyBorder="1" applyAlignment="1" applyProtection="1">
      <alignment horizontal="right" vertical="center" wrapText="1"/>
      <protection/>
    </xf>
    <xf numFmtId="166" fontId="11" fillId="0" borderId="0" xfId="0" applyNumberFormat="1" applyFont="1" applyFill="1" applyAlignment="1" applyProtection="1">
      <alignment vertical="center" wrapText="1"/>
      <protection/>
    </xf>
    <xf numFmtId="166" fontId="14" fillId="0" borderId="0" xfId="0" applyNumberFormat="1" applyFont="1" applyFill="1" applyAlignment="1" applyProtection="1">
      <alignment horizontal="centerContinuous" vertical="center" wrapText="1"/>
      <protection/>
    </xf>
    <xf numFmtId="166" fontId="11" fillId="0" borderId="0" xfId="0" applyNumberFormat="1" applyFont="1" applyFill="1" applyAlignment="1" applyProtection="1">
      <alignment horizontal="centerContinuous" vertical="center" wrapText="1"/>
      <protection/>
    </xf>
    <xf numFmtId="166" fontId="11" fillId="0" borderId="0" xfId="0" applyNumberFormat="1" applyFont="1" applyFill="1" applyAlignment="1" applyProtection="1">
      <alignment horizontal="center" vertical="center" wrapText="1"/>
      <protection/>
    </xf>
    <xf numFmtId="0" fontId="11" fillId="0" borderId="34" xfId="0" applyFont="1" applyBorder="1" applyAlignment="1" applyProtection="1">
      <alignment horizontal="left" wrapText="1"/>
      <protection/>
    </xf>
    <xf numFmtId="0" fontId="5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 locked="0"/>
    </xf>
    <xf numFmtId="0" fontId="19" fillId="0" borderId="0" xfId="0" applyFont="1" applyFill="1" applyAlignment="1">
      <alignment horizontal="right"/>
    </xf>
    <xf numFmtId="0" fontId="18" fillId="0" borderId="13" xfId="60" applyFont="1" applyFill="1" applyBorder="1" applyAlignment="1" applyProtection="1">
      <alignment horizontal="center" vertical="center" wrapText="1"/>
      <protection/>
    </xf>
    <xf numFmtId="0" fontId="18" fillId="0" borderId="36" xfId="60" applyFont="1" applyFill="1" applyBorder="1" applyAlignment="1" applyProtection="1">
      <alignment horizontal="center" vertical="center"/>
      <protection/>
    </xf>
    <xf numFmtId="0" fontId="18" fillId="0" borderId="14" xfId="60" applyFont="1" applyFill="1" applyBorder="1" applyAlignment="1" applyProtection="1">
      <alignment horizontal="center" vertical="center"/>
      <protection/>
    </xf>
    <xf numFmtId="0" fontId="5" fillId="0" borderId="11" xfId="60" applyFont="1" applyFill="1" applyBorder="1" applyAlignment="1" applyProtection="1">
      <alignment horizontal="left" vertical="center" indent="1"/>
      <protection/>
    </xf>
    <xf numFmtId="0" fontId="5" fillId="0" borderId="26" xfId="60" applyFont="1" applyFill="1" applyBorder="1" applyAlignment="1" applyProtection="1">
      <alignment horizontal="left" vertical="center" indent="1"/>
      <protection/>
    </xf>
    <xf numFmtId="0" fontId="5" fillId="0" borderId="37" xfId="60" applyFont="1" applyFill="1" applyBorder="1" applyAlignment="1" applyProtection="1">
      <alignment horizontal="left" vertical="center" wrapText="1" indent="1"/>
      <protection/>
    </xf>
    <xf numFmtId="166" fontId="5" fillId="0" borderId="37" xfId="60" applyNumberFormat="1" applyFont="1" applyFill="1" applyBorder="1" applyAlignment="1" applyProtection="1">
      <alignment vertical="center"/>
      <protection locked="0"/>
    </xf>
    <xf numFmtId="166" fontId="5" fillId="0" borderId="38" xfId="60" applyNumberFormat="1" applyFont="1" applyFill="1" applyBorder="1" applyAlignment="1" applyProtection="1">
      <alignment vertical="center"/>
      <protection/>
    </xf>
    <xf numFmtId="0" fontId="5" fillId="0" borderId="19" xfId="60" applyFont="1" applyFill="1" applyBorder="1" applyAlignment="1" applyProtection="1">
      <alignment horizontal="left" vertical="center" indent="1"/>
      <protection/>
    </xf>
    <xf numFmtId="0" fontId="5" fillId="0" borderId="30" xfId="60" applyFont="1" applyFill="1" applyBorder="1" applyAlignment="1" applyProtection="1">
      <alignment horizontal="left" vertical="center" wrapText="1" indent="1"/>
      <protection/>
    </xf>
    <xf numFmtId="166" fontId="5" fillId="0" borderId="30" xfId="60" applyNumberFormat="1" applyFont="1" applyFill="1" applyBorder="1" applyAlignment="1" applyProtection="1">
      <alignment vertical="center"/>
      <protection locked="0"/>
    </xf>
    <xf numFmtId="166" fontId="5" fillId="0" borderId="16" xfId="60" applyNumberFormat="1" applyFont="1" applyFill="1" applyBorder="1" applyAlignment="1" applyProtection="1">
      <alignment vertical="center"/>
      <protection/>
    </xf>
    <xf numFmtId="0" fontId="5" fillId="0" borderId="34" xfId="60" applyFont="1" applyFill="1" applyBorder="1" applyAlignment="1" applyProtection="1">
      <alignment horizontal="left" vertical="center" wrapText="1" indent="1"/>
      <protection/>
    </xf>
    <xf numFmtId="166" fontId="5" fillId="0" borderId="34" xfId="60" applyNumberFormat="1" applyFont="1" applyFill="1" applyBorder="1" applyAlignment="1" applyProtection="1">
      <alignment vertical="center"/>
      <protection locked="0"/>
    </xf>
    <xf numFmtId="166" fontId="5" fillId="0" borderId="15" xfId="60" applyNumberFormat="1" applyFont="1" applyFill="1" applyBorder="1" applyAlignment="1" applyProtection="1">
      <alignment vertical="center"/>
      <protection/>
    </xf>
    <xf numFmtId="0" fontId="5" fillId="0" borderId="30" xfId="60" applyFont="1" applyFill="1" applyBorder="1" applyAlignment="1" applyProtection="1">
      <alignment horizontal="left" vertical="center" indent="1"/>
      <protection/>
    </xf>
    <xf numFmtId="0" fontId="18" fillId="0" borderId="39" xfId="60" applyFont="1" applyFill="1" applyBorder="1" applyAlignment="1" applyProtection="1">
      <alignment horizontal="left" vertical="center" indent="1"/>
      <protection/>
    </xf>
    <xf numFmtId="166" fontId="18" fillId="0" borderId="39" xfId="60" applyNumberFormat="1" applyFont="1" applyFill="1" applyBorder="1" applyAlignment="1" applyProtection="1">
      <alignment vertical="center"/>
      <protection/>
    </xf>
    <xf numFmtId="166" fontId="18" fillId="0" borderId="12" xfId="60" applyNumberFormat="1" applyFont="1" applyFill="1" applyBorder="1" applyAlignment="1" applyProtection="1">
      <alignment vertical="center"/>
      <protection/>
    </xf>
    <xf numFmtId="0" fontId="5" fillId="0" borderId="18" xfId="60" applyFont="1" applyFill="1" applyBorder="1" applyAlignment="1" applyProtection="1">
      <alignment horizontal="left" vertical="center" indent="1"/>
      <protection/>
    </xf>
    <xf numFmtId="0" fontId="5" fillId="0" borderId="34" xfId="60" applyFont="1" applyFill="1" applyBorder="1" applyAlignment="1" applyProtection="1">
      <alignment horizontal="left" vertical="center" indent="1"/>
      <protection/>
    </xf>
    <xf numFmtId="0" fontId="18" fillId="0" borderId="11" xfId="60" applyFont="1" applyFill="1" applyBorder="1" applyAlignment="1" applyProtection="1">
      <alignment horizontal="left" vertical="center" indent="1"/>
      <protection/>
    </xf>
    <xf numFmtId="0" fontId="18" fillId="0" borderId="39" xfId="60" applyFont="1" applyFill="1" applyBorder="1" applyAlignment="1" applyProtection="1">
      <alignment horizontal="left" indent="1"/>
      <protection/>
    </xf>
    <xf numFmtId="166" fontId="18" fillId="0" borderId="39" xfId="60" applyNumberFormat="1" applyFont="1" applyFill="1" applyBorder="1" applyProtection="1">
      <alignment/>
      <protection/>
    </xf>
    <xf numFmtId="166" fontId="18" fillId="0" borderId="12" xfId="60" applyNumberFormat="1" applyFont="1" applyFill="1" applyBorder="1" applyProtection="1">
      <alignment/>
      <protection/>
    </xf>
    <xf numFmtId="166" fontId="7" fillId="0" borderId="0" xfId="59" applyNumberFormat="1" applyFont="1" applyFill="1" applyBorder="1" applyAlignment="1" applyProtection="1">
      <alignment horizontal="center" vertical="center"/>
      <protection/>
    </xf>
    <xf numFmtId="0" fontId="13" fillId="0" borderId="40" xfId="0" applyFont="1" applyFill="1" applyBorder="1" applyAlignment="1" applyProtection="1">
      <alignment vertical="center" shrinkToFit="1"/>
      <protection/>
    </xf>
    <xf numFmtId="0" fontId="13" fillId="0" borderId="41" xfId="0" applyFont="1" applyFill="1" applyBorder="1" applyAlignment="1" applyProtection="1">
      <alignment vertical="center" shrinkToFit="1"/>
      <protection/>
    </xf>
    <xf numFmtId="166" fontId="13" fillId="0" borderId="39" xfId="59" applyNumberFormat="1" applyFont="1" applyFill="1" applyBorder="1" applyAlignment="1" applyProtection="1">
      <alignment horizontal="right" vertical="center" wrapText="1" indent="1"/>
      <protection/>
    </xf>
    <xf numFmtId="0" fontId="14" fillId="0" borderId="39" xfId="59" applyFont="1" applyFill="1" applyBorder="1" applyAlignment="1" applyProtection="1">
      <alignment horizontal="left" vertical="center" wrapText="1" indent="1"/>
      <protection/>
    </xf>
    <xf numFmtId="0" fontId="11" fillId="0" borderId="30" xfId="0" applyFont="1" applyBorder="1" applyAlignment="1">
      <alignment horizontal="left" vertical="top" wrapText="1"/>
    </xf>
    <xf numFmtId="0" fontId="14" fillId="0" borderId="39" xfId="0" applyFont="1" applyBorder="1" applyAlignment="1" applyProtection="1">
      <alignment horizontal="left" vertical="center" wrapText="1"/>
      <protection/>
    </xf>
    <xf numFmtId="0" fontId="11" fillId="0" borderId="31" xfId="0" applyFont="1" applyBorder="1" applyAlignment="1" applyProtection="1">
      <alignment horizontal="left" wrapText="1"/>
      <protection/>
    </xf>
    <xf numFmtId="0" fontId="14" fillId="0" borderId="39" xfId="59" applyFont="1" applyFill="1" applyBorder="1" applyAlignment="1" applyProtection="1">
      <alignment horizontal="left" vertical="center" wrapText="1"/>
      <protection/>
    </xf>
    <xf numFmtId="0" fontId="11" fillId="0" borderId="31" xfId="0" applyFont="1" applyBorder="1" applyAlignment="1" applyProtection="1">
      <alignment wrapText="1"/>
      <protection/>
    </xf>
    <xf numFmtId="0" fontId="14" fillId="0" borderId="39" xfId="0" applyFont="1" applyBorder="1" applyAlignment="1" applyProtection="1">
      <alignment wrapText="1"/>
      <protection/>
    </xf>
    <xf numFmtId="0" fontId="14" fillId="0" borderId="42" xfId="0" applyFont="1" applyBorder="1" applyAlignment="1" applyProtection="1">
      <alignment wrapText="1"/>
      <protection/>
    </xf>
    <xf numFmtId="0" fontId="14" fillId="0" borderId="0" xfId="0" applyFont="1" applyFill="1" applyBorder="1" applyAlignment="1" applyProtection="1">
      <alignment horizontal="left" vertical="center" shrinkToFit="1"/>
      <protection/>
    </xf>
    <xf numFmtId="0" fontId="14" fillId="0" borderId="23" xfId="0" applyFont="1" applyFill="1" applyBorder="1" applyAlignment="1" applyProtection="1">
      <alignment vertical="center" shrinkToFit="1"/>
      <protection/>
    </xf>
    <xf numFmtId="0" fontId="14" fillId="0" borderId="36" xfId="59" applyFont="1" applyFill="1" applyBorder="1" applyAlignment="1" applyProtection="1">
      <alignment vertical="center" shrinkToFit="1"/>
      <protection/>
    </xf>
    <xf numFmtId="0" fontId="11" fillId="0" borderId="43" xfId="59" applyFont="1" applyFill="1" applyBorder="1" applyAlignment="1" applyProtection="1">
      <alignment horizontal="left" vertical="center" wrapText="1"/>
      <protection/>
    </xf>
    <xf numFmtId="0" fontId="11" fillId="0" borderId="44" xfId="59" applyFont="1" applyFill="1" applyBorder="1" applyAlignment="1" applyProtection="1">
      <alignment horizontal="left" vertical="center" wrapText="1"/>
      <protection/>
    </xf>
    <xf numFmtId="0" fontId="11" fillId="0" borderId="0" xfId="59" applyFont="1" applyFill="1" applyBorder="1" applyAlignment="1" applyProtection="1">
      <alignment horizontal="left" vertical="center" wrapText="1"/>
      <protection/>
    </xf>
    <xf numFmtId="0" fontId="14" fillId="0" borderId="39" xfId="59" applyFont="1" applyFill="1" applyBorder="1" applyAlignment="1" applyProtection="1">
      <alignment vertical="center" wrapText="1"/>
      <protection/>
    </xf>
    <xf numFmtId="0" fontId="11" fillId="0" borderId="31" xfId="0" applyFont="1" applyBorder="1" applyAlignment="1" applyProtection="1">
      <alignment horizontal="left" vertical="center" wrapText="1"/>
      <protection/>
    </xf>
    <xf numFmtId="0" fontId="11" fillId="0" borderId="30" xfId="0" applyFont="1" applyBorder="1" applyAlignment="1" applyProtection="1">
      <alignment horizontal="left" vertical="center" wrapText="1"/>
      <protection/>
    </xf>
    <xf numFmtId="0" fontId="11" fillId="0" borderId="37" xfId="59" applyFont="1" applyFill="1" applyBorder="1" applyAlignment="1" applyProtection="1">
      <alignment horizontal="left" vertical="center" wrapText="1"/>
      <protection/>
    </xf>
    <xf numFmtId="0" fontId="14" fillId="0" borderId="42" xfId="0" applyFont="1" applyBorder="1" applyAlignment="1" applyProtection="1">
      <alignment horizontal="left" vertical="center" shrinkToFit="1"/>
      <protection/>
    </xf>
    <xf numFmtId="0" fontId="17" fillId="0" borderId="39" xfId="59" applyFont="1" applyFill="1" applyBorder="1" applyAlignment="1" applyProtection="1">
      <alignment horizontal="center" vertical="center" wrapText="1"/>
      <protection/>
    </xf>
    <xf numFmtId="0" fontId="17" fillId="0" borderId="36" xfId="59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vertical="center" wrapText="1"/>
      <protection/>
    </xf>
    <xf numFmtId="0" fontId="14" fillId="0" borderId="29" xfId="0" applyFont="1" applyFill="1" applyBorder="1" applyAlignment="1" applyProtection="1">
      <alignment vertical="center" wrapText="1"/>
      <protection/>
    </xf>
    <xf numFmtId="0" fontId="13" fillId="0" borderId="23" xfId="0" applyFont="1" applyFill="1" applyBorder="1" applyAlignment="1" applyProtection="1">
      <alignment vertical="center" wrapText="1"/>
      <protection/>
    </xf>
    <xf numFmtId="166" fontId="12" fillId="0" borderId="45" xfId="59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5" xfId="59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6" xfId="59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47" xfId="59" applyFont="1" applyFill="1" applyBorder="1" applyAlignment="1" applyProtection="1">
      <alignment horizontal="left" vertical="center" wrapText="1"/>
      <protection/>
    </xf>
    <xf numFmtId="166" fontId="12" fillId="0" borderId="38" xfId="59" applyNumberFormat="1" applyFont="1" applyFill="1" applyBorder="1" applyAlignment="1" applyProtection="1">
      <alignment horizontal="right" vertical="center" wrapText="1" indent="1"/>
      <protection locked="0"/>
    </xf>
    <xf numFmtId="166" fontId="7" fillId="0" borderId="0" xfId="59" applyNumberFormat="1" applyFont="1" applyFill="1" applyBorder="1" applyAlignment="1" applyProtection="1">
      <alignment vertical="center"/>
      <protection/>
    </xf>
    <xf numFmtId="0" fontId="9" fillId="0" borderId="0" xfId="59" applyFont="1" applyFill="1" applyAlignment="1" applyProtection="1">
      <alignment wrapText="1"/>
      <protection/>
    </xf>
    <xf numFmtId="166" fontId="12" fillId="34" borderId="17" xfId="59" applyNumberFormat="1" applyFont="1" applyFill="1" applyBorder="1" applyAlignment="1" applyProtection="1">
      <alignment horizontal="right" vertical="center" wrapText="1" indent="1"/>
      <protection/>
    </xf>
    <xf numFmtId="166" fontId="20" fillId="0" borderId="11" xfId="0" applyNumberFormat="1" applyFont="1" applyFill="1" applyBorder="1" applyAlignment="1" applyProtection="1">
      <alignment horizontal="centerContinuous" vertical="center" wrapText="1"/>
      <protection/>
    </xf>
    <xf numFmtId="166" fontId="20" fillId="0" borderId="39" xfId="0" applyNumberFormat="1" applyFont="1" applyFill="1" applyBorder="1" applyAlignment="1" applyProtection="1">
      <alignment horizontal="centerContinuous" vertical="center" wrapText="1"/>
      <protection/>
    </xf>
    <xf numFmtId="166" fontId="20" fillId="0" borderId="11" xfId="0" applyNumberFormat="1" applyFont="1" applyFill="1" applyBorder="1" applyAlignment="1" applyProtection="1">
      <alignment horizontal="center" vertical="center" wrapText="1"/>
      <protection/>
    </xf>
    <xf numFmtId="166" fontId="20" fillId="0" borderId="39" xfId="0" applyNumberFormat="1" applyFont="1" applyFill="1" applyBorder="1" applyAlignment="1" applyProtection="1">
      <alignment horizontal="center" vertical="center" wrapText="1"/>
      <protection/>
    </xf>
    <xf numFmtId="166" fontId="20" fillId="0" borderId="21" xfId="0" applyNumberFormat="1" applyFont="1" applyFill="1" applyBorder="1" applyAlignment="1" applyProtection="1">
      <alignment horizontal="center" vertical="center" wrapText="1"/>
      <protection/>
    </xf>
    <xf numFmtId="166" fontId="20" fillId="0" borderId="42" xfId="0" applyNumberFormat="1" applyFont="1" applyFill="1" applyBorder="1" applyAlignment="1" applyProtection="1">
      <alignment horizontal="center" vertical="center" wrapText="1"/>
      <protection/>
    </xf>
    <xf numFmtId="166" fontId="20" fillId="0" borderId="45" xfId="0" applyNumberFormat="1" applyFont="1" applyFill="1" applyBorder="1" applyAlignment="1" applyProtection="1">
      <alignment horizontal="center" vertical="center" wrapText="1"/>
      <protection/>
    </xf>
    <xf numFmtId="166" fontId="20" fillId="0" borderId="12" xfId="0" applyNumberFormat="1" applyFont="1" applyFill="1" applyBorder="1" applyAlignment="1" applyProtection="1">
      <alignment horizontal="center" vertical="center" wrapText="1"/>
      <protection/>
    </xf>
    <xf numFmtId="166" fontId="21" fillId="0" borderId="48" xfId="0" applyNumberFormat="1" applyFont="1" applyFill="1" applyBorder="1" applyAlignment="1" applyProtection="1">
      <alignment horizontal="left" vertical="center" wrapText="1" indent="1"/>
      <protection/>
    </xf>
    <xf numFmtId="166" fontId="21" fillId="0" borderId="18" xfId="0" applyNumberFormat="1" applyFont="1" applyFill="1" applyBorder="1" applyAlignment="1" applyProtection="1">
      <alignment horizontal="left" vertical="center" wrapText="1" shrinkToFit="1"/>
      <protection/>
    </xf>
    <xf numFmtId="166" fontId="21" fillId="0" borderId="15" xfId="59" applyNumberFormat="1" applyFont="1" applyFill="1" applyBorder="1" applyAlignment="1" applyProtection="1">
      <alignment horizontal="right" vertical="center" wrapText="1" indent="1"/>
      <protection locked="0"/>
    </xf>
    <xf numFmtId="166" fontId="21" fillId="0" borderId="15" xfId="0" applyNumberFormat="1" applyFont="1" applyFill="1" applyBorder="1" applyAlignment="1" applyProtection="1">
      <alignment horizontal="right" vertical="center" wrapText="1"/>
      <protection locked="0"/>
    </xf>
    <xf numFmtId="166" fontId="21" fillId="0" borderId="49" xfId="0" applyNumberFormat="1" applyFont="1" applyFill="1" applyBorder="1" applyAlignment="1" applyProtection="1">
      <alignment horizontal="left" vertical="center" wrapText="1" indent="1"/>
      <protection/>
    </xf>
    <xf numFmtId="166" fontId="21" fillId="0" borderId="19" xfId="0" applyNumberFormat="1" applyFont="1" applyFill="1" applyBorder="1" applyAlignment="1" applyProtection="1">
      <alignment horizontal="left" vertical="center" wrapText="1" shrinkToFit="1"/>
      <protection/>
    </xf>
    <xf numFmtId="166" fontId="21" fillId="0" borderId="16" xfId="0" applyNumberFormat="1" applyFont="1" applyFill="1" applyBorder="1" applyAlignment="1" applyProtection="1">
      <alignment horizontal="right" vertical="center" wrapText="1"/>
      <protection locked="0"/>
    </xf>
    <xf numFmtId="166" fontId="21" fillId="0" borderId="30" xfId="0" applyNumberFormat="1" applyFont="1" applyFill="1" applyBorder="1" applyAlignment="1" applyProtection="1">
      <alignment horizontal="right" vertical="center" wrapText="1"/>
      <protection locked="0"/>
    </xf>
    <xf numFmtId="166" fontId="21" fillId="0" borderId="50" xfId="0" applyNumberFormat="1" applyFont="1" applyFill="1" applyBorder="1" applyAlignment="1" applyProtection="1">
      <alignment horizontal="left" vertical="center" wrapText="1" shrinkToFit="1"/>
      <protection/>
    </xf>
    <xf numFmtId="166" fontId="21" fillId="0" borderId="20" xfId="0" applyNumberFormat="1" applyFont="1" applyFill="1" applyBorder="1" applyAlignment="1" applyProtection="1">
      <alignment horizontal="left" vertical="center" wrapText="1" shrinkToFit="1"/>
      <protection/>
    </xf>
    <xf numFmtId="166" fontId="21" fillId="0" borderId="51" xfId="0" applyNumberFormat="1" applyFont="1" applyFill="1" applyBorder="1" applyAlignment="1" applyProtection="1">
      <alignment horizontal="right" vertical="center" wrapText="1"/>
      <protection locked="0"/>
    </xf>
    <xf numFmtId="166" fontId="5" fillId="0" borderId="0" xfId="0" applyNumberFormat="1" applyFont="1" applyFill="1" applyAlignment="1" applyProtection="1">
      <alignment vertical="center" wrapText="1"/>
      <protection/>
    </xf>
    <xf numFmtId="166" fontId="20" fillId="0" borderId="11" xfId="0" applyNumberFormat="1" applyFont="1" applyFill="1" applyBorder="1" applyAlignment="1" applyProtection="1">
      <alignment horizontal="left" vertical="center" wrapText="1" shrinkToFit="1"/>
      <protection/>
    </xf>
    <xf numFmtId="166" fontId="20" fillId="0" borderId="39" xfId="0" applyNumberFormat="1" applyFont="1" applyFill="1" applyBorder="1" applyAlignment="1" applyProtection="1">
      <alignment horizontal="right" vertical="center" wrapText="1"/>
      <protection/>
    </xf>
    <xf numFmtId="166" fontId="21" fillId="0" borderId="26" xfId="0" applyNumberFormat="1" applyFont="1" applyFill="1" applyBorder="1" applyAlignment="1" applyProtection="1">
      <alignment horizontal="left" vertical="center" wrapText="1" shrinkToFit="1"/>
      <protection/>
    </xf>
    <xf numFmtId="166" fontId="22" fillId="0" borderId="37" xfId="0" applyNumberFormat="1" applyFont="1" applyFill="1" applyBorder="1" applyAlignment="1" applyProtection="1">
      <alignment horizontal="right" vertical="center" wrapText="1"/>
      <protection/>
    </xf>
    <xf numFmtId="166" fontId="21" fillId="0" borderId="38" xfId="0" applyNumberFormat="1" applyFont="1" applyFill="1" applyBorder="1" applyAlignment="1" applyProtection="1">
      <alignment horizontal="right" vertical="center" wrapText="1"/>
      <protection locked="0"/>
    </xf>
    <xf numFmtId="166" fontId="22" fillId="0" borderId="30" xfId="0" applyNumberFormat="1" applyFont="1" applyFill="1" applyBorder="1" applyAlignment="1" applyProtection="1">
      <alignment horizontal="right" vertical="center" wrapText="1"/>
      <protection/>
    </xf>
    <xf numFmtId="166" fontId="21" fillId="0" borderId="37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34" xfId="0" applyFont="1" applyBorder="1" applyAlignment="1" applyProtection="1">
      <alignment horizontal="left" wrapText="1"/>
      <protection/>
    </xf>
    <xf numFmtId="166" fontId="21" fillId="0" borderId="16" xfId="59" applyNumberFormat="1" applyFont="1" applyFill="1" applyBorder="1" applyAlignment="1" applyProtection="1">
      <alignment horizontal="right" vertical="center" wrapText="1" indent="1"/>
      <protection locked="0"/>
    </xf>
    <xf numFmtId="166" fontId="21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166" fontId="20" fillId="0" borderId="12" xfId="0" applyNumberFormat="1" applyFont="1" applyFill="1" applyBorder="1" applyAlignment="1" applyProtection="1">
      <alignment horizontal="right" vertical="center" wrapText="1"/>
      <protection/>
    </xf>
    <xf numFmtId="166" fontId="20" fillId="0" borderId="52" xfId="0" applyNumberFormat="1" applyFont="1" applyFill="1" applyBorder="1" applyAlignment="1" applyProtection="1">
      <alignment horizontal="right" vertical="center" wrapText="1"/>
      <protection/>
    </xf>
    <xf numFmtId="166" fontId="20" fillId="0" borderId="23" xfId="0" applyNumberFormat="1" applyFont="1" applyFill="1" applyBorder="1" applyAlignment="1" applyProtection="1">
      <alignment horizontal="centerContinuous" vertical="center" wrapText="1"/>
      <protection/>
    </xf>
    <xf numFmtId="166" fontId="20" fillId="0" borderId="22" xfId="0" applyNumberFormat="1" applyFont="1" applyFill="1" applyBorder="1" applyAlignment="1" applyProtection="1">
      <alignment horizontal="centerContinuous" vertical="center" wrapText="1"/>
      <protection/>
    </xf>
    <xf numFmtId="166" fontId="20" fillId="0" borderId="29" xfId="0" applyNumberFormat="1" applyFont="1" applyFill="1" applyBorder="1" applyAlignment="1" applyProtection="1">
      <alignment horizontal="center" vertical="center" wrapText="1"/>
      <protection/>
    </xf>
    <xf numFmtId="166" fontId="20" fillId="0" borderId="23" xfId="0" applyNumberFormat="1" applyFont="1" applyFill="1" applyBorder="1" applyAlignment="1" applyProtection="1">
      <alignment horizontal="center" vertical="center" wrapText="1"/>
      <protection/>
    </xf>
    <xf numFmtId="166" fontId="21" fillId="0" borderId="48" xfId="0" applyNumberFormat="1" applyFont="1" applyFill="1" applyBorder="1" applyAlignment="1" applyProtection="1">
      <alignment horizontal="left" vertical="center" wrapText="1"/>
      <protection/>
    </xf>
    <xf numFmtId="166" fontId="21" fillId="0" borderId="34" xfId="0" applyNumberFormat="1" applyFont="1" applyFill="1" applyBorder="1" applyAlignment="1" applyProtection="1">
      <alignment horizontal="right" vertical="center" wrapText="1" shrinkToFit="1"/>
      <protection locked="0"/>
    </xf>
    <xf numFmtId="166" fontId="21" fillId="0" borderId="53" xfId="0" applyNumberFormat="1" applyFont="1" applyFill="1" applyBorder="1" applyAlignment="1" applyProtection="1">
      <alignment horizontal="right" vertical="center" wrapText="1" shrinkToFit="1"/>
      <protection locked="0"/>
    </xf>
    <xf numFmtId="166" fontId="21" fillId="0" borderId="54" xfId="0" applyNumberFormat="1" applyFont="1" applyFill="1" applyBorder="1" applyAlignment="1" applyProtection="1">
      <alignment horizontal="left" vertical="center" wrapText="1" shrinkToFit="1"/>
      <protection/>
    </xf>
    <xf numFmtId="166" fontId="21" fillId="0" borderId="49" xfId="0" applyNumberFormat="1" applyFont="1" applyFill="1" applyBorder="1" applyAlignment="1" applyProtection="1">
      <alignment horizontal="left" vertical="center" wrapText="1"/>
      <protection/>
    </xf>
    <xf numFmtId="0" fontId="21" fillId="0" borderId="30" xfId="0" applyFont="1" applyBorder="1" applyAlignment="1" applyProtection="1">
      <alignment horizontal="left" wrapText="1"/>
      <protection/>
    </xf>
    <xf numFmtId="166" fontId="21" fillId="0" borderId="30" xfId="0" applyNumberFormat="1" applyFont="1" applyFill="1" applyBorder="1" applyAlignment="1" applyProtection="1">
      <alignment horizontal="right" vertical="center" wrapText="1" shrinkToFit="1"/>
      <protection locked="0"/>
    </xf>
    <xf numFmtId="166" fontId="21" fillId="0" borderId="44" xfId="0" applyNumberFormat="1" applyFont="1" applyFill="1" applyBorder="1" applyAlignment="1" applyProtection="1">
      <alignment horizontal="right" vertical="center" wrapText="1" shrinkToFit="1"/>
      <protection locked="0"/>
    </xf>
    <xf numFmtId="166" fontId="21" fillId="0" borderId="55" xfId="0" applyNumberFormat="1" applyFont="1" applyFill="1" applyBorder="1" applyAlignment="1" applyProtection="1">
      <alignment horizontal="left" vertical="center" wrapText="1" shrinkToFit="1"/>
      <protection/>
    </xf>
    <xf numFmtId="0" fontId="21" fillId="0" borderId="31" xfId="0" applyFont="1" applyBorder="1" applyAlignment="1" applyProtection="1">
      <alignment horizontal="left" wrapText="1"/>
      <protection/>
    </xf>
    <xf numFmtId="166" fontId="21" fillId="0" borderId="56" xfId="0" applyNumberFormat="1" applyFont="1" applyFill="1" applyBorder="1" applyAlignment="1" applyProtection="1">
      <alignment horizontal="right" vertical="center" wrapText="1" shrinkToFit="1"/>
      <protection locked="0"/>
    </xf>
    <xf numFmtId="166" fontId="21" fillId="0" borderId="55" xfId="0" applyNumberFormat="1" applyFont="1" applyFill="1" applyBorder="1" applyAlignment="1" applyProtection="1">
      <alignment horizontal="right" vertical="center" wrapText="1" shrinkToFit="1"/>
      <protection locked="0"/>
    </xf>
    <xf numFmtId="166" fontId="21" fillId="0" borderId="55" xfId="0" applyNumberFormat="1" applyFont="1" applyFill="1" applyBorder="1" applyAlignment="1" applyProtection="1">
      <alignment horizontal="left" vertical="center" wrapText="1" shrinkToFit="1"/>
      <protection locked="0"/>
    </xf>
    <xf numFmtId="166" fontId="20" fillId="0" borderId="45" xfId="0" applyNumberFormat="1" applyFont="1" applyFill="1" applyBorder="1" applyAlignment="1" applyProtection="1">
      <alignment horizontal="left" vertical="center" wrapText="1"/>
      <protection/>
    </xf>
    <xf numFmtId="166" fontId="20" fillId="0" borderId="39" xfId="0" applyNumberFormat="1" applyFont="1" applyFill="1" applyBorder="1" applyAlignment="1" applyProtection="1">
      <alignment horizontal="right" vertical="center" wrapText="1" shrinkToFit="1"/>
      <protection/>
    </xf>
    <xf numFmtId="166" fontId="22" fillId="0" borderId="26" xfId="0" applyNumberFormat="1" applyFont="1" applyFill="1" applyBorder="1" applyAlignment="1" applyProtection="1">
      <alignment horizontal="left" vertical="center" wrapText="1" shrinkToFit="1"/>
      <protection/>
    </xf>
    <xf numFmtId="166" fontId="22" fillId="0" borderId="34" xfId="0" applyNumberFormat="1" applyFont="1" applyFill="1" applyBorder="1" applyAlignment="1" applyProtection="1">
      <alignment horizontal="right" vertical="center" wrapText="1" shrinkToFit="1"/>
      <protection/>
    </xf>
    <xf numFmtId="166" fontId="22" fillId="0" borderId="53" xfId="0" applyNumberFormat="1" applyFont="1" applyFill="1" applyBorder="1" applyAlignment="1" applyProtection="1">
      <alignment horizontal="right" vertical="center" wrapText="1" shrinkToFit="1"/>
      <protection/>
    </xf>
    <xf numFmtId="166" fontId="21" fillId="0" borderId="57" xfId="0" applyNumberFormat="1" applyFont="1" applyFill="1" applyBorder="1" applyAlignment="1" applyProtection="1">
      <alignment horizontal="right" vertical="center" wrapText="1" shrinkToFit="1"/>
      <protection locked="0"/>
    </xf>
    <xf numFmtId="166" fontId="21" fillId="0" borderId="0" xfId="0" applyNumberFormat="1" applyFont="1" applyFill="1" applyBorder="1" applyAlignment="1" applyProtection="1">
      <alignment horizontal="left" vertical="center" wrapText="1" shrinkToFit="1"/>
      <protection/>
    </xf>
    <xf numFmtId="166" fontId="21" fillId="0" borderId="30" xfId="0" applyNumberFormat="1" applyFont="1" applyFill="1" applyBorder="1" applyAlignment="1" applyProtection="1">
      <alignment horizontal="left" vertical="center" wrapText="1" shrinkToFit="1"/>
      <protection/>
    </xf>
    <xf numFmtId="166" fontId="22" fillId="0" borderId="30" xfId="0" applyNumberFormat="1" applyFont="1" applyFill="1" applyBorder="1" applyAlignment="1" applyProtection="1">
      <alignment horizontal="left" vertical="center" wrapText="1" shrinkToFit="1"/>
      <protection/>
    </xf>
    <xf numFmtId="166" fontId="22" fillId="0" borderId="30" xfId="0" applyNumberFormat="1" applyFont="1" applyFill="1" applyBorder="1" applyAlignment="1" applyProtection="1">
      <alignment horizontal="right" vertical="center" wrapText="1" shrinkToFit="1"/>
      <protection/>
    </xf>
    <xf numFmtId="166" fontId="21" fillId="0" borderId="18" xfId="0" applyNumberFormat="1" applyFont="1" applyFill="1" applyBorder="1" applyAlignment="1" applyProtection="1">
      <alignment horizontal="left" vertical="center" wrapText="1" shrinkToFit="1"/>
      <protection locked="0"/>
    </xf>
    <xf numFmtId="166" fontId="21" fillId="0" borderId="54" xfId="0" applyNumberFormat="1" applyFont="1" applyFill="1" applyBorder="1" applyAlignment="1" applyProtection="1">
      <alignment horizontal="left" vertical="center" wrapText="1" shrinkToFit="1"/>
      <protection locked="0"/>
    </xf>
    <xf numFmtId="166" fontId="20" fillId="0" borderId="23" xfId="0" applyNumberFormat="1" applyFont="1" applyFill="1" applyBorder="1" applyAlignment="1" applyProtection="1">
      <alignment horizontal="left" vertical="center" wrapText="1" shrinkToFit="1"/>
      <protection/>
    </xf>
    <xf numFmtId="166" fontId="20" fillId="0" borderId="52" xfId="0" applyNumberFormat="1" applyFont="1" applyFill="1" applyBorder="1" applyAlignment="1" applyProtection="1">
      <alignment horizontal="right" vertical="center" wrapText="1" shrinkToFit="1"/>
      <protection/>
    </xf>
    <xf numFmtId="166" fontId="20" fillId="0" borderId="23" xfId="0" applyNumberFormat="1" applyFont="1" applyFill="1" applyBorder="1" applyAlignment="1" applyProtection="1">
      <alignment horizontal="right" vertical="center" wrapText="1" shrinkToFit="1"/>
      <protection/>
    </xf>
    <xf numFmtId="3" fontId="23" fillId="0" borderId="37" xfId="0" applyNumberFormat="1" applyFont="1" applyFill="1" applyBorder="1" applyAlignment="1" applyProtection="1">
      <alignment horizontal="right" vertical="center" wrapText="1" indent="1"/>
      <protection/>
    </xf>
    <xf numFmtId="3" fontId="23" fillId="0" borderId="30" xfId="0" applyNumberFormat="1" applyFont="1" applyFill="1" applyBorder="1" applyAlignment="1" applyProtection="1">
      <alignment horizontal="right" vertical="center" wrapText="1" indent="1"/>
      <protection/>
    </xf>
    <xf numFmtId="166" fontId="2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34" xfId="59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34" xfId="0" applyNumberFormat="1" applyFont="1" applyFill="1" applyBorder="1" applyAlignment="1" applyProtection="1">
      <alignment vertical="center" wrapText="1"/>
      <protection locked="0"/>
    </xf>
    <xf numFmtId="166" fontId="2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6" fontId="21" fillId="0" borderId="12" xfId="59" applyNumberFormat="1" applyFont="1" applyFill="1" applyBorder="1" applyAlignment="1" applyProtection="1">
      <alignment horizontal="right" vertical="center" wrapText="1" indent="1"/>
      <protection/>
    </xf>
    <xf numFmtId="166" fontId="7" fillId="0" borderId="0" xfId="59" applyNumberFormat="1" applyFont="1" applyFill="1" applyBorder="1" applyAlignment="1" applyProtection="1">
      <alignment horizontal="center" vertical="center"/>
      <protection/>
    </xf>
    <xf numFmtId="166" fontId="10" fillId="0" borderId="10" xfId="59" applyNumberFormat="1" applyFont="1" applyFill="1" applyBorder="1" applyAlignment="1" applyProtection="1">
      <alignment horizontal="left" vertical="center"/>
      <protection/>
    </xf>
    <xf numFmtId="166" fontId="20" fillId="0" borderId="58" xfId="0" applyNumberFormat="1" applyFont="1" applyFill="1" applyBorder="1" applyAlignment="1" applyProtection="1">
      <alignment horizontal="center" vertical="center" wrapText="1"/>
      <protection/>
    </xf>
    <xf numFmtId="166" fontId="20" fillId="0" borderId="46" xfId="0" applyNumberFormat="1" applyFont="1" applyFill="1" applyBorder="1" applyAlignment="1" applyProtection="1">
      <alignment horizontal="center" vertical="center" wrapText="1"/>
      <protection/>
    </xf>
    <xf numFmtId="166" fontId="1" fillId="0" borderId="0" xfId="0" applyNumberFormat="1" applyFont="1" applyFill="1" applyAlignment="1" applyProtection="1">
      <alignment horizontal="center" vertical="center" textRotation="180" wrapText="1"/>
      <protection/>
    </xf>
    <xf numFmtId="166" fontId="8" fillId="0" borderId="41" xfId="0" applyNumberFormat="1" applyFont="1" applyFill="1" applyBorder="1" applyAlignment="1" applyProtection="1">
      <alignment horizontal="center" vertical="center" wrapText="1"/>
      <protection/>
    </xf>
    <xf numFmtId="166" fontId="16" fillId="0" borderId="0" xfId="0" applyNumberFormat="1" applyFont="1" applyFill="1" applyAlignment="1" applyProtection="1">
      <alignment horizontal="center" textRotation="180" wrapText="1"/>
      <protection/>
    </xf>
    <xf numFmtId="166" fontId="20" fillId="0" borderId="59" xfId="0" applyNumberFormat="1" applyFont="1" applyFill="1" applyBorder="1" applyAlignment="1" applyProtection="1">
      <alignment horizontal="center" vertical="center" wrapText="1"/>
      <protection/>
    </xf>
    <xf numFmtId="166" fontId="20" fillId="0" borderId="6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59" applyFont="1" applyFill="1" applyAlignment="1" applyProtection="1">
      <alignment horizontal="center"/>
      <protection/>
    </xf>
    <xf numFmtId="166" fontId="7" fillId="0" borderId="0" xfId="59" applyNumberFormat="1" applyFont="1" applyFill="1" applyBorder="1" applyAlignment="1" applyProtection="1">
      <alignment horizontal="center" vertical="center" wrapText="1"/>
      <protection/>
    </xf>
    <xf numFmtId="0" fontId="7" fillId="0" borderId="0" xfId="59" applyFont="1" applyFill="1" applyAlignment="1" applyProtection="1">
      <alignment horizontal="center" wrapText="1"/>
      <protection/>
    </xf>
    <xf numFmtId="0" fontId="7" fillId="0" borderId="0" xfId="59" applyFont="1" applyFill="1" applyAlignment="1" applyProtection="1">
      <alignment wrapText="1"/>
      <protection/>
    </xf>
    <xf numFmtId="0" fontId="17" fillId="0" borderId="0" xfId="0" applyFont="1" applyAlignment="1">
      <alignment wrapText="1"/>
    </xf>
    <xf numFmtId="0" fontId="19" fillId="0" borderId="47" xfId="60" applyFont="1" applyFill="1" applyBorder="1" applyAlignment="1" applyProtection="1">
      <alignment horizontal="left" vertical="center" indent="1"/>
      <protection/>
    </xf>
    <xf numFmtId="0" fontId="19" fillId="0" borderId="23" xfId="60" applyFont="1" applyFill="1" applyBorder="1" applyAlignment="1" applyProtection="1">
      <alignment horizontal="left" vertical="center" indent="1"/>
      <protection/>
    </xf>
    <xf numFmtId="0" fontId="19" fillId="0" borderId="52" xfId="60" applyFont="1" applyFill="1" applyBorder="1" applyAlignment="1" applyProtection="1">
      <alignment horizontal="left" vertical="center" indent="1"/>
      <protection/>
    </xf>
    <xf numFmtId="0" fontId="18" fillId="0" borderId="0" xfId="60" applyFont="1" applyFill="1" applyAlignment="1" applyProtection="1">
      <alignment horizontal="center" wrapText="1"/>
      <protection/>
    </xf>
    <xf numFmtId="0" fontId="18" fillId="0" borderId="0" xfId="60" applyFont="1" applyFill="1" applyAlignment="1" applyProtection="1">
      <alignment horizontal="center"/>
      <protection/>
    </xf>
    <xf numFmtId="0" fontId="1" fillId="0" borderId="0" xfId="59" applyFont="1" applyFill="1" applyAlignment="1" applyProtection="1">
      <alignment horizontal="center" vertical="center"/>
      <protection/>
    </xf>
    <xf numFmtId="166" fontId="9" fillId="0" borderId="0" xfId="59" applyNumberFormat="1" applyFont="1" applyFill="1" applyBorder="1" applyAlignment="1" applyProtection="1">
      <alignment horizontal="center" vertical="center"/>
      <protection/>
    </xf>
    <xf numFmtId="0" fontId="4" fillId="0" borderId="0" xfId="60" applyFont="1" applyFill="1" applyProtection="1">
      <alignment/>
      <protection/>
    </xf>
    <xf numFmtId="0" fontId="1" fillId="0" borderId="0" xfId="59" applyFont="1" applyFill="1" applyAlignment="1" applyProtection="1">
      <alignment horizontal="center"/>
      <protection/>
    </xf>
    <xf numFmtId="0" fontId="4" fillId="0" borderId="0" xfId="59" applyFont="1" applyFill="1" applyAlignment="1" applyProtection="1">
      <alignment horizontal="center"/>
      <protection/>
    </xf>
    <xf numFmtId="0" fontId="4" fillId="0" borderId="0" xfId="59" applyFont="1" applyFill="1" applyAlignment="1" applyProtection="1">
      <alignment horizontal="center"/>
      <protection/>
    </xf>
    <xf numFmtId="14" fontId="4" fillId="0" borderId="0" xfId="59" applyNumberFormat="1" applyFont="1" applyFill="1" applyAlignment="1" applyProtection="1">
      <alignment horizontal="center"/>
      <protection/>
    </xf>
    <xf numFmtId="0" fontId="1" fillId="0" borderId="0" xfId="59" applyFont="1" applyFill="1" applyAlignment="1" applyProtection="1">
      <alignment horizontal="right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 2" xfId="58"/>
    <cellStyle name="Normál_KVRENMUNKA" xfId="59"/>
    <cellStyle name="Normál_SEGEDLETEK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51"/>
  <sheetViews>
    <sheetView tabSelected="1" workbookViewId="0" topLeftCell="A1">
      <selection activeCell="A2" sqref="A2:IV2"/>
    </sheetView>
  </sheetViews>
  <sheetFormatPr defaultColWidth="9.00390625" defaultRowHeight="12.75"/>
  <cols>
    <col min="1" max="1" width="7.625" style="8" customWidth="1"/>
    <col min="2" max="2" width="59.875" style="8" customWidth="1"/>
    <col min="3" max="4" width="21.625" style="9" customWidth="1"/>
    <col min="5" max="16384" width="9.375" style="10" customWidth="1"/>
  </cols>
  <sheetData>
    <row r="1" spans="2:3" ht="15.75">
      <c r="B1" s="254"/>
      <c r="C1" s="254"/>
    </row>
    <row r="2" spans="1:4" s="12" customFormat="1" ht="18.75">
      <c r="A2" s="261" t="s">
        <v>383</v>
      </c>
      <c r="B2" s="261"/>
      <c r="C2" s="261"/>
      <c r="D2" s="261"/>
    </row>
    <row r="3" spans="1:4" s="12" customFormat="1" ht="18.75">
      <c r="A3" s="257" t="s">
        <v>384</v>
      </c>
      <c r="B3" s="257"/>
      <c r="C3" s="257"/>
      <c r="D3" s="257"/>
    </row>
    <row r="4" spans="1:4" s="12" customFormat="1" ht="18.75">
      <c r="A4" s="258" t="s">
        <v>381</v>
      </c>
      <c r="B4" s="258"/>
      <c r="C4" s="258"/>
      <c r="D4" s="258"/>
    </row>
    <row r="5" spans="1:4" s="12" customFormat="1" ht="18.75">
      <c r="A5" s="258" t="s">
        <v>382</v>
      </c>
      <c r="B5" s="258"/>
      <c r="C5" s="258"/>
      <c r="D5" s="258"/>
    </row>
    <row r="6" spans="1:4" s="12" customFormat="1" ht="18.75">
      <c r="A6" s="259"/>
      <c r="B6" s="260">
        <v>43404</v>
      </c>
      <c r="C6" s="260"/>
      <c r="D6" s="260"/>
    </row>
    <row r="7" spans="1:4" s="12" customFormat="1" ht="18.75">
      <c r="A7" s="259"/>
      <c r="B7" s="235" t="s">
        <v>1</v>
      </c>
      <c r="C7" s="235"/>
      <c r="D7" s="235"/>
    </row>
    <row r="8" spans="1:4" s="12" customFormat="1" ht="18" customHeight="1" thickBot="1">
      <c r="A8" s="236"/>
      <c r="B8" s="236"/>
      <c r="C8" s="13" t="s">
        <v>334</v>
      </c>
      <c r="D8" s="13"/>
    </row>
    <row r="9" spans="1:4" s="12" customFormat="1" ht="18" customHeight="1" thickBot="1">
      <c r="A9" s="14" t="s">
        <v>41</v>
      </c>
      <c r="B9" s="145" t="s">
        <v>3</v>
      </c>
      <c r="C9" s="15" t="s">
        <v>307</v>
      </c>
      <c r="D9" s="15" t="s">
        <v>362</v>
      </c>
    </row>
    <row r="10" spans="1:4" s="18" customFormat="1" ht="18" customHeight="1" thickBot="1">
      <c r="A10" s="16">
        <v>1</v>
      </c>
      <c r="B10" s="146">
        <v>2</v>
      </c>
      <c r="C10" s="17">
        <v>3</v>
      </c>
      <c r="D10" s="17">
        <v>4</v>
      </c>
    </row>
    <row r="11" spans="1:4" s="18" customFormat="1" ht="18" customHeight="1" thickBot="1">
      <c r="A11" s="28" t="s">
        <v>4</v>
      </c>
      <c r="B11" s="126" t="s">
        <v>145</v>
      </c>
      <c r="C11" s="29">
        <f>SUM(C12:C15)</f>
        <v>159493208</v>
      </c>
      <c r="D11" s="29">
        <f>SUM(D12:D16)</f>
        <v>167807925</v>
      </c>
    </row>
    <row r="12" spans="1:4" s="18" customFormat="1" ht="27">
      <c r="A12" s="35" t="s">
        <v>65</v>
      </c>
      <c r="B12" s="93" t="s">
        <v>313</v>
      </c>
      <c r="C12" s="30">
        <f>('9.1.'!C8+'9.2.'!C9+'9.3'!C9+'9.4'!C9)</f>
        <v>70524231</v>
      </c>
      <c r="D12" s="30">
        <f>('9.1.'!D8+'9.2.'!D9+'9.3'!D9+'9.4'!D9)</f>
        <v>70575349</v>
      </c>
    </row>
    <row r="13" spans="1:4" s="18" customFormat="1" ht="27">
      <c r="A13" s="36" t="s">
        <v>66</v>
      </c>
      <c r="B13" s="66" t="s">
        <v>314</v>
      </c>
      <c r="C13" s="30">
        <f>('9.1.'!C9+'9.2.'!C10+'9.3'!C10+'9.4'!C10)</f>
        <v>42489600</v>
      </c>
      <c r="D13" s="30">
        <f>('9.1.'!D9+'9.2.'!D10+'9.3'!D10+'9.4'!D10)</f>
        <v>47415133</v>
      </c>
    </row>
    <row r="14" spans="1:4" s="18" customFormat="1" ht="27">
      <c r="A14" s="36" t="s">
        <v>67</v>
      </c>
      <c r="B14" s="66" t="s">
        <v>315</v>
      </c>
      <c r="C14" s="30">
        <f>('9.1.'!C10+'9.2.'!C11+'9.3'!C11+'9.4'!C11)</f>
        <v>43621357</v>
      </c>
      <c r="D14" s="30">
        <f>('9.1.'!D10+'9.2.'!D11+'9.3'!D11+'9.4'!D11)</f>
        <v>43532923</v>
      </c>
    </row>
    <row r="15" spans="1:4" s="18" customFormat="1" ht="18.75">
      <c r="A15" s="36" t="s">
        <v>309</v>
      </c>
      <c r="B15" s="66" t="s">
        <v>316</v>
      </c>
      <c r="C15" s="30">
        <f>('9.1.'!C11+'9.2.'!C12+'9.3'!C12+'9.4'!C12)</f>
        <v>2858020</v>
      </c>
      <c r="D15" s="30">
        <f>('9.1.'!D11+'9.2.'!D12+'9.3'!D12+'9.4'!D12)</f>
        <v>3024938</v>
      </c>
    </row>
    <row r="16" spans="1:4" s="18" customFormat="1" ht="25.5">
      <c r="A16" s="36" t="s">
        <v>79</v>
      </c>
      <c r="B16" s="127" t="s">
        <v>318</v>
      </c>
      <c r="C16" s="32"/>
      <c r="D16" s="30">
        <f>('9.1.'!D12+'9.2.'!D13+'9.3'!D13+'9.4'!D13)</f>
        <v>3259582</v>
      </c>
    </row>
    <row r="17" spans="1:4" s="18" customFormat="1" ht="19.5" thickBot="1">
      <c r="A17" s="37" t="s">
        <v>310</v>
      </c>
      <c r="B17" s="66" t="s">
        <v>317</v>
      </c>
      <c r="C17" s="33"/>
      <c r="D17" s="30">
        <f>('9.1.'!D13+'9.2.'!D14+'9.3'!D14+'9.4'!D14)</f>
        <v>0</v>
      </c>
    </row>
    <row r="18" spans="1:4" s="18" customFormat="1" ht="26.25" thickBot="1">
      <c r="A18" s="34" t="s">
        <v>5</v>
      </c>
      <c r="B18" s="128" t="s">
        <v>347</v>
      </c>
      <c r="C18" s="29">
        <f>+C19+C20+C21+C22+C23</f>
        <v>13253000</v>
      </c>
      <c r="D18" s="29">
        <f>+D19+D20+D21+D22+D23</f>
        <v>16567083</v>
      </c>
    </row>
    <row r="19" spans="1:4" s="18" customFormat="1" ht="18" customHeight="1">
      <c r="A19" s="35" t="s">
        <v>71</v>
      </c>
      <c r="B19" s="93" t="s">
        <v>146</v>
      </c>
      <c r="C19" s="30">
        <f>('9.1.'!C15+'9.2.'!C16+'9.3'!C16+'9.4'!C16)</f>
        <v>0</v>
      </c>
      <c r="D19" s="30">
        <f>('9.1.'!D15+'9.2.'!D16+'9.3'!D16+'9.4'!D16)</f>
        <v>0</v>
      </c>
    </row>
    <row r="20" spans="1:4" s="18" customFormat="1" ht="27">
      <c r="A20" s="36" t="s">
        <v>72</v>
      </c>
      <c r="B20" s="66" t="s">
        <v>147</v>
      </c>
      <c r="C20" s="30">
        <f>('9.1.'!C16+'9.2.'!C17+'9.3'!C17+'9.4'!C17)</f>
        <v>0</v>
      </c>
      <c r="D20" s="30">
        <f>('9.1.'!D16+'9.2.'!D17+'9.3'!D17+'9.4'!D17)</f>
        <v>0</v>
      </c>
    </row>
    <row r="21" spans="1:4" s="18" customFormat="1" ht="27">
      <c r="A21" s="36" t="s">
        <v>73</v>
      </c>
      <c r="B21" s="66" t="s">
        <v>297</v>
      </c>
      <c r="C21" s="30">
        <f>('9.1.'!C17+'9.2.'!C18+'9.3'!C18+'9.4'!C18)</f>
        <v>0</v>
      </c>
      <c r="D21" s="30">
        <f>('9.1.'!D17+'9.2.'!D18+'9.3'!D18+'9.4'!D18)</f>
        <v>0</v>
      </c>
    </row>
    <row r="22" spans="1:4" s="18" customFormat="1" ht="27">
      <c r="A22" s="36" t="s">
        <v>74</v>
      </c>
      <c r="B22" s="66" t="s">
        <v>298</v>
      </c>
      <c r="C22" s="30">
        <f>('9.1.'!C18+'9.2.'!C19+'9.3'!C19+'9.4'!C19)</f>
        <v>0</v>
      </c>
      <c r="D22" s="30">
        <f>('9.1.'!D18+'9.2.'!D19+'9.3'!D19+'9.4'!D19)</f>
        <v>0</v>
      </c>
    </row>
    <row r="23" spans="1:4" s="18" customFormat="1" ht="25.5">
      <c r="A23" s="36" t="s">
        <v>75</v>
      </c>
      <c r="B23" s="27" t="s">
        <v>319</v>
      </c>
      <c r="C23" s="30">
        <f>('9.1.'!C19+'9.2.'!C20+'9.3'!C20+'9.4'!C20)</f>
        <v>13253000</v>
      </c>
      <c r="D23" s="30">
        <f>('9.1.'!D19+'9.2.'!D20+'9.3'!D20+'9.4'!D20)</f>
        <v>16567083</v>
      </c>
    </row>
    <row r="24" spans="1:4" s="18" customFormat="1" ht="19.5" thickBot="1">
      <c r="A24" s="37" t="s">
        <v>84</v>
      </c>
      <c r="B24" s="129" t="s">
        <v>148</v>
      </c>
      <c r="C24" s="30">
        <f>('9.1.'!C20+'9.2.'!C21+'9.3'!C21+'9.4'!C21)</f>
        <v>0</v>
      </c>
      <c r="D24" s="30">
        <f>('9.1.'!D20+'9.2.'!D21+'9.3'!D21+'9.4'!D21)</f>
        <v>0</v>
      </c>
    </row>
    <row r="25" spans="1:4" s="18" customFormat="1" ht="18" customHeight="1" thickBot="1">
      <c r="A25" s="34" t="s">
        <v>6</v>
      </c>
      <c r="B25" s="130" t="s">
        <v>348</v>
      </c>
      <c r="C25" s="29">
        <f>+C26+C27+C28+C29+C30</f>
        <v>190008907</v>
      </c>
      <c r="D25" s="29">
        <f>+D26+D27+D28+D29+D30</f>
        <v>617304298</v>
      </c>
    </row>
    <row r="26" spans="1:4" s="18" customFormat="1" ht="27">
      <c r="A26" s="35" t="s">
        <v>54</v>
      </c>
      <c r="B26" s="93" t="s">
        <v>311</v>
      </c>
      <c r="C26" s="30">
        <f>('9.1.'!C22+'9.2.'!C23+'9.3'!C23+'9.4'!C23)</f>
        <v>15000000</v>
      </c>
      <c r="D26" s="30">
        <f>('9.1.'!D22+'9.2.'!D23+'9.3'!D23+'9.4'!D23)</f>
        <v>36408947</v>
      </c>
    </row>
    <row r="27" spans="1:4" s="18" customFormat="1" ht="27">
      <c r="A27" s="36" t="s">
        <v>55</v>
      </c>
      <c r="B27" s="66" t="s">
        <v>149</v>
      </c>
      <c r="C27" s="30">
        <f>('9.1.'!C23+'9.2.'!C24+'9.3'!C24+'9.4'!C24)</f>
        <v>0</v>
      </c>
      <c r="D27" s="30">
        <f>('9.1.'!D23+'9.2.'!D24+'9.3'!D24+'9.4'!D24)</f>
        <v>0</v>
      </c>
    </row>
    <row r="28" spans="1:4" s="18" customFormat="1" ht="27">
      <c r="A28" s="36" t="s">
        <v>56</v>
      </c>
      <c r="B28" s="66" t="s">
        <v>299</v>
      </c>
      <c r="C28" s="30">
        <f>('9.1.'!C24+'9.2.'!C25+'9.3'!C25+'9.4'!C25)</f>
        <v>0</v>
      </c>
      <c r="D28" s="30">
        <f>('9.1.'!D24+'9.2.'!D25+'9.3'!D25+'9.4'!D25)</f>
        <v>0</v>
      </c>
    </row>
    <row r="29" spans="1:4" s="18" customFormat="1" ht="27">
      <c r="A29" s="36" t="s">
        <v>57</v>
      </c>
      <c r="B29" s="66" t="s">
        <v>300</v>
      </c>
      <c r="C29" s="30">
        <f>('9.1.'!C25+'9.2.'!C26+'9.3'!C26+'9.4'!C26)</f>
        <v>0</v>
      </c>
      <c r="D29" s="30">
        <f>('9.1.'!D25+'9.2.'!D26+'9.3'!D26+'9.4'!D26)</f>
        <v>0</v>
      </c>
    </row>
    <row r="30" spans="1:4" s="18" customFormat="1" ht="18.75">
      <c r="A30" s="36" t="s">
        <v>96</v>
      </c>
      <c r="B30" s="66" t="s">
        <v>150</v>
      </c>
      <c r="C30" s="30">
        <f>('9.1.'!C26+'9.2.'!C27+'9.3'!C27+'9.4'!C27)</f>
        <v>175008907</v>
      </c>
      <c r="D30" s="30">
        <f>('9.1.'!D26+'9.2.'!D27+'9.3'!D27+'9.4'!D27)</f>
        <v>580895351</v>
      </c>
    </row>
    <row r="31" spans="1:4" s="18" customFormat="1" ht="18" customHeight="1" thickBot="1">
      <c r="A31" s="37" t="s">
        <v>97</v>
      </c>
      <c r="B31" s="129" t="s">
        <v>151</v>
      </c>
      <c r="C31" s="30">
        <f>('9.1.'!C27+'9.2.'!C28+'9.3'!C28+'9.4'!C28)</f>
        <v>0</v>
      </c>
      <c r="D31" s="30">
        <f>('9.1.'!D27+'9.2.'!D28+'9.3'!D28+'9.4'!D28)</f>
        <v>0</v>
      </c>
    </row>
    <row r="32" spans="1:4" s="18" customFormat="1" ht="18" customHeight="1" thickBot="1">
      <c r="A32" s="34" t="s">
        <v>98</v>
      </c>
      <c r="B32" s="130" t="s">
        <v>152</v>
      </c>
      <c r="C32" s="29">
        <f>+C33+C36+C37+C38</f>
        <v>60636296</v>
      </c>
      <c r="D32" s="29">
        <f>+D33+D36+D37+D38</f>
        <v>60656296</v>
      </c>
    </row>
    <row r="33" spans="1:4" s="18" customFormat="1" ht="18" customHeight="1">
      <c r="A33" s="35" t="s">
        <v>153</v>
      </c>
      <c r="B33" s="93" t="s">
        <v>159</v>
      </c>
      <c r="C33" s="39">
        <f>+C34+C35</f>
        <v>52281187</v>
      </c>
      <c r="D33" s="39">
        <f>+D34+D35</f>
        <v>52281187</v>
      </c>
    </row>
    <row r="34" spans="1:4" s="18" customFormat="1" ht="18" customHeight="1">
      <c r="A34" s="36" t="s">
        <v>154</v>
      </c>
      <c r="B34" s="66" t="s">
        <v>321</v>
      </c>
      <c r="C34" s="30">
        <f>('9.1.'!C30+'9.2.'!C31+'9.3'!C31+'9.4'!C31)</f>
        <v>1823137</v>
      </c>
      <c r="D34" s="30">
        <f>('9.1.'!D30+'9.2.'!D31+'9.3'!D31+'9.4'!D31)</f>
        <v>1823137</v>
      </c>
    </row>
    <row r="35" spans="1:4" s="18" customFormat="1" ht="18" customHeight="1">
      <c r="A35" s="36" t="s">
        <v>155</v>
      </c>
      <c r="B35" s="66" t="s">
        <v>322</v>
      </c>
      <c r="C35" s="30">
        <f>('9.1.'!C31+'9.2.'!C32+'9.3'!C32+'9.4'!C32)</f>
        <v>50458050</v>
      </c>
      <c r="D35" s="30">
        <f>('9.1.'!D31+'9.2.'!D32+'9.3'!D32+'9.4'!D32)</f>
        <v>50458050</v>
      </c>
    </row>
    <row r="36" spans="1:4" s="18" customFormat="1" ht="18" customHeight="1">
      <c r="A36" s="36" t="s">
        <v>156</v>
      </c>
      <c r="B36" s="66" t="s">
        <v>323</v>
      </c>
      <c r="C36" s="30">
        <f>('9.1.'!C32+'9.2.'!C33+'9.3'!C33+'9.4'!C33)</f>
        <v>6313570</v>
      </c>
      <c r="D36" s="30">
        <f>('9.1.'!D32+'9.2.'!D33+'9.3'!D33+'9.4'!D33)</f>
        <v>6313570</v>
      </c>
    </row>
    <row r="37" spans="1:4" s="18" customFormat="1" ht="18.75">
      <c r="A37" s="36" t="s">
        <v>157</v>
      </c>
      <c r="B37" s="66" t="s">
        <v>160</v>
      </c>
      <c r="C37" s="30">
        <f>('9.1.'!C33+'9.2.'!C34+'9.3'!C34+'9.4'!C34)</f>
        <v>0</v>
      </c>
      <c r="D37" s="30">
        <f>('9.1.'!D33+'9.2.'!D34+'9.3'!D34+'9.4'!D34)</f>
        <v>0</v>
      </c>
    </row>
    <row r="38" spans="1:4" s="18" customFormat="1" ht="18" customHeight="1" thickBot="1">
      <c r="A38" s="37" t="s">
        <v>158</v>
      </c>
      <c r="B38" s="129" t="s">
        <v>161</v>
      </c>
      <c r="C38" s="30">
        <f>('9.1.'!C34+'9.2.'!C35+'9.3'!C35+'9.4'!C35)</f>
        <v>2041539</v>
      </c>
      <c r="D38" s="30">
        <f>('9.1.'!D34+'9.2.'!D35+'9.3'!D35+'9.4'!D35)</f>
        <v>2061539</v>
      </c>
    </row>
    <row r="39" spans="1:4" s="18" customFormat="1" ht="18" customHeight="1" thickBot="1">
      <c r="A39" s="34" t="s">
        <v>8</v>
      </c>
      <c r="B39" s="130" t="s">
        <v>162</v>
      </c>
      <c r="C39" s="29">
        <f>SUM(C40:C49)</f>
        <v>84990904</v>
      </c>
      <c r="D39" s="29">
        <f>SUM(D40:D49)</f>
        <v>54012537</v>
      </c>
    </row>
    <row r="40" spans="1:4" s="18" customFormat="1" ht="18" customHeight="1">
      <c r="A40" s="35" t="s">
        <v>58</v>
      </c>
      <c r="B40" s="93" t="s">
        <v>165</v>
      </c>
      <c r="C40" s="30">
        <f>('9.1.'!C36+'9.2.'!C37+'9.3'!C37+'9.4'!C37)</f>
        <v>0</v>
      </c>
      <c r="D40" s="30">
        <f>('9.1.'!D36+'9.2.'!D37+'9.3'!D37+'9.4'!D37)</f>
        <v>0</v>
      </c>
    </row>
    <row r="41" spans="1:4" s="18" customFormat="1" ht="18" customHeight="1">
      <c r="A41" s="36" t="s">
        <v>59</v>
      </c>
      <c r="B41" s="66" t="s">
        <v>324</v>
      </c>
      <c r="C41" s="30">
        <f>('9.1.'!C37+'9.2.'!C38+'9.3'!C38+'9.4'!C38)</f>
        <v>63261513</v>
      </c>
      <c r="D41" s="30">
        <f>('9.1.'!D37+'9.2.'!D38+'9.3'!D38+'9.4'!D38)</f>
        <v>37842039</v>
      </c>
    </row>
    <row r="42" spans="1:4" s="18" customFormat="1" ht="18" customHeight="1">
      <c r="A42" s="36" t="s">
        <v>60</v>
      </c>
      <c r="B42" s="66" t="s">
        <v>325</v>
      </c>
      <c r="C42" s="30">
        <f>('9.1.'!C38+'9.2.'!C39+'9.3'!C39+'9.4'!C39)</f>
        <v>506541</v>
      </c>
      <c r="D42" s="30">
        <f>('9.1.'!D38+'9.2.'!D39+'9.3'!D39+'9.4'!D39)</f>
        <v>507676</v>
      </c>
    </row>
    <row r="43" spans="1:4" s="18" customFormat="1" ht="18" customHeight="1">
      <c r="A43" s="36" t="s">
        <v>100</v>
      </c>
      <c r="B43" s="66" t="s">
        <v>326</v>
      </c>
      <c r="C43" s="30">
        <f>('9.1.'!C39+'9.2.'!C40+'9.3'!C40+'9.4'!C40)</f>
        <v>0</v>
      </c>
      <c r="D43" s="30">
        <f>('9.1.'!D39+'9.2.'!D40+'9.3'!D40+'9.4'!D40)</f>
        <v>282131</v>
      </c>
    </row>
    <row r="44" spans="1:4" s="18" customFormat="1" ht="18" customHeight="1">
      <c r="A44" s="36" t="s">
        <v>101</v>
      </c>
      <c r="B44" s="66" t="s">
        <v>327</v>
      </c>
      <c r="C44" s="30">
        <f>('9.1.'!C40+'9.2.'!C41+'9.3'!C41+'9.4'!C41)</f>
        <v>3281477</v>
      </c>
      <c r="D44" s="30">
        <f>('9.1.'!D40+'9.2.'!D41+'9.3'!D41+'9.4'!D41)</f>
        <v>3865604</v>
      </c>
    </row>
    <row r="45" spans="1:4" s="18" customFormat="1" ht="18" customHeight="1">
      <c r="A45" s="36" t="s">
        <v>102</v>
      </c>
      <c r="B45" s="66" t="s">
        <v>328</v>
      </c>
      <c r="C45" s="30">
        <f>('9.1.'!C41+'9.2.'!C42+'9.3'!C42+'9.4'!C42)</f>
        <v>17941373</v>
      </c>
      <c r="D45" s="30">
        <f>('9.1.'!D41+'9.2.'!D42+'9.3'!D42+'9.4'!D42)</f>
        <v>11071049</v>
      </c>
    </row>
    <row r="46" spans="1:4" s="18" customFormat="1" ht="18" customHeight="1">
      <c r="A46" s="36" t="s">
        <v>103</v>
      </c>
      <c r="B46" s="66" t="s">
        <v>166</v>
      </c>
      <c r="C46" s="30">
        <f>('9.1.'!C42+'9.2.'!C43+'9.3'!C43+'9.4'!C43)</f>
        <v>0</v>
      </c>
      <c r="D46" s="30">
        <f>('9.1.'!D42+'9.2.'!D43+'9.3'!D43+'9.4'!D43)</f>
        <v>0</v>
      </c>
    </row>
    <row r="47" spans="1:4" s="18" customFormat="1" ht="18" customHeight="1">
      <c r="A47" s="36" t="s">
        <v>104</v>
      </c>
      <c r="B47" s="66" t="s">
        <v>167</v>
      </c>
      <c r="C47" s="30">
        <f>('9.1.'!C43+'9.2.'!C44+'9.3'!C44+'9.4'!C44)</f>
        <v>0</v>
      </c>
      <c r="D47" s="30">
        <f>('9.1.'!D43+'9.2.'!D44+'9.3'!D44+'9.4'!D44)</f>
        <v>5437</v>
      </c>
    </row>
    <row r="48" spans="1:4" s="18" customFormat="1" ht="18" customHeight="1">
      <c r="A48" s="36" t="s">
        <v>163</v>
      </c>
      <c r="B48" s="66" t="s">
        <v>168</v>
      </c>
      <c r="C48" s="30">
        <f>('9.1.'!C44+'9.2.'!C45+'9.3'!C45+'9.4'!C45)</f>
        <v>0</v>
      </c>
      <c r="D48" s="30">
        <f>('9.1.'!D44+'9.2.'!D45+'9.3'!D45+'9.4'!D45)</f>
        <v>112627</v>
      </c>
    </row>
    <row r="49" spans="1:4" s="18" customFormat="1" ht="18" customHeight="1" thickBot="1">
      <c r="A49" s="37" t="s">
        <v>164</v>
      </c>
      <c r="B49" s="129" t="s">
        <v>329</v>
      </c>
      <c r="C49" s="30">
        <f>('9.1.'!C45+'9.2.'!C46+'9.3'!C46+'9.4'!C46)</f>
        <v>0</v>
      </c>
      <c r="D49" s="30">
        <f>('9.1.'!D45+'9.2.'!D46+'9.3'!D46+'9.4'!D46)</f>
        <v>325974</v>
      </c>
    </row>
    <row r="50" spans="1:4" s="18" customFormat="1" ht="18" customHeight="1" thickBot="1">
      <c r="A50" s="34" t="s">
        <v>9</v>
      </c>
      <c r="B50" s="130" t="s">
        <v>169</v>
      </c>
      <c r="C50" s="29">
        <f>SUM(C51:C55)</f>
        <v>0</v>
      </c>
      <c r="D50" s="29">
        <f>SUM(D51:D55)</f>
        <v>1816589</v>
      </c>
    </row>
    <row r="51" spans="1:4" s="18" customFormat="1" ht="18" customHeight="1">
      <c r="A51" s="35" t="s">
        <v>61</v>
      </c>
      <c r="B51" s="93" t="s">
        <v>173</v>
      </c>
      <c r="C51" s="30">
        <f>('9.1.'!C47+'9.2.'!C48+'9.3'!C48+'9.4'!C48)</f>
        <v>0</v>
      </c>
      <c r="D51" s="30">
        <f>('9.1.'!D47+'9.2.'!D48+'9.3'!D48+'9.4'!D48)</f>
        <v>0</v>
      </c>
    </row>
    <row r="52" spans="1:4" s="18" customFormat="1" ht="18" customHeight="1">
      <c r="A52" s="36" t="s">
        <v>62</v>
      </c>
      <c r="B52" s="66" t="s">
        <v>174</v>
      </c>
      <c r="C52" s="30">
        <f>('9.1.'!C48+'9.2.'!C49+'9.3'!C49+'9.4'!C49)</f>
        <v>0</v>
      </c>
      <c r="D52" s="30">
        <f>('9.1.'!D48+'9.2.'!D49+'9.3'!D49+'9.4'!D49)</f>
        <v>1761668</v>
      </c>
    </row>
    <row r="53" spans="1:4" s="18" customFormat="1" ht="18" customHeight="1">
      <c r="A53" s="36" t="s">
        <v>170</v>
      </c>
      <c r="B53" s="66" t="s">
        <v>175</v>
      </c>
      <c r="C53" s="30">
        <f>('9.1.'!C49+'9.2.'!C50+'9.3'!C50+'9.4'!C50)</f>
        <v>0</v>
      </c>
      <c r="D53" s="30">
        <f>('9.1.'!D49+'9.2.'!D50+'9.3'!D50+'9.4'!D50)</f>
        <v>54921</v>
      </c>
    </row>
    <row r="54" spans="1:4" s="18" customFormat="1" ht="18" customHeight="1">
      <c r="A54" s="36" t="s">
        <v>171</v>
      </c>
      <c r="B54" s="66" t="s">
        <v>176</v>
      </c>
      <c r="C54" s="30">
        <f>('9.1.'!C50+'9.2.'!C51+'9.3'!C51+'9.4'!C51)</f>
        <v>0</v>
      </c>
      <c r="D54" s="30">
        <f>('9.1.'!D50+'9.2.'!D51+'9.3'!D51+'9.4'!D51)</f>
        <v>0</v>
      </c>
    </row>
    <row r="55" spans="1:4" s="18" customFormat="1" ht="18" customHeight="1" thickBot="1">
      <c r="A55" s="37" t="s">
        <v>172</v>
      </c>
      <c r="B55" s="129" t="s">
        <v>177</v>
      </c>
      <c r="C55" s="30">
        <f>('9.1.'!C51+'9.2.'!C52+'9.3'!C52+'9.4'!C52)</f>
        <v>0</v>
      </c>
      <c r="D55" s="30">
        <f>('9.1.'!D51+'9.2.'!D52+'9.3'!D52+'9.4'!D52)</f>
        <v>0</v>
      </c>
    </row>
    <row r="56" spans="1:4" s="18" customFormat="1" ht="26.25" thickBot="1">
      <c r="A56" s="34" t="s">
        <v>105</v>
      </c>
      <c r="B56" s="130" t="s">
        <v>320</v>
      </c>
      <c r="C56" s="29">
        <f>SUM(C57:C59)</f>
        <v>0</v>
      </c>
      <c r="D56" s="29">
        <f>SUM(D57:D59)</f>
        <v>70465</v>
      </c>
    </row>
    <row r="57" spans="1:4" s="18" customFormat="1" ht="27">
      <c r="A57" s="35" t="s">
        <v>63</v>
      </c>
      <c r="B57" s="93" t="s">
        <v>303</v>
      </c>
      <c r="C57" s="30">
        <f>('9.1.'!C53+'9.2.'!C54+'9.3'!C54+'9.4'!C54)</f>
        <v>0</v>
      </c>
      <c r="D57" s="30">
        <f>('9.1.'!D53+'9.2.'!D54+'9.3'!D54+'9.4'!D54)</f>
        <v>0</v>
      </c>
    </row>
    <row r="58" spans="1:4" s="18" customFormat="1" ht="27">
      <c r="A58" s="36" t="s">
        <v>64</v>
      </c>
      <c r="B58" s="66" t="s">
        <v>304</v>
      </c>
      <c r="C58" s="30">
        <f>('9.1.'!C54+'9.2.'!C55+'9.3'!C55+'9.4'!C55)</f>
        <v>0</v>
      </c>
      <c r="D58" s="30">
        <f>('9.1.'!D54+'9.2.'!D55+'9.3'!D55+'9.4'!D55)</f>
        <v>70465</v>
      </c>
    </row>
    <row r="59" spans="1:4" s="18" customFormat="1" ht="18.75">
      <c r="A59" s="36" t="s">
        <v>180</v>
      </c>
      <c r="B59" s="66" t="s">
        <v>178</v>
      </c>
      <c r="C59" s="30">
        <f>('9.1.'!C55+'9.2.'!C56+'9.3'!C56+'9.4'!C56)</f>
        <v>0</v>
      </c>
      <c r="D59" s="30">
        <f>('9.1.'!D55+'9.2.'!D56+'9.3'!D56+'9.4'!D56)</f>
        <v>0</v>
      </c>
    </row>
    <row r="60" spans="1:4" s="18" customFormat="1" ht="19.5" thickBot="1">
      <c r="A60" s="37" t="s">
        <v>181</v>
      </c>
      <c r="B60" s="129" t="s">
        <v>179</v>
      </c>
      <c r="C60" s="30">
        <f>('9.1.'!C56+'9.2.'!C57+'9.3'!C57+'9.4'!C57)</f>
        <v>0</v>
      </c>
      <c r="D60" s="30">
        <f>('9.1.'!D56+'9.2.'!D57+'9.3'!D57+'9.4'!D57)</f>
        <v>0</v>
      </c>
    </row>
    <row r="61" spans="1:4" s="18" customFormat="1" ht="18" customHeight="1" thickBot="1">
      <c r="A61" s="34" t="s">
        <v>11</v>
      </c>
      <c r="B61" s="128" t="s">
        <v>182</v>
      </c>
      <c r="C61" s="29">
        <f>SUM(C62:C64)</f>
        <v>0</v>
      </c>
      <c r="D61" s="29">
        <f>SUM(D62:D64)</f>
        <v>0</v>
      </c>
    </row>
    <row r="62" spans="1:4" s="18" customFormat="1" ht="27">
      <c r="A62" s="35" t="s">
        <v>106</v>
      </c>
      <c r="B62" s="93" t="s">
        <v>305</v>
      </c>
      <c r="C62" s="30">
        <f>('9.1.'!C58+'9.2.'!C59+'9.3'!C59+'9.4'!C59)</f>
        <v>0</v>
      </c>
      <c r="D62" s="30">
        <f>('9.1.'!D58+'9.2.'!D59+'9.3'!D59+'9.4'!D59)</f>
        <v>0</v>
      </c>
    </row>
    <row r="63" spans="1:4" s="18" customFormat="1" ht="27">
      <c r="A63" s="36" t="s">
        <v>107</v>
      </c>
      <c r="B63" s="66" t="s">
        <v>306</v>
      </c>
      <c r="C63" s="30">
        <f>('9.1.'!C59+'9.2.'!C60+'9.3'!C60+'9.4'!C60)</f>
        <v>0</v>
      </c>
      <c r="D63" s="30">
        <f>('9.1.'!D59+'9.2.'!D60+'9.3'!D60+'9.4'!D60)</f>
        <v>0</v>
      </c>
    </row>
    <row r="64" spans="1:4" s="18" customFormat="1" ht="18.75">
      <c r="A64" s="36" t="s">
        <v>125</v>
      </c>
      <c r="B64" s="66" t="s">
        <v>184</v>
      </c>
      <c r="C64" s="30">
        <f>('9.1.'!C60+'9.2.'!C61+'9.3'!C61+'9.4'!C61)</f>
        <v>0</v>
      </c>
      <c r="D64" s="30">
        <f>('9.1.'!D60+'9.2.'!D61+'9.3'!D61+'9.4'!D61)</f>
        <v>0</v>
      </c>
    </row>
    <row r="65" spans="1:4" s="18" customFormat="1" ht="19.5" thickBot="1">
      <c r="A65" s="37" t="s">
        <v>183</v>
      </c>
      <c r="B65" s="129" t="s">
        <v>185</v>
      </c>
      <c r="C65" s="30">
        <f>('9.1.'!C61+'9.2.'!C62+'9.3'!C62+'9.4'!C62)</f>
        <v>0</v>
      </c>
      <c r="D65" s="30">
        <f>('9.1.'!D61+'9.2.'!D62+'9.3'!D62+'9.4'!D62)</f>
        <v>0</v>
      </c>
    </row>
    <row r="66" spans="1:4" s="18" customFormat="1" ht="19.5" thickBot="1">
      <c r="A66" s="34" t="s">
        <v>12</v>
      </c>
      <c r="B66" s="130" t="s">
        <v>186</v>
      </c>
      <c r="C66" s="29">
        <f>+C11+C18+C25+C32+C39+C50+C56+C61</f>
        <v>508382315</v>
      </c>
      <c r="D66" s="29">
        <f>+D11+D18+D25+D32+D39+D50+D56+D61</f>
        <v>918235193</v>
      </c>
    </row>
    <row r="67" spans="1:4" s="18" customFormat="1" ht="18" customHeight="1" thickBot="1">
      <c r="A67" s="40" t="s">
        <v>288</v>
      </c>
      <c r="B67" s="128" t="s">
        <v>349</v>
      </c>
      <c r="C67" s="29">
        <f>SUM(C68:C70)</f>
        <v>0</v>
      </c>
      <c r="D67" s="29">
        <f>SUM(D68:D70)</f>
        <v>0</v>
      </c>
    </row>
    <row r="68" spans="1:4" s="18" customFormat="1" ht="18" customHeight="1">
      <c r="A68" s="35" t="s">
        <v>215</v>
      </c>
      <c r="B68" s="93" t="s">
        <v>187</v>
      </c>
      <c r="C68" s="30">
        <f>('9.1.'!C64+'9.2.'!C65+'9.3'!C65+'9.4'!C65)</f>
        <v>0</v>
      </c>
      <c r="D68" s="30">
        <f>('9.1.'!D64+'9.2.'!D65+'9.3'!D65+'9.4'!D65)</f>
        <v>0</v>
      </c>
    </row>
    <row r="69" spans="1:4" s="18" customFormat="1" ht="27">
      <c r="A69" s="36" t="s">
        <v>224</v>
      </c>
      <c r="B69" s="66" t="s">
        <v>188</v>
      </c>
      <c r="C69" s="30">
        <f>('9.1.'!C65+'9.2.'!C66+'9.3'!C66+'9.4'!C66)</f>
        <v>0</v>
      </c>
      <c r="D69" s="30">
        <f>('9.1.'!D65+'9.2.'!D66+'9.3'!D66+'9.4'!D66)</f>
        <v>0</v>
      </c>
    </row>
    <row r="70" spans="1:4" s="18" customFormat="1" ht="19.5" thickBot="1">
      <c r="A70" s="37" t="s">
        <v>225</v>
      </c>
      <c r="B70" s="131" t="s">
        <v>189</v>
      </c>
      <c r="C70" s="30">
        <f>('9.1.'!C66+'9.2.'!C67+'9.3'!C67+'9.4'!C67)</f>
        <v>0</v>
      </c>
      <c r="D70" s="30">
        <f>('9.1.'!D66+'9.2.'!D67+'9.3'!D67+'9.4'!D67)</f>
        <v>0</v>
      </c>
    </row>
    <row r="71" spans="1:4" s="18" customFormat="1" ht="18" customHeight="1" thickBot="1">
      <c r="A71" s="40" t="s">
        <v>190</v>
      </c>
      <c r="B71" s="128" t="s">
        <v>191</v>
      </c>
      <c r="C71" s="29">
        <f>SUM(C72:C75)</f>
        <v>0</v>
      </c>
      <c r="D71" s="29">
        <f>SUM(D72:D75)</f>
        <v>0</v>
      </c>
    </row>
    <row r="72" spans="1:4" s="18" customFormat="1" ht="27">
      <c r="A72" s="35" t="s">
        <v>88</v>
      </c>
      <c r="B72" s="93" t="s">
        <v>192</v>
      </c>
      <c r="C72" s="30">
        <f>('9.1.'!C68+'9.2.'!C69+'9.3'!C69+'9.4'!C69)</f>
        <v>0</v>
      </c>
      <c r="D72" s="30">
        <f>('9.1.'!D68+'9.2.'!D69+'9.3'!D69+'9.4'!D69)</f>
        <v>0</v>
      </c>
    </row>
    <row r="73" spans="1:4" s="18" customFormat="1" ht="18.75">
      <c r="A73" s="36" t="s">
        <v>89</v>
      </c>
      <c r="B73" s="66" t="s">
        <v>193</v>
      </c>
      <c r="C73" s="30">
        <f>('9.1.'!C69+'9.2.'!C70+'9.3'!C70+'9.4'!C70)</f>
        <v>0</v>
      </c>
      <c r="D73" s="30">
        <f>('9.1.'!D69+'9.2.'!D70+'9.3'!D70+'9.4'!D70)</f>
        <v>0</v>
      </c>
    </row>
    <row r="74" spans="1:4" s="18" customFormat="1" ht="27">
      <c r="A74" s="36" t="s">
        <v>216</v>
      </c>
      <c r="B74" s="66" t="s">
        <v>194</v>
      </c>
      <c r="C74" s="30">
        <f>('9.1.'!C70+'9.2.'!C71+'9.3'!C71+'9.4'!C71)</f>
        <v>0</v>
      </c>
      <c r="D74" s="30">
        <f>('9.1.'!D70+'9.2.'!D71+'9.3'!D71+'9.4'!D71)</f>
        <v>0</v>
      </c>
    </row>
    <row r="75" spans="1:4" s="18" customFormat="1" ht="19.5" thickBot="1">
      <c r="A75" s="37" t="s">
        <v>217</v>
      </c>
      <c r="B75" s="129" t="s">
        <v>195</v>
      </c>
      <c r="C75" s="30">
        <f>('9.1.'!C71+'9.2.'!C72+'9.3'!C72+'9.4'!C72)</f>
        <v>0</v>
      </c>
      <c r="D75" s="30">
        <f>('9.1.'!D71+'9.2.'!D72+'9.3'!D72+'9.4'!D72)</f>
        <v>0</v>
      </c>
    </row>
    <row r="76" spans="1:4" s="18" customFormat="1" ht="18" customHeight="1" thickBot="1">
      <c r="A76" s="40" t="s">
        <v>196</v>
      </c>
      <c r="B76" s="128" t="s">
        <v>197</v>
      </c>
      <c r="C76" s="29">
        <f>SUM(C77:C78)</f>
        <v>138261876</v>
      </c>
      <c r="D76" s="29">
        <f>SUM(D77:D78)</f>
        <v>135509633</v>
      </c>
    </row>
    <row r="77" spans="1:4" s="18" customFormat="1" ht="18" customHeight="1">
      <c r="A77" s="35" t="s">
        <v>218</v>
      </c>
      <c r="B77" s="93" t="s">
        <v>198</v>
      </c>
      <c r="C77" s="30">
        <f>('9.1.'!C73+'9.2.'!C74+'9.3'!C74+'9.4'!C74)</f>
        <v>138261876</v>
      </c>
      <c r="D77" s="30">
        <f>('9.1.'!D73+'9.2.'!D74+'9.3'!D74+'9.4'!D74)</f>
        <v>135509633</v>
      </c>
    </row>
    <row r="78" spans="1:4" s="18" customFormat="1" ht="18" customHeight="1" thickBot="1">
      <c r="A78" s="37" t="s">
        <v>219</v>
      </c>
      <c r="B78" s="93" t="s">
        <v>354</v>
      </c>
      <c r="C78" s="30">
        <f>('9.1.'!C74+'9.2.'!C75+'9.3'!C75+'9.4'!C75)</f>
        <v>0</v>
      </c>
      <c r="D78" s="30">
        <f>('9.1.'!D74+'9.2.'!D75+'9.3'!D75+'9.4'!D75)</f>
        <v>0</v>
      </c>
    </row>
    <row r="79" spans="1:4" s="18" customFormat="1" ht="18" customHeight="1" thickBot="1">
      <c r="A79" s="40" t="s">
        <v>199</v>
      </c>
      <c r="B79" s="128" t="s">
        <v>200</v>
      </c>
      <c r="C79" s="29">
        <f>SUM(C80:C82)</f>
        <v>0</v>
      </c>
      <c r="D79" s="29">
        <f>SUM(D80:D82)</f>
        <v>6227560</v>
      </c>
    </row>
    <row r="80" spans="1:4" s="18" customFormat="1" ht="18" customHeight="1">
      <c r="A80" s="35" t="s">
        <v>220</v>
      </c>
      <c r="B80" s="93" t="s">
        <v>335</v>
      </c>
      <c r="C80" s="30">
        <f>('9.1.'!C76+'9.2.'!C77+'9.3'!C77+'9.4'!C77)</f>
        <v>0</v>
      </c>
      <c r="D80" s="30">
        <v>6227560</v>
      </c>
    </row>
    <row r="81" spans="1:4" s="18" customFormat="1" ht="18" customHeight="1">
      <c r="A81" s="36" t="s">
        <v>221</v>
      </c>
      <c r="B81" s="66" t="s">
        <v>201</v>
      </c>
      <c r="C81" s="30">
        <f>('9.1.'!C77+'9.2.'!C78+'9.3'!C78+'9.4'!C78)</f>
        <v>0</v>
      </c>
      <c r="D81" s="30"/>
    </row>
    <row r="82" spans="1:4" s="18" customFormat="1" ht="18" customHeight="1" thickBot="1">
      <c r="A82" s="37" t="s">
        <v>222</v>
      </c>
      <c r="B82" s="129" t="s">
        <v>202</v>
      </c>
      <c r="C82" s="30"/>
      <c r="D82" s="30"/>
    </row>
    <row r="83" spans="1:4" s="18" customFormat="1" ht="18" customHeight="1" thickBot="1">
      <c r="A83" s="40" t="s">
        <v>203</v>
      </c>
      <c r="B83" s="128" t="s">
        <v>223</v>
      </c>
      <c r="C83" s="29">
        <f>SUM(C84:C87)</f>
        <v>0</v>
      </c>
      <c r="D83" s="29">
        <f>SUM(D84:D87)</f>
        <v>0</v>
      </c>
    </row>
    <row r="84" spans="1:4" s="18" customFormat="1" ht="18" customHeight="1">
      <c r="A84" s="41" t="s">
        <v>204</v>
      </c>
      <c r="B84" s="93" t="s">
        <v>205</v>
      </c>
      <c r="C84" s="30"/>
      <c r="D84" s="30"/>
    </row>
    <row r="85" spans="1:4" s="18" customFormat="1" ht="30">
      <c r="A85" s="42" t="s">
        <v>206</v>
      </c>
      <c r="B85" s="66" t="s">
        <v>207</v>
      </c>
      <c r="C85" s="30"/>
      <c r="D85" s="30"/>
    </row>
    <row r="86" spans="1:4" s="18" customFormat="1" ht="20.25" customHeight="1">
      <c r="A86" s="42" t="s">
        <v>208</v>
      </c>
      <c r="B86" s="66" t="s">
        <v>209</v>
      </c>
      <c r="C86" s="30"/>
      <c r="D86" s="30"/>
    </row>
    <row r="87" spans="1:4" s="18" customFormat="1" ht="18" customHeight="1" thickBot="1">
      <c r="A87" s="43" t="s">
        <v>210</v>
      </c>
      <c r="B87" s="129" t="s">
        <v>211</v>
      </c>
      <c r="C87" s="30"/>
      <c r="D87" s="30"/>
    </row>
    <row r="88" spans="1:4" s="18" customFormat="1" ht="26.25" thickBot="1">
      <c r="A88" s="40" t="s">
        <v>212</v>
      </c>
      <c r="B88" s="128" t="s">
        <v>345</v>
      </c>
      <c r="C88" s="30"/>
      <c r="D88" s="30"/>
    </row>
    <row r="89" spans="1:4" s="18" customFormat="1" ht="27.75" thickBot="1">
      <c r="A89" s="40" t="s">
        <v>213</v>
      </c>
      <c r="B89" s="132" t="s">
        <v>214</v>
      </c>
      <c r="C89" s="29">
        <f>+C67+C71+C76+C79+C83+C88</f>
        <v>138261876</v>
      </c>
      <c r="D89" s="29">
        <f>+D67+D71+D76+D79+D83+D88</f>
        <v>141737193</v>
      </c>
    </row>
    <row r="90" spans="1:4" s="18" customFormat="1" ht="18" customHeight="1" thickBot="1">
      <c r="A90" s="45" t="s">
        <v>226</v>
      </c>
      <c r="B90" s="133" t="s">
        <v>293</v>
      </c>
      <c r="C90" s="29">
        <f>+C66+C89</f>
        <v>646644191</v>
      </c>
      <c r="D90" s="29">
        <f>+D66+D89</f>
        <v>1059972386</v>
      </c>
    </row>
    <row r="91" spans="1:4" s="18" customFormat="1" ht="19.5" thickBot="1">
      <c r="A91" s="46"/>
      <c r="B91" s="134"/>
      <c r="C91" s="47"/>
      <c r="D91" s="47"/>
    </row>
    <row r="92" spans="1:4" s="12" customFormat="1" ht="18" customHeight="1" thickBot="1">
      <c r="A92" s="49" t="s">
        <v>36</v>
      </c>
      <c r="B92" s="135"/>
      <c r="C92" s="50"/>
      <c r="D92" s="50"/>
    </row>
    <row r="93" spans="1:4" s="19" customFormat="1" ht="18" customHeight="1" thickBot="1">
      <c r="A93" s="51" t="s">
        <v>4</v>
      </c>
      <c r="B93" s="136" t="s">
        <v>343</v>
      </c>
      <c r="C93" s="52">
        <f>SUM(C94:C98)</f>
        <v>332717280</v>
      </c>
      <c r="D93" s="52">
        <f>SUM(D94:D98)</f>
        <v>359089195</v>
      </c>
    </row>
    <row r="94" spans="1:4" s="12" customFormat="1" ht="18" customHeight="1">
      <c r="A94" s="53" t="s">
        <v>65</v>
      </c>
      <c r="B94" s="137" t="s">
        <v>32</v>
      </c>
      <c r="C94" s="30">
        <f>('9.1.'!C90+'9.2.'!C91+'9.3'!C91+'9.4'!C91)</f>
        <v>153824823</v>
      </c>
      <c r="D94" s="30">
        <f>('9.1.'!D90+'9.2.'!D91+'9.3'!D91+'9.4'!D91)</f>
        <v>146642741</v>
      </c>
    </row>
    <row r="95" spans="1:4" s="18" customFormat="1" ht="18" customHeight="1">
      <c r="A95" s="36" t="s">
        <v>66</v>
      </c>
      <c r="B95" s="68" t="s">
        <v>108</v>
      </c>
      <c r="C95" s="30">
        <f>('9.1.'!C91+'9.2.'!C92+'9.3'!C92+'9.4'!C92)</f>
        <v>30537940</v>
      </c>
      <c r="D95" s="30">
        <f>('9.1.'!D91+'9.2.'!D92+'9.3'!D92+'9.4'!D92)</f>
        <v>28998526</v>
      </c>
    </row>
    <row r="96" spans="1:4" s="12" customFormat="1" ht="18" customHeight="1">
      <c r="A96" s="36" t="s">
        <v>67</v>
      </c>
      <c r="B96" s="68" t="s">
        <v>87</v>
      </c>
      <c r="C96" s="30">
        <f>('9.1.'!C92+'9.2.'!C93+'9.3'!C93+'9.4'!C93)</f>
        <v>132463564</v>
      </c>
      <c r="D96" s="30">
        <f>('9.1.'!D92+'9.2.'!D93+'9.3'!D93+'9.4'!D93)</f>
        <v>164223249</v>
      </c>
    </row>
    <row r="97" spans="1:4" s="12" customFormat="1" ht="18" customHeight="1">
      <c r="A97" s="36" t="s">
        <v>68</v>
      </c>
      <c r="B97" s="138" t="s">
        <v>109</v>
      </c>
      <c r="C97" s="30">
        <f>('9.1.'!C93+'9.2.'!C94+'9.3'!C94+'9.4'!C94)</f>
        <v>10654953</v>
      </c>
      <c r="D97" s="30">
        <f>('9.1.'!D93+'9.2.'!D94+'9.3'!D94+'9.4'!D94)</f>
        <v>12007553</v>
      </c>
    </row>
    <row r="98" spans="1:4" s="12" customFormat="1" ht="18" customHeight="1">
      <c r="A98" s="36" t="s">
        <v>79</v>
      </c>
      <c r="B98" s="139" t="s">
        <v>110</v>
      </c>
      <c r="C98" s="30">
        <f>('9.1.'!C94+'9.2.'!C95+'9.3'!C95+'9.4'!C95)</f>
        <v>5236000</v>
      </c>
      <c r="D98" s="30">
        <f>('9.1.'!D94+'9.2.'!D95+'9.3'!D95+'9.4'!D95)</f>
        <v>7217126</v>
      </c>
    </row>
    <row r="99" spans="1:4" s="12" customFormat="1" ht="18" customHeight="1">
      <c r="A99" s="36" t="s">
        <v>69</v>
      </c>
      <c r="B99" s="68" t="s">
        <v>229</v>
      </c>
      <c r="C99" s="30">
        <f>('9.1.'!C95+'9.2.'!C96+'9.3'!C96+'9.4'!C96)</f>
        <v>0</v>
      </c>
      <c r="D99" s="30">
        <f>('9.1.'!D95+'9.2.'!D96+'9.3'!D96+'9.4'!D96)</f>
        <v>1519126</v>
      </c>
    </row>
    <row r="100" spans="1:4" s="12" customFormat="1" ht="18" customHeight="1">
      <c r="A100" s="36" t="s">
        <v>70</v>
      </c>
      <c r="B100" s="70" t="s">
        <v>230</v>
      </c>
      <c r="C100" s="30">
        <f>('9.1.'!C96+'9.2.'!C97+'9.3'!C97+'9.4'!C97)</f>
        <v>0</v>
      </c>
      <c r="D100" s="30">
        <f>('9.1.'!D96+'9.2.'!D97+'9.3'!D97+'9.4'!D97)</f>
        <v>0</v>
      </c>
    </row>
    <row r="101" spans="1:4" s="12" customFormat="1" ht="18" customHeight="1">
      <c r="A101" s="36" t="s">
        <v>80</v>
      </c>
      <c r="B101" s="68" t="s">
        <v>231</v>
      </c>
      <c r="C101" s="30">
        <f>('9.1.'!C97+'9.2.'!C98+'9.3'!C98+'9.4'!C98)</f>
        <v>0</v>
      </c>
      <c r="D101" s="30">
        <f>('9.1.'!D97+'9.2.'!D98+'9.3'!D98+'9.4'!D98)</f>
        <v>0</v>
      </c>
    </row>
    <row r="102" spans="1:4" s="12" customFormat="1" ht="18" customHeight="1">
      <c r="A102" s="36" t="s">
        <v>81</v>
      </c>
      <c r="B102" s="68" t="s">
        <v>350</v>
      </c>
      <c r="C102" s="30">
        <f>('9.1.'!C98+'9.2.'!C99+'9.3'!C99+'9.4'!C99)</f>
        <v>0</v>
      </c>
      <c r="D102" s="30">
        <f>('9.1.'!D98+'9.2.'!D99+'9.3'!D99+'9.4'!D99)</f>
        <v>0</v>
      </c>
    </row>
    <row r="103" spans="1:4" s="12" customFormat="1" ht="18" customHeight="1">
      <c r="A103" s="36" t="s">
        <v>82</v>
      </c>
      <c r="B103" s="70" t="s">
        <v>233</v>
      </c>
      <c r="C103" s="30">
        <f>('9.1.'!C99+'9.2.'!C100+'9.3'!C100+'9.4'!C100)</f>
        <v>2576000</v>
      </c>
      <c r="D103" s="30">
        <f>('9.1.'!D99+'9.2.'!D100+'9.3'!D100+'9.4'!D100)</f>
        <v>2576000</v>
      </c>
    </row>
    <row r="104" spans="1:4" s="12" customFormat="1" ht="18" customHeight="1">
      <c r="A104" s="36" t="s">
        <v>83</v>
      </c>
      <c r="B104" s="70" t="s">
        <v>234</v>
      </c>
      <c r="C104" s="30">
        <f>('9.1.'!C100+'9.2.'!C101+'9.3'!C101+'9.4'!C101)</f>
        <v>0</v>
      </c>
      <c r="D104" s="30">
        <f>('9.1.'!D100+'9.2.'!D101+'9.3'!D101+'9.4'!D101)</f>
        <v>0</v>
      </c>
    </row>
    <row r="105" spans="1:4" s="12" customFormat="1" ht="18" customHeight="1">
      <c r="A105" s="36" t="s">
        <v>85</v>
      </c>
      <c r="B105" s="68" t="s">
        <v>351</v>
      </c>
      <c r="C105" s="30">
        <f>('9.1.'!C101+'9.2.'!C102+'9.3'!C102+'9.4'!C102)</f>
        <v>0</v>
      </c>
      <c r="D105" s="30">
        <f>('9.1.'!D101+'9.2.'!D102+'9.3'!D102+'9.4'!D102)</f>
        <v>0</v>
      </c>
    </row>
    <row r="106" spans="1:4" s="12" customFormat="1" ht="18" customHeight="1">
      <c r="A106" s="55" t="s">
        <v>111</v>
      </c>
      <c r="B106" s="71" t="s">
        <v>236</v>
      </c>
      <c r="C106" s="30">
        <f>('9.1.'!C102+'9.2.'!C103+'9.3'!C103+'9.4'!C103)</f>
        <v>0</v>
      </c>
      <c r="D106" s="30">
        <f>('9.1.'!D102+'9.2.'!D103+'9.3'!D103+'9.4'!D103)</f>
        <v>0</v>
      </c>
    </row>
    <row r="107" spans="1:4" s="12" customFormat="1" ht="18" customHeight="1">
      <c r="A107" s="36" t="s">
        <v>227</v>
      </c>
      <c r="B107" s="71" t="s">
        <v>237</v>
      </c>
      <c r="C107" s="30">
        <f>('9.1.'!C103+'9.2.'!C104+'9.3'!C104+'9.4'!C104)</f>
        <v>0</v>
      </c>
      <c r="D107" s="30">
        <f>('9.1.'!D103+'9.2.'!D104+'9.3'!D104+'9.4'!D104)</f>
        <v>0</v>
      </c>
    </row>
    <row r="108" spans="1:4" s="12" customFormat="1" ht="18" customHeight="1" thickBot="1">
      <c r="A108" s="56" t="s">
        <v>228</v>
      </c>
      <c r="B108" s="72" t="s">
        <v>238</v>
      </c>
      <c r="C108" s="30">
        <f>('9.1.'!C104+'9.2.'!C105+'9.3'!C105+'9.4'!C105)</f>
        <v>2660000</v>
      </c>
      <c r="D108" s="30">
        <f>('9.1.'!D104+'9.2.'!D105+'9.3'!D105+'9.4'!D105)</f>
        <v>3122000</v>
      </c>
    </row>
    <row r="109" spans="1:4" s="12" customFormat="1" ht="18" customHeight="1" thickBot="1">
      <c r="A109" s="34" t="s">
        <v>5</v>
      </c>
      <c r="B109" s="140" t="s">
        <v>344</v>
      </c>
      <c r="C109" s="29">
        <f>+C110+C112+C114</f>
        <v>305116548</v>
      </c>
      <c r="D109" s="29">
        <f>+D110+D112+D114</f>
        <v>692072828</v>
      </c>
    </row>
    <row r="110" spans="1:4" s="12" customFormat="1" ht="18" customHeight="1">
      <c r="A110" s="35" t="s">
        <v>71</v>
      </c>
      <c r="B110" s="68" t="s">
        <v>124</v>
      </c>
      <c r="C110" s="30">
        <f>('9.1.'!C106+'9.2.'!C107+'9.3'!C107+'9.4'!C107)</f>
        <v>71224092</v>
      </c>
      <c r="D110" s="30">
        <f>('9.1.'!D106+'9.2.'!D107+'9.3'!D107+'9.4'!D107)</f>
        <v>381748700</v>
      </c>
    </row>
    <row r="111" spans="1:4" s="12" customFormat="1" ht="18" customHeight="1">
      <c r="A111" s="35" t="s">
        <v>72</v>
      </c>
      <c r="B111" s="71" t="s">
        <v>242</v>
      </c>
      <c r="C111" s="30">
        <f>('9.1.'!C107+'9.2.'!C108+'9.3'!C108+'9.4'!C108)</f>
        <v>0</v>
      </c>
      <c r="D111" s="30">
        <f>('9.1.'!D107+'9.2.'!D108+'9.3'!D108+'9.4'!D108)</f>
        <v>0</v>
      </c>
    </row>
    <row r="112" spans="1:4" s="12" customFormat="1" ht="18" customHeight="1">
      <c r="A112" s="35" t="s">
        <v>73</v>
      </c>
      <c r="B112" s="71" t="s">
        <v>112</v>
      </c>
      <c r="C112" s="30">
        <f>('9.1.'!C108+'9.2.'!C109+'9.3'!C109+'9.4'!C109)</f>
        <v>233892456</v>
      </c>
      <c r="D112" s="30">
        <f>('9.1.'!D108+'9.2.'!D109+'9.3'!D109+'9.4'!D109)</f>
        <v>310324128</v>
      </c>
    </row>
    <row r="113" spans="1:4" s="12" customFormat="1" ht="18" customHeight="1">
      <c r="A113" s="35" t="s">
        <v>74</v>
      </c>
      <c r="B113" s="71" t="s">
        <v>243</v>
      </c>
      <c r="C113" s="30">
        <f>('9.1.'!C109+'9.2.'!C110+'9.3'!C110+'9.4'!C110)</f>
        <v>0</v>
      </c>
      <c r="D113" s="30">
        <f>('9.1.'!D109+'9.2.'!D110+'9.3'!D110+'9.4'!D110)</f>
        <v>0</v>
      </c>
    </row>
    <row r="114" spans="1:4" s="12" customFormat="1" ht="18" customHeight="1">
      <c r="A114" s="35" t="s">
        <v>75</v>
      </c>
      <c r="B114" s="141" t="s">
        <v>126</v>
      </c>
      <c r="C114" s="30">
        <f>('9.1.'!C110+'9.2.'!C111+'9.3'!C111+'9.4'!C111)</f>
        <v>0</v>
      </c>
      <c r="D114" s="30">
        <f>('9.1.'!D110+'9.2.'!D111+'9.3'!D111+'9.4'!D111)</f>
        <v>0</v>
      </c>
    </row>
    <row r="115" spans="1:4" s="12" customFormat="1" ht="25.5">
      <c r="A115" s="35" t="s">
        <v>84</v>
      </c>
      <c r="B115" s="142" t="s">
        <v>301</v>
      </c>
      <c r="C115" s="30">
        <f>('9.1.'!C111+'9.2.'!C112+'9.3'!C112+'9.4'!C112)</f>
        <v>0</v>
      </c>
      <c r="D115" s="30">
        <f>('9.1.'!D111+'9.2.'!D112+'9.3'!D112+'9.4'!D112)</f>
        <v>0</v>
      </c>
    </row>
    <row r="116" spans="1:4" s="12" customFormat="1" ht="25.5">
      <c r="A116" s="35" t="s">
        <v>86</v>
      </c>
      <c r="B116" s="75" t="s">
        <v>248</v>
      </c>
      <c r="C116" s="30">
        <f>('9.1.'!C112+'9.2.'!C113+'9.3'!C113+'9.4'!C113)</f>
        <v>0</v>
      </c>
      <c r="D116" s="30">
        <f>('9.1.'!D112+'9.2.'!D113+'9.3'!D113+'9.4'!D113)</f>
        <v>0</v>
      </c>
    </row>
    <row r="117" spans="1:4" s="12" customFormat="1" ht="25.5">
      <c r="A117" s="35" t="s">
        <v>113</v>
      </c>
      <c r="B117" s="68" t="s">
        <v>232</v>
      </c>
      <c r="C117" s="30">
        <f>('9.1.'!C113+'9.2.'!C114+'9.3'!C114+'9.4'!C114)</f>
        <v>0</v>
      </c>
      <c r="D117" s="30">
        <f>('9.1.'!D113+'9.2.'!D114+'9.3'!D114+'9.4'!D114)</f>
        <v>0</v>
      </c>
    </row>
    <row r="118" spans="1:4" s="12" customFormat="1" ht="18.75">
      <c r="A118" s="35" t="s">
        <v>114</v>
      </c>
      <c r="B118" s="68" t="s">
        <v>247</v>
      </c>
      <c r="C118" s="30">
        <f>('9.1.'!C114+'9.2.'!C115+'9.3'!C115+'9.4'!C115)</f>
        <v>0</v>
      </c>
      <c r="D118" s="30">
        <f>('9.1.'!D114+'9.2.'!D115+'9.3'!D115+'9.4'!D115)</f>
        <v>0</v>
      </c>
    </row>
    <row r="119" spans="1:4" s="12" customFormat="1" ht="18.75">
      <c r="A119" s="35" t="s">
        <v>115</v>
      </c>
      <c r="B119" s="68" t="s">
        <v>246</v>
      </c>
      <c r="C119" s="30">
        <f>('9.1.'!C115+'9.2.'!C116+'9.3'!C116+'9.4'!C116)</f>
        <v>0</v>
      </c>
      <c r="D119" s="30">
        <f>('9.1.'!D115+'9.2.'!D116+'9.3'!D116+'9.4'!D116)</f>
        <v>0</v>
      </c>
    </row>
    <row r="120" spans="1:4" s="12" customFormat="1" ht="25.5">
      <c r="A120" s="35" t="s">
        <v>239</v>
      </c>
      <c r="B120" s="68" t="s">
        <v>235</v>
      </c>
      <c r="C120" s="30">
        <f>('9.1.'!C116+'9.2.'!C117+'9.3'!C117+'9.4'!C117)</f>
        <v>0</v>
      </c>
      <c r="D120" s="30">
        <f>('9.1.'!D116+'9.2.'!D117+'9.3'!D117+'9.4'!D117)</f>
        <v>0</v>
      </c>
    </row>
    <row r="121" spans="1:4" s="12" customFormat="1" ht="18.75">
      <c r="A121" s="35" t="s">
        <v>240</v>
      </c>
      <c r="B121" s="68" t="s">
        <v>245</v>
      </c>
      <c r="C121" s="30">
        <f>('9.1.'!C117+'9.2.'!C118+'9.3'!C118+'9.4'!C118)</f>
        <v>0</v>
      </c>
      <c r="D121" s="30">
        <f>('9.1.'!D117+'9.2.'!D118+'9.3'!D118+'9.4'!D118)</f>
        <v>0</v>
      </c>
    </row>
    <row r="122" spans="1:4" s="12" customFormat="1" ht="26.25" thickBot="1">
      <c r="A122" s="55" t="s">
        <v>241</v>
      </c>
      <c r="B122" s="68" t="s">
        <v>244</v>
      </c>
      <c r="C122" s="30">
        <f>('9.1.'!C118+'9.2.'!C119+'9.3'!C119+'9.4'!C119)</f>
        <v>0</v>
      </c>
      <c r="D122" s="30">
        <f>('9.1.'!D118+'9.2.'!D119+'9.3'!D119+'9.4'!D119)</f>
        <v>0</v>
      </c>
    </row>
    <row r="123" spans="1:4" s="12" customFormat="1" ht="18" customHeight="1" thickBot="1">
      <c r="A123" s="34" t="s">
        <v>6</v>
      </c>
      <c r="B123" s="130" t="s">
        <v>249</v>
      </c>
      <c r="C123" s="29">
        <f>+C124+C125</f>
        <v>3000000</v>
      </c>
      <c r="D123" s="29">
        <f>+D124+D125</f>
        <v>3000000</v>
      </c>
    </row>
    <row r="124" spans="1:4" s="12" customFormat="1" ht="18" customHeight="1">
      <c r="A124" s="35" t="s">
        <v>54</v>
      </c>
      <c r="B124" s="75" t="s">
        <v>37</v>
      </c>
      <c r="C124" s="30">
        <f>('9.1.'!C120+'9.2.'!C121+'9.3'!C121+'9.4'!C121)</f>
        <v>3000000</v>
      </c>
      <c r="D124" s="30">
        <f>('9.1.'!D120+'9.2.'!D121+'9.3'!D121+'9.4'!D121)</f>
        <v>3000000</v>
      </c>
    </row>
    <row r="125" spans="1:4" s="12" customFormat="1" ht="18" customHeight="1" thickBot="1">
      <c r="A125" s="37" t="s">
        <v>55</v>
      </c>
      <c r="B125" s="71" t="s">
        <v>38</v>
      </c>
      <c r="C125" s="30">
        <f>('9.1.'!C121+'9.2.'!C122+'9.3'!C122+'9.4'!C122)</f>
        <v>0</v>
      </c>
      <c r="D125" s="30">
        <f>('9.1.'!D121+'9.2.'!D122+'9.3'!D122+'9.4'!D122)</f>
        <v>0</v>
      </c>
    </row>
    <row r="126" spans="1:4" s="12" customFormat="1" ht="18" customHeight="1" thickBot="1">
      <c r="A126" s="34" t="s">
        <v>7</v>
      </c>
      <c r="B126" s="130" t="s">
        <v>250</v>
      </c>
      <c r="C126" s="29">
        <f>+C93+C109+C123</f>
        <v>640833828</v>
      </c>
      <c r="D126" s="29">
        <f>+D93+D109+D123</f>
        <v>1054162023</v>
      </c>
    </row>
    <row r="127" spans="1:4" s="12" customFormat="1" ht="18" customHeight="1" thickBot="1">
      <c r="A127" s="34" t="s">
        <v>8</v>
      </c>
      <c r="B127" s="130" t="s">
        <v>352</v>
      </c>
      <c r="C127" s="29">
        <f>+C128+C129+C130</f>
        <v>0</v>
      </c>
      <c r="D127" s="29">
        <f>+D128+D129+D130</f>
        <v>0</v>
      </c>
    </row>
    <row r="128" spans="1:4" s="12" customFormat="1" ht="18" customHeight="1">
      <c r="A128" s="35" t="s">
        <v>58</v>
      </c>
      <c r="B128" s="75" t="s">
        <v>251</v>
      </c>
      <c r="C128" s="30"/>
      <c r="D128" s="30"/>
    </row>
    <row r="129" spans="1:4" s="12" customFormat="1" ht="18" customHeight="1">
      <c r="A129" s="35" t="s">
        <v>59</v>
      </c>
      <c r="B129" s="75" t="s">
        <v>353</v>
      </c>
      <c r="C129" s="30"/>
      <c r="D129" s="30"/>
    </row>
    <row r="130" spans="1:4" s="12" customFormat="1" ht="18" customHeight="1" thickBot="1">
      <c r="A130" s="55" t="s">
        <v>60</v>
      </c>
      <c r="B130" s="143" t="s">
        <v>252</v>
      </c>
      <c r="C130" s="30"/>
      <c r="D130" s="30"/>
    </row>
    <row r="131" spans="1:4" s="12" customFormat="1" ht="18" customHeight="1" thickBot="1">
      <c r="A131" s="34" t="s">
        <v>9</v>
      </c>
      <c r="B131" s="130" t="s">
        <v>287</v>
      </c>
      <c r="C131" s="29">
        <f>+C132+C133+C134+C135</f>
        <v>0</v>
      </c>
      <c r="D131" s="29">
        <f>+D132+D133+D134+D135</f>
        <v>0</v>
      </c>
    </row>
    <row r="132" spans="1:4" s="12" customFormat="1" ht="18" customHeight="1">
      <c r="A132" s="35" t="s">
        <v>61</v>
      </c>
      <c r="B132" s="75" t="s">
        <v>253</v>
      </c>
      <c r="C132" s="30"/>
      <c r="D132" s="30"/>
    </row>
    <row r="133" spans="1:4" s="12" customFormat="1" ht="18" customHeight="1">
      <c r="A133" s="35" t="s">
        <v>62</v>
      </c>
      <c r="B133" s="75" t="s">
        <v>254</v>
      </c>
      <c r="C133" s="30"/>
      <c r="D133" s="30"/>
    </row>
    <row r="134" spans="1:4" s="12" customFormat="1" ht="18" customHeight="1">
      <c r="A134" s="35" t="s">
        <v>170</v>
      </c>
      <c r="B134" s="75" t="s">
        <v>255</v>
      </c>
      <c r="C134" s="30"/>
      <c r="D134" s="30"/>
    </row>
    <row r="135" spans="1:4" s="12" customFormat="1" ht="18" customHeight="1" thickBot="1">
      <c r="A135" s="55" t="s">
        <v>171</v>
      </c>
      <c r="B135" s="143" t="s">
        <v>256</v>
      </c>
      <c r="C135" s="30"/>
      <c r="D135" s="30"/>
    </row>
    <row r="136" spans="1:4" s="12" customFormat="1" ht="18" customHeight="1" thickBot="1">
      <c r="A136" s="34" t="s">
        <v>10</v>
      </c>
      <c r="B136" s="130" t="s">
        <v>257</v>
      </c>
      <c r="C136" s="29">
        <f>SUM(C137:C140)</f>
        <v>5810363</v>
      </c>
      <c r="D136" s="29">
        <f>SUM(D137:D140)</f>
        <v>5810363</v>
      </c>
    </row>
    <row r="137" spans="1:4" s="12" customFormat="1" ht="18" customHeight="1">
      <c r="A137" s="35" t="s">
        <v>63</v>
      </c>
      <c r="B137" s="75" t="s">
        <v>258</v>
      </c>
      <c r="C137" s="30">
        <f>('9.1.'!C133+'9.2.'!C134+'9.3'!C134+'9.4'!C134)</f>
        <v>0</v>
      </c>
      <c r="D137" s="30">
        <f>('9.1.'!D133+'9.2.'!D134+'9.3'!D134+'9.4'!D134)</f>
        <v>0</v>
      </c>
    </row>
    <row r="138" spans="1:4" s="12" customFormat="1" ht="18" customHeight="1">
      <c r="A138" s="35" t="s">
        <v>64</v>
      </c>
      <c r="B138" s="75" t="s">
        <v>267</v>
      </c>
      <c r="C138" s="30">
        <f>('9.1.'!C134+'9.2.'!C135+'9.3'!C135+'9.4'!C135)</f>
        <v>5810363</v>
      </c>
      <c r="D138" s="30">
        <f>('9.1.'!D134+'9.2.'!D135+'9.3'!D135+'9.4'!D135)</f>
        <v>5810363</v>
      </c>
    </row>
    <row r="139" spans="1:4" s="12" customFormat="1" ht="18" customHeight="1">
      <c r="A139" s="35" t="s">
        <v>180</v>
      </c>
      <c r="B139" s="75" t="s">
        <v>259</v>
      </c>
      <c r="C139" s="30">
        <f>('9.1.'!C135+'9.2.'!C136+'9.3'!C136+'9.4'!C136)</f>
        <v>0</v>
      </c>
      <c r="D139" s="30">
        <f>('9.1.'!D135+'9.2.'!D136+'9.3'!D136+'9.4'!D136)</f>
        <v>0</v>
      </c>
    </row>
    <row r="140" spans="1:4" s="12" customFormat="1" ht="18" customHeight="1" thickBot="1">
      <c r="A140" s="55" t="s">
        <v>181</v>
      </c>
      <c r="B140" s="143" t="s">
        <v>312</v>
      </c>
      <c r="C140" s="30"/>
      <c r="D140" s="154"/>
    </row>
    <row r="141" spans="1:4" s="12" customFormat="1" ht="18" customHeight="1" thickBot="1">
      <c r="A141" s="34" t="s">
        <v>11</v>
      </c>
      <c r="B141" s="153" t="s">
        <v>260</v>
      </c>
      <c r="C141" s="150">
        <f>SUM(C142:C145)</f>
        <v>0</v>
      </c>
      <c r="D141" s="150">
        <f>SUM(D142:D145)</f>
        <v>0</v>
      </c>
    </row>
    <row r="142" spans="1:4" s="12" customFormat="1" ht="18" customHeight="1">
      <c r="A142" s="35" t="s">
        <v>106</v>
      </c>
      <c r="B142" s="75" t="s">
        <v>261</v>
      </c>
      <c r="C142" s="30"/>
      <c r="D142" s="30"/>
    </row>
    <row r="143" spans="1:4" s="12" customFormat="1" ht="18" customHeight="1">
      <c r="A143" s="35" t="s">
        <v>107</v>
      </c>
      <c r="B143" s="75" t="s">
        <v>262</v>
      </c>
      <c r="C143" s="30"/>
      <c r="D143" s="30"/>
    </row>
    <row r="144" spans="1:4" s="12" customFormat="1" ht="18" customHeight="1">
      <c r="A144" s="35" t="s">
        <v>125</v>
      </c>
      <c r="B144" s="75" t="s">
        <v>263</v>
      </c>
      <c r="C144" s="30"/>
      <c r="D144" s="30"/>
    </row>
    <row r="145" spans="1:4" s="12" customFormat="1" ht="18" customHeight="1" thickBot="1">
      <c r="A145" s="35" t="s">
        <v>183</v>
      </c>
      <c r="B145" s="75" t="s">
        <v>264</v>
      </c>
      <c r="C145" s="30"/>
      <c r="D145" s="30"/>
    </row>
    <row r="146" spans="1:4" s="12" customFormat="1" ht="18" customHeight="1" thickBot="1">
      <c r="A146" s="34" t="s">
        <v>12</v>
      </c>
      <c r="B146" s="130" t="s">
        <v>265</v>
      </c>
      <c r="C146" s="59">
        <f>+C127+C131+C136+C141</f>
        <v>5810363</v>
      </c>
      <c r="D146" s="59">
        <f>+D127+D131+D136+D141</f>
        <v>5810363</v>
      </c>
    </row>
    <row r="147" spans="1:4" s="12" customFormat="1" ht="18" customHeight="1" thickBot="1">
      <c r="A147" s="60" t="s">
        <v>13</v>
      </c>
      <c r="B147" s="144" t="s">
        <v>266</v>
      </c>
      <c r="C147" s="59">
        <f>+C126+C146</f>
        <v>646644191</v>
      </c>
      <c r="D147" s="59">
        <f>+D126+D146</f>
        <v>1059972386</v>
      </c>
    </row>
    <row r="148" spans="1:4" s="12" customFormat="1" ht="18" customHeight="1" thickBot="1">
      <c r="A148" s="61"/>
      <c r="B148" s="62"/>
      <c r="C148" s="48"/>
      <c r="D148" s="48"/>
    </row>
    <row r="149" spans="1:6" s="12" customFormat="1" ht="18" customHeight="1" thickBot="1">
      <c r="A149" s="63" t="s">
        <v>330</v>
      </c>
      <c r="B149" s="149"/>
      <c r="C149" s="151">
        <v>39</v>
      </c>
      <c r="D149" s="151">
        <v>45</v>
      </c>
      <c r="E149" s="20"/>
      <c r="F149" s="20"/>
    </row>
    <row r="150" spans="1:4" s="18" customFormat="1" ht="18" customHeight="1" thickBot="1">
      <c r="A150" s="63" t="s">
        <v>121</v>
      </c>
      <c r="B150" s="149"/>
      <c r="C150" s="152">
        <v>4</v>
      </c>
      <c r="D150" s="152">
        <v>4</v>
      </c>
    </row>
    <row r="151" spans="3:4" s="12" customFormat="1" ht="18" customHeight="1">
      <c r="C151" s="21"/>
      <c r="D151" s="21"/>
    </row>
  </sheetData>
  <sheetProtection/>
  <mergeCells count="8">
    <mergeCell ref="A2:D2"/>
    <mergeCell ref="A3:D3"/>
    <mergeCell ref="A4:D4"/>
    <mergeCell ref="A5:D5"/>
    <mergeCell ref="B7:D7"/>
    <mergeCell ref="A8:B8"/>
    <mergeCell ref="B1:C1"/>
    <mergeCell ref="B6:D6"/>
  </mergeCells>
  <printOptions horizontalCentered="1"/>
  <pageMargins left="0.7874015748031497" right="0.7874015748031497" top="0.8661417322834646" bottom="0.8661417322834646" header="0.7874015748031497" footer="0.5905511811023623"/>
  <pageSetup fitToHeight="2" horizontalDpi="600" verticalDpi="600" orientation="portrait" paperSize="9" scale="71" r:id="rId1"/>
  <rowBreaks count="1" manualBreakCount="1">
    <brk id="91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148"/>
  <sheetViews>
    <sheetView tabSelected="1" workbookViewId="0" topLeftCell="A151">
      <selection activeCell="A2" sqref="A2:IV2"/>
    </sheetView>
  </sheetViews>
  <sheetFormatPr defaultColWidth="9.00390625" defaultRowHeight="12.75"/>
  <cols>
    <col min="1" max="1" width="7.625" style="8" customWidth="1"/>
    <col min="2" max="2" width="64.125" style="8" customWidth="1"/>
    <col min="3" max="3" width="20.125" style="9" customWidth="1"/>
    <col min="4" max="4" width="20.125" style="10" customWidth="1"/>
    <col min="5" max="16384" width="9.375" style="10" customWidth="1"/>
  </cols>
  <sheetData>
    <row r="1" ht="15.75">
      <c r="B1" s="8" t="s">
        <v>378</v>
      </c>
    </row>
    <row r="2" spans="1:4" s="12" customFormat="1" ht="39" customHeight="1">
      <c r="A2" s="246" t="s">
        <v>340</v>
      </c>
      <c r="B2" s="246"/>
      <c r="C2" s="246"/>
      <c r="D2" s="246"/>
    </row>
    <row r="3" spans="1:3" s="12" customFormat="1" ht="18" customHeight="1">
      <c r="A3" s="122"/>
      <c r="B3" s="244" t="s">
        <v>360</v>
      </c>
      <c r="C3" s="244"/>
    </row>
    <row r="4" spans="1:3" s="12" customFormat="1" ht="18" customHeight="1">
      <c r="A4" s="235" t="s">
        <v>1</v>
      </c>
      <c r="B4" s="235"/>
      <c r="C4" s="235"/>
    </row>
    <row r="5" spans="1:3" s="12" customFormat="1" ht="18" customHeight="1" thickBot="1">
      <c r="A5" s="236"/>
      <c r="B5" s="236"/>
      <c r="C5" s="13" t="s">
        <v>334</v>
      </c>
    </row>
    <row r="6" spans="1:4" s="12" customFormat="1" ht="18" customHeight="1" thickBot="1">
      <c r="A6" s="14" t="s">
        <v>366</v>
      </c>
      <c r="B6" s="145" t="s">
        <v>3</v>
      </c>
      <c r="C6" s="15" t="s">
        <v>307</v>
      </c>
      <c r="D6" s="15" t="s">
        <v>362</v>
      </c>
    </row>
    <row r="7" spans="1:4" s="18" customFormat="1" ht="18" customHeight="1" thickBot="1">
      <c r="A7" s="16">
        <v>1</v>
      </c>
      <c r="B7" s="146">
        <v>2</v>
      </c>
      <c r="C7" s="17">
        <v>3</v>
      </c>
      <c r="D7" s="17">
        <v>4</v>
      </c>
    </row>
    <row r="8" spans="1:4" s="18" customFormat="1" ht="18" customHeight="1" thickBot="1">
      <c r="A8" s="28" t="s">
        <v>4</v>
      </c>
      <c r="B8" s="126" t="s">
        <v>145</v>
      </c>
      <c r="C8" s="29">
        <f>SUM(C9:C12)</f>
        <v>0</v>
      </c>
      <c r="D8" s="29">
        <f>SUM(D9:D12)</f>
        <v>0</v>
      </c>
    </row>
    <row r="9" spans="1:4" s="18" customFormat="1" ht="27">
      <c r="A9" s="35" t="s">
        <v>65</v>
      </c>
      <c r="B9" s="93" t="s">
        <v>313</v>
      </c>
      <c r="C9" s="30"/>
      <c r="D9" s="30"/>
    </row>
    <row r="10" spans="1:4" s="18" customFormat="1" ht="27">
      <c r="A10" s="36" t="s">
        <v>66</v>
      </c>
      <c r="B10" s="66" t="s">
        <v>314</v>
      </c>
      <c r="C10" s="31"/>
      <c r="D10" s="31"/>
    </row>
    <row r="11" spans="1:4" s="18" customFormat="1" ht="27">
      <c r="A11" s="36" t="s">
        <v>67</v>
      </c>
      <c r="B11" s="66" t="s">
        <v>315</v>
      </c>
      <c r="C11" s="31"/>
      <c r="D11" s="31"/>
    </row>
    <row r="12" spans="1:4" s="18" customFormat="1" ht="18.75">
      <c r="A12" s="36" t="s">
        <v>309</v>
      </c>
      <c r="B12" s="66" t="s">
        <v>316</v>
      </c>
      <c r="C12" s="31"/>
      <c r="D12" s="31"/>
    </row>
    <row r="13" spans="1:4" s="18" customFormat="1" ht="25.5">
      <c r="A13" s="36" t="s">
        <v>79</v>
      </c>
      <c r="B13" s="127" t="s">
        <v>318</v>
      </c>
      <c r="C13" s="32"/>
      <c r="D13" s="32"/>
    </row>
    <row r="14" spans="1:4" s="18" customFormat="1" ht="19.5" thickBot="1">
      <c r="A14" s="37" t="s">
        <v>310</v>
      </c>
      <c r="B14" s="66" t="s">
        <v>317</v>
      </c>
      <c r="C14" s="33"/>
      <c r="D14" s="33"/>
    </row>
    <row r="15" spans="1:4" s="18" customFormat="1" ht="18" customHeight="1" thickBot="1">
      <c r="A15" s="34" t="s">
        <v>5</v>
      </c>
      <c r="B15" s="128" t="s">
        <v>347</v>
      </c>
      <c r="C15" s="29">
        <f>+C16+C17+C18+C19+C20</f>
        <v>0</v>
      </c>
      <c r="D15" s="29">
        <f>+D16+D17+D18+D19+D20</f>
        <v>0</v>
      </c>
    </row>
    <row r="16" spans="1:4" s="18" customFormat="1" ht="18" customHeight="1">
      <c r="A16" s="35" t="s">
        <v>71</v>
      </c>
      <c r="B16" s="93" t="s">
        <v>146</v>
      </c>
      <c r="C16" s="30"/>
      <c r="D16" s="30"/>
    </row>
    <row r="17" spans="1:4" s="18" customFormat="1" ht="18.75">
      <c r="A17" s="36" t="s">
        <v>72</v>
      </c>
      <c r="B17" s="66" t="s">
        <v>147</v>
      </c>
      <c r="C17" s="31"/>
      <c r="D17" s="31"/>
    </row>
    <row r="18" spans="1:4" s="18" customFormat="1" ht="27">
      <c r="A18" s="36" t="s">
        <v>73</v>
      </c>
      <c r="B18" s="66" t="s">
        <v>297</v>
      </c>
      <c r="C18" s="31"/>
      <c r="D18" s="31"/>
    </row>
    <row r="19" spans="1:4" s="18" customFormat="1" ht="27">
      <c r="A19" s="36" t="s">
        <v>74</v>
      </c>
      <c r="B19" s="66" t="s">
        <v>298</v>
      </c>
      <c r="C19" s="31"/>
      <c r="D19" s="31"/>
    </row>
    <row r="20" spans="1:4" s="18" customFormat="1" ht="25.5">
      <c r="A20" s="36" t="s">
        <v>75</v>
      </c>
      <c r="B20" s="27" t="s">
        <v>319</v>
      </c>
      <c r="C20" s="31"/>
      <c r="D20" s="31"/>
    </row>
    <row r="21" spans="1:4" s="18" customFormat="1" ht="19.5" thickBot="1">
      <c r="A21" s="37" t="s">
        <v>84</v>
      </c>
      <c r="B21" s="129" t="s">
        <v>148</v>
      </c>
      <c r="C21" s="38"/>
      <c r="D21" s="38"/>
    </row>
    <row r="22" spans="1:4" s="18" customFormat="1" ht="18" customHeight="1" thickBot="1">
      <c r="A22" s="34" t="s">
        <v>6</v>
      </c>
      <c r="B22" s="130" t="s">
        <v>348</v>
      </c>
      <c r="C22" s="29">
        <f>+C23+C24+C25+C26+C27</f>
        <v>0</v>
      </c>
      <c r="D22" s="29">
        <f>+D23+D24+D25+D26+D27</f>
        <v>0</v>
      </c>
    </row>
    <row r="23" spans="1:4" s="18" customFormat="1" ht="18.75">
      <c r="A23" s="35" t="s">
        <v>54</v>
      </c>
      <c r="B23" s="93" t="s">
        <v>311</v>
      </c>
      <c r="C23" s="30"/>
      <c r="D23" s="30"/>
    </row>
    <row r="24" spans="1:4" s="18" customFormat="1" ht="27">
      <c r="A24" s="36" t="s">
        <v>55</v>
      </c>
      <c r="B24" s="66" t="s">
        <v>149</v>
      </c>
      <c r="C24" s="31"/>
      <c r="D24" s="31"/>
    </row>
    <row r="25" spans="1:4" s="18" customFormat="1" ht="27">
      <c r="A25" s="36" t="s">
        <v>56</v>
      </c>
      <c r="B25" s="66" t="s">
        <v>299</v>
      </c>
      <c r="C25" s="31"/>
      <c r="D25" s="31"/>
    </row>
    <row r="26" spans="1:4" s="18" customFormat="1" ht="27">
      <c r="A26" s="36" t="s">
        <v>57</v>
      </c>
      <c r="B26" s="66" t="s">
        <v>300</v>
      </c>
      <c r="C26" s="31"/>
      <c r="D26" s="31"/>
    </row>
    <row r="27" spans="1:4" s="18" customFormat="1" ht="18.75">
      <c r="A27" s="36" t="s">
        <v>96</v>
      </c>
      <c r="B27" s="66" t="s">
        <v>150</v>
      </c>
      <c r="C27" s="31"/>
      <c r="D27" s="31"/>
    </row>
    <row r="28" spans="1:4" s="18" customFormat="1" ht="18" customHeight="1" thickBot="1">
      <c r="A28" s="37" t="s">
        <v>97</v>
      </c>
      <c r="B28" s="129" t="s">
        <v>151</v>
      </c>
      <c r="C28" s="38"/>
      <c r="D28" s="38"/>
    </row>
    <row r="29" spans="1:4" s="18" customFormat="1" ht="18" customHeight="1" thickBot="1">
      <c r="A29" s="34" t="s">
        <v>98</v>
      </c>
      <c r="B29" s="130" t="s">
        <v>152</v>
      </c>
      <c r="C29" s="29">
        <f>+C30+C33+C34+C35</f>
        <v>0</v>
      </c>
      <c r="D29" s="29">
        <f>+D30+D33+D34+D35</f>
        <v>0</v>
      </c>
    </row>
    <row r="30" spans="1:4" s="18" customFormat="1" ht="18" customHeight="1">
      <c r="A30" s="35" t="s">
        <v>153</v>
      </c>
      <c r="B30" s="93" t="s">
        <v>159</v>
      </c>
      <c r="C30" s="39">
        <f>+C31+C32</f>
        <v>0</v>
      </c>
      <c r="D30" s="39">
        <f>+D31+D32</f>
        <v>0</v>
      </c>
    </row>
    <row r="31" spans="1:4" s="18" customFormat="1" ht="18" customHeight="1">
      <c r="A31" s="36" t="s">
        <v>154</v>
      </c>
      <c r="B31" s="66" t="s">
        <v>321</v>
      </c>
      <c r="C31" s="67"/>
      <c r="D31" s="67"/>
    </row>
    <row r="32" spans="1:4" s="18" customFormat="1" ht="18" customHeight="1">
      <c r="A32" s="36" t="s">
        <v>155</v>
      </c>
      <c r="B32" s="66" t="s">
        <v>322</v>
      </c>
      <c r="C32" s="67"/>
      <c r="D32" s="67"/>
    </row>
    <row r="33" spans="1:4" s="18" customFormat="1" ht="18" customHeight="1">
      <c r="A33" s="36" t="s">
        <v>156</v>
      </c>
      <c r="B33" s="66" t="s">
        <v>323</v>
      </c>
      <c r="C33" s="31"/>
      <c r="D33" s="31"/>
    </row>
    <row r="34" spans="1:4" s="18" customFormat="1" ht="18.75">
      <c r="A34" s="36" t="s">
        <v>157</v>
      </c>
      <c r="B34" s="66" t="s">
        <v>160</v>
      </c>
      <c r="C34" s="31"/>
      <c r="D34" s="31"/>
    </row>
    <row r="35" spans="1:4" s="18" customFormat="1" ht="18" customHeight="1" thickBot="1">
      <c r="A35" s="37" t="s">
        <v>158</v>
      </c>
      <c r="B35" s="129" t="s">
        <v>161</v>
      </c>
      <c r="C35" s="38"/>
      <c r="D35" s="38"/>
    </row>
    <row r="36" spans="1:4" s="18" customFormat="1" ht="18" customHeight="1" thickBot="1">
      <c r="A36" s="34" t="s">
        <v>8</v>
      </c>
      <c r="B36" s="130" t="s">
        <v>162</v>
      </c>
      <c r="C36" s="29">
        <f>SUM(C37:C46)</f>
        <v>0</v>
      </c>
      <c r="D36" s="29">
        <f>SUM(D37:D46)</f>
        <v>2751382</v>
      </c>
    </row>
    <row r="37" spans="1:4" s="18" customFormat="1" ht="18" customHeight="1">
      <c r="A37" s="35" t="s">
        <v>58</v>
      </c>
      <c r="B37" s="93" t="s">
        <v>165</v>
      </c>
      <c r="C37" s="30"/>
      <c r="D37" s="30"/>
    </row>
    <row r="38" spans="1:4" s="18" customFormat="1" ht="18" customHeight="1">
      <c r="A38" s="36" t="s">
        <v>59</v>
      </c>
      <c r="B38" s="66" t="s">
        <v>324</v>
      </c>
      <c r="C38" s="31"/>
      <c r="D38" s="31">
        <v>2751382</v>
      </c>
    </row>
    <row r="39" spans="1:4" s="18" customFormat="1" ht="18" customHeight="1">
      <c r="A39" s="36" t="s">
        <v>60</v>
      </c>
      <c r="B39" s="66" t="s">
        <v>325</v>
      </c>
      <c r="C39" s="31"/>
      <c r="D39" s="31"/>
    </row>
    <row r="40" spans="1:4" s="18" customFormat="1" ht="18" customHeight="1">
      <c r="A40" s="36" t="s">
        <v>100</v>
      </c>
      <c r="B40" s="66" t="s">
        <v>326</v>
      </c>
      <c r="C40" s="31"/>
      <c r="D40" s="31"/>
    </row>
    <row r="41" spans="1:4" s="18" customFormat="1" ht="18" customHeight="1">
      <c r="A41" s="36" t="s">
        <v>101</v>
      </c>
      <c r="B41" s="66" t="s">
        <v>327</v>
      </c>
      <c r="C41" s="31"/>
      <c r="D41" s="31"/>
    </row>
    <row r="42" spans="1:4" s="18" customFormat="1" ht="18" customHeight="1">
      <c r="A42" s="36" t="s">
        <v>102</v>
      </c>
      <c r="B42" s="66" t="s">
        <v>328</v>
      </c>
      <c r="C42" s="31"/>
      <c r="D42" s="31"/>
    </row>
    <row r="43" spans="1:4" s="18" customFormat="1" ht="18" customHeight="1">
      <c r="A43" s="36" t="s">
        <v>103</v>
      </c>
      <c r="B43" s="66" t="s">
        <v>166</v>
      </c>
      <c r="C43" s="31"/>
      <c r="D43" s="31"/>
    </row>
    <row r="44" spans="1:4" s="18" customFormat="1" ht="18" customHeight="1">
      <c r="A44" s="36" t="s">
        <v>104</v>
      </c>
      <c r="B44" s="66" t="s">
        <v>167</v>
      </c>
      <c r="C44" s="31"/>
      <c r="D44" s="31"/>
    </row>
    <row r="45" spans="1:4" s="18" customFormat="1" ht="18" customHeight="1">
      <c r="A45" s="36" t="s">
        <v>163</v>
      </c>
      <c r="B45" s="66" t="s">
        <v>168</v>
      </c>
      <c r="C45" s="31"/>
      <c r="D45" s="31"/>
    </row>
    <row r="46" spans="1:4" s="18" customFormat="1" ht="18" customHeight="1" thickBot="1">
      <c r="A46" s="37" t="s">
        <v>164</v>
      </c>
      <c r="B46" s="129" t="s">
        <v>329</v>
      </c>
      <c r="C46" s="38"/>
      <c r="D46" s="38"/>
    </row>
    <row r="47" spans="1:4" s="18" customFormat="1" ht="18" customHeight="1" thickBot="1">
      <c r="A47" s="34" t="s">
        <v>9</v>
      </c>
      <c r="B47" s="130" t="s">
        <v>169</v>
      </c>
      <c r="C47" s="29">
        <f>SUM(C48:C52)</f>
        <v>0</v>
      </c>
      <c r="D47" s="29">
        <f>SUM(D48:D52)</f>
        <v>0</v>
      </c>
    </row>
    <row r="48" spans="1:4" s="18" customFormat="1" ht="18" customHeight="1">
      <c r="A48" s="35" t="s">
        <v>61</v>
      </c>
      <c r="B48" s="93" t="s">
        <v>173</v>
      </c>
      <c r="C48" s="30"/>
      <c r="D48" s="30"/>
    </row>
    <row r="49" spans="1:4" s="18" customFormat="1" ht="18" customHeight="1">
      <c r="A49" s="36" t="s">
        <v>62</v>
      </c>
      <c r="B49" s="66" t="s">
        <v>174</v>
      </c>
      <c r="C49" s="31"/>
      <c r="D49" s="31"/>
    </row>
    <row r="50" spans="1:4" s="18" customFormat="1" ht="18" customHeight="1">
      <c r="A50" s="36" t="s">
        <v>170</v>
      </c>
      <c r="B50" s="66" t="s">
        <v>175</v>
      </c>
      <c r="C50" s="31"/>
      <c r="D50" s="31"/>
    </row>
    <row r="51" spans="1:4" s="18" customFormat="1" ht="18" customHeight="1">
      <c r="A51" s="36" t="s">
        <v>171</v>
      </c>
      <c r="B51" s="66" t="s">
        <v>176</v>
      </c>
      <c r="C51" s="31"/>
      <c r="D51" s="31"/>
    </row>
    <row r="52" spans="1:4" s="18" customFormat="1" ht="18" customHeight="1" thickBot="1">
      <c r="A52" s="37" t="s">
        <v>172</v>
      </c>
      <c r="B52" s="129" t="s">
        <v>177</v>
      </c>
      <c r="C52" s="38"/>
      <c r="D52" s="38"/>
    </row>
    <row r="53" spans="1:4" s="18" customFormat="1" ht="26.25" thickBot="1">
      <c r="A53" s="34" t="s">
        <v>105</v>
      </c>
      <c r="B53" s="130" t="s">
        <v>320</v>
      </c>
      <c r="C53" s="29">
        <f>SUM(C54:C56)</f>
        <v>0</v>
      </c>
      <c r="D53" s="29">
        <f>SUM(D54:D56)</f>
        <v>0</v>
      </c>
    </row>
    <row r="54" spans="1:4" s="18" customFormat="1" ht="27">
      <c r="A54" s="35" t="s">
        <v>63</v>
      </c>
      <c r="B54" s="93" t="s">
        <v>303</v>
      </c>
      <c r="C54" s="30"/>
      <c r="D54" s="30"/>
    </row>
    <row r="55" spans="1:4" s="18" customFormat="1" ht="27">
      <c r="A55" s="36" t="s">
        <v>64</v>
      </c>
      <c r="B55" s="66" t="s">
        <v>304</v>
      </c>
      <c r="C55" s="31"/>
      <c r="D55" s="31"/>
    </row>
    <row r="56" spans="1:4" s="18" customFormat="1" ht="18.75">
      <c r="A56" s="36" t="s">
        <v>180</v>
      </c>
      <c r="B56" s="66" t="s">
        <v>178</v>
      </c>
      <c r="C56" s="31"/>
      <c r="D56" s="31"/>
    </row>
    <row r="57" spans="1:4" s="18" customFormat="1" ht="19.5" thickBot="1">
      <c r="A57" s="37" t="s">
        <v>181</v>
      </c>
      <c r="B57" s="129" t="s">
        <v>179</v>
      </c>
      <c r="C57" s="38"/>
      <c r="D57" s="38"/>
    </row>
    <row r="58" spans="1:4" s="18" customFormat="1" ht="18" customHeight="1" thickBot="1">
      <c r="A58" s="34" t="s">
        <v>11</v>
      </c>
      <c r="B58" s="128" t="s">
        <v>182</v>
      </c>
      <c r="C58" s="29">
        <f>SUM(C59:C61)</f>
        <v>0</v>
      </c>
      <c r="D58" s="29">
        <f>SUM(D59:D61)</f>
        <v>0</v>
      </c>
    </row>
    <row r="59" spans="1:4" s="18" customFormat="1" ht="27">
      <c r="A59" s="35" t="s">
        <v>106</v>
      </c>
      <c r="B59" s="93" t="s">
        <v>305</v>
      </c>
      <c r="C59" s="31"/>
      <c r="D59" s="31"/>
    </row>
    <row r="60" spans="1:4" s="18" customFormat="1" ht="18.75">
      <c r="A60" s="36" t="s">
        <v>107</v>
      </c>
      <c r="B60" s="66" t="s">
        <v>306</v>
      </c>
      <c r="C60" s="31"/>
      <c r="D60" s="31"/>
    </row>
    <row r="61" spans="1:4" s="18" customFormat="1" ht="18.75">
      <c r="A61" s="36" t="s">
        <v>125</v>
      </c>
      <c r="B61" s="66" t="s">
        <v>184</v>
      </c>
      <c r="C61" s="31"/>
      <c r="D61" s="31"/>
    </row>
    <row r="62" spans="1:4" s="18" customFormat="1" ht="19.5" thickBot="1">
      <c r="A62" s="37" t="s">
        <v>183</v>
      </c>
      <c r="B62" s="129" t="s">
        <v>185</v>
      </c>
      <c r="C62" s="31"/>
      <c r="D62" s="31"/>
    </row>
    <row r="63" spans="1:4" s="18" customFormat="1" ht="19.5" thickBot="1">
      <c r="A63" s="34" t="s">
        <v>12</v>
      </c>
      <c r="B63" s="130" t="s">
        <v>186</v>
      </c>
      <c r="C63" s="29">
        <f>+C8+C15+C22+C29+C36+C47+C53+C58</f>
        <v>0</v>
      </c>
      <c r="D63" s="29">
        <f>+D8+D15+D22+D29+D36+D47+D53+D58</f>
        <v>2751382</v>
      </c>
    </row>
    <row r="64" spans="1:4" s="18" customFormat="1" ht="18" customHeight="1" thickBot="1">
      <c r="A64" s="40" t="s">
        <v>288</v>
      </c>
      <c r="B64" s="128" t="s">
        <v>349</v>
      </c>
      <c r="C64" s="29">
        <f>SUM(C65:C67)</f>
        <v>0</v>
      </c>
      <c r="D64" s="29">
        <f>SUM(D65:D67)</f>
        <v>0</v>
      </c>
    </row>
    <row r="65" spans="1:4" s="18" customFormat="1" ht="18" customHeight="1">
      <c r="A65" s="35" t="s">
        <v>215</v>
      </c>
      <c r="B65" s="93" t="s">
        <v>187</v>
      </c>
      <c r="C65" s="31"/>
      <c r="D65" s="31"/>
    </row>
    <row r="66" spans="1:4" s="18" customFormat="1" ht="27">
      <c r="A66" s="36" t="s">
        <v>224</v>
      </c>
      <c r="B66" s="66" t="s">
        <v>188</v>
      </c>
      <c r="C66" s="31"/>
      <c r="D66" s="31"/>
    </row>
    <row r="67" spans="1:4" s="18" customFormat="1" ht="19.5" thickBot="1">
      <c r="A67" s="37" t="s">
        <v>225</v>
      </c>
      <c r="B67" s="131" t="s">
        <v>189</v>
      </c>
      <c r="C67" s="31"/>
      <c r="D67" s="31"/>
    </row>
    <row r="68" spans="1:4" s="18" customFormat="1" ht="18" customHeight="1" thickBot="1">
      <c r="A68" s="40" t="s">
        <v>190</v>
      </c>
      <c r="B68" s="128" t="s">
        <v>191</v>
      </c>
      <c r="C68" s="29">
        <f>SUM(C69:C72)</f>
        <v>0</v>
      </c>
      <c r="D68" s="29">
        <f>SUM(D69:D72)</f>
        <v>0</v>
      </c>
    </row>
    <row r="69" spans="1:4" s="18" customFormat="1" ht="18.75">
      <c r="A69" s="35" t="s">
        <v>88</v>
      </c>
      <c r="B69" s="93" t="s">
        <v>192</v>
      </c>
      <c r="C69" s="31"/>
      <c r="D69" s="31"/>
    </row>
    <row r="70" spans="1:4" s="18" customFormat="1" ht="18.75">
      <c r="A70" s="36" t="s">
        <v>89</v>
      </c>
      <c r="B70" s="66" t="s">
        <v>193</v>
      </c>
      <c r="C70" s="31"/>
      <c r="D70" s="31"/>
    </row>
    <row r="71" spans="1:4" s="18" customFormat="1" ht="18.75">
      <c r="A71" s="36" t="s">
        <v>216</v>
      </c>
      <c r="B71" s="66" t="s">
        <v>194</v>
      </c>
      <c r="C71" s="31"/>
      <c r="D71" s="31"/>
    </row>
    <row r="72" spans="1:4" s="18" customFormat="1" ht="19.5" thickBot="1">
      <c r="A72" s="37" t="s">
        <v>217</v>
      </c>
      <c r="B72" s="129" t="s">
        <v>195</v>
      </c>
      <c r="C72" s="31"/>
      <c r="D72" s="31"/>
    </row>
    <row r="73" spans="1:4" s="18" customFormat="1" ht="18" customHeight="1" thickBot="1">
      <c r="A73" s="40" t="s">
        <v>196</v>
      </c>
      <c r="B73" s="128" t="s">
        <v>197</v>
      </c>
      <c r="C73" s="29">
        <f>SUM(C74:C75)</f>
        <v>132758</v>
      </c>
      <c r="D73" s="29">
        <f>SUM(D74:D75)</f>
        <v>204857</v>
      </c>
    </row>
    <row r="74" spans="1:4" s="18" customFormat="1" ht="18" customHeight="1">
      <c r="A74" s="35" t="s">
        <v>218</v>
      </c>
      <c r="B74" s="93" t="s">
        <v>198</v>
      </c>
      <c r="C74" s="31">
        <v>132758</v>
      </c>
      <c r="D74" s="31">
        <v>204857</v>
      </c>
    </row>
    <row r="75" spans="1:4" s="18" customFormat="1" ht="18" customHeight="1" thickBot="1">
      <c r="A75" s="37" t="s">
        <v>219</v>
      </c>
      <c r="B75" s="93" t="s">
        <v>354</v>
      </c>
      <c r="C75" s="31">
        <v>0</v>
      </c>
      <c r="D75" s="31">
        <v>0</v>
      </c>
    </row>
    <row r="76" spans="1:4" s="18" customFormat="1" ht="18" customHeight="1" thickBot="1">
      <c r="A76" s="40" t="s">
        <v>199</v>
      </c>
      <c r="B76" s="128" t="s">
        <v>200</v>
      </c>
      <c r="C76" s="29">
        <f>SUM(C77:C79)</f>
        <v>69581070</v>
      </c>
      <c r="D76" s="29">
        <f>SUM(D77:D79)</f>
        <v>70155035</v>
      </c>
    </row>
    <row r="77" spans="1:2" s="18" customFormat="1" ht="18" customHeight="1">
      <c r="A77" s="35" t="s">
        <v>220</v>
      </c>
      <c r="B77" s="93" t="s">
        <v>335</v>
      </c>
    </row>
    <row r="78" spans="1:4" s="18" customFormat="1" ht="18" customHeight="1">
      <c r="A78" s="36" t="s">
        <v>221</v>
      </c>
      <c r="B78" s="66" t="s">
        <v>201</v>
      </c>
      <c r="C78" s="31"/>
      <c r="D78" s="31"/>
    </row>
    <row r="79" spans="1:4" s="18" customFormat="1" ht="18" customHeight="1" thickBot="1">
      <c r="A79" s="37" t="s">
        <v>222</v>
      </c>
      <c r="B79" s="129" t="s">
        <v>346</v>
      </c>
      <c r="C79" s="31">
        <v>69581070</v>
      </c>
      <c r="D79" s="31">
        <v>70155035</v>
      </c>
    </row>
    <row r="80" spans="1:4" s="18" customFormat="1" ht="18" customHeight="1" thickBot="1">
      <c r="A80" s="40" t="s">
        <v>203</v>
      </c>
      <c r="B80" s="128" t="s">
        <v>223</v>
      </c>
      <c r="C80" s="29">
        <f>SUM(C81:C84)</f>
        <v>0</v>
      </c>
      <c r="D80" s="29">
        <f>SUM(D81:D84)</f>
        <v>0</v>
      </c>
    </row>
    <row r="81" spans="1:4" s="18" customFormat="1" ht="18" customHeight="1">
      <c r="A81" s="41" t="s">
        <v>204</v>
      </c>
      <c r="B81" s="93" t="s">
        <v>205</v>
      </c>
      <c r="C81" s="31"/>
      <c r="D81" s="31"/>
    </row>
    <row r="82" spans="1:4" s="18" customFormat="1" ht="30">
      <c r="A82" s="42" t="s">
        <v>206</v>
      </c>
      <c r="B82" s="66" t="s">
        <v>207</v>
      </c>
      <c r="C82" s="31"/>
      <c r="D82" s="31"/>
    </row>
    <row r="83" spans="1:4" s="18" customFormat="1" ht="20.25" customHeight="1">
      <c r="A83" s="42" t="s">
        <v>208</v>
      </c>
      <c r="B83" s="66" t="s">
        <v>209</v>
      </c>
      <c r="C83" s="31"/>
      <c r="D83" s="31"/>
    </row>
    <row r="84" spans="1:4" s="18" customFormat="1" ht="18" customHeight="1" thickBot="1">
      <c r="A84" s="43" t="s">
        <v>210</v>
      </c>
      <c r="B84" s="129" t="s">
        <v>211</v>
      </c>
      <c r="C84" s="31"/>
      <c r="D84" s="31"/>
    </row>
    <row r="85" spans="1:4" s="18" customFormat="1" ht="18" customHeight="1" thickBot="1">
      <c r="A85" s="40" t="s">
        <v>212</v>
      </c>
      <c r="B85" s="128" t="s">
        <v>345</v>
      </c>
      <c r="C85" s="44"/>
      <c r="D85" s="44"/>
    </row>
    <row r="86" spans="1:4" s="18" customFormat="1" ht="19.5" thickBot="1">
      <c r="A86" s="40" t="s">
        <v>213</v>
      </c>
      <c r="B86" s="132" t="s">
        <v>214</v>
      </c>
      <c r="C86" s="29">
        <f>+C64+C68+C73+C76+C80+C85</f>
        <v>69713828</v>
      </c>
      <c r="D86" s="29">
        <f>+D64+D68+D73+D76+D80+D85</f>
        <v>70359892</v>
      </c>
    </row>
    <row r="87" spans="1:4" s="18" customFormat="1" ht="18" customHeight="1" thickBot="1">
      <c r="A87" s="45" t="s">
        <v>226</v>
      </c>
      <c r="B87" s="133" t="s">
        <v>293</v>
      </c>
      <c r="C87" s="29">
        <f>+C63+C86</f>
        <v>69713828</v>
      </c>
      <c r="D87" s="29">
        <f>+D63+D86</f>
        <v>73111274</v>
      </c>
    </row>
    <row r="88" spans="1:4" s="18" customFormat="1" ht="19.5" thickBot="1">
      <c r="A88" s="46"/>
      <c r="B88" s="134"/>
      <c r="C88" s="47"/>
      <c r="D88" s="47"/>
    </row>
    <row r="89" spans="1:4" s="12" customFormat="1" ht="18" customHeight="1" thickBot="1">
      <c r="A89" s="123" t="s">
        <v>36</v>
      </c>
      <c r="B89" s="135"/>
      <c r="C89" s="124"/>
      <c r="D89" s="124"/>
    </row>
    <row r="90" spans="1:4" s="19" customFormat="1" ht="18" customHeight="1" thickBot="1">
      <c r="A90" s="34" t="s">
        <v>4</v>
      </c>
      <c r="B90" s="136" t="s">
        <v>343</v>
      </c>
      <c r="C90" s="125">
        <f>SUM(C91:C95)</f>
        <v>69332828</v>
      </c>
      <c r="D90" s="125">
        <f>SUM(D91:D95)</f>
        <v>72238274</v>
      </c>
    </row>
    <row r="91" spans="1:4" s="12" customFormat="1" ht="18" customHeight="1">
      <c r="A91" s="35" t="s">
        <v>65</v>
      </c>
      <c r="B91" s="137" t="s">
        <v>32</v>
      </c>
      <c r="C91" s="30">
        <v>45306828</v>
      </c>
      <c r="D91" s="30">
        <v>44495303</v>
      </c>
    </row>
    <row r="92" spans="1:4" s="18" customFormat="1" ht="18" customHeight="1">
      <c r="A92" s="36" t="s">
        <v>66</v>
      </c>
      <c r="B92" s="68" t="s">
        <v>108</v>
      </c>
      <c r="C92" s="30">
        <v>8700000</v>
      </c>
      <c r="D92" s="30">
        <v>8904509</v>
      </c>
    </row>
    <row r="93" spans="1:4" s="12" customFormat="1" ht="18" customHeight="1">
      <c r="A93" s="36" t="s">
        <v>67</v>
      </c>
      <c r="B93" s="68" t="s">
        <v>87</v>
      </c>
      <c r="C93" s="30">
        <v>15326000</v>
      </c>
      <c r="D93" s="30">
        <v>18838462</v>
      </c>
    </row>
    <row r="94" spans="1:4" s="12" customFormat="1" ht="18" customHeight="1">
      <c r="A94" s="36" t="s">
        <v>68</v>
      </c>
      <c r="B94" s="138" t="s">
        <v>109</v>
      </c>
      <c r="C94" s="30">
        <v>0</v>
      </c>
      <c r="D94" s="30">
        <v>0</v>
      </c>
    </row>
    <row r="95" spans="1:4" s="12" customFormat="1" ht="18" customHeight="1">
      <c r="A95" s="36" t="s">
        <v>79</v>
      </c>
      <c r="B95" s="139" t="s">
        <v>110</v>
      </c>
      <c r="C95" s="38">
        <f>SUM(C96:C105)</f>
        <v>0</v>
      </c>
      <c r="D95" s="38">
        <f>SUM(D96:D105)</f>
        <v>0</v>
      </c>
    </row>
    <row r="96" spans="1:4" s="12" customFormat="1" ht="18" customHeight="1">
      <c r="A96" s="36" t="s">
        <v>69</v>
      </c>
      <c r="B96" s="68" t="s">
        <v>229</v>
      </c>
      <c r="C96" s="30"/>
      <c r="D96" s="30"/>
    </row>
    <row r="97" spans="1:4" s="12" customFormat="1" ht="18" customHeight="1">
      <c r="A97" s="36" t="s">
        <v>70</v>
      </c>
      <c r="B97" s="70" t="s">
        <v>230</v>
      </c>
      <c r="C97" s="30"/>
      <c r="D97" s="30"/>
    </row>
    <row r="98" spans="1:4" s="12" customFormat="1" ht="18" customHeight="1">
      <c r="A98" s="36" t="s">
        <v>80</v>
      </c>
      <c r="B98" s="68" t="s">
        <v>231</v>
      </c>
      <c r="C98" s="30"/>
      <c r="D98" s="30"/>
    </row>
    <row r="99" spans="1:4" s="12" customFormat="1" ht="18" customHeight="1">
      <c r="A99" s="36" t="s">
        <v>81</v>
      </c>
      <c r="B99" s="68" t="s">
        <v>350</v>
      </c>
      <c r="C99" s="30"/>
      <c r="D99" s="30"/>
    </row>
    <row r="100" spans="1:4" s="12" customFormat="1" ht="18" customHeight="1">
      <c r="A100" s="36" t="s">
        <v>82</v>
      </c>
      <c r="B100" s="70" t="s">
        <v>233</v>
      </c>
      <c r="C100" s="30"/>
      <c r="D100" s="30"/>
    </row>
    <row r="101" spans="1:4" s="12" customFormat="1" ht="18" customHeight="1">
      <c r="A101" s="36" t="s">
        <v>83</v>
      </c>
      <c r="B101" s="70" t="s">
        <v>234</v>
      </c>
      <c r="C101" s="30"/>
      <c r="D101" s="30"/>
    </row>
    <row r="102" spans="1:4" s="12" customFormat="1" ht="18" customHeight="1">
      <c r="A102" s="36" t="s">
        <v>85</v>
      </c>
      <c r="B102" s="68" t="s">
        <v>351</v>
      </c>
      <c r="C102" s="30"/>
      <c r="D102" s="30"/>
    </row>
    <row r="103" spans="1:4" s="12" customFormat="1" ht="18" customHeight="1">
      <c r="A103" s="55" t="s">
        <v>111</v>
      </c>
      <c r="B103" s="71" t="s">
        <v>236</v>
      </c>
      <c r="C103" s="30"/>
      <c r="D103" s="30"/>
    </row>
    <row r="104" spans="1:4" s="12" customFormat="1" ht="18" customHeight="1">
      <c r="A104" s="36" t="s">
        <v>227</v>
      </c>
      <c r="B104" s="71" t="s">
        <v>237</v>
      </c>
      <c r="C104" s="30"/>
      <c r="D104" s="30"/>
    </row>
    <row r="105" spans="1:4" s="12" customFormat="1" ht="18" customHeight="1" thickBot="1">
      <c r="A105" s="56" t="s">
        <v>228</v>
      </c>
      <c r="B105" s="72" t="s">
        <v>238</v>
      </c>
      <c r="C105" s="30"/>
      <c r="D105" s="30"/>
    </row>
    <row r="106" spans="1:4" s="12" customFormat="1" ht="18" customHeight="1" thickBot="1">
      <c r="A106" s="34" t="s">
        <v>5</v>
      </c>
      <c r="B106" s="140" t="s">
        <v>344</v>
      </c>
      <c r="C106" s="29">
        <f>+C107+C109+C111</f>
        <v>381000</v>
      </c>
      <c r="D106" s="29">
        <f>+D107+D109+D111</f>
        <v>873000</v>
      </c>
    </row>
    <row r="107" spans="1:4" s="12" customFormat="1" ht="18" customHeight="1">
      <c r="A107" s="35" t="s">
        <v>71</v>
      </c>
      <c r="B107" s="68" t="s">
        <v>124</v>
      </c>
      <c r="C107" s="30">
        <v>381000</v>
      </c>
      <c r="D107" s="30">
        <v>873000</v>
      </c>
    </row>
    <row r="108" spans="1:4" s="12" customFormat="1" ht="18" customHeight="1">
      <c r="A108" s="35" t="s">
        <v>72</v>
      </c>
      <c r="B108" s="71" t="s">
        <v>242</v>
      </c>
      <c r="C108" s="30"/>
      <c r="D108" s="30"/>
    </row>
    <row r="109" spans="1:4" s="12" customFormat="1" ht="18" customHeight="1">
      <c r="A109" s="35" t="s">
        <v>73</v>
      </c>
      <c r="B109" s="71" t="s">
        <v>112</v>
      </c>
      <c r="C109" s="30"/>
      <c r="D109" s="30"/>
    </row>
    <row r="110" spans="1:4" s="12" customFormat="1" ht="18" customHeight="1">
      <c r="A110" s="35" t="s">
        <v>74</v>
      </c>
      <c r="B110" s="71" t="s">
        <v>243</v>
      </c>
      <c r="C110" s="30"/>
      <c r="D110" s="30"/>
    </row>
    <row r="111" spans="1:4" s="12" customFormat="1" ht="18" customHeight="1">
      <c r="A111" s="35" t="s">
        <v>75</v>
      </c>
      <c r="B111" s="141" t="s">
        <v>126</v>
      </c>
      <c r="C111" s="57">
        <f>SUM(C112:C119)</f>
        <v>0</v>
      </c>
      <c r="D111" s="57">
        <f>SUM(D112:D119)</f>
        <v>0</v>
      </c>
    </row>
    <row r="112" spans="1:4" s="12" customFormat="1" ht="25.5">
      <c r="A112" s="35" t="s">
        <v>84</v>
      </c>
      <c r="B112" s="142" t="s">
        <v>301</v>
      </c>
      <c r="C112" s="30"/>
      <c r="D112" s="30"/>
    </row>
    <row r="113" spans="1:4" s="12" customFormat="1" ht="25.5">
      <c r="A113" s="35" t="s">
        <v>86</v>
      </c>
      <c r="B113" s="75" t="s">
        <v>248</v>
      </c>
      <c r="C113" s="30"/>
      <c r="D113" s="30"/>
    </row>
    <row r="114" spans="1:4" s="12" customFormat="1" ht="25.5">
      <c r="A114" s="35" t="s">
        <v>113</v>
      </c>
      <c r="B114" s="68" t="s">
        <v>232</v>
      </c>
      <c r="C114" s="30"/>
      <c r="D114" s="30"/>
    </row>
    <row r="115" spans="1:4" s="12" customFormat="1" ht="18.75">
      <c r="A115" s="35" t="s">
        <v>114</v>
      </c>
      <c r="B115" s="68" t="s">
        <v>247</v>
      </c>
      <c r="C115" s="30"/>
      <c r="D115" s="30"/>
    </row>
    <row r="116" spans="1:4" s="12" customFormat="1" ht="18.75">
      <c r="A116" s="35" t="s">
        <v>115</v>
      </c>
      <c r="B116" s="68" t="s">
        <v>246</v>
      </c>
      <c r="C116" s="30"/>
      <c r="D116" s="30"/>
    </row>
    <row r="117" spans="1:4" s="12" customFormat="1" ht="25.5">
      <c r="A117" s="35" t="s">
        <v>239</v>
      </c>
      <c r="B117" s="68" t="s">
        <v>235</v>
      </c>
      <c r="C117" s="30"/>
      <c r="D117" s="30"/>
    </row>
    <row r="118" spans="1:4" s="12" customFormat="1" ht="18.75">
      <c r="A118" s="35" t="s">
        <v>240</v>
      </c>
      <c r="B118" s="68" t="s">
        <v>245</v>
      </c>
      <c r="C118" s="30"/>
      <c r="D118" s="30"/>
    </row>
    <row r="119" spans="1:4" s="12" customFormat="1" ht="26.25" thickBot="1">
      <c r="A119" s="55" t="s">
        <v>241</v>
      </c>
      <c r="B119" s="68" t="s">
        <v>244</v>
      </c>
      <c r="C119" s="30"/>
      <c r="D119" s="30"/>
    </row>
    <row r="120" spans="1:4" s="12" customFormat="1" ht="18" customHeight="1" thickBot="1">
      <c r="A120" s="34" t="s">
        <v>6</v>
      </c>
      <c r="B120" s="130" t="s">
        <v>249</v>
      </c>
      <c r="C120" s="29">
        <f>+C121+C122</f>
        <v>0</v>
      </c>
      <c r="D120" s="29">
        <f>+D121+D122</f>
        <v>0</v>
      </c>
    </row>
    <row r="121" spans="1:4" s="12" customFormat="1" ht="18" customHeight="1">
      <c r="A121" s="35" t="s">
        <v>54</v>
      </c>
      <c r="B121" s="75" t="s">
        <v>37</v>
      </c>
      <c r="C121" s="30"/>
      <c r="D121" s="30"/>
    </row>
    <row r="122" spans="1:4" s="12" customFormat="1" ht="18" customHeight="1" thickBot="1">
      <c r="A122" s="37" t="s">
        <v>55</v>
      </c>
      <c r="B122" s="71" t="s">
        <v>38</v>
      </c>
      <c r="C122" s="30"/>
      <c r="D122" s="30"/>
    </row>
    <row r="123" spans="1:4" s="12" customFormat="1" ht="18" customHeight="1" thickBot="1">
      <c r="A123" s="34" t="s">
        <v>7</v>
      </c>
      <c r="B123" s="130" t="s">
        <v>250</v>
      </c>
      <c r="C123" s="29">
        <f>+C90+C106+C120</f>
        <v>69713828</v>
      </c>
      <c r="D123" s="29">
        <f>+D90+D106+D120</f>
        <v>73111274</v>
      </c>
    </row>
    <row r="124" spans="1:4" s="12" customFormat="1" ht="18" customHeight="1" thickBot="1">
      <c r="A124" s="34" t="s">
        <v>8</v>
      </c>
      <c r="B124" s="130" t="s">
        <v>352</v>
      </c>
      <c r="C124" s="29">
        <f>+C125+C126+C127</f>
        <v>0</v>
      </c>
      <c r="D124" s="29">
        <f>+D125+D126+D127</f>
        <v>0</v>
      </c>
    </row>
    <row r="125" spans="1:4" s="12" customFormat="1" ht="18" customHeight="1">
      <c r="A125" s="35" t="s">
        <v>58</v>
      </c>
      <c r="B125" s="75" t="s">
        <v>251</v>
      </c>
      <c r="C125" s="30"/>
      <c r="D125" s="30"/>
    </row>
    <row r="126" spans="1:4" s="12" customFormat="1" ht="18" customHeight="1">
      <c r="A126" s="35" t="s">
        <v>59</v>
      </c>
      <c r="B126" s="75" t="s">
        <v>353</v>
      </c>
      <c r="C126" s="30"/>
      <c r="D126" s="30"/>
    </row>
    <row r="127" spans="1:4" s="12" customFormat="1" ht="18" customHeight="1" thickBot="1">
      <c r="A127" s="55" t="s">
        <v>60</v>
      </c>
      <c r="B127" s="143" t="s">
        <v>252</v>
      </c>
      <c r="C127" s="30"/>
      <c r="D127" s="30"/>
    </row>
    <row r="128" spans="1:4" s="12" customFormat="1" ht="18" customHeight="1" thickBot="1">
      <c r="A128" s="34" t="s">
        <v>9</v>
      </c>
      <c r="B128" s="130" t="s">
        <v>287</v>
      </c>
      <c r="C128" s="29">
        <f>+C129+C130+C131+C132</f>
        <v>0</v>
      </c>
      <c r="D128" s="29">
        <f>+D129+D130+D131+D132</f>
        <v>0</v>
      </c>
    </row>
    <row r="129" spans="1:4" s="12" customFormat="1" ht="18" customHeight="1">
      <c r="A129" s="35" t="s">
        <v>61</v>
      </c>
      <c r="B129" s="75" t="s">
        <v>253</v>
      </c>
      <c r="C129" s="30"/>
      <c r="D129" s="30"/>
    </row>
    <row r="130" spans="1:4" s="12" customFormat="1" ht="18" customHeight="1">
      <c r="A130" s="35" t="s">
        <v>62</v>
      </c>
      <c r="B130" s="75" t="s">
        <v>254</v>
      </c>
      <c r="C130" s="30"/>
      <c r="D130" s="30"/>
    </row>
    <row r="131" spans="1:4" s="12" customFormat="1" ht="18" customHeight="1">
      <c r="A131" s="35" t="s">
        <v>170</v>
      </c>
      <c r="B131" s="75" t="s">
        <v>255</v>
      </c>
      <c r="C131" s="30"/>
      <c r="D131" s="30"/>
    </row>
    <row r="132" spans="1:4" s="12" customFormat="1" ht="18" customHeight="1" thickBot="1">
      <c r="A132" s="55" t="s">
        <v>171</v>
      </c>
      <c r="B132" s="143" t="s">
        <v>256</v>
      </c>
      <c r="C132" s="30"/>
      <c r="D132" s="30"/>
    </row>
    <row r="133" spans="1:4" s="12" customFormat="1" ht="18" customHeight="1" thickBot="1">
      <c r="A133" s="34" t="s">
        <v>10</v>
      </c>
      <c r="B133" s="130" t="s">
        <v>257</v>
      </c>
      <c r="C133" s="29">
        <f>SUM(C134:C137)</f>
        <v>0</v>
      </c>
      <c r="D133" s="29">
        <f>SUM(D134:D137)</f>
        <v>0</v>
      </c>
    </row>
    <row r="134" spans="1:4" s="12" customFormat="1" ht="18" customHeight="1">
      <c r="A134" s="35" t="s">
        <v>63</v>
      </c>
      <c r="B134" s="75" t="s">
        <v>258</v>
      </c>
      <c r="C134" s="30"/>
      <c r="D134" s="30"/>
    </row>
    <row r="135" spans="1:4" s="12" customFormat="1" ht="18" customHeight="1">
      <c r="A135" s="35" t="s">
        <v>64</v>
      </c>
      <c r="B135" s="75" t="s">
        <v>267</v>
      </c>
      <c r="C135" s="30"/>
      <c r="D135" s="30"/>
    </row>
    <row r="136" spans="1:4" s="12" customFormat="1" ht="18" customHeight="1">
      <c r="A136" s="35" t="s">
        <v>180</v>
      </c>
      <c r="B136" s="75" t="s">
        <v>259</v>
      </c>
      <c r="C136" s="30"/>
      <c r="D136" s="30"/>
    </row>
    <row r="137" spans="1:4" s="12" customFormat="1" ht="18" customHeight="1" thickBot="1">
      <c r="A137" s="55" t="s">
        <v>181</v>
      </c>
      <c r="B137" s="143" t="s">
        <v>312</v>
      </c>
      <c r="C137" s="30"/>
      <c r="D137" s="30"/>
    </row>
    <row r="138" spans="1:4" s="12" customFormat="1" ht="18" customHeight="1" thickBot="1">
      <c r="A138" s="34" t="s">
        <v>11</v>
      </c>
      <c r="B138" s="130" t="s">
        <v>260</v>
      </c>
      <c r="C138" s="58">
        <f>SUM(C139:C142)</f>
        <v>0</v>
      </c>
      <c r="D138" s="58">
        <f>SUM(D139:D142)</f>
        <v>0</v>
      </c>
    </row>
    <row r="139" spans="1:4" s="12" customFormat="1" ht="18" customHeight="1">
      <c r="A139" s="35" t="s">
        <v>106</v>
      </c>
      <c r="B139" s="75" t="s">
        <v>261</v>
      </c>
      <c r="C139" s="30"/>
      <c r="D139" s="30"/>
    </row>
    <row r="140" spans="1:4" s="12" customFormat="1" ht="18" customHeight="1">
      <c r="A140" s="35" t="s">
        <v>107</v>
      </c>
      <c r="B140" s="75" t="s">
        <v>262</v>
      </c>
      <c r="C140" s="30"/>
      <c r="D140" s="30"/>
    </row>
    <row r="141" spans="1:4" s="12" customFormat="1" ht="18" customHeight="1">
      <c r="A141" s="35" t="s">
        <v>125</v>
      </c>
      <c r="B141" s="75" t="s">
        <v>263</v>
      </c>
      <c r="C141" s="30"/>
      <c r="D141" s="30"/>
    </row>
    <row r="142" spans="1:4" s="12" customFormat="1" ht="18" customHeight="1" thickBot="1">
      <c r="A142" s="35" t="s">
        <v>183</v>
      </c>
      <c r="B142" s="75" t="s">
        <v>264</v>
      </c>
      <c r="C142" s="30"/>
      <c r="D142" s="30"/>
    </row>
    <row r="143" spans="1:4" s="12" customFormat="1" ht="18" customHeight="1" thickBot="1">
      <c r="A143" s="34" t="s">
        <v>12</v>
      </c>
      <c r="B143" s="130" t="s">
        <v>265</v>
      </c>
      <c r="C143" s="59">
        <f>+C124+C128+C133+C138</f>
        <v>0</v>
      </c>
      <c r="D143" s="59">
        <f>+D124+D128+D133+D138</f>
        <v>0</v>
      </c>
    </row>
    <row r="144" spans="1:4" s="12" customFormat="1" ht="18" customHeight="1" thickBot="1">
      <c r="A144" s="60" t="s">
        <v>13</v>
      </c>
      <c r="B144" s="144" t="s">
        <v>266</v>
      </c>
      <c r="C144" s="59">
        <f>+C123+C143</f>
        <v>69713828</v>
      </c>
      <c r="D144" s="59">
        <f>+D123+D143</f>
        <v>73111274</v>
      </c>
    </row>
    <row r="145" spans="1:4" s="12" customFormat="1" ht="18" customHeight="1" thickBot="1">
      <c r="A145" s="61"/>
      <c r="B145" s="62"/>
      <c r="C145" s="48"/>
      <c r="D145" s="48"/>
    </row>
    <row r="146" spans="1:6" s="12" customFormat="1" ht="18" customHeight="1" thickBot="1">
      <c r="A146" s="63" t="s">
        <v>330</v>
      </c>
      <c r="B146" s="64"/>
      <c r="C146" s="65">
        <v>12</v>
      </c>
      <c r="D146" s="65">
        <v>13</v>
      </c>
      <c r="E146" s="20"/>
      <c r="F146" s="20"/>
    </row>
    <row r="147" spans="1:4" s="18" customFormat="1" ht="18" customHeight="1" thickBot="1">
      <c r="A147" s="63" t="s">
        <v>121</v>
      </c>
      <c r="B147" s="64"/>
      <c r="C147" s="65"/>
      <c r="D147" s="65"/>
    </row>
    <row r="148" spans="3:4" s="12" customFormat="1" ht="18" customHeight="1">
      <c r="C148" s="21"/>
      <c r="D148" s="21"/>
    </row>
  </sheetData>
  <sheetProtection/>
  <mergeCells count="4">
    <mergeCell ref="A2:D2"/>
    <mergeCell ref="B3:C3"/>
    <mergeCell ref="A4:C4"/>
    <mergeCell ref="A5:B5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&amp;14Nagymányok Város Önkormányzata&amp;12
&amp;10
&amp;R&amp;"Times New Roman CE,Félkövér dőlt"&amp;11 9.3.1. melléklet az 1/2018. (III.6.) önkormányzati rendelethez</oddHeader>
  </headerFooter>
  <rowBreaks count="1" manualBreakCount="1">
    <brk id="88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49"/>
  <sheetViews>
    <sheetView tabSelected="1" workbookViewId="0" topLeftCell="A85">
      <selection activeCell="A2" sqref="A2:IV2"/>
    </sheetView>
  </sheetViews>
  <sheetFormatPr defaultColWidth="9.00390625" defaultRowHeight="12.75"/>
  <cols>
    <col min="1" max="1" width="7.625" style="8" customWidth="1"/>
    <col min="2" max="2" width="64.125" style="8" customWidth="1"/>
    <col min="3" max="3" width="19.125" style="9" customWidth="1"/>
    <col min="4" max="4" width="19.125" style="10" customWidth="1"/>
    <col min="5" max="16384" width="9.375" style="10" customWidth="1"/>
  </cols>
  <sheetData>
    <row r="1" ht="15.75">
      <c r="B1" s="8" t="s">
        <v>379</v>
      </c>
    </row>
    <row r="2" spans="1:3" s="12" customFormat="1" ht="48" customHeight="1">
      <c r="A2" s="247" t="s">
        <v>339</v>
      </c>
      <c r="B2" s="248"/>
      <c r="C2" s="248"/>
    </row>
    <row r="3" spans="1:3" s="12" customFormat="1" ht="18" customHeight="1">
      <c r="A3" s="122"/>
      <c r="B3" s="244" t="s">
        <v>337</v>
      </c>
      <c r="C3" s="244"/>
    </row>
    <row r="4" spans="1:3" s="12" customFormat="1" ht="18" customHeight="1">
      <c r="A4" s="235" t="s">
        <v>1</v>
      </c>
      <c r="B4" s="235"/>
      <c r="C4" s="235"/>
    </row>
    <row r="5" spans="1:3" s="12" customFormat="1" ht="18" customHeight="1" thickBot="1">
      <c r="A5" s="236"/>
      <c r="B5" s="236"/>
      <c r="C5" s="13" t="s">
        <v>334</v>
      </c>
    </row>
    <row r="6" spans="1:4" s="12" customFormat="1" ht="38.25" customHeight="1" thickBot="1">
      <c r="A6" s="14" t="s">
        <v>41</v>
      </c>
      <c r="B6" s="145" t="s">
        <v>3</v>
      </c>
      <c r="C6" s="15" t="s">
        <v>307</v>
      </c>
      <c r="D6" s="15" t="s">
        <v>362</v>
      </c>
    </row>
    <row r="7" spans="1:4" s="18" customFormat="1" ht="18" customHeight="1" thickBot="1">
      <c r="A7" s="16">
        <v>1</v>
      </c>
      <c r="B7" s="146">
        <v>2</v>
      </c>
      <c r="C7" s="17">
        <v>3</v>
      </c>
      <c r="D7" s="17">
        <v>4</v>
      </c>
    </row>
    <row r="8" spans="1:4" s="18" customFormat="1" ht="18" customHeight="1" thickBot="1">
      <c r="A8" s="28" t="s">
        <v>4</v>
      </c>
      <c r="B8" s="126" t="s">
        <v>145</v>
      </c>
      <c r="C8" s="29">
        <f>SUM(C9:C12)</f>
        <v>0</v>
      </c>
      <c r="D8" s="29">
        <f>SUM(D9:D12)</f>
        <v>0</v>
      </c>
    </row>
    <row r="9" spans="1:4" s="18" customFormat="1" ht="27">
      <c r="A9" s="35" t="s">
        <v>65</v>
      </c>
      <c r="B9" s="93" t="s">
        <v>313</v>
      </c>
      <c r="C9" s="30"/>
      <c r="D9" s="30"/>
    </row>
    <row r="10" spans="1:4" s="18" customFormat="1" ht="27">
      <c r="A10" s="36" t="s">
        <v>66</v>
      </c>
      <c r="B10" s="66" t="s">
        <v>314</v>
      </c>
      <c r="C10" s="30"/>
      <c r="D10" s="30"/>
    </row>
    <row r="11" spans="1:4" s="18" customFormat="1" ht="27">
      <c r="A11" s="36" t="s">
        <v>67</v>
      </c>
      <c r="B11" s="66" t="s">
        <v>315</v>
      </c>
      <c r="C11" s="30"/>
      <c r="D11" s="30"/>
    </row>
    <row r="12" spans="1:4" s="18" customFormat="1" ht="18.75">
      <c r="A12" s="36" t="s">
        <v>309</v>
      </c>
      <c r="B12" s="66" t="s">
        <v>316</v>
      </c>
      <c r="C12" s="30"/>
      <c r="D12" s="30"/>
    </row>
    <row r="13" spans="1:4" s="18" customFormat="1" ht="25.5">
      <c r="A13" s="36" t="s">
        <v>79</v>
      </c>
      <c r="B13" s="127" t="s">
        <v>318</v>
      </c>
      <c r="C13" s="32"/>
      <c r="D13" s="32"/>
    </row>
    <row r="14" spans="1:4" s="18" customFormat="1" ht="19.5" thickBot="1">
      <c r="A14" s="37" t="s">
        <v>310</v>
      </c>
      <c r="B14" s="66" t="s">
        <v>317</v>
      </c>
      <c r="C14" s="33"/>
      <c r="D14" s="33"/>
    </row>
    <row r="15" spans="1:4" s="18" customFormat="1" ht="19.5" thickBot="1">
      <c r="A15" s="34" t="s">
        <v>5</v>
      </c>
      <c r="B15" s="128" t="s">
        <v>347</v>
      </c>
      <c r="C15" s="29">
        <f>+C16+C17+C18+C19+C20</f>
        <v>0</v>
      </c>
      <c r="D15" s="29">
        <f>+D16+D17+D18+D19+D20</f>
        <v>0</v>
      </c>
    </row>
    <row r="16" spans="1:4" s="18" customFormat="1" ht="18" customHeight="1">
      <c r="A16" s="35" t="s">
        <v>71</v>
      </c>
      <c r="B16" s="93" t="s">
        <v>146</v>
      </c>
      <c r="C16" s="30"/>
      <c r="D16" s="30"/>
    </row>
    <row r="17" spans="1:4" s="18" customFormat="1" ht="18.75">
      <c r="A17" s="36" t="s">
        <v>72</v>
      </c>
      <c r="B17" s="66" t="s">
        <v>147</v>
      </c>
      <c r="C17" s="30"/>
      <c r="D17" s="30"/>
    </row>
    <row r="18" spans="1:4" s="18" customFormat="1" ht="27">
      <c r="A18" s="36" t="s">
        <v>73</v>
      </c>
      <c r="B18" s="66" t="s">
        <v>297</v>
      </c>
      <c r="C18" s="30"/>
      <c r="D18" s="30"/>
    </row>
    <row r="19" spans="1:4" s="18" customFormat="1" ht="27">
      <c r="A19" s="36" t="s">
        <v>74</v>
      </c>
      <c r="B19" s="66" t="s">
        <v>298</v>
      </c>
      <c r="C19" s="30"/>
      <c r="D19" s="30"/>
    </row>
    <row r="20" spans="1:4" s="18" customFormat="1" ht="25.5">
      <c r="A20" s="36" t="s">
        <v>75</v>
      </c>
      <c r="B20" s="27" t="s">
        <v>319</v>
      </c>
      <c r="C20" s="30"/>
      <c r="D20" s="30"/>
    </row>
    <row r="21" spans="1:4" s="18" customFormat="1" ht="19.5" thickBot="1">
      <c r="A21" s="37" t="s">
        <v>84</v>
      </c>
      <c r="B21" s="129" t="s">
        <v>148</v>
      </c>
      <c r="C21" s="30"/>
      <c r="D21" s="30"/>
    </row>
    <row r="22" spans="1:4" s="18" customFormat="1" ht="18" customHeight="1" thickBot="1">
      <c r="A22" s="34" t="s">
        <v>6</v>
      </c>
      <c r="B22" s="130" t="s">
        <v>348</v>
      </c>
      <c r="C22" s="29">
        <f>+C23+C24+C25+C26+C27</f>
        <v>0</v>
      </c>
      <c r="D22" s="29">
        <f>+D23+D24+D25+D26+D27</f>
        <v>0</v>
      </c>
    </row>
    <row r="23" spans="1:4" s="18" customFormat="1" ht="18.75">
      <c r="A23" s="35" t="s">
        <v>54</v>
      </c>
      <c r="B23" s="93" t="s">
        <v>311</v>
      </c>
      <c r="C23" s="30"/>
      <c r="D23" s="30"/>
    </row>
    <row r="24" spans="1:4" s="18" customFormat="1" ht="27">
      <c r="A24" s="36" t="s">
        <v>55</v>
      </c>
      <c r="B24" s="66" t="s">
        <v>149</v>
      </c>
      <c r="C24" s="30"/>
      <c r="D24" s="30"/>
    </row>
    <row r="25" spans="1:4" s="18" customFormat="1" ht="27">
      <c r="A25" s="36" t="s">
        <v>56</v>
      </c>
      <c r="B25" s="66" t="s">
        <v>299</v>
      </c>
      <c r="C25" s="30"/>
      <c r="D25" s="30"/>
    </row>
    <row r="26" spans="1:4" s="18" customFormat="1" ht="27">
      <c r="A26" s="36" t="s">
        <v>57</v>
      </c>
      <c r="B26" s="66" t="s">
        <v>300</v>
      </c>
      <c r="C26" s="30"/>
      <c r="D26" s="30"/>
    </row>
    <row r="27" spans="1:4" s="18" customFormat="1" ht="18.75">
      <c r="A27" s="36" t="s">
        <v>96</v>
      </c>
      <c r="B27" s="66" t="s">
        <v>150</v>
      </c>
      <c r="C27" s="30"/>
      <c r="D27" s="30"/>
    </row>
    <row r="28" spans="1:4" s="18" customFormat="1" ht="18" customHeight="1" thickBot="1">
      <c r="A28" s="37" t="s">
        <v>97</v>
      </c>
      <c r="B28" s="129" t="s">
        <v>151</v>
      </c>
      <c r="C28" s="30"/>
      <c r="D28" s="30"/>
    </row>
    <row r="29" spans="1:4" s="18" customFormat="1" ht="18" customHeight="1" thickBot="1">
      <c r="A29" s="34" t="s">
        <v>98</v>
      </c>
      <c r="B29" s="130" t="s">
        <v>152</v>
      </c>
      <c r="C29" s="29">
        <f>+C30+C33+C34+C35</f>
        <v>0</v>
      </c>
      <c r="D29" s="29">
        <f>+D30+D33+D34+D35</f>
        <v>0</v>
      </c>
    </row>
    <row r="30" spans="1:4" s="18" customFormat="1" ht="18" customHeight="1">
      <c r="A30" s="35" t="s">
        <v>153</v>
      </c>
      <c r="B30" s="93" t="s">
        <v>159</v>
      </c>
      <c r="C30" s="39"/>
      <c r="D30" s="39"/>
    </row>
    <row r="31" spans="1:4" s="18" customFormat="1" ht="18" customHeight="1">
      <c r="A31" s="36" t="s">
        <v>154</v>
      </c>
      <c r="B31" s="66" t="s">
        <v>321</v>
      </c>
      <c r="C31" s="30"/>
      <c r="D31" s="30"/>
    </row>
    <row r="32" spans="1:4" s="18" customFormat="1" ht="18" customHeight="1">
      <c r="A32" s="36" t="s">
        <v>155</v>
      </c>
      <c r="B32" s="66" t="s">
        <v>322</v>
      </c>
      <c r="C32" s="30"/>
      <c r="D32" s="30"/>
    </row>
    <row r="33" spans="1:4" s="18" customFormat="1" ht="18" customHeight="1">
      <c r="A33" s="36" t="s">
        <v>156</v>
      </c>
      <c r="B33" s="66" t="s">
        <v>323</v>
      </c>
      <c r="C33" s="30"/>
      <c r="D33" s="30"/>
    </row>
    <row r="34" spans="1:4" s="18" customFormat="1" ht="18.75">
      <c r="A34" s="36" t="s">
        <v>157</v>
      </c>
      <c r="B34" s="66" t="s">
        <v>160</v>
      </c>
      <c r="C34" s="30"/>
      <c r="D34" s="30"/>
    </row>
    <row r="35" spans="1:4" s="18" customFormat="1" ht="18" customHeight="1" thickBot="1">
      <c r="A35" s="37" t="s">
        <v>158</v>
      </c>
      <c r="B35" s="129" t="s">
        <v>161</v>
      </c>
      <c r="C35" s="30"/>
      <c r="D35" s="30"/>
    </row>
    <row r="36" spans="1:4" s="18" customFormat="1" ht="18" customHeight="1" thickBot="1">
      <c r="A36" s="34" t="s">
        <v>8</v>
      </c>
      <c r="B36" s="130" t="s">
        <v>162</v>
      </c>
      <c r="C36" s="29">
        <f>SUM(C37:C46)</f>
        <v>3000000</v>
      </c>
      <c r="D36" s="29">
        <f>SUM(D37:D46)</f>
        <v>3260943</v>
      </c>
    </row>
    <row r="37" spans="1:4" s="18" customFormat="1" ht="18" customHeight="1">
      <c r="A37" s="35" t="s">
        <v>58</v>
      </c>
      <c r="B37" s="93" t="s">
        <v>165</v>
      </c>
      <c r="C37" s="30"/>
      <c r="D37" s="30"/>
    </row>
    <row r="38" spans="1:4" s="18" customFormat="1" ht="18" customHeight="1">
      <c r="A38" s="36" t="s">
        <v>59</v>
      </c>
      <c r="B38" s="66" t="s">
        <v>324</v>
      </c>
      <c r="C38" s="30">
        <v>2489764</v>
      </c>
      <c r="D38" s="30">
        <v>2715560</v>
      </c>
    </row>
    <row r="39" spans="1:4" s="18" customFormat="1" ht="18" customHeight="1">
      <c r="A39" s="36" t="s">
        <v>60</v>
      </c>
      <c r="B39" s="66" t="s">
        <v>325</v>
      </c>
      <c r="C39" s="30"/>
      <c r="D39" s="30">
        <v>1135</v>
      </c>
    </row>
    <row r="40" spans="1:4" s="18" customFormat="1" ht="18" customHeight="1">
      <c r="A40" s="36" t="s">
        <v>100</v>
      </c>
      <c r="B40" s="66" t="s">
        <v>326</v>
      </c>
      <c r="C40" s="30"/>
      <c r="D40" s="30"/>
    </row>
    <row r="41" spans="1:4" s="18" customFormat="1" ht="18" customHeight="1">
      <c r="A41" s="36" t="s">
        <v>101</v>
      </c>
      <c r="B41" s="66" t="s">
        <v>327</v>
      </c>
      <c r="C41" s="30"/>
      <c r="D41" s="30"/>
    </row>
    <row r="42" spans="1:4" s="18" customFormat="1" ht="18" customHeight="1">
      <c r="A42" s="36" t="s">
        <v>102</v>
      </c>
      <c r="B42" s="66" t="s">
        <v>328</v>
      </c>
      <c r="C42" s="30">
        <v>510236</v>
      </c>
      <c r="D42" s="30">
        <v>539912</v>
      </c>
    </row>
    <row r="43" spans="1:4" s="18" customFormat="1" ht="18" customHeight="1">
      <c r="A43" s="36" t="s">
        <v>103</v>
      </c>
      <c r="B43" s="66" t="s">
        <v>166</v>
      </c>
      <c r="C43" s="30"/>
      <c r="D43" s="30"/>
    </row>
    <row r="44" spans="1:4" s="18" customFormat="1" ht="18" customHeight="1">
      <c r="A44" s="36" t="s">
        <v>104</v>
      </c>
      <c r="B44" s="66" t="s">
        <v>167</v>
      </c>
      <c r="C44" s="30"/>
      <c r="D44" s="30">
        <v>4336</v>
      </c>
    </row>
    <row r="45" spans="1:4" s="18" customFormat="1" ht="18" customHeight="1">
      <c r="A45" s="36" t="s">
        <v>163</v>
      </c>
      <c r="B45" s="66" t="s">
        <v>168</v>
      </c>
      <c r="C45" s="30"/>
      <c r="D45" s="30"/>
    </row>
    <row r="46" spans="1:4" s="18" customFormat="1" ht="18" customHeight="1" thickBot="1">
      <c r="A46" s="37" t="s">
        <v>164</v>
      </c>
      <c r="B46" s="129" t="s">
        <v>329</v>
      </c>
      <c r="C46" s="38"/>
      <c r="D46" s="38"/>
    </row>
    <row r="47" spans="1:4" s="18" customFormat="1" ht="18" customHeight="1" thickBot="1">
      <c r="A47" s="34" t="s">
        <v>9</v>
      </c>
      <c r="B47" s="130" t="s">
        <v>169</v>
      </c>
      <c r="C47" s="29">
        <f>SUM(C48:C52)</f>
        <v>0</v>
      </c>
      <c r="D47" s="29">
        <f>SUM(D48:D52)</f>
        <v>0</v>
      </c>
    </row>
    <row r="48" spans="1:4" s="18" customFormat="1" ht="18" customHeight="1">
      <c r="A48" s="35" t="s">
        <v>61</v>
      </c>
      <c r="B48" s="93" t="s">
        <v>173</v>
      </c>
      <c r="C48" s="30"/>
      <c r="D48" s="30"/>
    </row>
    <row r="49" spans="1:4" s="18" customFormat="1" ht="18" customHeight="1">
      <c r="A49" s="36" t="s">
        <v>62</v>
      </c>
      <c r="B49" s="66" t="s">
        <v>174</v>
      </c>
      <c r="C49" s="30"/>
      <c r="D49" s="30"/>
    </row>
    <row r="50" spans="1:4" s="18" customFormat="1" ht="18" customHeight="1">
      <c r="A50" s="36" t="s">
        <v>170</v>
      </c>
      <c r="B50" s="66" t="s">
        <v>175</v>
      </c>
      <c r="C50" s="30"/>
      <c r="D50" s="30"/>
    </row>
    <row r="51" spans="1:4" s="18" customFormat="1" ht="18" customHeight="1">
      <c r="A51" s="36" t="s">
        <v>171</v>
      </c>
      <c r="B51" s="66" t="s">
        <v>176</v>
      </c>
      <c r="C51" s="30"/>
      <c r="D51" s="30"/>
    </row>
    <row r="52" spans="1:4" s="18" customFormat="1" ht="18" customHeight="1" thickBot="1">
      <c r="A52" s="37" t="s">
        <v>172</v>
      </c>
      <c r="B52" s="129" t="s">
        <v>177</v>
      </c>
      <c r="C52" s="30"/>
      <c r="D52" s="30"/>
    </row>
    <row r="53" spans="1:4" s="18" customFormat="1" ht="26.25" thickBot="1">
      <c r="A53" s="34" t="s">
        <v>105</v>
      </c>
      <c r="B53" s="130" t="s">
        <v>320</v>
      </c>
      <c r="C53" s="29">
        <f>SUM(C54:C56)</f>
        <v>0</v>
      </c>
      <c r="D53" s="29">
        <f>SUM(D54:D56)</f>
        <v>0</v>
      </c>
    </row>
    <row r="54" spans="1:4" s="18" customFormat="1" ht="27">
      <c r="A54" s="35" t="s">
        <v>63</v>
      </c>
      <c r="B54" s="93" t="s">
        <v>303</v>
      </c>
      <c r="C54" s="30"/>
      <c r="D54" s="30"/>
    </row>
    <row r="55" spans="1:4" s="18" customFormat="1" ht="27">
      <c r="A55" s="36" t="s">
        <v>64</v>
      </c>
      <c r="B55" s="66" t="s">
        <v>304</v>
      </c>
      <c r="C55" s="30"/>
      <c r="D55" s="30"/>
    </row>
    <row r="56" spans="1:4" s="18" customFormat="1" ht="18.75">
      <c r="A56" s="36" t="s">
        <v>180</v>
      </c>
      <c r="B56" s="66" t="s">
        <v>178</v>
      </c>
      <c r="C56" s="30"/>
      <c r="D56" s="30"/>
    </row>
    <row r="57" spans="1:4" s="18" customFormat="1" ht="19.5" thickBot="1">
      <c r="A57" s="37" t="s">
        <v>181</v>
      </c>
      <c r="B57" s="129" t="s">
        <v>179</v>
      </c>
      <c r="C57" s="30"/>
      <c r="D57" s="30"/>
    </row>
    <row r="58" spans="1:4" s="18" customFormat="1" ht="18" customHeight="1" thickBot="1">
      <c r="A58" s="34" t="s">
        <v>11</v>
      </c>
      <c r="B58" s="128" t="s">
        <v>182</v>
      </c>
      <c r="C58" s="29">
        <f>SUM(C59:C61)</f>
        <v>0</v>
      </c>
      <c r="D58" s="29">
        <f>SUM(D59:D61)</f>
        <v>0</v>
      </c>
    </row>
    <row r="59" spans="1:4" s="18" customFormat="1" ht="27">
      <c r="A59" s="35" t="s">
        <v>106</v>
      </c>
      <c r="B59" s="93" t="s">
        <v>305</v>
      </c>
      <c r="C59" s="30"/>
      <c r="D59" s="30"/>
    </row>
    <row r="60" spans="1:4" s="18" customFormat="1" ht="18.75">
      <c r="A60" s="36" t="s">
        <v>107</v>
      </c>
      <c r="B60" s="66" t="s">
        <v>306</v>
      </c>
      <c r="C60" s="30"/>
      <c r="D60" s="30"/>
    </row>
    <row r="61" spans="1:4" s="18" customFormat="1" ht="18.75">
      <c r="A61" s="36" t="s">
        <v>125</v>
      </c>
      <c r="B61" s="66" t="s">
        <v>184</v>
      </c>
      <c r="C61" s="30"/>
      <c r="D61" s="30"/>
    </row>
    <row r="62" spans="1:4" s="18" customFormat="1" ht="19.5" thickBot="1">
      <c r="A62" s="37" t="s">
        <v>183</v>
      </c>
      <c r="B62" s="129" t="s">
        <v>185</v>
      </c>
      <c r="C62" s="30"/>
      <c r="D62" s="30"/>
    </row>
    <row r="63" spans="1:4" s="18" customFormat="1" ht="19.5" thickBot="1">
      <c r="A63" s="34" t="s">
        <v>12</v>
      </c>
      <c r="B63" s="130" t="s">
        <v>186</v>
      </c>
      <c r="C63" s="29">
        <f>+C8+C15+C22+C29+C36+C47+C53+C58</f>
        <v>3000000</v>
      </c>
      <c r="D63" s="29">
        <f>+D8+D15+D22+D29+D36+D47+D53+D58</f>
        <v>3260943</v>
      </c>
    </row>
    <row r="64" spans="1:4" s="18" customFormat="1" ht="18" customHeight="1" thickBot="1">
      <c r="A64" s="40" t="s">
        <v>288</v>
      </c>
      <c r="B64" s="128" t="s">
        <v>349</v>
      </c>
      <c r="C64" s="29">
        <f>SUM(C65:C67)</f>
        <v>0</v>
      </c>
      <c r="D64" s="29">
        <f>SUM(D65:D67)</f>
        <v>0</v>
      </c>
    </row>
    <row r="65" spans="1:4" s="18" customFormat="1" ht="18" customHeight="1">
      <c r="A65" s="35" t="s">
        <v>215</v>
      </c>
      <c r="B65" s="93" t="s">
        <v>187</v>
      </c>
      <c r="C65" s="30"/>
      <c r="D65" s="30"/>
    </row>
    <row r="66" spans="1:4" s="18" customFormat="1" ht="27">
      <c r="A66" s="36" t="s">
        <v>224</v>
      </c>
      <c r="B66" s="66" t="s">
        <v>188</v>
      </c>
      <c r="C66" s="30"/>
      <c r="D66" s="30"/>
    </row>
    <row r="67" spans="1:4" s="18" customFormat="1" ht="19.5" thickBot="1">
      <c r="A67" s="37" t="s">
        <v>225</v>
      </c>
      <c r="B67" s="131" t="s">
        <v>189</v>
      </c>
      <c r="C67" s="30"/>
      <c r="D67" s="30"/>
    </row>
    <row r="68" spans="1:4" s="18" customFormat="1" ht="18" customHeight="1" thickBot="1">
      <c r="A68" s="40" t="s">
        <v>190</v>
      </c>
      <c r="B68" s="128" t="s">
        <v>191</v>
      </c>
      <c r="C68" s="29">
        <f>SUM(C69:C72)</f>
        <v>0</v>
      </c>
      <c r="D68" s="29">
        <f>SUM(D69:D72)</f>
        <v>0</v>
      </c>
    </row>
    <row r="69" spans="1:4" s="18" customFormat="1" ht="18.75">
      <c r="A69" s="35" t="s">
        <v>88</v>
      </c>
      <c r="B69" s="93" t="s">
        <v>192</v>
      </c>
      <c r="C69" s="30"/>
      <c r="D69" s="30"/>
    </row>
    <row r="70" spans="1:4" s="18" customFormat="1" ht="18.75">
      <c r="A70" s="36" t="s">
        <v>89</v>
      </c>
      <c r="B70" s="66" t="s">
        <v>193</v>
      </c>
      <c r="C70" s="30"/>
      <c r="D70" s="30"/>
    </row>
    <row r="71" spans="1:4" s="18" customFormat="1" ht="18.75">
      <c r="A71" s="36" t="s">
        <v>216</v>
      </c>
      <c r="B71" s="66" t="s">
        <v>194</v>
      </c>
      <c r="C71" s="30"/>
      <c r="D71" s="30"/>
    </row>
    <row r="72" spans="1:4" s="18" customFormat="1" ht="19.5" thickBot="1">
      <c r="A72" s="37" t="s">
        <v>217</v>
      </c>
      <c r="B72" s="129" t="s">
        <v>195</v>
      </c>
      <c r="C72" s="30"/>
      <c r="D72" s="30"/>
    </row>
    <row r="73" spans="1:4" s="18" customFormat="1" ht="18" customHeight="1" thickBot="1">
      <c r="A73" s="40" t="s">
        <v>196</v>
      </c>
      <c r="B73" s="128" t="s">
        <v>197</v>
      </c>
      <c r="C73" s="29">
        <f>SUM(C74:C75)</f>
        <v>696579</v>
      </c>
      <c r="D73" s="29">
        <f>SUM(D74:D75)</f>
        <v>696579</v>
      </c>
    </row>
    <row r="74" spans="1:4" s="18" customFormat="1" ht="18" customHeight="1">
      <c r="A74" s="35" t="s">
        <v>218</v>
      </c>
      <c r="B74" s="93" t="s">
        <v>198</v>
      </c>
      <c r="C74" s="30">
        <v>696579</v>
      </c>
      <c r="D74" s="30">
        <v>696579</v>
      </c>
    </row>
    <row r="75" spans="1:4" s="18" customFormat="1" ht="18" customHeight="1" thickBot="1">
      <c r="A75" s="37" t="s">
        <v>219</v>
      </c>
      <c r="B75" s="93" t="s">
        <v>354</v>
      </c>
      <c r="C75" s="30">
        <v>0</v>
      </c>
      <c r="D75" s="30">
        <v>0</v>
      </c>
    </row>
    <row r="76" spans="1:4" s="18" customFormat="1" ht="18" customHeight="1" thickBot="1">
      <c r="A76" s="40" t="s">
        <v>199</v>
      </c>
      <c r="B76" s="128" t="s">
        <v>200</v>
      </c>
      <c r="C76" s="29">
        <f>SUM(C77:C79)</f>
        <v>28947238</v>
      </c>
      <c r="D76" s="29">
        <f>SUM(D77:D79)</f>
        <v>26044471</v>
      </c>
    </row>
    <row r="77" spans="1:4" s="18" customFormat="1" ht="18" customHeight="1">
      <c r="A77" s="35" t="s">
        <v>220</v>
      </c>
      <c r="B77" s="93" t="s">
        <v>335</v>
      </c>
      <c r="C77" s="30"/>
      <c r="D77" s="30"/>
    </row>
    <row r="78" spans="1:4" s="18" customFormat="1" ht="18" customHeight="1">
      <c r="A78" s="36" t="s">
        <v>221</v>
      </c>
      <c r="B78" s="66" t="s">
        <v>201</v>
      </c>
      <c r="C78" s="30"/>
      <c r="D78" s="30"/>
    </row>
    <row r="79" spans="1:4" s="18" customFormat="1" ht="18" customHeight="1" thickBot="1">
      <c r="A79" s="37" t="s">
        <v>222</v>
      </c>
      <c r="B79" s="129" t="s">
        <v>346</v>
      </c>
      <c r="C79" s="30">
        <v>28947238</v>
      </c>
      <c r="D79" s="30">
        <v>26044471</v>
      </c>
    </row>
    <row r="80" spans="1:4" s="18" customFormat="1" ht="18" customHeight="1" thickBot="1">
      <c r="A80" s="40" t="s">
        <v>203</v>
      </c>
      <c r="B80" s="128" t="s">
        <v>223</v>
      </c>
      <c r="C80" s="29">
        <f>SUM(C81:C84)</f>
        <v>0</v>
      </c>
      <c r="D80" s="29">
        <f>SUM(D81:D84)</f>
        <v>0</v>
      </c>
    </row>
    <row r="81" spans="1:4" s="18" customFormat="1" ht="18" customHeight="1">
      <c r="A81" s="41" t="s">
        <v>204</v>
      </c>
      <c r="B81" s="93" t="s">
        <v>205</v>
      </c>
      <c r="C81" s="30"/>
      <c r="D81" s="30"/>
    </row>
    <row r="82" spans="1:4" s="18" customFormat="1" ht="30">
      <c r="A82" s="42" t="s">
        <v>206</v>
      </c>
      <c r="B82" s="66" t="s">
        <v>207</v>
      </c>
      <c r="C82" s="30"/>
      <c r="D82" s="30"/>
    </row>
    <row r="83" spans="1:4" s="18" customFormat="1" ht="20.25" customHeight="1">
      <c r="A83" s="42" t="s">
        <v>208</v>
      </c>
      <c r="B83" s="66" t="s">
        <v>209</v>
      </c>
      <c r="C83" s="30"/>
      <c r="D83" s="30"/>
    </row>
    <row r="84" spans="1:4" s="18" customFormat="1" ht="18" customHeight="1" thickBot="1">
      <c r="A84" s="43" t="s">
        <v>210</v>
      </c>
      <c r="B84" s="129" t="s">
        <v>211</v>
      </c>
      <c r="C84" s="30"/>
      <c r="D84" s="30"/>
    </row>
    <row r="85" spans="1:4" s="18" customFormat="1" ht="18" customHeight="1" thickBot="1">
      <c r="A85" s="40" t="s">
        <v>212</v>
      </c>
      <c r="B85" s="128" t="s">
        <v>345</v>
      </c>
      <c r="C85" s="30"/>
      <c r="D85" s="30"/>
    </row>
    <row r="86" spans="1:4" s="18" customFormat="1" ht="19.5" thickBot="1">
      <c r="A86" s="40" t="s">
        <v>213</v>
      </c>
      <c r="B86" s="132" t="s">
        <v>214</v>
      </c>
      <c r="C86" s="29">
        <f>+C64+C68+C73+C76+C80+C85</f>
        <v>29643817</v>
      </c>
      <c r="D86" s="29">
        <f>+D64+D68+D73+D76+D80+D85</f>
        <v>26741050</v>
      </c>
    </row>
    <row r="87" spans="1:4" s="18" customFormat="1" ht="18" customHeight="1" thickBot="1">
      <c r="A87" s="45" t="s">
        <v>226</v>
      </c>
      <c r="B87" s="133" t="s">
        <v>293</v>
      </c>
      <c r="C87" s="29">
        <f>+C63+C86</f>
        <v>32643817</v>
      </c>
      <c r="D87" s="29">
        <f>+D63+D86</f>
        <v>30001993</v>
      </c>
    </row>
    <row r="88" spans="1:4" s="18" customFormat="1" ht="19.5" thickBot="1">
      <c r="A88" s="46"/>
      <c r="B88" s="134"/>
      <c r="C88" s="47"/>
      <c r="D88" s="47"/>
    </row>
    <row r="89" spans="1:4" s="12" customFormat="1" ht="18" customHeight="1" thickBot="1">
      <c r="A89" s="49" t="s">
        <v>36</v>
      </c>
      <c r="B89" s="135"/>
      <c r="C89" s="50"/>
      <c r="D89" s="50"/>
    </row>
    <row r="90" spans="1:4" s="19" customFormat="1" ht="18" customHeight="1" thickBot="1">
      <c r="A90" s="51" t="s">
        <v>4</v>
      </c>
      <c r="B90" s="136" t="s">
        <v>343</v>
      </c>
      <c r="C90" s="52">
        <f>SUM(C91:C95)</f>
        <v>32358015</v>
      </c>
      <c r="D90" s="52">
        <f>SUM(D91:D95)</f>
        <v>29751483</v>
      </c>
    </row>
    <row r="91" spans="1:4" s="12" customFormat="1" ht="18" customHeight="1">
      <c r="A91" s="53" t="s">
        <v>65</v>
      </c>
      <c r="B91" s="137" t="s">
        <v>32</v>
      </c>
      <c r="C91" s="54">
        <v>18801975</v>
      </c>
      <c r="D91" s="231">
        <v>16403788</v>
      </c>
    </row>
    <row r="92" spans="1:4" s="18" customFormat="1" ht="18" customHeight="1">
      <c r="A92" s="36" t="s">
        <v>66</v>
      </c>
      <c r="B92" s="68" t="s">
        <v>108</v>
      </c>
      <c r="C92" s="31">
        <v>3930395</v>
      </c>
      <c r="D92" s="231">
        <v>3284106</v>
      </c>
    </row>
    <row r="93" spans="1:4" s="12" customFormat="1" ht="18" customHeight="1">
      <c r="A93" s="36" t="s">
        <v>67</v>
      </c>
      <c r="B93" s="68" t="s">
        <v>87</v>
      </c>
      <c r="C93" s="38">
        <v>9625645</v>
      </c>
      <c r="D93" s="231">
        <v>10063589</v>
      </c>
    </row>
    <row r="94" spans="1:4" s="12" customFormat="1" ht="18" customHeight="1">
      <c r="A94" s="36" t="s">
        <v>68</v>
      </c>
      <c r="B94" s="138" t="s">
        <v>109</v>
      </c>
      <c r="C94" s="38"/>
      <c r="D94" s="38"/>
    </row>
    <row r="95" spans="1:4" s="12" customFormat="1" ht="18" customHeight="1">
      <c r="A95" s="36" t="s">
        <v>79</v>
      </c>
      <c r="B95" s="139" t="s">
        <v>110</v>
      </c>
      <c r="C95" s="38">
        <f>SUM(C96:C105)</f>
        <v>0</v>
      </c>
      <c r="D95" s="38">
        <f>SUM(D96:D105)</f>
        <v>0</v>
      </c>
    </row>
    <row r="96" spans="1:4" s="12" customFormat="1" ht="18" customHeight="1">
      <c r="A96" s="36" t="s">
        <v>69</v>
      </c>
      <c r="B96" s="68" t="s">
        <v>229</v>
      </c>
      <c r="C96" s="69"/>
      <c r="D96" s="69"/>
    </row>
    <row r="97" spans="1:4" s="12" customFormat="1" ht="18" customHeight="1">
      <c r="A97" s="36" t="s">
        <v>70</v>
      </c>
      <c r="B97" s="70" t="s">
        <v>230</v>
      </c>
      <c r="C97" s="69"/>
      <c r="D97" s="69"/>
    </row>
    <row r="98" spans="1:4" s="12" customFormat="1" ht="18" customHeight="1">
      <c r="A98" s="36" t="s">
        <v>80</v>
      </c>
      <c r="B98" s="68" t="s">
        <v>231</v>
      </c>
      <c r="C98" s="69"/>
      <c r="D98" s="69"/>
    </row>
    <row r="99" spans="1:4" s="12" customFormat="1" ht="18" customHeight="1">
      <c r="A99" s="36" t="s">
        <v>81</v>
      </c>
      <c r="B99" s="68" t="s">
        <v>350</v>
      </c>
      <c r="C99" s="69"/>
      <c r="D99" s="69"/>
    </row>
    <row r="100" spans="1:4" s="12" customFormat="1" ht="18" customHeight="1">
      <c r="A100" s="36" t="s">
        <v>82</v>
      </c>
      <c r="B100" s="70" t="s">
        <v>233</v>
      </c>
      <c r="C100" s="69"/>
      <c r="D100" s="69"/>
    </row>
    <row r="101" spans="1:4" s="12" customFormat="1" ht="18" customHeight="1">
      <c r="A101" s="36" t="s">
        <v>83</v>
      </c>
      <c r="B101" s="70" t="s">
        <v>234</v>
      </c>
      <c r="C101" s="69"/>
      <c r="D101" s="69"/>
    </row>
    <row r="102" spans="1:4" s="12" customFormat="1" ht="18" customHeight="1">
      <c r="A102" s="36" t="s">
        <v>85</v>
      </c>
      <c r="B102" s="68" t="s">
        <v>351</v>
      </c>
      <c r="C102" s="69"/>
      <c r="D102" s="69"/>
    </row>
    <row r="103" spans="1:4" s="12" customFormat="1" ht="18" customHeight="1">
      <c r="A103" s="55" t="s">
        <v>111</v>
      </c>
      <c r="B103" s="71" t="s">
        <v>236</v>
      </c>
      <c r="C103" s="69"/>
      <c r="D103" s="69"/>
    </row>
    <row r="104" spans="1:4" s="12" customFormat="1" ht="18" customHeight="1">
      <c r="A104" s="36" t="s">
        <v>227</v>
      </c>
      <c r="B104" s="71" t="s">
        <v>237</v>
      </c>
      <c r="C104" s="69"/>
      <c r="D104" s="69"/>
    </row>
    <row r="105" spans="1:4" s="12" customFormat="1" ht="18" customHeight="1" thickBot="1">
      <c r="A105" s="56" t="s">
        <v>228</v>
      </c>
      <c r="B105" s="72" t="s">
        <v>238</v>
      </c>
      <c r="C105" s="73"/>
      <c r="D105" s="73"/>
    </row>
    <row r="106" spans="1:4" s="12" customFormat="1" ht="18" customHeight="1" thickBot="1">
      <c r="A106" s="34" t="s">
        <v>5</v>
      </c>
      <c r="B106" s="140" t="s">
        <v>344</v>
      </c>
      <c r="C106" s="29">
        <f>+C107+C109+C111</f>
        <v>285802</v>
      </c>
      <c r="D106" s="29">
        <f>+D107+D109+D111</f>
        <v>250510</v>
      </c>
    </row>
    <row r="107" spans="1:4" s="12" customFormat="1" ht="18" customHeight="1">
      <c r="A107" s="35" t="s">
        <v>71</v>
      </c>
      <c r="B107" s="68" t="s">
        <v>124</v>
      </c>
      <c r="C107" s="30">
        <v>285802</v>
      </c>
      <c r="D107" s="30">
        <v>250510</v>
      </c>
    </row>
    <row r="108" spans="1:4" s="12" customFormat="1" ht="18" customHeight="1">
      <c r="A108" s="35" t="s">
        <v>72</v>
      </c>
      <c r="B108" s="71" t="s">
        <v>242</v>
      </c>
      <c r="C108" s="74"/>
      <c r="D108" s="74"/>
    </row>
    <row r="109" spans="1:4" s="12" customFormat="1" ht="18" customHeight="1">
      <c r="A109" s="35" t="s">
        <v>73</v>
      </c>
      <c r="B109" s="71" t="s">
        <v>112</v>
      </c>
      <c r="C109" s="31"/>
      <c r="D109" s="31"/>
    </row>
    <row r="110" spans="1:4" s="12" customFormat="1" ht="18" customHeight="1">
      <c r="A110" s="35" t="s">
        <v>74</v>
      </c>
      <c r="B110" s="71" t="s">
        <v>243</v>
      </c>
      <c r="C110" s="57"/>
      <c r="D110" s="57"/>
    </row>
    <row r="111" spans="1:4" s="12" customFormat="1" ht="18" customHeight="1">
      <c r="A111" s="35" t="s">
        <v>75</v>
      </c>
      <c r="B111" s="141" t="s">
        <v>126</v>
      </c>
      <c r="C111" s="57">
        <f>SUM(C112:C119)</f>
        <v>0</v>
      </c>
      <c r="D111" s="57">
        <f>SUM(D112:D119)</f>
        <v>0</v>
      </c>
    </row>
    <row r="112" spans="1:4" s="12" customFormat="1" ht="25.5">
      <c r="A112" s="35" t="s">
        <v>84</v>
      </c>
      <c r="B112" s="142" t="s">
        <v>301</v>
      </c>
      <c r="C112" s="57"/>
      <c r="D112" s="57"/>
    </row>
    <row r="113" spans="1:4" s="12" customFormat="1" ht="25.5">
      <c r="A113" s="35" t="s">
        <v>86</v>
      </c>
      <c r="B113" s="75" t="s">
        <v>248</v>
      </c>
      <c r="C113" s="76"/>
      <c r="D113" s="76"/>
    </row>
    <row r="114" spans="1:4" s="12" customFormat="1" ht="25.5">
      <c r="A114" s="35" t="s">
        <v>113</v>
      </c>
      <c r="B114" s="68" t="s">
        <v>232</v>
      </c>
      <c r="C114" s="76"/>
      <c r="D114" s="76"/>
    </row>
    <row r="115" spans="1:4" s="12" customFormat="1" ht="18.75">
      <c r="A115" s="35" t="s">
        <v>114</v>
      </c>
      <c r="B115" s="68" t="s">
        <v>247</v>
      </c>
      <c r="C115" s="76"/>
      <c r="D115" s="76"/>
    </row>
    <row r="116" spans="1:4" s="12" customFormat="1" ht="18.75">
      <c r="A116" s="35" t="s">
        <v>115</v>
      </c>
      <c r="B116" s="68" t="s">
        <v>246</v>
      </c>
      <c r="C116" s="76"/>
      <c r="D116" s="76"/>
    </row>
    <row r="117" spans="1:4" s="12" customFormat="1" ht="25.5">
      <c r="A117" s="35" t="s">
        <v>239</v>
      </c>
      <c r="B117" s="68" t="s">
        <v>235</v>
      </c>
      <c r="C117" s="76"/>
      <c r="D117" s="76"/>
    </row>
    <row r="118" spans="1:4" s="12" customFormat="1" ht="18.75">
      <c r="A118" s="35" t="s">
        <v>240</v>
      </c>
      <c r="B118" s="68" t="s">
        <v>245</v>
      </c>
      <c r="C118" s="76"/>
      <c r="D118" s="76"/>
    </row>
    <row r="119" spans="1:4" s="12" customFormat="1" ht="26.25" thickBot="1">
      <c r="A119" s="55" t="s">
        <v>241</v>
      </c>
      <c r="B119" s="68" t="s">
        <v>244</v>
      </c>
      <c r="C119" s="77"/>
      <c r="D119" s="77"/>
    </row>
    <row r="120" spans="1:4" s="12" customFormat="1" ht="18" customHeight="1" thickBot="1">
      <c r="A120" s="34" t="s">
        <v>6</v>
      </c>
      <c r="B120" s="130" t="s">
        <v>249</v>
      </c>
      <c r="C120" s="29">
        <f>+C121+C122</f>
        <v>0</v>
      </c>
      <c r="D120" s="29">
        <f>+D121+D122</f>
        <v>0</v>
      </c>
    </row>
    <row r="121" spans="1:4" s="12" customFormat="1" ht="18" customHeight="1">
      <c r="A121" s="35" t="s">
        <v>54</v>
      </c>
      <c r="B121" s="75" t="s">
        <v>37</v>
      </c>
      <c r="C121" s="30"/>
      <c r="D121" s="30"/>
    </row>
    <row r="122" spans="1:4" s="12" customFormat="1" ht="18" customHeight="1" thickBot="1">
      <c r="A122" s="37" t="s">
        <v>55</v>
      </c>
      <c r="B122" s="71" t="s">
        <v>38</v>
      </c>
      <c r="C122" s="38"/>
      <c r="D122" s="38"/>
    </row>
    <row r="123" spans="1:4" s="12" customFormat="1" ht="18" customHeight="1" thickBot="1">
      <c r="A123" s="34" t="s">
        <v>7</v>
      </c>
      <c r="B123" s="130" t="s">
        <v>250</v>
      </c>
      <c r="C123" s="29">
        <f>+C90+C106+C120</f>
        <v>32643817</v>
      </c>
      <c r="D123" s="29">
        <f>+D90+D106+D120</f>
        <v>30001993</v>
      </c>
    </row>
    <row r="124" spans="1:4" s="12" customFormat="1" ht="18" customHeight="1" thickBot="1">
      <c r="A124" s="34" t="s">
        <v>8</v>
      </c>
      <c r="B124" s="130" t="s">
        <v>352</v>
      </c>
      <c r="C124" s="29">
        <f>+C125+C126+C127</f>
        <v>0</v>
      </c>
      <c r="D124" s="29">
        <f>+D125+D126+D127</f>
        <v>0</v>
      </c>
    </row>
    <row r="125" spans="1:4" s="12" customFormat="1" ht="18" customHeight="1">
      <c r="A125" s="35" t="s">
        <v>58</v>
      </c>
      <c r="B125" s="75" t="s">
        <v>251</v>
      </c>
      <c r="C125" s="57"/>
      <c r="D125" s="57"/>
    </row>
    <row r="126" spans="1:4" s="12" customFormat="1" ht="18" customHeight="1">
      <c r="A126" s="35" t="s">
        <v>59</v>
      </c>
      <c r="B126" s="75" t="s">
        <v>353</v>
      </c>
      <c r="C126" s="57"/>
      <c r="D126" s="57"/>
    </row>
    <row r="127" spans="1:4" s="12" customFormat="1" ht="18" customHeight="1" thickBot="1">
      <c r="A127" s="55" t="s">
        <v>60</v>
      </c>
      <c r="B127" s="143" t="s">
        <v>252</v>
      </c>
      <c r="C127" s="57"/>
      <c r="D127" s="57"/>
    </row>
    <row r="128" spans="1:4" s="12" customFormat="1" ht="18" customHeight="1" thickBot="1">
      <c r="A128" s="34" t="s">
        <v>9</v>
      </c>
      <c r="B128" s="130" t="s">
        <v>287</v>
      </c>
      <c r="C128" s="29">
        <f>+C129+C130+C131+C132</f>
        <v>0</v>
      </c>
      <c r="D128" s="29">
        <f>+D129+D130+D131+D132</f>
        <v>0</v>
      </c>
    </row>
    <row r="129" spans="1:4" s="12" customFormat="1" ht="18" customHeight="1">
      <c r="A129" s="35" t="s">
        <v>61</v>
      </c>
      <c r="B129" s="75" t="s">
        <v>253</v>
      </c>
      <c r="C129" s="57"/>
      <c r="D129" s="57"/>
    </row>
    <row r="130" spans="1:4" s="12" customFormat="1" ht="18" customHeight="1">
      <c r="A130" s="35" t="s">
        <v>62</v>
      </c>
      <c r="B130" s="75" t="s">
        <v>254</v>
      </c>
      <c r="C130" s="57"/>
      <c r="D130" s="57"/>
    </row>
    <row r="131" spans="1:4" s="12" customFormat="1" ht="18" customHeight="1">
      <c r="A131" s="35" t="s">
        <v>170</v>
      </c>
      <c r="B131" s="75" t="s">
        <v>255</v>
      </c>
      <c r="C131" s="57"/>
      <c r="D131" s="57"/>
    </row>
    <row r="132" spans="1:4" s="12" customFormat="1" ht="18" customHeight="1" thickBot="1">
      <c r="A132" s="55" t="s">
        <v>171</v>
      </c>
      <c r="B132" s="143" t="s">
        <v>256</v>
      </c>
      <c r="C132" s="57"/>
      <c r="D132" s="57"/>
    </row>
    <row r="133" spans="1:4" s="12" customFormat="1" ht="18" customHeight="1" thickBot="1">
      <c r="A133" s="34" t="s">
        <v>10</v>
      </c>
      <c r="B133" s="130" t="s">
        <v>257</v>
      </c>
      <c r="C133" s="29">
        <f>SUM(C134:C137)</f>
        <v>0</v>
      </c>
      <c r="D133" s="29">
        <f>SUM(D134:D137)</f>
        <v>0</v>
      </c>
    </row>
    <row r="134" spans="1:4" s="12" customFormat="1" ht="18" customHeight="1">
      <c r="A134" s="35" t="s">
        <v>63</v>
      </c>
      <c r="B134" s="75" t="s">
        <v>258</v>
      </c>
      <c r="C134" s="57"/>
      <c r="D134" s="57"/>
    </row>
    <row r="135" spans="1:4" s="12" customFormat="1" ht="18" customHeight="1">
      <c r="A135" s="35" t="s">
        <v>64</v>
      </c>
      <c r="B135" s="75" t="s">
        <v>267</v>
      </c>
      <c r="C135" s="31"/>
      <c r="D135" s="31"/>
    </row>
    <row r="136" spans="1:4" s="12" customFormat="1" ht="18" customHeight="1">
      <c r="A136" s="35" t="s">
        <v>180</v>
      </c>
      <c r="B136" s="75" t="s">
        <v>259</v>
      </c>
      <c r="C136" s="57"/>
      <c r="D136" s="57"/>
    </row>
    <row r="137" spans="1:4" s="12" customFormat="1" ht="18" customHeight="1" thickBot="1">
      <c r="A137" s="55" t="s">
        <v>181</v>
      </c>
      <c r="B137" s="143" t="s">
        <v>312</v>
      </c>
      <c r="C137" s="57"/>
      <c r="D137" s="57"/>
    </row>
    <row r="138" spans="1:4" s="12" customFormat="1" ht="18" customHeight="1" thickBot="1">
      <c r="A138" s="34" t="s">
        <v>11</v>
      </c>
      <c r="B138" s="130" t="s">
        <v>260</v>
      </c>
      <c r="C138" s="58">
        <f>SUM(C139:C142)</f>
        <v>0</v>
      </c>
      <c r="D138" s="58">
        <f>SUM(D139:D142)</f>
        <v>0</v>
      </c>
    </row>
    <row r="139" spans="1:4" s="12" customFormat="1" ht="18" customHeight="1">
      <c r="A139" s="35" t="s">
        <v>106</v>
      </c>
      <c r="B139" s="75" t="s">
        <v>261</v>
      </c>
      <c r="C139" s="57"/>
      <c r="D139" s="57"/>
    </row>
    <row r="140" spans="1:4" s="12" customFormat="1" ht="18" customHeight="1">
      <c r="A140" s="35" t="s">
        <v>107</v>
      </c>
      <c r="B140" s="75" t="s">
        <v>262</v>
      </c>
      <c r="C140" s="57"/>
      <c r="D140" s="57"/>
    </row>
    <row r="141" spans="1:4" s="12" customFormat="1" ht="18" customHeight="1">
      <c r="A141" s="35" t="s">
        <v>125</v>
      </c>
      <c r="B141" s="75" t="s">
        <v>263</v>
      </c>
      <c r="C141" s="57"/>
      <c r="D141" s="57"/>
    </row>
    <row r="142" spans="1:4" s="12" customFormat="1" ht="18" customHeight="1" thickBot="1">
      <c r="A142" s="35" t="s">
        <v>183</v>
      </c>
      <c r="B142" s="75" t="s">
        <v>264</v>
      </c>
      <c r="C142" s="57"/>
      <c r="D142" s="57"/>
    </row>
    <row r="143" spans="1:4" s="12" customFormat="1" ht="18" customHeight="1" thickBot="1">
      <c r="A143" s="34" t="s">
        <v>12</v>
      </c>
      <c r="B143" s="130" t="s">
        <v>265</v>
      </c>
      <c r="C143" s="59">
        <f>+C124+C128+C133+C138</f>
        <v>0</v>
      </c>
      <c r="D143" s="59">
        <f>+D124+D128+D133+D138</f>
        <v>0</v>
      </c>
    </row>
    <row r="144" spans="1:4" s="12" customFormat="1" ht="18" customHeight="1" thickBot="1">
      <c r="A144" s="60" t="s">
        <v>13</v>
      </c>
      <c r="B144" s="144" t="s">
        <v>266</v>
      </c>
      <c r="C144" s="59">
        <f>+C123+C143</f>
        <v>32643817</v>
      </c>
      <c r="D144" s="59">
        <f>+D123+D143</f>
        <v>30001993</v>
      </c>
    </row>
    <row r="145" spans="1:4" s="12" customFormat="1" ht="18" customHeight="1" thickBot="1">
      <c r="A145" s="61"/>
      <c r="B145" s="62"/>
      <c r="C145" s="48"/>
      <c r="D145" s="48"/>
    </row>
    <row r="146" spans="1:6" s="12" customFormat="1" ht="18" customHeight="1" thickBot="1">
      <c r="A146" s="63" t="s">
        <v>330</v>
      </c>
      <c r="B146" s="64"/>
      <c r="C146" s="65">
        <v>5</v>
      </c>
      <c r="D146" s="65">
        <v>6</v>
      </c>
      <c r="E146" s="20"/>
      <c r="F146" s="20"/>
    </row>
    <row r="147" spans="1:4" s="18" customFormat="1" ht="18" customHeight="1" thickBot="1">
      <c r="A147" s="63" t="s">
        <v>121</v>
      </c>
      <c r="B147" s="64"/>
      <c r="C147" s="65"/>
      <c r="D147" s="65"/>
    </row>
    <row r="148" spans="3:4" s="12" customFormat="1" ht="18" customHeight="1">
      <c r="C148" s="21"/>
      <c r="D148" s="21"/>
    </row>
    <row r="149" ht="15.75">
      <c r="D149" s="9"/>
    </row>
  </sheetData>
  <sheetProtection/>
  <mergeCells count="4">
    <mergeCell ref="A2:C2"/>
    <mergeCell ref="B3:C3"/>
    <mergeCell ref="A4:C4"/>
    <mergeCell ref="A5:B5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&amp;14Nagymányok Város Önkormányzata&amp;12
&amp;10
&amp;R&amp;"Times New Roman CE,Félkövér dőlt"&amp;11 9.4.1. melléklet az 1/2018. (III.6.) önkormányzati rendelethez</oddHeader>
  </headerFooter>
  <rowBreaks count="1" manualBreakCount="1">
    <brk id="88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149"/>
  <sheetViews>
    <sheetView tabSelected="1" workbookViewId="0" topLeftCell="A67">
      <selection activeCell="A2" sqref="A2:IV2"/>
    </sheetView>
  </sheetViews>
  <sheetFormatPr defaultColWidth="9.00390625" defaultRowHeight="12.75"/>
  <cols>
    <col min="1" max="1" width="7.625" style="8" customWidth="1"/>
    <col min="2" max="2" width="64.125" style="8" customWidth="1"/>
    <col min="3" max="3" width="19.125" style="9" customWidth="1"/>
    <col min="4" max="4" width="19.125" style="10" customWidth="1"/>
    <col min="5" max="16384" width="9.375" style="10" customWidth="1"/>
  </cols>
  <sheetData>
    <row r="1" ht="15.75">
      <c r="B1" s="8" t="s">
        <v>380</v>
      </c>
    </row>
    <row r="2" spans="1:4" s="12" customFormat="1" ht="48" customHeight="1">
      <c r="A2" s="246" t="s">
        <v>367</v>
      </c>
      <c r="B2" s="246"/>
      <c r="C2" s="246"/>
      <c r="D2" s="246"/>
    </row>
    <row r="3" spans="1:3" s="12" customFormat="1" ht="18" customHeight="1">
      <c r="A3" s="122"/>
      <c r="B3" s="244" t="s">
        <v>337</v>
      </c>
      <c r="C3" s="244"/>
    </row>
    <row r="4" spans="1:3" s="12" customFormat="1" ht="18" customHeight="1">
      <c r="A4" s="235" t="s">
        <v>1</v>
      </c>
      <c r="B4" s="235"/>
      <c r="C4" s="235"/>
    </row>
    <row r="5" spans="1:3" s="12" customFormat="1" ht="18" customHeight="1" thickBot="1">
      <c r="A5" s="236"/>
      <c r="B5" s="236"/>
      <c r="C5" s="13" t="s">
        <v>334</v>
      </c>
    </row>
    <row r="6" spans="1:4" s="12" customFormat="1" ht="38.25" customHeight="1" thickBot="1">
      <c r="A6" s="14" t="s">
        <v>41</v>
      </c>
      <c r="B6" s="145" t="s">
        <v>3</v>
      </c>
      <c r="C6" s="15" t="s">
        <v>307</v>
      </c>
      <c r="D6" s="15" t="s">
        <v>362</v>
      </c>
    </row>
    <row r="7" spans="1:4" s="18" customFormat="1" ht="18" customHeight="1" thickBot="1">
      <c r="A7" s="16">
        <v>1</v>
      </c>
      <c r="B7" s="146">
        <v>2</v>
      </c>
      <c r="C7" s="17">
        <v>3</v>
      </c>
      <c r="D7" s="17">
        <v>4</v>
      </c>
    </row>
    <row r="8" spans="1:4" s="18" customFormat="1" ht="18" customHeight="1" thickBot="1">
      <c r="A8" s="28" t="s">
        <v>4</v>
      </c>
      <c r="B8" s="126" t="s">
        <v>145</v>
      </c>
      <c r="C8" s="29">
        <f>SUM(C9:C12)</f>
        <v>0</v>
      </c>
      <c r="D8" s="29">
        <f>SUM(D9:D12)</f>
        <v>0</v>
      </c>
    </row>
    <row r="9" spans="1:4" s="18" customFormat="1" ht="27">
      <c r="A9" s="35" t="s">
        <v>65</v>
      </c>
      <c r="B9" s="93" t="s">
        <v>313</v>
      </c>
      <c r="C9" s="30"/>
      <c r="D9" s="30"/>
    </row>
    <row r="10" spans="1:4" s="18" customFormat="1" ht="27">
      <c r="A10" s="36" t="s">
        <v>66</v>
      </c>
      <c r="B10" s="66" t="s">
        <v>314</v>
      </c>
      <c r="C10" s="30"/>
      <c r="D10" s="30"/>
    </row>
    <row r="11" spans="1:4" s="18" customFormat="1" ht="27">
      <c r="A11" s="36" t="s">
        <v>67</v>
      </c>
      <c r="B11" s="66" t="s">
        <v>315</v>
      </c>
      <c r="C11" s="30"/>
      <c r="D11" s="30"/>
    </row>
    <row r="12" spans="1:4" s="18" customFormat="1" ht="18.75">
      <c r="A12" s="36" t="s">
        <v>309</v>
      </c>
      <c r="B12" s="66" t="s">
        <v>316</v>
      </c>
      <c r="C12" s="30"/>
      <c r="D12" s="30"/>
    </row>
    <row r="13" spans="1:4" s="18" customFormat="1" ht="25.5">
      <c r="A13" s="36" t="s">
        <v>79</v>
      </c>
      <c r="B13" s="127" t="s">
        <v>318</v>
      </c>
      <c r="C13" s="32"/>
      <c r="D13" s="32"/>
    </row>
    <row r="14" spans="1:4" s="18" customFormat="1" ht="19.5" thickBot="1">
      <c r="A14" s="37" t="s">
        <v>310</v>
      </c>
      <c r="B14" s="66" t="s">
        <v>317</v>
      </c>
      <c r="C14" s="33"/>
      <c r="D14" s="33"/>
    </row>
    <row r="15" spans="1:4" s="18" customFormat="1" ht="19.5" thickBot="1">
      <c r="A15" s="34" t="s">
        <v>5</v>
      </c>
      <c r="B15" s="128" t="s">
        <v>347</v>
      </c>
      <c r="C15" s="29">
        <f>+C16+C17+C18+C19+C20</f>
        <v>0</v>
      </c>
      <c r="D15" s="29">
        <f>+D16+D17+D18+D19+D20</f>
        <v>0</v>
      </c>
    </row>
    <row r="16" spans="1:4" s="18" customFormat="1" ht="18" customHeight="1">
      <c r="A16" s="35" t="s">
        <v>71</v>
      </c>
      <c r="B16" s="93" t="s">
        <v>146</v>
      </c>
      <c r="C16" s="30"/>
      <c r="D16" s="30"/>
    </row>
    <row r="17" spans="1:4" s="18" customFormat="1" ht="18.75">
      <c r="A17" s="36" t="s">
        <v>72</v>
      </c>
      <c r="B17" s="66" t="s">
        <v>147</v>
      </c>
      <c r="C17" s="30"/>
      <c r="D17" s="30"/>
    </row>
    <row r="18" spans="1:4" s="18" customFormat="1" ht="27">
      <c r="A18" s="36" t="s">
        <v>73</v>
      </c>
      <c r="B18" s="66" t="s">
        <v>297</v>
      </c>
      <c r="C18" s="30"/>
      <c r="D18" s="30"/>
    </row>
    <row r="19" spans="1:4" s="18" customFormat="1" ht="27">
      <c r="A19" s="36" t="s">
        <v>74</v>
      </c>
      <c r="B19" s="66" t="s">
        <v>298</v>
      </c>
      <c r="C19" s="30"/>
      <c r="D19" s="30"/>
    </row>
    <row r="20" spans="1:4" s="18" customFormat="1" ht="25.5">
      <c r="A20" s="36" t="s">
        <v>75</v>
      </c>
      <c r="B20" s="27" t="s">
        <v>319</v>
      </c>
      <c r="C20" s="30"/>
      <c r="D20" s="30"/>
    </row>
    <row r="21" spans="1:4" s="18" customFormat="1" ht="19.5" thickBot="1">
      <c r="A21" s="37" t="s">
        <v>84</v>
      </c>
      <c r="B21" s="129" t="s">
        <v>148</v>
      </c>
      <c r="C21" s="30"/>
      <c r="D21" s="30"/>
    </row>
    <row r="22" spans="1:4" s="18" customFormat="1" ht="18" customHeight="1" thickBot="1">
      <c r="A22" s="34" t="s">
        <v>6</v>
      </c>
      <c r="B22" s="130" t="s">
        <v>348</v>
      </c>
      <c r="C22" s="29">
        <f>+C23+C24+C25+C26+C27</f>
        <v>0</v>
      </c>
      <c r="D22" s="29">
        <f>+D23+D24+D25+D26+D27</f>
        <v>0</v>
      </c>
    </row>
    <row r="23" spans="1:4" s="18" customFormat="1" ht="18.75">
      <c r="A23" s="35" t="s">
        <v>54</v>
      </c>
      <c r="B23" s="93" t="s">
        <v>311</v>
      </c>
      <c r="C23" s="30"/>
      <c r="D23" s="30"/>
    </row>
    <row r="24" spans="1:4" s="18" customFormat="1" ht="27">
      <c r="A24" s="36" t="s">
        <v>55</v>
      </c>
      <c r="B24" s="66" t="s">
        <v>149</v>
      </c>
      <c r="C24" s="30"/>
      <c r="D24" s="30"/>
    </row>
    <row r="25" spans="1:4" s="18" customFormat="1" ht="27">
      <c r="A25" s="36" t="s">
        <v>56</v>
      </c>
      <c r="B25" s="66" t="s">
        <v>299</v>
      </c>
      <c r="C25" s="30"/>
      <c r="D25" s="30"/>
    </row>
    <row r="26" spans="1:4" s="18" customFormat="1" ht="27">
      <c r="A26" s="36" t="s">
        <v>57</v>
      </c>
      <c r="B26" s="66" t="s">
        <v>300</v>
      </c>
      <c r="C26" s="30"/>
      <c r="D26" s="30"/>
    </row>
    <row r="27" spans="1:4" s="18" customFormat="1" ht="18.75">
      <c r="A27" s="36" t="s">
        <v>96</v>
      </c>
      <c r="B27" s="66" t="s">
        <v>150</v>
      </c>
      <c r="C27" s="30"/>
      <c r="D27" s="30"/>
    </row>
    <row r="28" spans="1:4" s="18" customFormat="1" ht="18" customHeight="1" thickBot="1">
      <c r="A28" s="37" t="s">
        <v>97</v>
      </c>
      <c r="B28" s="129" t="s">
        <v>151</v>
      </c>
      <c r="C28" s="30"/>
      <c r="D28" s="30"/>
    </row>
    <row r="29" spans="1:4" s="18" customFormat="1" ht="18" customHeight="1" thickBot="1">
      <c r="A29" s="34" t="s">
        <v>98</v>
      </c>
      <c r="B29" s="130" t="s">
        <v>152</v>
      </c>
      <c r="C29" s="29">
        <f>+C30+C33+C34+C35</f>
        <v>0</v>
      </c>
      <c r="D29" s="29">
        <f>+D30+D33+D34+D35</f>
        <v>0</v>
      </c>
    </row>
    <row r="30" spans="1:4" s="18" customFormat="1" ht="18" customHeight="1">
      <c r="A30" s="35" t="s">
        <v>153</v>
      </c>
      <c r="B30" s="93" t="s">
        <v>159</v>
      </c>
      <c r="C30" s="39"/>
      <c r="D30" s="39"/>
    </row>
    <row r="31" spans="1:4" s="18" customFormat="1" ht="18" customHeight="1">
      <c r="A31" s="36" t="s">
        <v>154</v>
      </c>
      <c r="B31" s="66" t="s">
        <v>321</v>
      </c>
      <c r="C31" s="30"/>
      <c r="D31" s="30"/>
    </row>
    <row r="32" spans="1:4" s="18" customFormat="1" ht="18" customHeight="1">
      <c r="A32" s="36" t="s">
        <v>155</v>
      </c>
      <c r="B32" s="66" t="s">
        <v>322</v>
      </c>
      <c r="C32" s="30"/>
      <c r="D32" s="30"/>
    </row>
    <row r="33" spans="1:4" s="18" customFormat="1" ht="18" customHeight="1">
      <c r="A33" s="36" t="s">
        <v>156</v>
      </c>
      <c r="B33" s="66" t="s">
        <v>323</v>
      </c>
      <c r="C33" s="30"/>
      <c r="D33" s="30"/>
    </row>
    <row r="34" spans="1:4" s="18" customFormat="1" ht="18.75">
      <c r="A34" s="36" t="s">
        <v>157</v>
      </c>
      <c r="B34" s="66" t="s">
        <v>160</v>
      </c>
      <c r="C34" s="30"/>
      <c r="D34" s="30"/>
    </row>
    <row r="35" spans="1:4" s="18" customFormat="1" ht="18" customHeight="1" thickBot="1">
      <c r="A35" s="37" t="s">
        <v>158</v>
      </c>
      <c r="B35" s="129" t="s">
        <v>161</v>
      </c>
      <c r="C35" s="30"/>
      <c r="D35" s="30"/>
    </row>
    <row r="36" spans="1:4" s="18" customFormat="1" ht="18" customHeight="1" thickBot="1">
      <c r="A36" s="34" t="s">
        <v>8</v>
      </c>
      <c r="B36" s="130" t="s">
        <v>162</v>
      </c>
      <c r="C36" s="29">
        <f>SUM(C37:C46)</f>
        <v>3000000</v>
      </c>
      <c r="D36" s="29">
        <f>SUM(D37:D46)</f>
        <v>3260943</v>
      </c>
    </row>
    <row r="37" spans="1:4" s="18" customFormat="1" ht="18" customHeight="1">
      <c r="A37" s="35" t="s">
        <v>58</v>
      </c>
      <c r="B37" s="93" t="s">
        <v>165</v>
      </c>
      <c r="C37" s="30"/>
      <c r="D37" s="30"/>
    </row>
    <row r="38" spans="1:4" s="18" customFormat="1" ht="18" customHeight="1">
      <c r="A38" s="36" t="s">
        <v>59</v>
      </c>
      <c r="B38" s="66" t="s">
        <v>324</v>
      </c>
      <c r="C38" s="30">
        <v>2489764</v>
      </c>
      <c r="D38" s="226">
        <v>2715560</v>
      </c>
    </row>
    <row r="39" spans="1:4" s="18" customFormat="1" ht="18" customHeight="1">
      <c r="A39" s="36" t="s">
        <v>60</v>
      </c>
      <c r="B39" s="66" t="s">
        <v>325</v>
      </c>
      <c r="C39" s="30"/>
      <c r="D39" s="30">
        <v>1135</v>
      </c>
    </row>
    <row r="40" spans="1:4" s="18" customFormat="1" ht="18" customHeight="1">
      <c r="A40" s="36" t="s">
        <v>100</v>
      </c>
      <c r="B40" s="66" t="s">
        <v>326</v>
      </c>
      <c r="C40" s="30"/>
      <c r="D40" s="30"/>
    </row>
    <row r="41" spans="1:4" s="18" customFormat="1" ht="18" customHeight="1">
      <c r="A41" s="36" t="s">
        <v>101</v>
      </c>
      <c r="B41" s="66" t="s">
        <v>327</v>
      </c>
      <c r="C41" s="30"/>
      <c r="D41" s="30"/>
    </row>
    <row r="42" spans="1:4" s="18" customFormat="1" ht="18" customHeight="1">
      <c r="A42" s="36" t="s">
        <v>102</v>
      </c>
      <c r="B42" s="66" t="s">
        <v>328</v>
      </c>
      <c r="C42" s="30">
        <v>510236</v>
      </c>
      <c r="D42" s="30">
        <v>539912</v>
      </c>
    </row>
    <row r="43" spans="1:4" s="18" customFormat="1" ht="18" customHeight="1">
      <c r="A43" s="36" t="s">
        <v>103</v>
      </c>
      <c r="B43" s="66" t="s">
        <v>166</v>
      </c>
      <c r="C43" s="30"/>
      <c r="D43" s="30"/>
    </row>
    <row r="44" spans="1:4" s="18" customFormat="1" ht="18" customHeight="1">
      <c r="A44" s="36" t="s">
        <v>104</v>
      </c>
      <c r="B44" s="66" t="s">
        <v>167</v>
      </c>
      <c r="C44" s="30"/>
      <c r="D44" s="30">
        <v>4336</v>
      </c>
    </row>
    <row r="45" spans="1:4" s="18" customFormat="1" ht="18" customHeight="1">
      <c r="A45" s="36" t="s">
        <v>163</v>
      </c>
      <c r="B45" s="66" t="s">
        <v>168</v>
      </c>
      <c r="C45" s="30"/>
      <c r="D45" s="30"/>
    </row>
    <row r="46" spans="1:4" s="18" customFormat="1" ht="18" customHeight="1" thickBot="1">
      <c r="A46" s="37" t="s">
        <v>164</v>
      </c>
      <c r="B46" s="129" t="s">
        <v>329</v>
      </c>
      <c r="C46" s="38"/>
      <c r="D46" s="38"/>
    </row>
    <row r="47" spans="1:4" s="18" customFormat="1" ht="18" customHeight="1" thickBot="1">
      <c r="A47" s="34" t="s">
        <v>9</v>
      </c>
      <c r="B47" s="130" t="s">
        <v>169</v>
      </c>
      <c r="C47" s="29">
        <f>SUM(C48:C52)</f>
        <v>0</v>
      </c>
      <c r="D47" s="29">
        <f>SUM(D48:D52)</f>
        <v>0</v>
      </c>
    </row>
    <row r="48" spans="1:4" s="18" customFormat="1" ht="18" customHeight="1">
      <c r="A48" s="35" t="s">
        <v>61</v>
      </c>
      <c r="B48" s="93" t="s">
        <v>173</v>
      </c>
      <c r="C48" s="30"/>
      <c r="D48" s="30"/>
    </row>
    <row r="49" spans="1:4" s="18" customFormat="1" ht="18" customHeight="1">
      <c r="A49" s="36" t="s">
        <v>62</v>
      </c>
      <c r="B49" s="66" t="s">
        <v>174</v>
      </c>
      <c r="C49" s="30"/>
      <c r="D49" s="30"/>
    </row>
    <row r="50" spans="1:4" s="18" customFormat="1" ht="18" customHeight="1">
      <c r="A50" s="36" t="s">
        <v>170</v>
      </c>
      <c r="B50" s="66" t="s">
        <v>175</v>
      </c>
      <c r="C50" s="30"/>
      <c r="D50" s="30"/>
    </row>
    <row r="51" spans="1:4" s="18" customFormat="1" ht="18" customHeight="1">
      <c r="A51" s="36" t="s">
        <v>171</v>
      </c>
      <c r="B51" s="66" t="s">
        <v>176</v>
      </c>
      <c r="C51" s="30"/>
      <c r="D51" s="30"/>
    </row>
    <row r="52" spans="1:4" s="18" customFormat="1" ht="18" customHeight="1" thickBot="1">
      <c r="A52" s="37" t="s">
        <v>172</v>
      </c>
      <c r="B52" s="129" t="s">
        <v>177</v>
      </c>
      <c r="C52" s="30"/>
      <c r="D52" s="30"/>
    </row>
    <row r="53" spans="1:4" s="18" customFormat="1" ht="26.25" thickBot="1">
      <c r="A53" s="34" t="s">
        <v>105</v>
      </c>
      <c r="B53" s="130" t="s">
        <v>320</v>
      </c>
      <c r="C53" s="29">
        <f>SUM(C54:C56)</f>
        <v>0</v>
      </c>
      <c r="D53" s="29">
        <f>SUM(D54:D56)</f>
        <v>0</v>
      </c>
    </row>
    <row r="54" spans="1:4" s="18" customFormat="1" ht="27">
      <c r="A54" s="35" t="s">
        <v>63</v>
      </c>
      <c r="B54" s="93" t="s">
        <v>303</v>
      </c>
      <c r="C54" s="30"/>
      <c r="D54" s="30"/>
    </row>
    <row r="55" spans="1:4" s="18" customFormat="1" ht="27">
      <c r="A55" s="36" t="s">
        <v>64</v>
      </c>
      <c r="B55" s="66" t="s">
        <v>304</v>
      </c>
      <c r="C55" s="30"/>
      <c r="D55" s="30"/>
    </row>
    <row r="56" spans="1:4" s="18" customFormat="1" ht="18.75">
      <c r="A56" s="36" t="s">
        <v>180</v>
      </c>
      <c r="B56" s="66" t="s">
        <v>178</v>
      </c>
      <c r="C56" s="30"/>
      <c r="D56" s="30"/>
    </row>
    <row r="57" spans="1:4" s="18" customFormat="1" ht="19.5" thickBot="1">
      <c r="A57" s="37" t="s">
        <v>181</v>
      </c>
      <c r="B57" s="129" t="s">
        <v>179</v>
      </c>
      <c r="C57" s="30"/>
      <c r="D57" s="30"/>
    </row>
    <row r="58" spans="1:4" s="18" customFormat="1" ht="18" customHeight="1" thickBot="1">
      <c r="A58" s="34" t="s">
        <v>11</v>
      </c>
      <c r="B58" s="128" t="s">
        <v>182</v>
      </c>
      <c r="C58" s="29">
        <f>SUM(C59:C61)</f>
        <v>0</v>
      </c>
      <c r="D58" s="29">
        <f>SUM(D59:D61)</f>
        <v>0</v>
      </c>
    </row>
    <row r="59" spans="1:4" s="18" customFormat="1" ht="27">
      <c r="A59" s="35" t="s">
        <v>106</v>
      </c>
      <c r="B59" s="93" t="s">
        <v>305</v>
      </c>
      <c r="C59" s="30"/>
      <c r="D59" s="30"/>
    </row>
    <row r="60" spans="1:4" s="18" customFormat="1" ht="18.75">
      <c r="A60" s="36" t="s">
        <v>107</v>
      </c>
      <c r="B60" s="66" t="s">
        <v>306</v>
      </c>
      <c r="C60" s="30"/>
      <c r="D60" s="30"/>
    </row>
    <row r="61" spans="1:4" s="18" customFormat="1" ht="18.75">
      <c r="A61" s="36" t="s">
        <v>125</v>
      </c>
      <c r="B61" s="66" t="s">
        <v>184</v>
      </c>
      <c r="C61" s="30"/>
      <c r="D61" s="30"/>
    </row>
    <row r="62" spans="1:4" s="18" customFormat="1" ht="19.5" thickBot="1">
      <c r="A62" s="37" t="s">
        <v>183</v>
      </c>
      <c r="B62" s="129" t="s">
        <v>185</v>
      </c>
      <c r="C62" s="30"/>
      <c r="D62" s="30"/>
    </row>
    <row r="63" spans="1:4" s="18" customFormat="1" ht="19.5" thickBot="1">
      <c r="A63" s="34" t="s">
        <v>12</v>
      </c>
      <c r="B63" s="130" t="s">
        <v>186</v>
      </c>
      <c r="C63" s="29">
        <f>+C8+C15+C22+C29+C36+C47+C53+C58</f>
        <v>3000000</v>
      </c>
      <c r="D63" s="29">
        <f>+D8+D15+D22+D29+D36+D47+D53+D58</f>
        <v>3260943</v>
      </c>
    </row>
    <row r="64" spans="1:4" s="18" customFormat="1" ht="18" customHeight="1" thickBot="1">
      <c r="A64" s="40" t="s">
        <v>288</v>
      </c>
      <c r="B64" s="128" t="s">
        <v>349</v>
      </c>
      <c r="C64" s="29">
        <f>SUM(C65:C67)</f>
        <v>0</v>
      </c>
      <c r="D64" s="29">
        <f>SUM(D65:D67)</f>
        <v>0</v>
      </c>
    </row>
    <row r="65" spans="1:4" s="18" customFormat="1" ht="18" customHeight="1">
      <c r="A65" s="35" t="s">
        <v>215</v>
      </c>
      <c r="B65" s="93" t="s">
        <v>187</v>
      </c>
      <c r="C65" s="30"/>
      <c r="D65" s="30"/>
    </row>
    <row r="66" spans="1:4" s="18" customFormat="1" ht="27">
      <c r="A66" s="36" t="s">
        <v>224</v>
      </c>
      <c r="B66" s="66" t="s">
        <v>188</v>
      </c>
      <c r="C66" s="30"/>
      <c r="D66" s="30"/>
    </row>
    <row r="67" spans="1:4" s="18" customFormat="1" ht="19.5" thickBot="1">
      <c r="A67" s="37" t="s">
        <v>225</v>
      </c>
      <c r="B67" s="131" t="s">
        <v>189</v>
      </c>
      <c r="C67" s="30"/>
      <c r="D67" s="30"/>
    </row>
    <row r="68" spans="1:4" s="18" customFormat="1" ht="18" customHeight="1" thickBot="1">
      <c r="A68" s="40" t="s">
        <v>190</v>
      </c>
      <c r="B68" s="128" t="s">
        <v>191</v>
      </c>
      <c r="C68" s="29">
        <f>SUM(C69:C72)</f>
        <v>0</v>
      </c>
      <c r="D68" s="29">
        <f>SUM(D69:D72)</f>
        <v>0</v>
      </c>
    </row>
    <row r="69" spans="1:4" s="18" customFormat="1" ht="18.75">
      <c r="A69" s="35" t="s">
        <v>88</v>
      </c>
      <c r="B69" s="93" t="s">
        <v>192</v>
      </c>
      <c r="C69" s="30"/>
      <c r="D69" s="30"/>
    </row>
    <row r="70" spans="1:4" s="18" customFormat="1" ht="18.75">
      <c r="A70" s="36" t="s">
        <v>89</v>
      </c>
      <c r="B70" s="66" t="s">
        <v>193</v>
      </c>
      <c r="C70" s="30"/>
      <c r="D70" s="30"/>
    </row>
    <row r="71" spans="1:4" s="18" customFormat="1" ht="18.75">
      <c r="A71" s="36" t="s">
        <v>216</v>
      </c>
      <c r="B71" s="66" t="s">
        <v>194</v>
      </c>
      <c r="C71" s="30"/>
      <c r="D71" s="30"/>
    </row>
    <row r="72" spans="1:4" s="18" customFormat="1" ht="19.5" thickBot="1">
      <c r="A72" s="37" t="s">
        <v>217</v>
      </c>
      <c r="B72" s="129" t="s">
        <v>195</v>
      </c>
      <c r="C72" s="30"/>
      <c r="D72" s="30"/>
    </row>
    <row r="73" spans="1:4" s="18" customFormat="1" ht="18" customHeight="1" thickBot="1">
      <c r="A73" s="40" t="s">
        <v>196</v>
      </c>
      <c r="B73" s="128" t="s">
        <v>197</v>
      </c>
      <c r="C73" s="29">
        <f>SUM(C74:C75)</f>
        <v>696579</v>
      </c>
      <c r="D73" s="29">
        <f>SUM(D74:D75)</f>
        <v>696579</v>
      </c>
    </row>
    <row r="74" spans="1:4" s="18" customFormat="1" ht="18" customHeight="1">
      <c r="A74" s="35" t="s">
        <v>218</v>
      </c>
      <c r="B74" s="93" t="s">
        <v>198</v>
      </c>
      <c r="C74" s="30">
        <v>696579</v>
      </c>
      <c r="D74" s="30">
        <v>696579</v>
      </c>
    </row>
    <row r="75" spans="1:4" s="18" customFormat="1" ht="18" customHeight="1" thickBot="1">
      <c r="A75" s="37" t="s">
        <v>219</v>
      </c>
      <c r="B75" s="93" t="s">
        <v>354</v>
      </c>
      <c r="C75" s="30">
        <v>0</v>
      </c>
      <c r="D75" s="30">
        <v>0</v>
      </c>
    </row>
    <row r="76" spans="1:4" s="18" customFormat="1" ht="18" customHeight="1" thickBot="1">
      <c r="A76" s="40" t="s">
        <v>199</v>
      </c>
      <c r="B76" s="128" t="s">
        <v>200</v>
      </c>
      <c r="C76" s="29">
        <f>SUM(C77:C79)</f>
        <v>28947238</v>
      </c>
      <c r="D76" s="29">
        <f>SUM(D77:D79)</f>
        <v>26044471</v>
      </c>
    </row>
    <row r="77" spans="1:4" s="18" customFormat="1" ht="18" customHeight="1">
      <c r="A77" s="35" t="s">
        <v>220</v>
      </c>
      <c r="B77" s="93" t="s">
        <v>335</v>
      </c>
      <c r="C77" s="30"/>
      <c r="D77" s="30"/>
    </row>
    <row r="78" spans="1:4" s="18" customFormat="1" ht="18" customHeight="1">
      <c r="A78" s="36" t="s">
        <v>221</v>
      </c>
      <c r="B78" s="66" t="s">
        <v>201</v>
      </c>
      <c r="C78" s="30"/>
      <c r="D78" s="30"/>
    </row>
    <row r="79" spans="1:4" s="18" customFormat="1" ht="18" customHeight="1" thickBot="1">
      <c r="A79" s="37" t="s">
        <v>222</v>
      </c>
      <c r="B79" s="129" t="s">
        <v>346</v>
      </c>
      <c r="C79" s="30">
        <v>28947238</v>
      </c>
      <c r="D79" s="232">
        <v>26044471</v>
      </c>
    </row>
    <row r="80" spans="1:4" s="18" customFormat="1" ht="18" customHeight="1" thickBot="1">
      <c r="A80" s="40" t="s">
        <v>203</v>
      </c>
      <c r="B80" s="128" t="s">
        <v>223</v>
      </c>
      <c r="C80" s="29">
        <f>SUM(C81:C84)</f>
        <v>0</v>
      </c>
      <c r="D80" s="29">
        <f>SUM(D81:D84)</f>
        <v>0</v>
      </c>
    </row>
    <row r="81" spans="1:4" s="18" customFormat="1" ht="18" customHeight="1">
      <c r="A81" s="41" t="s">
        <v>204</v>
      </c>
      <c r="B81" s="93" t="s">
        <v>205</v>
      </c>
      <c r="C81" s="30"/>
      <c r="D81" s="30"/>
    </row>
    <row r="82" spans="1:4" s="18" customFormat="1" ht="30">
      <c r="A82" s="42" t="s">
        <v>206</v>
      </c>
      <c r="B82" s="66" t="s">
        <v>207</v>
      </c>
      <c r="C82" s="30"/>
      <c r="D82" s="30"/>
    </row>
    <row r="83" spans="1:4" s="18" customFormat="1" ht="20.25" customHeight="1">
      <c r="A83" s="42" t="s">
        <v>208</v>
      </c>
      <c r="B83" s="66" t="s">
        <v>209</v>
      </c>
      <c r="C83" s="30"/>
      <c r="D83" s="30"/>
    </row>
    <row r="84" spans="1:4" s="18" customFormat="1" ht="18" customHeight="1" thickBot="1">
      <c r="A84" s="43" t="s">
        <v>210</v>
      </c>
      <c r="B84" s="129" t="s">
        <v>211</v>
      </c>
      <c r="C84" s="30"/>
      <c r="D84" s="30"/>
    </row>
    <row r="85" spans="1:4" s="18" customFormat="1" ht="18" customHeight="1" thickBot="1">
      <c r="A85" s="40" t="s">
        <v>212</v>
      </c>
      <c r="B85" s="128" t="s">
        <v>345</v>
      </c>
      <c r="C85" s="30"/>
      <c r="D85" s="30"/>
    </row>
    <row r="86" spans="1:4" s="18" customFormat="1" ht="19.5" thickBot="1">
      <c r="A86" s="40" t="s">
        <v>213</v>
      </c>
      <c r="B86" s="132" t="s">
        <v>214</v>
      </c>
      <c r="C86" s="29">
        <f>+C64+C68+C73+C76+C80+C85</f>
        <v>29643817</v>
      </c>
      <c r="D86" s="29">
        <f>+D64+D68+D73+D76+D80+D85</f>
        <v>26741050</v>
      </c>
    </row>
    <row r="87" spans="1:4" s="18" customFormat="1" ht="18" customHeight="1" thickBot="1">
      <c r="A87" s="45" t="s">
        <v>226</v>
      </c>
      <c r="B87" s="133" t="s">
        <v>293</v>
      </c>
      <c r="C87" s="29">
        <f>+C63+C86</f>
        <v>32643817</v>
      </c>
      <c r="D87" s="29">
        <f>+D63+D86</f>
        <v>30001993</v>
      </c>
    </row>
    <row r="88" spans="1:4" s="18" customFormat="1" ht="19.5" thickBot="1">
      <c r="A88" s="46"/>
      <c r="B88" s="134"/>
      <c r="C88" s="47"/>
      <c r="D88" s="47"/>
    </row>
    <row r="89" spans="1:4" s="12" customFormat="1" ht="18" customHeight="1" thickBot="1">
      <c r="A89" s="49" t="s">
        <v>36</v>
      </c>
      <c r="B89" s="135"/>
      <c r="C89" s="50"/>
      <c r="D89" s="50"/>
    </row>
    <row r="90" spans="1:4" s="19" customFormat="1" ht="18" customHeight="1" thickBot="1">
      <c r="A90" s="51" t="s">
        <v>4</v>
      </c>
      <c r="B90" s="136" t="s">
        <v>343</v>
      </c>
      <c r="C90" s="52">
        <f>SUM(C91:C95)</f>
        <v>32358015</v>
      </c>
      <c r="D90" s="52">
        <f>SUM(D91:D95)</f>
        <v>29751483</v>
      </c>
    </row>
    <row r="91" spans="1:4" s="12" customFormat="1" ht="18" customHeight="1">
      <c r="A91" s="53" t="s">
        <v>65</v>
      </c>
      <c r="B91" s="137" t="s">
        <v>32</v>
      </c>
      <c r="C91" s="54">
        <v>18801975</v>
      </c>
      <c r="D91" s="54">
        <v>16403788</v>
      </c>
    </row>
    <row r="92" spans="1:4" s="18" customFormat="1" ht="18" customHeight="1">
      <c r="A92" s="36" t="s">
        <v>66</v>
      </c>
      <c r="B92" s="68" t="s">
        <v>108</v>
      </c>
      <c r="C92" s="31">
        <v>3930395</v>
      </c>
      <c r="D92" s="31">
        <v>3284106</v>
      </c>
    </row>
    <row r="93" spans="1:4" s="12" customFormat="1" ht="18" customHeight="1">
      <c r="A93" s="36" t="s">
        <v>67</v>
      </c>
      <c r="B93" s="68" t="s">
        <v>87</v>
      </c>
      <c r="C93" s="38">
        <v>9625645</v>
      </c>
      <c r="D93" s="38">
        <v>10063589</v>
      </c>
    </row>
    <row r="94" spans="1:4" s="12" customFormat="1" ht="18" customHeight="1">
      <c r="A94" s="36" t="s">
        <v>68</v>
      </c>
      <c r="B94" s="138" t="s">
        <v>109</v>
      </c>
      <c r="C94" s="38"/>
      <c r="D94" s="38"/>
    </row>
    <row r="95" spans="1:4" s="12" customFormat="1" ht="18" customHeight="1">
      <c r="A95" s="36" t="s">
        <v>79</v>
      </c>
      <c r="B95" s="139" t="s">
        <v>110</v>
      </c>
      <c r="C95" s="38">
        <f>SUM(C96:C105)</f>
        <v>0</v>
      </c>
      <c r="D95" s="38">
        <f>SUM(D96:D105)</f>
        <v>0</v>
      </c>
    </row>
    <row r="96" spans="1:4" s="12" customFormat="1" ht="18" customHeight="1">
      <c r="A96" s="36" t="s">
        <v>69</v>
      </c>
      <c r="B96" s="68" t="s">
        <v>229</v>
      </c>
      <c r="C96" s="69"/>
      <c r="D96" s="69"/>
    </row>
    <row r="97" spans="1:4" s="12" customFormat="1" ht="18" customHeight="1">
      <c r="A97" s="36" t="s">
        <v>70</v>
      </c>
      <c r="B97" s="70" t="s">
        <v>230</v>
      </c>
      <c r="C97" s="69"/>
      <c r="D97" s="69"/>
    </row>
    <row r="98" spans="1:4" s="12" customFormat="1" ht="18" customHeight="1">
      <c r="A98" s="36" t="s">
        <v>80</v>
      </c>
      <c r="B98" s="68" t="s">
        <v>231</v>
      </c>
      <c r="C98" s="69"/>
      <c r="D98" s="69"/>
    </row>
    <row r="99" spans="1:4" s="12" customFormat="1" ht="18" customHeight="1">
      <c r="A99" s="36" t="s">
        <v>81</v>
      </c>
      <c r="B99" s="68" t="s">
        <v>350</v>
      </c>
      <c r="C99" s="69"/>
      <c r="D99" s="69"/>
    </row>
    <row r="100" spans="1:4" s="12" customFormat="1" ht="18" customHeight="1">
      <c r="A100" s="36" t="s">
        <v>82</v>
      </c>
      <c r="B100" s="70" t="s">
        <v>233</v>
      </c>
      <c r="C100" s="69"/>
      <c r="D100" s="69"/>
    </row>
    <row r="101" spans="1:4" s="12" customFormat="1" ht="18" customHeight="1">
      <c r="A101" s="36" t="s">
        <v>83</v>
      </c>
      <c r="B101" s="70" t="s">
        <v>234</v>
      </c>
      <c r="C101" s="69"/>
      <c r="D101" s="69"/>
    </row>
    <row r="102" spans="1:4" s="12" customFormat="1" ht="18" customHeight="1">
      <c r="A102" s="36" t="s">
        <v>85</v>
      </c>
      <c r="B102" s="68" t="s">
        <v>351</v>
      </c>
      <c r="C102" s="69"/>
      <c r="D102" s="69"/>
    </row>
    <row r="103" spans="1:4" s="12" customFormat="1" ht="18" customHeight="1">
      <c r="A103" s="55" t="s">
        <v>111</v>
      </c>
      <c r="B103" s="71" t="s">
        <v>236</v>
      </c>
      <c r="C103" s="69"/>
      <c r="D103" s="69"/>
    </row>
    <row r="104" spans="1:4" s="12" customFormat="1" ht="18" customHeight="1">
      <c r="A104" s="36" t="s">
        <v>227</v>
      </c>
      <c r="B104" s="71" t="s">
        <v>237</v>
      </c>
      <c r="C104" s="69"/>
      <c r="D104" s="69"/>
    </row>
    <row r="105" spans="1:4" s="12" customFormat="1" ht="18" customHeight="1" thickBot="1">
      <c r="A105" s="56" t="s">
        <v>228</v>
      </c>
      <c r="B105" s="72" t="s">
        <v>238</v>
      </c>
      <c r="C105" s="73"/>
      <c r="D105" s="73"/>
    </row>
    <row r="106" spans="1:4" s="12" customFormat="1" ht="18" customHeight="1" thickBot="1">
      <c r="A106" s="34" t="s">
        <v>5</v>
      </c>
      <c r="B106" s="140" t="s">
        <v>344</v>
      </c>
      <c r="C106" s="29">
        <f>+C107+C109+C111</f>
        <v>285802</v>
      </c>
      <c r="D106" s="29">
        <f>+D107+D109+D111</f>
        <v>250510</v>
      </c>
    </row>
    <row r="107" spans="1:4" s="12" customFormat="1" ht="18" customHeight="1">
      <c r="A107" s="35" t="s">
        <v>71</v>
      </c>
      <c r="B107" s="68" t="s">
        <v>124</v>
      </c>
      <c r="C107" s="30">
        <v>285802</v>
      </c>
      <c r="D107" s="30">
        <v>250510</v>
      </c>
    </row>
    <row r="108" spans="1:4" s="12" customFormat="1" ht="18" customHeight="1">
      <c r="A108" s="35" t="s">
        <v>72</v>
      </c>
      <c r="B108" s="71" t="s">
        <v>242</v>
      </c>
      <c r="C108" s="74"/>
      <c r="D108" s="74"/>
    </row>
    <row r="109" spans="1:4" s="12" customFormat="1" ht="18" customHeight="1">
      <c r="A109" s="35" t="s">
        <v>73</v>
      </c>
      <c r="B109" s="71" t="s">
        <v>112</v>
      </c>
      <c r="C109" s="31"/>
      <c r="D109" s="31"/>
    </row>
    <row r="110" spans="1:4" s="12" customFormat="1" ht="18" customHeight="1">
      <c r="A110" s="35" t="s">
        <v>74</v>
      </c>
      <c r="B110" s="71" t="s">
        <v>243</v>
      </c>
      <c r="C110" s="57"/>
      <c r="D110" s="57"/>
    </row>
    <row r="111" spans="1:4" s="12" customFormat="1" ht="18" customHeight="1">
      <c r="A111" s="35" t="s">
        <v>75</v>
      </c>
      <c r="B111" s="141" t="s">
        <v>126</v>
      </c>
      <c r="C111" s="57">
        <f>SUM(C112:C119)</f>
        <v>0</v>
      </c>
      <c r="D111" s="57">
        <f>SUM(D112:D119)</f>
        <v>0</v>
      </c>
    </row>
    <row r="112" spans="1:4" s="12" customFormat="1" ht="25.5">
      <c r="A112" s="35" t="s">
        <v>84</v>
      </c>
      <c r="B112" s="142" t="s">
        <v>301</v>
      </c>
      <c r="C112" s="57"/>
      <c r="D112" s="57"/>
    </row>
    <row r="113" spans="1:4" s="12" customFormat="1" ht="25.5">
      <c r="A113" s="35" t="s">
        <v>86</v>
      </c>
      <c r="B113" s="75" t="s">
        <v>248</v>
      </c>
      <c r="C113" s="76"/>
      <c r="D113" s="76"/>
    </row>
    <row r="114" spans="1:4" s="12" customFormat="1" ht="25.5">
      <c r="A114" s="35" t="s">
        <v>113</v>
      </c>
      <c r="B114" s="68" t="s">
        <v>232</v>
      </c>
      <c r="C114" s="76"/>
      <c r="D114" s="76"/>
    </row>
    <row r="115" spans="1:4" s="12" customFormat="1" ht="18.75">
      <c r="A115" s="35" t="s">
        <v>114</v>
      </c>
      <c r="B115" s="68" t="s">
        <v>247</v>
      </c>
      <c r="C115" s="76"/>
      <c r="D115" s="76"/>
    </row>
    <row r="116" spans="1:4" s="12" customFormat="1" ht="18.75">
      <c r="A116" s="35" t="s">
        <v>115</v>
      </c>
      <c r="B116" s="68" t="s">
        <v>246</v>
      </c>
      <c r="C116" s="76"/>
      <c r="D116" s="76"/>
    </row>
    <row r="117" spans="1:4" s="12" customFormat="1" ht="25.5">
      <c r="A117" s="35" t="s">
        <v>239</v>
      </c>
      <c r="B117" s="68" t="s">
        <v>235</v>
      </c>
      <c r="C117" s="76"/>
      <c r="D117" s="76"/>
    </row>
    <row r="118" spans="1:4" s="12" customFormat="1" ht="18.75">
      <c r="A118" s="35" t="s">
        <v>240</v>
      </c>
      <c r="B118" s="68" t="s">
        <v>245</v>
      </c>
      <c r="C118" s="76"/>
      <c r="D118" s="76"/>
    </row>
    <row r="119" spans="1:4" s="12" customFormat="1" ht="26.25" thickBot="1">
      <c r="A119" s="55" t="s">
        <v>241</v>
      </c>
      <c r="B119" s="68" t="s">
        <v>244</v>
      </c>
      <c r="C119" s="77"/>
      <c r="D119" s="77"/>
    </row>
    <row r="120" spans="1:4" s="12" customFormat="1" ht="18" customHeight="1" thickBot="1">
      <c r="A120" s="34" t="s">
        <v>6</v>
      </c>
      <c r="B120" s="130" t="s">
        <v>249</v>
      </c>
      <c r="C120" s="29">
        <f>+C121+C122</f>
        <v>0</v>
      </c>
      <c r="D120" s="29">
        <f>+D121+D122</f>
        <v>0</v>
      </c>
    </row>
    <row r="121" spans="1:4" s="12" customFormat="1" ht="18" customHeight="1">
      <c r="A121" s="35" t="s">
        <v>54</v>
      </c>
      <c r="B121" s="75" t="s">
        <v>37</v>
      </c>
      <c r="C121" s="30"/>
      <c r="D121" s="30"/>
    </row>
    <row r="122" spans="1:4" s="12" customFormat="1" ht="18" customHeight="1" thickBot="1">
      <c r="A122" s="37" t="s">
        <v>55</v>
      </c>
      <c r="B122" s="71" t="s">
        <v>38</v>
      </c>
      <c r="C122" s="38"/>
      <c r="D122" s="38"/>
    </row>
    <row r="123" spans="1:4" s="12" customFormat="1" ht="18" customHeight="1" thickBot="1">
      <c r="A123" s="34" t="s">
        <v>7</v>
      </c>
      <c r="B123" s="130" t="s">
        <v>250</v>
      </c>
      <c r="C123" s="29">
        <f>+C90+C106+C120</f>
        <v>32643817</v>
      </c>
      <c r="D123" s="29">
        <f>+D90+D106+D120</f>
        <v>30001993</v>
      </c>
    </row>
    <row r="124" spans="1:4" s="12" customFormat="1" ht="18" customHeight="1" thickBot="1">
      <c r="A124" s="34" t="s">
        <v>8</v>
      </c>
      <c r="B124" s="130" t="s">
        <v>352</v>
      </c>
      <c r="C124" s="29">
        <f>+C125+C126+C127</f>
        <v>0</v>
      </c>
      <c r="D124" s="29">
        <f>+D125+D126+D127</f>
        <v>0</v>
      </c>
    </row>
    <row r="125" spans="1:4" s="12" customFormat="1" ht="18" customHeight="1">
      <c r="A125" s="35" t="s">
        <v>58</v>
      </c>
      <c r="B125" s="75" t="s">
        <v>251</v>
      </c>
      <c r="C125" s="57"/>
      <c r="D125" s="57"/>
    </row>
    <row r="126" spans="1:4" s="12" customFormat="1" ht="18" customHeight="1">
      <c r="A126" s="35" t="s">
        <v>59</v>
      </c>
      <c r="B126" s="75" t="s">
        <v>353</v>
      </c>
      <c r="C126" s="57"/>
      <c r="D126" s="57"/>
    </row>
    <row r="127" spans="1:4" s="12" customFormat="1" ht="18" customHeight="1" thickBot="1">
      <c r="A127" s="55" t="s">
        <v>60</v>
      </c>
      <c r="B127" s="143" t="s">
        <v>252</v>
      </c>
      <c r="C127" s="57"/>
      <c r="D127" s="57"/>
    </row>
    <row r="128" spans="1:4" s="12" customFormat="1" ht="18" customHeight="1" thickBot="1">
      <c r="A128" s="34" t="s">
        <v>9</v>
      </c>
      <c r="B128" s="130" t="s">
        <v>287</v>
      </c>
      <c r="C128" s="29">
        <f>+C129+C130+C131+C132</f>
        <v>0</v>
      </c>
      <c r="D128" s="29">
        <f>+D129+D130+D131+D132</f>
        <v>0</v>
      </c>
    </row>
    <row r="129" spans="1:4" s="12" customFormat="1" ht="18" customHeight="1">
      <c r="A129" s="35" t="s">
        <v>61</v>
      </c>
      <c r="B129" s="75" t="s">
        <v>253</v>
      </c>
      <c r="C129" s="57"/>
      <c r="D129" s="57"/>
    </row>
    <row r="130" spans="1:4" s="12" customFormat="1" ht="18" customHeight="1">
      <c r="A130" s="35" t="s">
        <v>62</v>
      </c>
      <c r="B130" s="75" t="s">
        <v>254</v>
      </c>
      <c r="C130" s="57"/>
      <c r="D130" s="57"/>
    </row>
    <row r="131" spans="1:4" s="12" customFormat="1" ht="18" customHeight="1">
      <c r="A131" s="35" t="s">
        <v>170</v>
      </c>
      <c r="B131" s="75" t="s">
        <v>255</v>
      </c>
      <c r="C131" s="57"/>
      <c r="D131" s="57"/>
    </row>
    <row r="132" spans="1:4" s="12" customFormat="1" ht="18" customHeight="1" thickBot="1">
      <c r="A132" s="55" t="s">
        <v>171</v>
      </c>
      <c r="B132" s="143" t="s">
        <v>256</v>
      </c>
      <c r="C132" s="57"/>
      <c r="D132" s="57"/>
    </row>
    <row r="133" spans="1:4" s="12" customFormat="1" ht="18" customHeight="1" thickBot="1">
      <c r="A133" s="34" t="s">
        <v>10</v>
      </c>
      <c r="B133" s="130" t="s">
        <v>257</v>
      </c>
      <c r="C133" s="29">
        <f>SUM(C134:C137)</f>
        <v>0</v>
      </c>
      <c r="D133" s="29">
        <f>SUM(D134:D137)</f>
        <v>0</v>
      </c>
    </row>
    <row r="134" spans="1:4" s="12" customFormat="1" ht="18" customHeight="1">
      <c r="A134" s="35" t="s">
        <v>63</v>
      </c>
      <c r="B134" s="75" t="s">
        <v>258</v>
      </c>
      <c r="C134" s="57"/>
      <c r="D134" s="57"/>
    </row>
    <row r="135" spans="1:4" s="12" customFormat="1" ht="18" customHeight="1">
      <c r="A135" s="35" t="s">
        <v>64</v>
      </c>
      <c r="B135" s="75" t="s">
        <v>267</v>
      </c>
      <c r="C135" s="31"/>
      <c r="D135" s="31"/>
    </row>
    <row r="136" spans="1:4" s="12" customFormat="1" ht="18" customHeight="1">
      <c r="A136" s="35" t="s">
        <v>180</v>
      </c>
      <c r="B136" s="75" t="s">
        <v>259</v>
      </c>
      <c r="C136" s="57"/>
      <c r="D136" s="57"/>
    </row>
    <row r="137" spans="1:4" s="12" customFormat="1" ht="18" customHeight="1" thickBot="1">
      <c r="A137" s="55" t="s">
        <v>181</v>
      </c>
      <c r="B137" s="143" t="s">
        <v>312</v>
      </c>
      <c r="C137" s="57"/>
      <c r="D137" s="57"/>
    </row>
    <row r="138" spans="1:4" s="12" customFormat="1" ht="18" customHeight="1" thickBot="1">
      <c r="A138" s="34" t="s">
        <v>11</v>
      </c>
      <c r="B138" s="130" t="s">
        <v>260</v>
      </c>
      <c r="C138" s="58">
        <f>SUM(C139:C142)</f>
        <v>0</v>
      </c>
      <c r="D138" s="58">
        <f>SUM(D139:D142)</f>
        <v>0</v>
      </c>
    </row>
    <row r="139" spans="1:4" s="12" customFormat="1" ht="18" customHeight="1">
      <c r="A139" s="35" t="s">
        <v>106</v>
      </c>
      <c r="B139" s="75" t="s">
        <v>261</v>
      </c>
      <c r="C139" s="57"/>
      <c r="D139" s="57"/>
    </row>
    <row r="140" spans="1:4" s="12" customFormat="1" ht="18" customHeight="1">
      <c r="A140" s="35" t="s">
        <v>107</v>
      </c>
      <c r="B140" s="75" t="s">
        <v>262</v>
      </c>
      <c r="C140" s="57"/>
      <c r="D140" s="57"/>
    </row>
    <row r="141" spans="1:4" s="12" customFormat="1" ht="18" customHeight="1">
      <c r="A141" s="35" t="s">
        <v>125</v>
      </c>
      <c r="B141" s="75" t="s">
        <v>263</v>
      </c>
      <c r="C141" s="57"/>
      <c r="D141" s="57"/>
    </row>
    <row r="142" spans="1:4" s="12" customFormat="1" ht="18" customHeight="1" thickBot="1">
      <c r="A142" s="35" t="s">
        <v>183</v>
      </c>
      <c r="B142" s="75" t="s">
        <v>264</v>
      </c>
      <c r="C142" s="57"/>
      <c r="D142" s="57"/>
    </row>
    <row r="143" spans="1:4" s="12" customFormat="1" ht="18" customHeight="1" thickBot="1">
      <c r="A143" s="34" t="s">
        <v>12</v>
      </c>
      <c r="B143" s="130" t="s">
        <v>265</v>
      </c>
      <c r="C143" s="59">
        <f>+C124+C128+C133+C138</f>
        <v>0</v>
      </c>
      <c r="D143" s="59">
        <f>+D124+D128+D133+D138</f>
        <v>0</v>
      </c>
    </row>
    <row r="144" spans="1:4" s="12" customFormat="1" ht="18" customHeight="1" thickBot="1">
      <c r="A144" s="60" t="s">
        <v>13</v>
      </c>
      <c r="B144" s="144" t="s">
        <v>266</v>
      </c>
      <c r="C144" s="59">
        <f>+C123+C143</f>
        <v>32643817</v>
      </c>
      <c r="D144" s="59">
        <f>+D123+D143</f>
        <v>30001993</v>
      </c>
    </row>
    <row r="145" spans="1:4" s="12" customFormat="1" ht="18" customHeight="1" thickBot="1">
      <c r="A145" s="61"/>
      <c r="B145" s="62"/>
      <c r="C145" s="48"/>
      <c r="D145" s="48"/>
    </row>
    <row r="146" spans="1:6" s="12" customFormat="1" ht="18" customHeight="1" thickBot="1">
      <c r="A146" s="63" t="s">
        <v>330</v>
      </c>
      <c r="B146" s="64"/>
      <c r="C146" s="65">
        <v>5</v>
      </c>
      <c r="D146" s="65">
        <v>6</v>
      </c>
      <c r="E146" s="20"/>
      <c r="F146" s="20"/>
    </row>
    <row r="147" spans="1:4" s="18" customFormat="1" ht="18" customHeight="1" thickBot="1">
      <c r="A147" s="63" t="s">
        <v>121</v>
      </c>
      <c r="B147" s="64"/>
      <c r="C147" s="65"/>
      <c r="D147" s="65"/>
    </row>
    <row r="148" spans="3:4" s="12" customFormat="1" ht="18" customHeight="1">
      <c r="C148" s="21"/>
      <c r="D148" s="21"/>
    </row>
    <row r="149" ht="15.75">
      <c r="D149" s="9"/>
    </row>
  </sheetData>
  <sheetProtection/>
  <mergeCells count="4">
    <mergeCell ref="A2:D2"/>
    <mergeCell ref="B3:C3"/>
    <mergeCell ref="A4:C4"/>
    <mergeCell ref="A5:B5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&amp;14Nagymányok Város Önkormányzata&amp;12
&amp;10
&amp;R&amp;"Times New Roman CE,Félkövér dőlt"&amp;11 9.4.1. melléklet az 1/2018. (III.6.) önkormányzati rendelethez</oddHeader>
  </headerFooter>
  <rowBreaks count="1" manualBreakCount="1">
    <brk id="88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tabSelected="1" view="pageLayout" workbookViewId="0" topLeftCell="A1">
      <selection activeCell="A2" sqref="A2:IV2"/>
    </sheetView>
  </sheetViews>
  <sheetFormatPr defaultColWidth="9.00390625" defaultRowHeight="12.75"/>
  <cols>
    <col min="1" max="1" width="5.00390625" style="2" customWidth="1"/>
    <col min="2" max="2" width="21.625" style="3" customWidth="1"/>
    <col min="3" max="3" width="13.875" style="3" bestFit="1" customWidth="1"/>
    <col min="4" max="4" width="10.125" style="3" bestFit="1" customWidth="1"/>
    <col min="5" max="5" width="11.875" style="3" bestFit="1" customWidth="1"/>
    <col min="6" max="6" width="10.125" style="3" bestFit="1" customWidth="1"/>
    <col min="7" max="8" width="10.875" style="3" bestFit="1" customWidth="1"/>
    <col min="9" max="11" width="11.125" style="3" bestFit="1" customWidth="1"/>
    <col min="12" max="12" width="11.875" style="3" bestFit="1" customWidth="1"/>
    <col min="13" max="13" width="13.375" style="3" bestFit="1" customWidth="1"/>
    <col min="14" max="14" width="11.875" style="3" bestFit="1" customWidth="1"/>
    <col min="15" max="15" width="14.00390625" style="2" bestFit="1" customWidth="1"/>
    <col min="16" max="16384" width="9.375" style="3" customWidth="1"/>
  </cols>
  <sheetData>
    <row r="1" spans="1:15" s="23" customFormat="1" ht="36.75" customHeight="1">
      <c r="A1" s="252" t="s">
        <v>361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</row>
    <row r="2" spans="1:15" s="23" customFormat="1" ht="18" customHeight="1" thickBot="1">
      <c r="A2" s="94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6" t="s">
        <v>336</v>
      </c>
    </row>
    <row r="3" spans="1:15" s="24" customFormat="1" ht="18" customHeight="1" thickBot="1">
      <c r="A3" s="97" t="s">
        <v>2</v>
      </c>
      <c r="B3" s="98" t="s">
        <v>39</v>
      </c>
      <c r="C3" s="98" t="s">
        <v>42</v>
      </c>
      <c r="D3" s="98" t="s">
        <v>43</v>
      </c>
      <c r="E3" s="98" t="s">
        <v>44</v>
      </c>
      <c r="F3" s="98" t="s">
        <v>45</v>
      </c>
      <c r="G3" s="98" t="s">
        <v>46</v>
      </c>
      <c r="H3" s="98" t="s">
        <v>47</v>
      </c>
      <c r="I3" s="98" t="s">
        <v>48</v>
      </c>
      <c r="J3" s="98" t="s">
        <v>49</v>
      </c>
      <c r="K3" s="98" t="s">
        <v>50</v>
      </c>
      <c r="L3" s="98" t="s">
        <v>51</v>
      </c>
      <c r="M3" s="98" t="s">
        <v>52</v>
      </c>
      <c r="N3" s="98" t="s">
        <v>53</v>
      </c>
      <c r="O3" s="99" t="s">
        <v>34</v>
      </c>
    </row>
    <row r="4" spans="1:15" s="25" customFormat="1" ht="18" customHeight="1" thickBot="1">
      <c r="A4" s="100" t="s">
        <v>4</v>
      </c>
      <c r="B4" s="249" t="s">
        <v>35</v>
      </c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1"/>
    </row>
    <row r="5" spans="1:15" s="25" customFormat="1" ht="22.5">
      <c r="A5" s="101" t="s">
        <v>5</v>
      </c>
      <c r="B5" s="102" t="s">
        <v>268</v>
      </c>
      <c r="C5" s="103">
        <v>13983993</v>
      </c>
      <c r="D5" s="103">
        <v>13983993</v>
      </c>
      <c r="E5" s="103">
        <v>13983993</v>
      </c>
      <c r="F5" s="103">
        <v>13983993</v>
      </c>
      <c r="G5" s="103">
        <v>13983993</v>
      </c>
      <c r="H5" s="103">
        <v>13983993</v>
      </c>
      <c r="I5" s="103">
        <v>13983993</v>
      </c>
      <c r="J5" s="103">
        <v>13983993</v>
      </c>
      <c r="K5" s="103">
        <v>13983993</v>
      </c>
      <c r="L5" s="103">
        <v>13983993</v>
      </c>
      <c r="M5" s="103">
        <v>13983993</v>
      </c>
      <c r="N5" s="103">
        <v>14004002</v>
      </c>
      <c r="O5" s="104">
        <f aca="true" t="shared" si="0" ref="O5:O25">SUM(C5:N5)</f>
        <v>167827925</v>
      </c>
    </row>
    <row r="6" spans="1:15" s="26" customFormat="1" ht="33.75">
      <c r="A6" s="105" t="s">
        <v>6</v>
      </c>
      <c r="B6" s="106" t="s">
        <v>294</v>
      </c>
      <c r="C6" s="107">
        <v>1104416</v>
      </c>
      <c r="D6" s="107">
        <v>1104416</v>
      </c>
      <c r="E6" s="107">
        <v>1104416</v>
      </c>
      <c r="F6" s="107">
        <v>1104416</v>
      </c>
      <c r="G6" s="107">
        <v>1104416</v>
      </c>
      <c r="H6" s="107">
        <v>1104416</v>
      </c>
      <c r="I6" s="107">
        <v>1104416</v>
      </c>
      <c r="J6" s="107">
        <v>1104416</v>
      </c>
      <c r="K6" s="107">
        <v>1104416</v>
      </c>
      <c r="L6" s="107">
        <v>1104416</v>
      </c>
      <c r="M6" s="107">
        <v>1104416</v>
      </c>
      <c r="N6" s="107">
        <v>4418507</v>
      </c>
      <c r="O6" s="108">
        <f t="shared" si="0"/>
        <v>16567083</v>
      </c>
    </row>
    <row r="7" spans="1:15" s="26" customFormat="1" ht="33.75">
      <c r="A7" s="105" t="s">
        <v>7</v>
      </c>
      <c r="B7" s="109" t="s">
        <v>295</v>
      </c>
      <c r="C7" s="110">
        <v>15000000</v>
      </c>
      <c r="D7" s="110">
        <v>20000000</v>
      </c>
      <c r="E7" s="110"/>
      <c r="F7" s="110"/>
      <c r="G7" s="110"/>
      <c r="H7" s="110"/>
      <c r="I7" s="110"/>
      <c r="J7" s="110">
        <v>155008907</v>
      </c>
      <c r="K7" s="110"/>
      <c r="L7" s="110"/>
      <c r="M7" s="110">
        <v>427295391</v>
      </c>
      <c r="N7" s="110"/>
      <c r="O7" s="111">
        <f t="shared" si="0"/>
        <v>617304298</v>
      </c>
    </row>
    <row r="8" spans="1:15" s="26" customFormat="1" ht="18" customHeight="1">
      <c r="A8" s="105" t="s">
        <v>8</v>
      </c>
      <c r="B8" s="112" t="s">
        <v>99</v>
      </c>
      <c r="C8" s="107"/>
      <c r="D8" s="107"/>
      <c r="E8" s="107">
        <v>30318148</v>
      </c>
      <c r="F8" s="107"/>
      <c r="G8" s="107"/>
      <c r="H8" s="107"/>
      <c r="I8" s="107"/>
      <c r="J8" s="107"/>
      <c r="K8" s="107">
        <v>30318148</v>
      </c>
      <c r="L8" s="107"/>
      <c r="M8" s="107"/>
      <c r="N8" s="107"/>
      <c r="O8" s="108">
        <f t="shared" si="0"/>
        <v>60636296</v>
      </c>
    </row>
    <row r="9" spans="1:15" s="26" customFormat="1" ht="18" customHeight="1">
      <c r="A9" s="105" t="s">
        <v>9</v>
      </c>
      <c r="B9" s="112" t="s">
        <v>296</v>
      </c>
      <c r="C9" s="107">
        <v>3585405</v>
      </c>
      <c r="D9" s="107">
        <v>3585405</v>
      </c>
      <c r="E9" s="107">
        <v>3585405</v>
      </c>
      <c r="F9" s="107">
        <v>3585405</v>
      </c>
      <c r="G9" s="107">
        <v>3585405</v>
      </c>
      <c r="H9" s="107">
        <v>3585405</v>
      </c>
      <c r="I9" s="107">
        <v>3585405</v>
      </c>
      <c r="J9" s="107">
        <v>3585405</v>
      </c>
      <c r="K9" s="107">
        <v>3585405</v>
      </c>
      <c r="L9" s="107">
        <v>14573088</v>
      </c>
      <c r="M9" s="107">
        <v>3585405</v>
      </c>
      <c r="N9" s="107">
        <v>3585399</v>
      </c>
      <c r="O9" s="108">
        <f t="shared" si="0"/>
        <v>54012537</v>
      </c>
    </row>
    <row r="10" spans="1:15" s="26" customFormat="1" ht="18" customHeight="1">
      <c r="A10" s="105" t="s">
        <v>10</v>
      </c>
      <c r="B10" s="112" t="s">
        <v>0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>
        <v>1816589</v>
      </c>
      <c r="M10" s="107"/>
      <c r="N10" s="107"/>
      <c r="O10" s="108">
        <f t="shared" si="0"/>
        <v>1816589</v>
      </c>
    </row>
    <row r="11" spans="1:15" s="26" customFormat="1" ht="15.75">
      <c r="A11" s="105" t="s">
        <v>11</v>
      </c>
      <c r="B11" s="112" t="s">
        <v>370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>
        <v>6227560</v>
      </c>
      <c r="O11" s="108">
        <f>SUM(C11:N11)</f>
        <v>6227560</v>
      </c>
    </row>
    <row r="12" spans="1:15" s="26" customFormat="1" ht="22.5">
      <c r="A12" s="105" t="s">
        <v>12</v>
      </c>
      <c r="B12" s="106" t="s">
        <v>292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>
        <v>70465</v>
      </c>
      <c r="M12" s="107"/>
      <c r="N12" s="107"/>
      <c r="O12" s="108">
        <f>SUM(C12:N12)</f>
        <v>70465</v>
      </c>
    </row>
    <row r="13" spans="1:15" s="26" customFormat="1" ht="18" customHeight="1" thickBot="1">
      <c r="A13" s="105" t="s">
        <v>13</v>
      </c>
      <c r="B13" s="112" t="s">
        <v>332</v>
      </c>
      <c r="C13" s="107">
        <v>135509633</v>
      </c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8">
        <f t="shared" si="0"/>
        <v>135509633</v>
      </c>
    </row>
    <row r="14" spans="1:15" s="25" customFormat="1" ht="18" customHeight="1" thickBot="1">
      <c r="A14" s="100" t="s">
        <v>14</v>
      </c>
      <c r="B14" s="113" t="s">
        <v>76</v>
      </c>
      <c r="C14" s="114">
        <f aca="true" t="shared" si="1" ref="C14:N14">SUM(C5:C13)</f>
        <v>169183447</v>
      </c>
      <c r="D14" s="114">
        <f t="shared" si="1"/>
        <v>38673814</v>
      </c>
      <c r="E14" s="114">
        <f t="shared" si="1"/>
        <v>48991962</v>
      </c>
      <c r="F14" s="114">
        <f t="shared" si="1"/>
        <v>18673814</v>
      </c>
      <c r="G14" s="114">
        <f t="shared" si="1"/>
        <v>18673814</v>
      </c>
      <c r="H14" s="114">
        <f t="shared" si="1"/>
        <v>18673814</v>
      </c>
      <c r="I14" s="114">
        <f t="shared" si="1"/>
        <v>18673814</v>
      </c>
      <c r="J14" s="114">
        <f t="shared" si="1"/>
        <v>173682721</v>
      </c>
      <c r="K14" s="114">
        <f t="shared" si="1"/>
        <v>48991962</v>
      </c>
      <c r="L14" s="114">
        <f t="shared" si="1"/>
        <v>31548551</v>
      </c>
      <c r="M14" s="114">
        <f t="shared" si="1"/>
        <v>445969205</v>
      </c>
      <c r="N14" s="114">
        <f t="shared" si="1"/>
        <v>28235468</v>
      </c>
      <c r="O14" s="115">
        <f>SUM(C14:N14)</f>
        <v>1059972386</v>
      </c>
    </row>
    <row r="15" spans="1:15" s="25" customFormat="1" ht="18" customHeight="1" thickBot="1">
      <c r="A15" s="100" t="s">
        <v>15</v>
      </c>
      <c r="B15" s="249" t="s">
        <v>36</v>
      </c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1"/>
    </row>
    <row r="16" spans="1:15" s="26" customFormat="1" ht="18" customHeight="1">
      <c r="A16" s="116" t="s">
        <v>16</v>
      </c>
      <c r="B16" s="117" t="s">
        <v>40</v>
      </c>
      <c r="C16" s="110">
        <v>12220228</v>
      </c>
      <c r="D16" s="110">
        <v>12220228</v>
      </c>
      <c r="E16" s="110">
        <v>12220228</v>
      </c>
      <c r="F16" s="110">
        <v>12220228</v>
      </c>
      <c r="G16" s="110">
        <v>12220228</v>
      </c>
      <c r="H16" s="110">
        <v>12220228</v>
      </c>
      <c r="I16" s="110">
        <v>12220228</v>
      </c>
      <c r="J16" s="110">
        <v>12220228</v>
      </c>
      <c r="K16" s="110">
        <v>12220228</v>
      </c>
      <c r="L16" s="110">
        <v>12220228</v>
      </c>
      <c r="M16" s="110">
        <v>12220228</v>
      </c>
      <c r="N16" s="110">
        <v>12220233</v>
      </c>
      <c r="O16" s="111">
        <f t="shared" si="0"/>
        <v>146642741</v>
      </c>
    </row>
    <row r="17" spans="1:15" s="26" customFormat="1" ht="33.75">
      <c r="A17" s="105" t="s">
        <v>17</v>
      </c>
      <c r="B17" s="106" t="s">
        <v>108</v>
      </c>
      <c r="C17" s="107"/>
      <c r="D17" s="107">
        <v>2544828</v>
      </c>
      <c r="E17" s="107">
        <v>2544828</v>
      </c>
      <c r="F17" s="107">
        <v>2544828</v>
      </c>
      <c r="G17" s="107">
        <v>2544828</v>
      </c>
      <c r="H17" s="107">
        <v>2544828</v>
      </c>
      <c r="I17" s="107">
        <v>2544828</v>
      </c>
      <c r="J17" s="107">
        <v>2544828</v>
      </c>
      <c r="K17" s="107">
        <v>2544828</v>
      </c>
      <c r="L17" s="107">
        <v>2544828</v>
      </c>
      <c r="M17" s="107">
        <v>2544828</v>
      </c>
      <c r="N17" s="107">
        <v>3550246</v>
      </c>
      <c r="O17" s="108">
        <f t="shared" si="0"/>
        <v>28998526</v>
      </c>
    </row>
    <row r="18" spans="1:15" s="26" customFormat="1" ht="18" customHeight="1">
      <c r="A18" s="105" t="s">
        <v>18</v>
      </c>
      <c r="B18" s="112" t="s">
        <v>87</v>
      </c>
      <c r="C18" s="107">
        <v>11038630</v>
      </c>
      <c r="D18" s="107">
        <v>11038630</v>
      </c>
      <c r="E18" s="107">
        <v>11038630</v>
      </c>
      <c r="F18" s="107">
        <v>11038630</v>
      </c>
      <c r="G18" s="107">
        <v>11038630</v>
      </c>
      <c r="H18" s="107">
        <v>11038630</v>
      </c>
      <c r="I18" s="107">
        <v>11038630</v>
      </c>
      <c r="J18" s="107">
        <v>11038630</v>
      </c>
      <c r="K18" s="107">
        <v>11038630</v>
      </c>
      <c r="L18" s="107">
        <v>11038630</v>
      </c>
      <c r="M18" s="107">
        <v>42798315</v>
      </c>
      <c r="N18" s="107">
        <v>11038634</v>
      </c>
      <c r="O18" s="108">
        <f t="shared" si="0"/>
        <v>164223249</v>
      </c>
    </row>
    <row r="19" spans="1:15" s="26" customFormat="1" ht="18" customHeight="1">
      <c r="A19" s="105" t="s">
        <v>19</v>
      </c>
      <c r="B19" s="112" t="s">
        <v>109</v>
      </c>
      <c r="C19" s="107">
        <v>887913</v>
      </c>
      <c r="D19" s="107">
        <v>887913</v>
      </c>
      <c r="E19" s="107">
        <v>887913</v>
      </c>
      <c r="F19" s="107">
        <v>887913</v>
      </c>
      <c r="G19" s="107">
        <v>887913</v>
      </c>
      <c r="H19" s="107">
        <v>887913</v>
      </c>
      <c r="I19" s="107">
        <v>887913</v>
      </c>
      <c r="J19" s="107">
        <v>887913</v>
      </c>
      <c r="K19" s="107">
        <v>887913</v>
      </c>
      <c r="L19" s="107">
        <v>887913</v>
      </c>
      <c r="M19" s="107">
        <v>887913</v>
      </c>
      <c r="N19" s="107">
        <v>2240510</v>
      </c>
      <c r="O19" s="108">
        <f t="shared" si="0"/>
        <v>12007553</v>
      </c>
    </row>
    <row r="20" spans="1:15" s="26" customFormat="1" ht="18" customHeight="1">
      <c r="A20" s="105" t="s">
        <v>20</v>
      </c>
      <c r="B20" s="112" t="s">
        <v>302</v>
      </c>
      <c r="C20" s="107"/>
      <c r="D20" s="107"/>
      <c r="E20" s="107">
        <v>1288000</v>
      </c>
      <c r="F20" s="107"/>
      <c r="G20" s="107">
        <v>1300000</v>
      </c>
      <c r="H20" s="107"/>
      <c r="I20" s="107"/>
      <c r="J20" s="107">
        <v>500000</v>
      </c>
      <c r="K20" s="107"/>
      <c r="L20" s="107">
        <v>2148000</v>
      </c>
      <c r="M20" s="107"/>
      <c r="N20" s="107">
        <v>1981126</v>
      </c>
      <c r="O20" s="108">
        <f t="shared" si="0"/>
        <v>7217126</v>
      </c>
    </row>
    <row r="21" spans="1:15" s="26" customFormat="1" ht="18" customHeight="1">
      <c r="A21" s="105" t="s">
        <v>21</v>
      </c>
      <c r="B21" s="112" t="s">
        <v>124</v>
      </c>
      <c r="C21" s="107"/>
      <c r="D21" s="107"/>
      <c r="E21" s="107">
        <v>41528652</v>
      </c>
      <c r="F21" s="107"/>
      <c r="G21" s="107"/>
      <c r="H21" s="107">
        <v>5964000</v>
      </c>
      <c r="I21" s="107">
        <v>0</v>
      </c>
      <c r="J21" s="107"/>
      <c r="K21" s="107">
        <v>72000</v>
      </c>
      <c r="L21" s="107"/>
      <c r="M21" s="107">
        <v>23659440</v>
      </c>
      <c r="N21" s="107">
        <v>310524608</v>
      </c>
      <c r="O21" s="108">
        <f t="shared" si="0"/>
        <v>381748700</v>
      </c>
    </row>
    <row r="22" spans="1:15" s="26" customFormat="1" ht="18" customHeight="1">
      <c r="A22" s="105" t="s">
        <v>22</v>
      </c>
      <c r="B22" s="106" t="s">
        <v>112</v>
      </c>
      <c r="C22" s="107"/>
      <c r="D22" s="107"/>
      <c r="E22" s="107">
        <v>78526541</v>
      </c>
      <c r="F22" s="107"/>
      <c r="G22" s="107">
        <v>500000</v>
      </c>
      <c r="H22" s="107"/>
      <c r="I22" s="107">
        <v>23625468</v>
      </c>
      <c r="J22" s="107"/>
      <c r="K22" s="107"/>
      <c r="L22" s="107">
        <v>131240447</v>
      </c>
      <c r="M22" s="107"/>
      <c r="N22" s="107">
        <v>76431672</v>
      </c>
      <c r="O22" s="108">
        <f t="shared" si="0"/>
        <v>310324128</v>
      </c>
    </row>
    <row r="23" spans="1:15" s="26" customFormat="1" ht="18" customHeight="1">
      <c r="A23" s="105" t="s">
        <v>23</v>
      </c>
      <c r="B23" s="112" t="s">
        <v>37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>
        <v>3000000</v>
      </c>
      <c r="O23" s="108">
        <f t="shared" si="0"/>
        <v>3000000</v>
      </c>
    </row>
    <row r="24" spans="1:15" s="26" customFormat="1" ht="18" customHeight="1" thickBot="1">
      <c r="A24" s="105" t="s">
        <v>24</v>
      </c>
      <c r="B24" s="112" t="s">
        <v>356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>
        <v>5810363</v>
      </c>
      <c r="O24" s="108">
        <f t="shared" si="0"/>
        <v>5810363</v>
      </c>
    </row>
    <row r="25" spans="1:15" s="25" customFormat="1" ht="18" customHeight="1" thickBot="1">
      <c r="A25" s="118" t="s">
        <v>25</v>
      </c>
      <c r="B25" s="113" t="s">
        <v>77</v>
      </c>
      <c r="C25" s="114">
        <f aca="true" t="shared" si="2" ref="C25:N25">SUM(C16:C24)</f>
        <v>24146771</v>
      </c>
      <c r="D25" s="114">
        <f t="shared" si="2"/>
        <v>26691599</v>
      </c>
      <c r="E25" s="114">
        <f t="shared" si="2"/>
        <v>148034792</v>
      </c>
      <c r="F25" s="114">
        <f t="shared" si="2"/>
        <v>26691599</v>
      </c>
      <c r="G25" s="114">
        <f t="shared" si="2"/>
        <v>28491599</v>
      </c>
      <c r="H25" s="114">
        <f t="shared" si="2"/>
        <v>32655599</v>
      </c>
      <c r="I25" s="114">
        <f t="shared" si="2"/>
        <v>50317067</v>
      </c>
      <c r="J25" s="114">
        <f t="shared" si="2"/>
        <v>27191599</v>
      </c>
      <c r="K25" s="114">
        <f t="shared" si="2"/>
        <v>26763599</v>
      </c>
      <c r="L25" s="114">
        <f t="shared" si="2"/>
        <v>160080046</v>
      </c>
      <c r="M25" s="114">
        <f t="shared" si="2"/>
        <v>82110724</v>
      </c>
      <c r="N25" s="114">
        <f t="shared" si="2"/>
        <v>426797392</v>
      </c>
      <c r="O25" s="115">
        <f t="shared" si="0"/>
        <v>1059972386</v>
      </c>
    </row>
    <row r="26" spans="1:15" s="23" customFormat="1" ht="18" customHeight="1" thickBot="1">
      <c r="A26" s="118" t="s">
        <v>26</v>
      </c>
      <c r="B26" s="119" t="s">
        <v>78</v>
      </c>
      <c r="C26" s="120">
        <f aca="true" t="shared" si="3" ref="C26:O26">C14-C25</f>
        <v>145036676</v>
      </c>
      <c r="D26" s="120">
        <f t="shared" si="3"/>
        <v>11982215</v>
      </c>
      <c r="E26" s="120">
        <f t="shared" si="3"/>
        <v>-99042830</v>
      </c>
      <c r="F26" s="120">
        <f t="shared" si="3"/>
        <v>-8017785</v>
      </c>
      <c r="G26" s="120">
        <f t="shared" si="3"/>
        <v>-9817785</v>
      </c>
      <c r="H26" s="120">
        <f t="shared" si="3"/>
        <v>-13981785</v>
      </c>
      <c r="I26" s="120">
        <f t="shared" si="3"/>
        <v>-31643253</v>
      </c>
      <c r="J26" s="120">
        <f t="shared" si="3"/>
        <v>146491122</v>
      </c>
      <c r="K26" s="120">
        <f t="shared" si="3"/>
        <v>22228363</v>
      </c>
      <c r="L26" s="120">
        <f t="shared" si="3"/>
        <v>-128531495</v>
      </c>
      <c r="M26" s="120">
        <f t="shared" si="3"/>
        <v>363858481</v>
      </c>
      <c r="N26" s="120">
        <f t="shared" si="3"/>
        <v>-398561924</v>
      </c>
      <c r="O26" s="121">
        <f t="shared" si="3"/>
        <v>0</v>
      </c>
    </row>
    <row r="27" spans="1:15" ht="15.75">
      <c r="A27" s="4"/>
      <c r="O27" s="256"/>
    </row>
    <row r="28" spans="2:15" ht="15.75">
      <c r="B28" s="5"/>
      <c r="C28" s="6"/>
      <c r="D28" s="6"/>
      <c r="O28" s="3"/>
    </row>
    <row r="29" ht="15.75">
      <c r="O29" s="3"/>
    </row>
    <row r="30" ht="15.75">
      <c r="O30" s="3"/>
    </row>
    <row r="31" ht="15.75">
      <c r="O31" s="3"/>
    </row>
    <row r="32" ht="15.75">
      <c r="O32" s="3"/>
    </row>
    <row r="33" ht="15.75">
      <c r="O33" s="3"/>
    </row>
    <row r="34" ht="15.75">
      <c r="O34" s="3"/>
    </row>
    <row r="35" ht="15.75">
      <c r="O35" s="3"/>
    </row>
    <row r="36" ht="15.75">
      <c r="O36" s="3"/>
    </row>
    <row r="37" ht="15.75">
      <c r="O37" s="3"/>
    </row>
    <row r="38" ht="15.75">
      <c r="O38" s="3"/>
    </row>
    <row r="39" ht="15.75">
      <c r="O39" s="3"/>
    </row>
    <row r="40" ht="15.75">
      <c r="O40" s="3"/>
    </row>
    <row r="41" ht="15.75">
      <c r="O41" s="3"/>
    </row>
    <row r="42" ht="15.75">
      <c r="O42" s="3"/>
    </row>
    <row r="43" ht="15.75">
      <c r="O43" s="3"/>
    </row>
    <row r="44" ht="15.75">
      <c r="O44" s="3"/>
    </row>
    <row r="45" ht="15.75">
      <c r="O45" s="3"/>
    </row>
    <row r="46" ht="15.75">
      <c r="O46" s="3"/>
    </row>
    <row r="47" ht="15.75">
      <c r="O47" s="3"/>
    </row>
    <row r="48" ht="15.75">
      <c r="O48" s="3"/>
    </row>
    <row r="49" ht="15.75">
      <c r="O49" s="3"/>
    </row>
    <row r="50" ht="15.75">
      <c r="O50" s="3"/>
    </row>
    <row r="51" ht="15.75">
      <c r="O51" s="3"/>
    </row>
    <row r="52" ht="15.75">
      <c r="O52" s="3"/>
    </row>
    <row r="53" ht="15.75">
      <c r="O53" s="3"/>
    </row>
    <row r="54" ht="15.75">
      <c r="O54" s="3"/>
    </row>
    <row r="55" ht="15.75">
      <c r="O55" s="3"/>
    </row>
    <row r="56" ht="15.75">
      <c r="O56" s="3"/>
    </row>
    <row r="57" ht="15.75">
      <c r="O57" s="3"/>
    </row>
    <row r="58" ht="15.75">
      <c r="O58" s="3"/>
    </row>
    <row r="59" ht="15.75">
      <c r="O59" s="3"/>
    </row>
    <row r="60" ht="15.75">
      <c r="O60" s="3"/>
    </row>
    <row r="61" ht="15.75">
      <c r="O61" s="3"/>
    </row>
    <row r="62" ht="15.75">
      <c r="O62" s="3"/>
    </row>
    <row r="63" ht="15.75">
      <c r="O63" s="3"/>
    </row>
    <row r="64" ht="15.75">
      <c r="O64" s="3"/>
    </row>
    <row r="65" ht="15.75">
      <c r="O65" s="3"/>
    </row>
    <row r="66" ht="15.75">
      <c r="O66" s="3"/>
    </row>
    <row r="67" ht="15.75">
      <c r="O67" s="3"/>
    </row>
    <row r="68" ht="15.75">
      <c r="O68" s="3"/>
    </row>
    <row r="69" ht="15.75">
      <c r="O69" s="3"/>
    </row>
    <row r="70" ht="15.75">
      <c r="O70" s="3"/>
    </row>
    <row r="71" ht="15.75">
      <c r="O71" s="3"/>
    </row>
    <row r="72" ht="15.75">
      <c r="O72" s="3"/>
    </row>
    <row r="73" ht="15.75">
      <c r="O73" s="3"/>
    </row>
    <row r="74" ht="15.75">
      <c r="O74" s="3"/>
    </row>
    <row r="75" ht="15.75">
      <c r="O75" s="3"/>
    </row>
    <row r="76" ht="15.75">
      <c r="O76" s="3"/>
    </row>
    <row r="77" ht="15.75">
      <c r="O77" s="3"/>
    </row>
    <row r="78" ht="15.75">
      <c r="O78" s="3"/>
    </row>
    <row r="79" ht="15.75">
      <c r="O79" s="3"/>
    </row>
    <row r="80" ht="15.75">
      <c r="O80" s="3"/>
    </row>
    <row r="81" ht="15.75">
      <c r="O81" s="3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80" r:id="rId1"/>
  <headerFooter alignWithMargins="0">
    <oddHeader>&amp;R&amp;"Times New Roman CE,Félkövér dőlt"&amp;11 3. tájékoztató tábla az 1/2018. (III.6.)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357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D140"/>
  <sheetViews>
    <sheetView tabSelected="1" view="pageLayout" workbookViewId="0" topLeftCell="A1">
      <selection activeCell="A2" sqref="A2:IV2"/>
    </sheetView>
  </sheetViews>
  <sheetFormatPr defaultColWidth="9.00390625" defaultRowHeight="12.75"/>
  <cols>
    <col min="1" max="1" width="7.625" style="8" customWidth="1"/>
    <col min="2" max="2" width="64.125" style="8" customWidth="1"/>
    <col min="3" max="3" width="21.875" style="9" customWidth="1"/>
    <col min="4" max="4" width="20.00390625" style="10" customWidth="1"/>
    <col min="5" max="16384" width="9.375" style="10" customWidth="1"/>
  </cols>
  <sheetData>
    <row r="1" spans="1:4" ht="57" thickBot="1">
      <c r="A1" s="14" t="s">
        <v>41</v>
      </c>
      <c r="B1" s="145" t="s">
        <v>3</v>
      </c>
      <c r="C1" s="15" t="s">
        <v>307</v>
      </c>
      <c r="D1" s="15" t="s">
        <v>362</v>
      </c>
    </row>
    <row r="2" spans="1:4" ht="19.5" thickBot="1">
      <c r="A2" s="16">
        <v>1</v>
      </c>
      <c r="B2" s="146">
        <v>2</v>
      </c>
      <c r="C2" s="17">
        <v>3</v>
      </c>
      <c r="D2" s="17">
        <v>4</v>
      </c>
    </row>
    <row r="3" spans="1:4" ht="16.5" thickBot="1">
      <c r="A3" s="28" t="s">
        <v>4</v>
      </c>
      <c r="B3" s="126" t="s">
        <v>145</v>
      </c>
      <c r="C3" s="29">
        <f>SUM(C4:C7)</f>
        <v>159493208</v>
      </c>
      <c r="D3" s="29">
        <f>SUM(D4:D8)</f>
        <v>167807925</v>
      </c>
    </row>
    <row r="4" spans="1:4" ht="26.25">
      <c r="A4" s="35" t="s">
        <v>65</v>
      </c>
      <c r="B4" s="93" t="s">
        <v>313</v>
      </c>
      <c r="C4" s="30">
        <f>('1 sz. tábla '!C12)</f>
        <v>70524231</v>
      </c>
      <c r="D4" s="30">
        <f>('1 sz. tábla '!D12)</f>
        <v>70575349</v>
      </c>
    </row>
    <row r="5" spans="1:4" ht="26.25">
      <c r="A5" s="36" t="s">
        <v>66</v>
      </c>
      <c r="B5" s="66" t="s">
        <v>314</v>
      </c>
      <c r="C5" s="30">
        <f>('1 sz. tábla '!C13)</f>
        <v>42489600</v>
      </c>
      <c r="D5" s="30">
        <f>('1 sz. tábla '!D13)</f>
        <v>47415133</v>
      </c>
    </row>
    <row r="6" spans="1:4" ht="26.25">
      <c r="A6" s="36" t="s">
        <v>67</v>
      </c>
      <c r="B6" s="66" t="s">
        <v>315</v>
      </c>
      <c r="C6" s="30">
        <f>('1 sz. tábla '!C14)</f>
        <v>43621357</v>
      </c>
      <c r="D6" s="30">
        <f>('1 sz. tábla '!D14)</f>
        <v>43532923</v>
      </c>
    </row>
    <row r="7" spans="1:4" ht="15.75">
      <c r="A7" s="36" t="s">
        <v>309</v>
      </c>
      <c r="B7" s="66" t="s">
        <v>316</v>
      </c>
      <c r="C7" s="30">
        <f>('1 sz. tábla '!C15)</f>
        <v>2858020</v>
      </c>
      <c r="D7" s="30">
        <f>('1 sz. tábla '!D15)</f>
        <v>3024938</v>
      </c>
    </row>
    <row r="8" spans="1:4" ht="25.5">
      <c r="A8" s="36" t="s">
        <v>79</v>
      </c>
      <c r="B8" s="127" t="s">
        <v>318</v>
      </c>
      <c r="C8" s="32"/>
      <c r="D8" s="30">
        <f>('1 sz. tábla '!D16)</f>
        <v>3259582</v>
      </c>
    </row>
    <row r="9" spans="1:4" ht="16.5" thickBot="1">
      <c r="A9" s="37" t="s">
        <v>310</v>
      </c>
      <c r="B9" s="66" t="s">
        <v>317</v>
      </c>
      <c r="C9" s="33"/>
      <c r="D9" s="157"/>
    </row>
    <row r="10" spans="1:4" ht="16.5" thickBot="1">
      <c r="A10" s="34" t="s">
        <v>5</v>
      </c>
      <c r="B10" s="128" t="s">
        <v>347</v>
      </c>
      <c r="C10" s="29">
        <f>+C11+C12+C13+C14+C15</f>
        <v>13253000</v>
      </c>
      <c r="D10" s="29">
        <f>+D11+D12+D13+D14+D15</f>
        <v>16567083</v>
      </c>
    </row>
    <row r="11" spans="1:4" ht="15.75">
      <c r="A11" s="35" t="s">
        <v>71</v>
      </c>
      <c r="B11" s="93" t="s">
        <v>146</v>
      </c>
      <c r="C11" s="30">
        <f>('1 sz. tábla '!C19)</f>
        <v>0</v>
      </c>
      <c r="D11" s="30">
        <f>('1 sz. tábla '!D19)</f>
        <v>0</v>
      </c>
    </row>
    <row r="12" spans="1:4" ht="15.75">
      <c r="A12" s="36" t="s">
        <v>72</v>
      </c>
      <c r="B12" s="66" t="s">
        <v>147</v>
      </c>
      <c r="C12" s="30">
        <f>('1 sz. tábla '!C20)</f>
        <v>0</v>
      </c>
      <c r="D12" s="30">
        <f>('1 sz. tábla '!D20)</f>
        <v>0</v>
      </c>
    </row>
    <row r="13" spans="1:4" ht="26.25">
      <c r="A13" s="36" t="s">
        <v>73</v>
      </c>
      <c r="B13" s="66" t="s">
        <v>297</v>
      </c>
      <c r="C13" s="30">
        <f>('1 sz. tábla '!C21)</f>
        <v>0</v>
      </c>
      <c r="D13" s="30">
        <f>('1 sz. tábla '!D21)</f>
        <v>0</v>
      </c>
    </row>
    <row r="14" spans="1:4" ht="26.25">
      <c r="A14" s="36" t="s">
        <v>74</v>
      </c>
      <c r="B14" s="66" t="s">
        <v>298</v>
      </c>
      <c r="C14" s="30">
        <f>('1 sz. tábla '!C22)</f>
        <v>0</v>
      </c>
      <c r="D14" s="30">
        <f>('1 sz. tábla '!D22)</f>
        <v>0</v>
      </c>
    </row>
    <row r="15" spans="1:4" ht="25.5">
      <c r="A15" s="36" t="s">
        <v>75</v>
      </c>
      <c r="B15" s="27" t="s">
        <v>319</v>
      </c>
      <c r="C15" s="30">
        <f>('1 sz. tábla '!C23)</f>
        <v>13253000</v>
      </c>
      <c r="D15" s="30">
        <f>('1 sz. tábla '!D23)</f>
        <v>16567083</v>
      </c>
    </row>
    <row r="16" spans="1:4" ht="16.5" thickBot="1">
      <c r="A16" s="37" t="s">
        <v>84</v>
      </c>
      <c r="B16" s="129" t="s">
        <v>148</v>
      </c>
      <c r="C16" s="30">
        <f>('1 sz. tábla '!C24)</f>
        <v>0</v>
      </c>
      <c r="D16" s="30">
        <f>('1 sz. tábla '!D24)</f>
        <v>0</v>
      </c>
    </row>
    <row r="17" spans="1:4" ht="26.25" thickBot="1">
      <c r="A17" s="34" t="s">
        <v>6</v>
      </c>
      <c r="B17" s="130" t="s">
        <v>348</v>
      </c>
      <c r="C17" s="29">
        <f>+C18+C19+C20+C21+C22</f>
        <v>190008907</v>
      </c>
      <c r="D17" s="29">
        <f>+D18+D19+D20+D21+D22</f>
        <v>617304298</v>
      </c>
    </row>
    <row r="18" spans="1:4" ht="15.75">
      <c r="A18" s="35" t="s">
        <v>54</v>
      </c>
      <c r="B18" s="93" t="s">
        <v>311</v>
      </c>
      <c r="C18" s="30">
        <f>('1 sz. tábla '!C26)</f>
        <v>15000000</v>
      </c>
      <c r="D18" s="30">
        <f>('1 sz. tábla '!D26)</f>
        <v>36408947</v>
      </c>
    </row>
    <row r="19" spans="1:4" ht="26.25">
      <c r="A19" s="36" t="s">
        <v>55</v>
      </c>
      <c r="B19" s="66" t="s">
        <v>149</v>
      </c>
      <c r="C19" s="30">
        <f>('1 sz. tábla '!C27)</f>
        <v>0</v>
      </c>
      <c r="D19" s="30">
        <f>('1 sz. tábla '!D27)</f>
        <v>0</v>
      </c>
    </row>
    <row r="20" spans="1:4" ht="26.25">
      <c r="A20" s="36" t="s">
        <v>56</v>
      </c>
      <c r="B20" s="66" t="s">
        <v>299</v>
      </c>
      <c r="C20" s="30">
        <f>('1 sz. tábla '!C28)</f>
        <v>0</v>
      </c>
      <c r="D20" s="30">
        <f>('1 sz. tábla '!D28)</f>
        <v>0</v>
      </c>
    </row>
    <row r="21" spans="1:4" ht="26.25">
      <c r="A21" s="36" t="s">
        <v>57</v>
      </c>
      <c r="B21" s="66" t="s">
        <v>300</v>
      </c>
      <c r="C21" s="30">
        <f>('1 sz. tábla '!C29)</f>
        <v>0</v>
      </c>
      <c r="D21" s="30">
        <f>('1 sz. tábla '!D29)</f>
        <v>0</v>
      </c>
    </row>
    <row r="22" spans="1:4" ht="15.75">
      <c r="A22" s="36" t="s">
        <v>96</v>
      </c>
      <c r="B22" s="66" t="s">
        <v>150</v>
      </c>
      <c r="C22" s="30">
        <f>('1 sz. tábla '!C30)</f>
        <v>175008907</v>
      </c>
      <c r="D22" s="30">
        <f>('1 sz. tábla '!D30)</f>
        <v>580895351</v>
      </c>
    </row>
    <row r="23" spans="1:4" ht="16.5" thickBot="1">
      <c r="A23" s="37" t="s">
        <v>97</v>
      </c>
      <c r="B23" s="129" t="s">
        <v>151</v>
      </c>
      <c r="C23" s="30">
        <f>('1 sz. tábla '!C31)</f>
        <v>0</v>
      </c>
      <c r="D23" s="30">
        <f>('1 sz. tábla '!D31)</f>
        <v>0</v>
      </c>
    </row>
    <row r="24" spans="1:4" ht="16.5" thickBot="1">
      <c r="A24" s="34" t="s">
        <v>98</v>
      </c>
      <c r="B24" s="130" t="s">
        <v>152</v>
      </c>
      <c r="C24" s="29">
        <f>+C25+C28+C29+C30</f>
        <v>60636296</v>
      </c>
      <c r="D24" s="29">
        <f>+D25+D28+D29+D30</f>
        <v>60656296</v>
      </c>
    </row>
    <row r="25" spans="1:4" ht="15.75">
      <c r="A25" s="35" t="s">
        <v>153</v>
      </c>
      <c r="B25" s="93" t="s">
        <v>159</v>
      </c>
      <c r="C25" s="30">
        <f>('1 sz. tábla '!C33)</f>
        <v>52281187</v>
      </c>
      <c r="D25" s="30">
        <f>('1 sz. tábla '!D33)</f>
        <v>52281187</v>
      </c>
    </row>
    <row r="26" spans="1:4" ht="15.75">
      <c r="A26" s="36" t="s">
        <v>154</v>
      </c>
      <c r="B26" s="66" t="s">
        <v>321</v>
      </c>
      <c r="C26" s="30">
        <f>('1 sz. tábla '!C34)</f>
        <v>1823137</v>
      </c>
      <c r="D26" s="30">
        <f>('1 sz. tábla '!D34)</f>
        <v>1823137</v>
      </c>
    </row>
    <row r="27" spans="1:4" ht="15.75">
      <c r="A27" s="36" t="s">
        <v>155</v>
      </c>
      <c r="B27" s="66" t="s">
        <v>322</v>
      </c>
      <c r="C27" s="30">
        <f>('1 sz. tábla '!C35)</f>
        <v>50458050</v>
      </c>
      <c r="D27" s="30">
        <f>('1 sz. tábla '!D35)</f>
        <v>50458050</v>
      </c>
    </row>
    <row r="28" spans="1:4" ht="15.75">
      <c r="A28" s="36" t="s">
        <v>156</v>
      </c>
      <c r="B28" s="66" t="s">
        <v>323</v>
      </c>
      <c r="C28" s="30">
        <f>('1 sz. tábla '!C36)</f>
        <v>6313570</v>
      </c>
      <c r="D28" s="30">
        <f>('1 sz. tábla '!D36)</f>
        <v>6313570</v>
      </c>
    </row>
    <row r="29" spans="1:4" ht="15.75">
      <c r="A29" s="36" t="s">
        <v>157</v>
      </c>
      <c r="B29" s="66" t="s">
        <v>160</v>
      </c>
      <c r="C29" s="30">
        <f>('1 sz. tábla '!C37)</f>
        <v>0</v>
      </c>
      <c r="D29" s="30">
        <f>('1 sz. tábla '!D37)</f>
        <v>0</v>
      </c>
    </row>
    <row r="30" spans="1:4" ht="16.5" thickBot="1">
      <c r="A30" s="37" t="s">
        <v>158</v>
      </c>
      <c r="B30" s="129" t="s">
        <v>161</v>
      </c>
      <c r="C30" s="30">
        <f>('1 sz. tábla '!C38)</f>
        <v>2041539</v>
      </c>
      <c r="D30" s="30">
        <f>('1 sz. tábla '!D38)</f>
        <v>2061539</v>
      </c>
    </row>
    <row r="31" spans="1:4" ht="16.5" thickBot="1">
      <c r="A31" s="34" t="s">
        <v>8</v>
      </c>
      <c r="B31" s="130" t="s">
        <v>162</v>
      </c>
      <c r="C31" s="29">
        <f>SUM(C32:C41)</f>
        <v>84990904</v>
      </c>
      <c r="D31" s="29">
        <f>SUM(D32:D41)</f>
        <v>54012537</v>
      </c>
    </row>
    <row r="32" spans="1:4" ht="15.75">
      <c r="A32" s="35" t="s">
        <v>58</v>
      </c>
      <c r="B32" s="93" t="s">
        <v>165</v>
      </c>
      <c r="C32" s="30">
        <f>('1 sz. tábla '!C40)</f>
        <v>0</v>
      </c>
      <c r="D32" s="30">
        <f>('1 sz. tábla '!D40)</f>
        <v>0</v>
      </c>
    </row>
    <row r="33" spans="1:4" ht="15.75">
      <c r="A33" s="36" t="s">
        <v>59</v>
      </c>
      <c r="B33" s="66" t="s">
        <v>324</v>
      </c>
      <c r="C33" s="30">
        <f>('1 sz. tábla '!C41)</f>
        <v>63261513</v>
      </c>
      <c r="D33" s="30">
        <f>('1 sz. tábla '!D41)</f>
        <v>37842039</v>
      </c>
    </row>
    <row r="34" spans="1:4" ht="15.75">
      <c r="A34" s="36" t="s">
        <v>60</v>
      </c>
      <c r="B34" s="66" t="s">
        <v>325</v>
      </c>
      <c r="C34" s="30">
        <f>('1 sz. tábla '!C42)</f>
        <v>506541</v>
      </c>
      <c r="D34" s="30">
        <f>('1 sz. tábla '!D42)</f>
        <v>507676</v>
      </c>
    </row>
    <row r="35" spans="1:4" ht="15.75">
      <c r="A35" s="36" t="s">
        <v>100</v>
      </c>
      <c r="B35" s="66" t="s">
        <v>326</v>
      </c>
      <c r="C35" s="30">
        <f>('1 sz. tábla '!C43)</f>
        <v>0</v>
      </c>
      <c r="D35" s="30">
        <f>('1 sz. tábla '!D43)</f>
        <v>282131</v>
      </c>
    </row>
    <row r="36" spans="1:4" ht="15.75">
      <c r="A36" s="36" t="s">
        <v>101</v>
      </c>
      <c r="B36" s="66" t="s">
        <v>327</v>
      </c>
      <c r="C36" s="30">
        <f>('1 sz. tábla '!C44)</f>
        <v>3281477</v>
      </c>
      <c r="D36" s="30">
        <f>('1 sz. tábla '!D44)</f>
        <v>3865604</v>
      </c>
    </row>
    <row r="37" spans="1:4" ht="15.75">
      <c r="A37" s="36" t="s">
        <v>102</v>
      </c>
      <c r="B37" s="66" t="s">
        <v>328</v>
      </c>
      <c r="C37" s="30">
        <f>('1 sz. tábla '!C45)</f>
        <v>17941373</v>
      </c>
      <c r="D37" s="30">
        <f>('1 sz. tábla '!D45)</f>
        <v>11071049</v>
      </c>
    </row>
    <row r="38" spans="1:4" ht="15.75">
      <c r="A38" s="36" t="s">
        <v>103</v>
      </c>
      <c r="B38" s="66" t="s">
        <v>166</v>
      </c>
      <c r="C38" s="30">
        <f>('1 sz. tábla '!C46)</f>
        <v>0</v>
      </c>
      <c r="D38" s="30">
        <f>('1 sz. tábla '!D46)</f>
        <v>0</v>
      </c>
    </row>
    <row r="39" spans="1:4" ht="15.75">
      <c r="A39" s="36" t="s">
        <v>104</v>
      </c>
      <c r="B39" s="66" t="s">
        <v>167</v>
      </c>
      <c r="C39" s="30">
        <f>('1 sz. tábla '!C47)</f>
        <v>0</v>
      </c>
      <c r="D39" s="30">
        <f>('1 sz. tábla '!D47)</f>
        <v>5437</v>
      </c>
    </row>
    <row r="40" spans="1:4" ht="15.75">
      <c r="A40" s="36" t="s">
        <v>163</v>
      </c>
      <c r="B40" s="66" t="s">
        <v>168</v>
      </c>
      <c r="C40" s="30">
        <f>('1 sz. tábla '!C48)</f>
        <v>0</v>
      </c>
      <c r="D40" s="30">
        <f>('1 sz. tábla '!D48)</f>
        <v>112627</v>
      </c>
    </row>
    <row r="41" spans="1:4" ht="16.5" thickBot="1">
      <c r="A41" s="37" t="s">
        <v>164</v>
      </c>
      <c r="B41" s="129" t="s">
        <v>329</v>
      </c>
      <c r="C41" s="30">
        <f>('1 sz. tábla '!C49)</f>
        <v>0</v>
      </c>
      <c r="D41" s="30">
        <f>('1 sz. tábla '!D49)</f>
        <v>325974</v>
      </c>
    </row>
    <row r="42" spans="1:4" ht="16.5" thickBot="1">
      <c r="A42" s="34" t="s">
        <v>9</v>
      </c>
      <c r="B42" s="130" t="s">
        <v>169</v>
      </c>
      <c r="C42" s="29">
        <f>SUM(C43:C47)</f>
        <v>0</v>
      </c>
      <c r="D42" s="29">
        <f>SUM(D43:D47)</f>
        <v>1816589</v>
      </c>
    </row>
    <row r="43" spans="1:4" ht="15.75">
      <c r="A43" s="35" t="s">
        <v>61</v>
      </c>
      <c r="B43" s="93" t="s">
        <v>173</v>
      </c>
      <c r="C43" s="30">
        <f>('1 sz. tábla '!C51)</f>
        <v>0</v>
      </c>
      <c r="D43" s="30">
        <f>('1 sz. tábla '!D51)</f>
        <v>0</v>
      </c>
    </row>
    <row r="44" spans="1:4" ht="15.75">
      <c r="A44" s="36" t="s">
        <v>62</v>
      </c>
      <c r="B44" s="66" t="s">
        <v>174</v>
      </c>
      <c r="C44" s="30">
        <f>('1 sz. tábla '!C52)</f>
        <v>0</v>
      </c>
      <c r="D44" s="30">
        <f>('1 sz. tábla '!D52)</f>
        <v>1761668</v>
      </c>
    </row>
    <row r="45" spans="1:4" ht="15.75">
      <c r="A45" s="36" t="s">
        <v>170</v>
      </c>
      <c r="B45" s="66" t="s">
        <v>175</v>
      </c>
      <c r="C45" s="30">
        <f>('1 sz. tábla '!C53)</f>
        <v>0</v>
      </c>
      <c r="D45" s="30">
        <f>('1 sz. tábla '!D53)</f>
        <v>54921</v>
      </c>
    </row>
    <row r="46" spans="1:4" ht="15.75">
      <c r="A46" s="36" t="s">
        <v>171</v>
      </c>
      <c r="B46" s="66" t="s">
        <v>176</v>
      </c>
      <c r="C46" s="30">
        <f>('1 sz. tábla '!C54)</f>
        <v>0</v>
      </c>
      <c r="D46" s="30">
        <f>('1 sz. tábla '!D54)</f>
        <v>0</v>
      </c>
    </row>
    <row r="47" spans="1:4" ht="16.5" thickBot="1">
      <c r="A47" s="37" t="s">
        <v>172</v>
      </c>
      <c r="B47" s="129" t="s">
        <v>177</v>
      </c>
      <c r="C47" s="30">
        <f>('1 sz. tábla '!C55)</f>
        <v>0</v>
      </c>
      <c r="D47" s="30">
        <f>('1 sz. tábla '!D55)</f>
        <v>0</v>
      </c>
    </row>
    <row r="48" spans="1:4" ht="26.25" thickBot="1">
      <c r="A48" s="34" t="s">
        <v>105</v>
      </c>
      <c r="B48" s="130" t="s">
        <v>320</v>
      </c>
      <c r="C48" s="29">
        <f>SUM(C49:C51)</f>
        <v>0</v>
      </c>
      <c r="D48" s="29">
        <f>SUM(D49:D51)</f>
        <v>70465</v>
      </c>
    </row>
    <row r="49" spans="1:4" ht="26.25">
      <c r="A49" s="35" t="s">
        <v>63</v>
      </c>
      <c r="B49" s="93" t="s">
        <v>303</v>
      </c>
      <c r="C49" s="30">
        <f>('1 sz. tábla '!C57)</f>
        <v>0</v>
      </c>
      <c r="D49" s="30">
        <f>('1 sz. tábla '!D57)</f>
        <v>0</v>
      </c>
    </row>
    <row r="50" spans="1:4" ht="26.25">
      <c r="A50" s="36" t="s">
        <v>64</v>
      </c>
      <c r="B50" s="66" t="s">
        <v>304</v>
      </c>
      <c r="C50" s="30">
        <f>('1 sz. tábla '!C58)</f>
        <v>0</v>
      </c>
      <c r="D50" s="30">
        <f>('1 sz. tábla '!D58)</f>
        <v>70465</v>
      </c>
    </row>
    <row r="51" spans="1:4" ht="15.75">
      <c r="A51" s="36" t="s">
        <v>180</v>
      </c>
      <c r="B51" s="66" t="s">
        <v>178</v>
      </c>
      <c r="C51" s="30">
        <f>('1 sz. tábla '!C59)</f>
        <v>0</v>
      </c>
      <c r="D51" s="30">
        <f>('1 sz. tábla '!D59)</f>
        <v>0</v>
      </c>
    </row>
    <row r="52" spans="1:4" ht="16.5" thickBot="1">
      <c r="A52" s="37" t="s">
        <v>181</v>
      </c>
      <c r="B52" s="129" t="s">
        <v>179</v>
      </c>
      <c r="C52" s="30">
        <f>('1 sz. tábla '!C60)</f>
        <v>0</v>
      </c>
      <c r="D52" s="30">
        <f>('1 sz. tábla '!D60)</f>
        <v>0</v>
      </c>
    </row>
    <row r="53" spans="1:4" ht="16.5" thickBot="1">
      <c r="A53" s="34" t="s">
        <v>11</v>
      </c>
      <c r="B53" s="128" t="s">
        <v>182</v>
      </c>
      <c r="C53" s="29">
        <f>SUM(C54:C56)</f>
        <v>0</v>
      </c>
      <c r="D53" s="29">
        <f>SUM(D54:D56)</f>
        <v>0</v>
      </c>
    </row>
    <row r="54" spans="1:4" ht="26.25">
      <c r="A54" s="35" t="s">
        <v>106</v>
      </c>
      <c r="B54" s="93" t="s">
        <v>305</v>
      </c>
      <c r="C54" s="30"/>
      <c r="D54" s="30"/>
    </row>
    <row r="55" spans="1:4" ht="15.75">
      <c r="A55" s="36" t="s">
        <v>107</v>
      </c>
      <c r="B55" s="66" t="s">
        <v>306</v>
      </c>
      <c r="C55" s="30"/>
      <c r="D55" s="30"/>
    </row>
    <row r="56" spans="1:4" ht="15.75">
      <c r="A56" s="36" t="s">
        <v>125</v>
      </c>
      <c r="B56" s="66" t="s">
        <v>184</v>
      </c>
      <c r="C56" s="30"/>
      <c r="D56" s="30"/>
    </row>
    <row r="57" spans="1:4" ht="16.5" thickBot="1">
      <c r="A57" s="37" t="s">
        <v>183</v>
      </c>
      <c r="B57" s="129" t="s">
        <v>185</v>
      </c>
      <c r="C57" s="30"/>
      <c r="D57" s="30"/>
    </row>
    <row r="58" spans="1:4" ht="16.5" thickBot="1">
      <c r="A58" s="34" t="s">
        <v>12</v>
      </c>
      <c r="B58" s="130" t="s">
        <v>186</v>
      </c>
      <c r="C58" s="29">
        <f>+C3+C10+C17+C24+C31+C42+C48+C53</f>
        <v>508382315</v>
      </c>
      <c r="D58" s="29">
        <f>+D3+D10+D17+D24+D31+D42+D48+D53</f>
        <v>918235193</v>
      </c>
    </row>
    <row r="59" spans="1:4" ht="16.5" thickBot="1">
      <c r="A59" s="40" t="s">
        <v>288</v>
      </c>
      <c r="B59" s="128" t="s">
        <v>349</v>
      </c>
      <c r="C59" s="29">
        <f>SUM(C60:C62)</f>
        <v>0</v>
      </c>
      <c r="D59" s="29">
        <f>SUM(D60:D62)</f>
        <v>0</v>
      </c>
    </row>
    <row r="60" spans="1:4" ht="15.75">
      <c r="A60" s="35" t="s">
        <v>215</v>
      </c>
      <c r="B60" s="93" t="s">
        <v>187</v>
      </c>
      <c r="C60" s="30"/>
      <c r="D60" s="30"/>
    </row>
    <row r="61" spans="1:4" ht="26.25">
      <c r="A61" s="36" t="s">
        <v>224</v>
      </c>
      <c r="B61" s="66" t="s">
        <v>188</v>
      </c>
      <c r="C61" s="30"/>
      <c r="D61" s="30"/>
    </row>
    <row r="62" spans="1:4" ht="16.5" thickBot="1">
      <c r="A62" s="37" t="s">
        <v>225</v>
      </c>
      <c r="B62" s="131" t="s">
        <v>189</v>
      </c>
      <c r="C62" s="30"/>
      <c r="D62" s="30"/>
    </row>
    <row r="63" spans="1:4" ht="16.5" thickBot="1">
      <c r="A63" s="40" t="s">
        <v>190</v>
      </c>
      <c r="B63" s="128" t="s">
        <v>191</v>
      </c>
      <c r="C63" s="29">
        <f>SUM(C64:C67)</f>
        <v>0</v>
      </c>
      <c r="D63" s="29">
        <f>SUM(D64:D67)</f>
        <v>0</v>
      </c>
    </row>
    <row r="64" spans="1:4" ht="15.75">
      <c r="A64" s="35" t="s">
        <v>88</v>
      </c>
      <c r="B64" s="93" t="s">
        <v>192</v>
      </c>
      <c r="C64" s="30"/>
      <c r="D64" s="30"/>
    </row>
    <row r="65" spans="1:4" ht="15.75">
      <c r="A65" s="36" t="s">
        <v>89</v>
      </c>
      <c r="B65" s="66" t="s">
        <v>193</v>
      </c>
      <c r="C65" s="30"/>
      <c r="D65" s="30"/>
    </row>
    <row r="66" spans="1:4" ht="15.75">
      <c r="A66" s="36" t="s">
        <v>216</v>
      </c>
      <c r="B66" s="66" t="s">
        <v>194</v>
      </c>
      <c r="C66" s="30"/>
      <c r="D66" s="30"/>
    </row>
    <row r="67" spans="1:4" ht="16.5" thickBot="1">
      <c r="A67" s="37" t="s">
        <v>217</v>
      </c>
      <c r="B67" s="129" t="s">
        <v>195</v>
      </c>
      <c r="C67" s="30"/>
      <c r="D67" s="30"/>
    </row>
    <row r="68" spans="1:4" ht="16.5" thickBot="1">
      <c r="A68" s="40" t="s">
        <v>196</v>
      </c>
      <c r="B68" s="128" t="s">
        <v>197</v>
      </c>
      <c r="C68" s="29">
        <f>SUM(C69:C70)</f>
        <v>135761876</v>
      </c>
      <c r="D68" s="29">
        <f>SUM(D69:D70)</f>
        <v>132953808</v>
      </c>
    </row>
    <row r="69" spans="1:4" ht="15.75">
      <c r="A69" s="35" t="s">
        <v>218</v>
      </c>
      <c r="B69" s="93" t="s">
        <v>198</v>
      </c>
      <c r="C69" s="30">
        <v>135761876</v>
      </c>
      <c r="D69" s="30">
        <v>132953808</v>
      </c>
    </row>
    <row r="70" spans="1:4" ht="16.5" thickBot="1">
      <c r="A70" s="37" t="s">
        <v>219</v>
      </c>
      <c r="B70" s="93" t="s">
        <v>354</v>
      </c>
      <c r="C70" s="30">
        <f>('1 sz. tábla '!C78)</f>
        <v>0</v>
      </c>
      <c r="D70" s="30">
        <f>('1 sz. tábla '!D78)</f>
        <v>0</v>
      </c>
    </row>
    <row r="71" spans="1:4" ht="16.5" thickBot="1">
      <c r="A71" s="40" t="s">
        <v>199</v>
      </c>
      <c r="B71" s="128" t="s">
        <v>200</v>
      </c>
      <c r="C71" s="29">
        <f>SUM(C72:C74)</f>
        <v>0</v>
      </c>
      <c r="D71" s="29">
        <f>SUM(D72:D74)</f>
        <v>6227560</v>
      </c>
    </row>
    <row r="72" spans="1:4" ht="15.75">
      <c r="A72" s="35" t="s">
        <v>220</v>
      </c>
      <c r="B72" s="93" t="s">
        <v>335</v>
      </c>
      <c r="C72" s="30"/>
      <c r="D72" s="30">
        <v>6227560</v>
      </c>
    </row>
    <row r="73" spans="1:4" ht="15.75">
      <c r="A73" s="36" t="s">
        <v>221</v>
      </c>
      <c r="B73" s="66" t="s">
        <v>201</v>
      </c>
      <c r="C73" s="30"/>
      <c r="D73" s="30"/>
    </row>
    <row r="74" spans="1:4" ht="16.5" thickBot="1">
      <c r="A74" s="37" t="s">
        <v>222</v>
      </c>
      <c r="B74" s="129" t="s">
        <v>202</v>
      </c>
      <c r="C74" s="30"/>
      <c r="D74" s="30"/>
    </row>
    <row r="75" spans="1:4" ht="16.5" thickBot="1">
      <c r="A75" s="40" t="s">
        <v>203</v>
      </c>
      <c r="B75" s="128" t="s">
        <v>223</v>
      </c>
      <c r="C75" s="29">
        <f>SUM(C76:C79)</f>
        <v>0</v>
      </c>
      <c r="D75" s="29">
        <f>SUM(D76:D79)</f>
        <v>0</v>
      </c>
    </row>
    <row r="76" spans="1:4" ht="29.25">
      <c r="A76" s="41" t="s">
        <v>204</v>
      </c>
      <c r="B76" s="93" t="s">
        <v>205</v>
      </c>
      <c r="C76" s="30"/>
      <c r="D76" s="30"/>
    </row>
    <row r="77" spans="1:4" ht="29.25">
      <c r="A77" s="42" t="s">
        <v>206</v>
      </c>
      <c r="B77" s="66" t="s">
        <v>207</v>
      </c>
      <c r="C77" s="30"/>
      <c r="D77" s="30"/>
    </row>
    <row r="78" spans="1:4" ht="29.25">
      <c r="A78" s="42" t="s">
        <v>208</v>
      </c>
      <c r="B78" s="66" t="s">
        <v>209</v>
      </c>
      <c r="C78" s="30"/>
      <c r="D78" s="30"/>
    </row>
    <row r="79" spans="1:4" ht="30" thickBot="1">
      <c r="A79" s="43" t="s">
        <v>210</v>
      </c>
      <c r="B79" s="129" t="s">
        <v>211</v>
      </c>
      <c r="C79" s="30"/>
      <c r="D79" s="30"/>
    </row>
    <row r="80" spans="1:4" ht="16.5" thickBot="1">
      <c r="A80" s="40" t="s">
        <v>212</v>
      </c>
      <c r="B80" s="128" t="s">
        <v>345</v>
      </c>
      <c r="C80" s="30"/>
      <c r="D80" s="30"/>
    </row>
    <row r="81" spans="1:4" ht="16.5" thickBot="1">
      <c r="A81" s="40" t="s">
        <v>213</v>
      </c>
      <c r="B81" s="132" t="s">
        <v>214</v>
      </c>
      <c r="C81" s="29">
        <f>+C59+C63+C68+C71+C75+C80</f>
        <v>135761876</v>
      </c>
      <c r="D81" s="29">
        <f>+D59+D63+D68+D71+D75+D80</f>
        <v>139181368</v>
      </c>
    </row>
    <row r="82" spans="1:4" ht="16.5" thickBot="1">
      <c r="A82" s="45" t="s">
        <v>226</v>
      </c>
      <c r="B82" s="133" t="s">
        <v>293</v>
      </c>
      <c r="C82" s="29">
        <f>+C58+C81</f>
        <v>644144191</v>
      </c>
      <c r="D82" s="29">
        <f>+D58+D81</f>
        <v>1057416561</v>
      </c>
    </row>
    <row r="83" spans="1:4" ht="16.5" thickBot="1">
      <c r="A83" s="46"/>
      <c r="B83" s="134"/>
      <c r="C83" s="47"/>
      <c r="D83" s="47"/>
    </row>
    <row r="84" spans="1:4" ht="16.5" thickBot="1">
      <c r="A84" s="49" t="s">
        <v>36</v>
      </c>
      <c r="B84" s="135"/>
      <c r="C84" s="50"/>
      <c r="D84" s="50"/>
    </row>
    <row r="85" spans="1:4" ht="16.5" thickBot="1">
      <c r="A85" s="51" t="s">
        <v>4</v>
      </c>
      <c r="B85" s="136" t="s">
        <v>343</v>
      </c>
      <c r="C85" s="52">
        <f>SUM(C86:C90)</f>
        <v>332717280</v>
      </c>
      <c r="D85" s="52">
        <f>SUM(D86:D90)</f>
        <v>356533370</v>
      </c>
    </row>
    <row r="86" spans="1:4" ht="15.75">
      <c r="A86" s="53" t="s">
        <v>65</v>
      </c>
      <c r="B86" s="137" t="s">
        <v>32</v>
      </c>
      <c r="C86" s="30">
        <f>('1 sz. tábla '!C94)</f>
        <v>153824823</v>
      </c>
      <c r="D86" s="30">
        <f>('1 sz. tábla '!D94)</f>
        <v>146642741</v>
      </c>
    </row>
    <row r="87" spans="1:4" ht="15.75">
      <c r="A87" s="36" t="s">
        <v>66</v>
      </c>
      <c r="B87" s="68" t="s">
        <v>108</v>
      </c>
      <c r="C87" s="30">
        <f>('1 sz. tábla '!C95)</f>
        <v>30537940</v>
      </c>
      <c r="D87" s="30">
        <f>('1 sz. tábla '!D95)</f>
        <v>28998526</v>
      </c>
    </row>
    <row r="88" spans="1:4" ht="15.75">
      <c r="A88" s="36" t="s">
        <v>67</v>
      </c>
      <c r="B88" s="68" t="s">
        <v>87</v>
      </c>
      <c r="C88" s="30">
        <v>132463564</v>
      </c>
      <c r="D88" s="30">
        <v>163023249</v>
      </c>
    </row>
    <row r="89" spans="1:4" ht="15.75">
      <c r="A89" s="36" t="s">
        <v>68</v>
      </c>
      <c r="B89" s="138" t="s">
        <v>109</v>
      </c>
      <c r="C89" s="30">
        <f>('1 sz. tábla '!C97)</f>
        <v>10654953</v>
      </c>
      <c r="D89" s="30">
        <f>('1 sz. tábla '!D97)</f>
        <v>12007553</v>
      </c>
    </row>
    <row r="90" spans="1:4" ht="15.75">
      <c r="A90" s="36" t="s">
        <v>79</v>
      </c>
      <c r="B90" s="139" t="s">
        <v>110</v>
      </c>
      <c r="C90" s="30">
        <v>5236000</v>
      </c>
      <c r="D90" s="30">
        <v>5861301</v>
      </c>
    </row>
    <row r="91" spans="1:4" ht="15.75">
      <c r="A91" s="36" t="s">
        <v>69</v>
      </c>
      <c r="B91" s="68" t="s">
        <v>229</v>
      </c>
      <c r="C91" s="30">
        <f>('1 sz. tábla '!C99)</f>
        <v>0</v>
      </c>
      <c r="D91" s="30">
        <f>('1 sz. tábla '!D99)</f>
        <v>1519126</v>
      </c>
    </row>
    <row r="92" spans="1:4" ht="15.75">
      <c r="A92" s="36" t="s">
        <v>70</v>
      </c>
      <c r="B92" s="70" t="s">
        <v>230</v>
      </c>
      <c r="C92" s="30">
        <f>('1 sz. tábla '!C100)</f>
        <v>0</v>
      </c>
      <c r="D92" s="30">
        <f>('1 sz. tábla '!D100)</f>
        <v>0</v>
      </c>
    </row>
    <row r="93" spans="1:4" ht="25.5">
      <c r="A93" s="36" t="s">
        <v>80</v>
      </c>
      <c r="B93" s="68" t="s">
        <v>231</v>
      </c>
      <c r="C93" s="30">
        <f>('1 sz. tábla '!C101)</f>
        <v>0</v>
      </c>
      <c r="D93" s="30">
        <f>('1 sz. tábla '!D101)</f>
        <v>0</v>
      </c>
    </row>
    <row r="94" spans="1:4" ht="25.5">
      <c r="A94" s="36" t="s">
        <v>81</v>
      </c>
      <c r="B94" s="68" t="s">
        <v>350</v>
      </c>
      <c r="C94" s="30">
        <f>('1 sz. tábla '!C102)</f>
        <v>0</v>
      </c>
      <c r="D94" s="30">
        <f>('1 sz. tábla '!D102)</f>
        <v>0</v>
      </c>
    </row>
    <row r="95" spans="1:4" ht="15.75">
      <c r="A95" s="36" t="s">
        <v>82</v>
      </c>
      <c r="B95" s="70" t="s">
        <v>233</v>
      </c>
      <c r="C95" s="30">
        <f>('1 sz. tábla '!C103)</f>
        <v>2576000</v>
      </c>
      <c r="D95" s="30">
        <f>('1 sz. tábla '!D103)</f>
        <v>2576000</v>
      </c>
    </row>
    <row r="96" spans="1:4" ht="15.75">
      <c r="A96" s="36" t="s">
        <v>83</v>
      </c>
      <c r="B96" s="70" t="s">
        <v>234</v>
      </c>
      <c r="C96" s="30">
        <f>('1 sz. tábla '!C104)</f>
        <v>0</v>
      </c>
      <c r="D96" s="30">
        <f>('1 sz. tábla '!D104)</f>
        <v>0</v>
      </c>
    </row>
    <row r="97" spans="1:4" ht="15.75">
      <c r="A97" s="36" t="s">
        <v>85</v>
      </c>
      <c r="B97" s="68" t="s">
        <v>351</v>
      </c>
      <c r="C97" s="30">
        <f>('1 sz. tábla '!C105)</f>
        <v>0</v>
      </c>
      <c r="D97" s="30">
        <f>('1 sz. tábla '!D105)</f>
        <v>0</v>
      </c>
    </row>
    <row r="98" spans="1:4" ht="15.75">
      <c r="A98" s="55" t="s">
        <v>111</v>
      </c>
      <c r="B98" s="71" t="s">
        <v>236</v>
      </c>
      <c r="C98" s="30">
        <f>('1 sz. tábla '!C106)</f>
        <v>0</v>
      </c>
      <c r="D98" s="30">
        <f>('1 sz. tábla '!D106)</f>
        <v>0</v>
      </c>
    </row>
    <row r="99" spans="1:4" ht="15.75">
      <c r="A99" s="36" t="s">
        <v>227</v>
      </c>
      <c r="B99" s="71" t="s">
        <v>237</v>
      </c>
      <c r="C99" s="30">
        <f>('1 sz. tábla '!C107)</f>
        <v>0</v>
      </c>
      <c r="D99" s="30">
        <f>('1 sz. tábla '!D107)</f>
        <v>0</v>
      </c>
    </row>
    <row r="100" spans="1:4" ht="26.25" thickBot="1">
      <c r="A100" s="56" t="s">
        <v>228</v>
      </c>
      <c r="B100" s="72" t="s">
        <v>238</v>
      </c>
      <c r="C100" s="30">
        <v>2660000</v>
      </c>
      <c r="D100" s="30">
        <v>1766175</v>
      </c>
    </row>
    <row r="101" spans="1:4" ht="16.5" thickBot="1">
      <c r="A101" s="34" t="s">
        <v>5</v>
      </c>
      <c r="B101" s="140" t="s">
        <v>344</v>
      </c>
      <c r="C101" s="29">
        <f>+C102+C104+C106</f>
        <v>305116548</v>
      </c>
      <c r="D101" s="29">
        <f>+D102+D104+D106</f>
        <v>692072828</v>
      </c>
    </row>
    <row r="102" spans="1:4" ht="15.75">
      <c r="A102" s="35" t="s">
        <v>71</v>
      </c>
      <c r="B102" s="68" t="s">
        <v>124</v>
      </c>
      <c r="C102" s="30">
        <f>('1 sz. tábla '!C110)</f>
        <v>71224092</v>
      </c>
      <c r="D102" s="30">
        <f>('1 sz. tábla '!D110)</f>
        <v>381748700</v>
      </c>
    </row>
    <row r="103" spans="1:4" ht="15.75">
      <c r="A103" s="35" t="s">
        <v>72</v>
      </c>
      <c r="B103" s="71" t="s">
        <v>242</v>
      </c>
      <c r="C103" s="30">
        <f>('1 sz. tábla '!C111)</f>
        <v>0</v>
      </c>
      <c r="D103" s="30">
        <f>('1 sz. tábla '!D111)</f>
        <v>0</v>
      </c>
    </row>
    <row r="104" spans="1:4" ht="15.75">
      <c r="A104" s="35" t="s">
        <v>73</v>
      </c>
      <c r="B104" s="71" t="s">
        <v>112</v>
      </c>
      <c r="C104" s="30">
        <f>('1 sz. tábla '!C112)</f>
        <v>233892456</v>
      </c>
      <c r="D104" s="30">
        <f>('1 sz. tábla '!D112)</f>
        <v>310324128</v>
      </c>
    </row>
    <row r="105" spans="1:4" ht="15.75">
      <c r="A105" s="35" t="s">
        <v>74</v>
      </c>
      <c r="B105" s="71" t="s">
        <v>243</v>
      </c>
      <c r="C105" s="30">
        <f>('1 sz. tábla '!C113)</f>
        <v>0</v>
      </c>
      <c r="D105" s="30">
        <f>('1 sz. tábla '!D113)</f>
        <v>0</v>
      </c>
    </row>
    <row r="106" spans="1:4" ht="15.75">
      <c r="A106" s="35" t="s">
        <v>75</v>
      </c>
      <c r="B106" s="141" t="s">
        <v>126</v>
      </c>
      <c r="C106" s="30">
        <f>('1 sz. tábla '!C114)</f>
        <v>0</v>
      </c>
      <c r="D106" s="30">
        <f>('1 sz. tábla '!D114)</f>
        <v>0</v>
      </c>
    </row>
    <row r="107" spans="1:4" ht="25.5">
      <c r="A107" s="35" t="s">
        <v>84</v>
      </c>
      <c r="B107" s="142" t="s">
        <v>301</v>
      </c>
      <c r="C107" s="30">
        <f>('1 sz. tábla '!C115)</f>
        <v>0</v>
      </c>
      <c r="D107" s="30">
        <f>('1 sz. tábla '!D115)</f>
        <v>0</v>
      </c>
    </row>
    <row r="108" spans="1:4" ht="25.5">
      <c r="A108" s="35" t="s">
        <v>86</v>
      </c>
      <c r="B108" s="75" t="s">
        <v>248</v>
      </c>
      <c r="C108" s="30">
        <f>('1 sz. tábla '!C116)</f>
        <v>0</v>
      </c>
      <c r="D108" s="30">
        <f>('1 sz. tábla '!D116)</f>
        <v>0</v>
      </c>
    </row>
    <row r="109" spans="1:4" ht="25.5">
      <c r="A109" s="35" t="s">
        <v>113</v>
      </c>
      <c r="B109" s="68" t="s">
        <v>232</v>
      </c>
      <c r="C109" s="30">
        <f>('1 sz. tábla '!C117)</f>
        <v>0</v>
      </c>
      <c r="D109" s="30">
        <f>('1 sz. tábla '!D117)</f>
        <v>0</v>
      </c>
    </row>
    <row r="110" spans="1:4" ht="15.75">
      <c r="A110" s="35" t="s">
        <v>114</v>
      </c>
      <c r="B110" s="68" t="s">
        <v>247</v>
      </c>
      <c r="C110" s="30">
        <f>('1 sz. tábla '!C118)</f>
        <v>0</v>
      </c>
      <c r="D110" s="30">
        <f>('1 sz. tábla '!D118)</f>
        <v>0</v>
      </c>
    </row>
    <row r="111" spans="1:4" ht="15.75">
      <c r="A111" s="35" t="s">
        <v>115</v>
      </c>
      <c r="B111" s="68" t="s">
        <v>246</v>
      </c>
      <c r="C111" s="30">
        <f>('1 sz. tábla '!C119)</f>
        <v>0</v>
      </c>
      <c r="D111" s="30">
        <f>('1 sz. tábla '!D119)</f>
        <v>0</v>
      </c>
    </row>
    <row r="112" spans="1:4" ht="25.5">
      <c r="A112" s="35" t="s">
        <v>239</v>
      </c>
      <c r="B112" s="68" t="s">
        <v>235</v>
      </c>
      <c r="C112" s="30">
        <f>('1 sz. tábla '!C120)</f>
        <v>0</v>
      </c>
      <c r="D112" s="30">
        <f>('1 sz. tábla '!D120)</f>
        <v>0</v>
      </c>
    </row>
    <row r="113" spans="1:4" ht="15.75">
      <c r="A113" s="35" t="s">
        <v>240</v>
      </c>
      <c r="B113" s="68" t="s">
        <v>245</v>
      </c>
      <c r="C113" s="30">
        <f>('1 sz. tábla '!C121)</f>
        <v>0</v>
      </c>
      <c r="D113" s="30">
        <f>('1 sz. tábla '!D121)</f>
        <v>0</v>
      </c>
    </row>
    <row r="114" spans="1:4" ht="26.25" thickBot="1">
      <c r="A114" s="55" t="s">
        <v>241</v>
      </c>
      <c r="B114" s="68" t="s">
        <v>244</v>
      </c>
      <c r="C114" s="30">
        <f>('1 sz. tábla '!C122)</f>
        <v>0</v>
      </c>
      <c r="D114" s="30">
        <f>('1 sz. tábla '!D122)</f>
        <v>0</v>
      </c>
    </row>
    <row r="115" spans="1:4" ht="16.5" thickBot="1">
      <c r="A115" s="34" t="s">
        <v>6</v>
      </c>
      <c r="B115" s="130" t="s">
        <v>249</v>
      </c>
      <c r="C115" s="29">
        <f>+C116+C117</f>
        <v>3000000</v>
      </c>
      <c r="D115" s="29">
        <f>+D116+D117</f>
        <v>3000000</v>
      </c>
    </row>
    <row r="116" spans="1:4" ht="15.75">
      <c r="A116" s="35" t="s">
        <v>54</v>
      </c>
      <c r="B116" s="75" t="s">
        <v>37</v>
      </c>
      <c r="C116" s="30">
        <f>('1 sz. tábla '!C124)</f>
        <v>3000000</v>
      </c>
      <c r="D116" s="30">
        <f>('1 sz. tábla '!D124)</f>
        <v>3000000</v>
      </c>
    </row>
    <row r="117" spans="1:4" ht="16.5" thickBot="1">
      <c r="A117" s="37" t="s">
        <v>55</v>
      </c>
      <c r="B117" s="71" t="s">
        <v>38</v>
      </c>
      <c r="C117" s="30">
        <f>('1 sz. tábla '!C125)</f>
        <v>0</v>
      </c>
      <c r="D117" s="30">
        <f>('1 sz. tábla '!D125)</f>
        <v>0</v>
      </c>
    </row>
    <row r="118" spans="1:4" ht="16.5" thickBot="1">
      <c r="A118" s="34" t="s">
        <v>7</v>
      </c>
      <c r="B118" s="130" t="s">
        <v>250</v>
      </c>
      <c r="C118" s="29">
        <f>+C85+C101+C115</f>
        <v>640833828</v>
      </c>
      <c r="D118" s="29">
        <f>+D85+D101+D115</f>
        <v>1051606198</v>
      </c>
    </row>
    <row r="119" spans="1:4" ht="16.5" thickBot="1">
      <c r="A119" s="34" t="s">
        <v>8</v>
      </c>
      <c r="B119" s="130" t="s">
        <v>352</v>
      </c>
      <c r="C119" s="29">
        <f>+C120+C121+C122</f>
        <v>0</v>
      </c>
      <c r="D119" s="29">
        <f>+D120+D121+D122</f>
        <v>0</v>
      </c>
    </row>
    <row r="120" spans="1:4" ht="15.75">
      <c r="A120" s="35" t="s">
        <v>58</v>
      </c>
      <c r="B120" s="75" t="s">
        <v>251</v>
      </c>
      <c r="C120" s="30"/>
      <c r="D120" s="30"/>
    </row>
    <row r="121" spans="1:4" ht="15.75">
      <c r="A121" s="35" t="s">
        <v>59</v>
      </c>
      <c r="B121" s="75" t="s">
        <v>353</v>
      </c>
      <c r="C121" s="30"/>
      <c r="D121" s="30"/>
    </row>
    <row r="122" spans="1:4" ht="16.5" thickBot="1">
      <c r="A122" s="55" t="s">
        <v>60</v>
      </c>
      <c r="B122" s="143" t="s">
        <v>252</v>
      </c>
      <c r="C122" s="30"/>
      <c r="D122" s="30"/>
    </row>
    <row r="123" spans="1:4" ht="16.5" thickBot="1">
      <c r="A123" s="34" t="s">
        <v>9</v>
      </c>
      <c r="B123" s="130" t="s">
        <v>287</v>
      </c>
      <c r="C123" s="29">
        <f>+C124+C125+C126+C127</f>
        <v>0</v>
      </c>
      <c r="D123" s="29">
        <f>+D124+D125+D126+D127</f>
        <v>0</v>
      </c>
    </row>
    <row r="124" spans="1:4" ht="15.75">
      <c r="A124" s="35" t="s">
        <v>61</v>
      </c>
      <c r="B124" s="75" t="s">
        <v>253</v>
      </c>
      <c r="C124" s="30"/>
      <c r="D124" s="30"/>
    </row>
    <row r="125" spans="1:4" ht="15.75">
      <c r="A125" s="35" t="s">
        <v>62</v>
      </c>
      <c r="B125" s="75" t="s">
        <v>254</v>
      </c>
      <c r="C125" s="30"/>
      <c r="D125" s="30"/>
    </row>
    <row r="126" spans="1:4" ht="15.75">
      <c r="A126" s="35" t="s">
        <v>170</v>
      </c>
      <c r="B126" s="75" t="s">
        <v>255</v>
      </c>
      <c r="C126" s="30"/>
      <c r="D126" s="30"/>
    </row>
    <row r="127" spans="1:4" ht="16.5" thickBot="1">
      <c r="A127" s="55" t="s">
        <v>171</v>
      </c>
      <c r="B127" s="143" t="s">
        <v>256</v>
      </c>
      <c r="C127" s="30"/>
      <c r="D127" s="30"/>
    </row>
    <row r="128" spans="1:4" ht="16.5" thickBot="1">
      <c r="A128" s="34" t="s">
        <v>10</v>
      </c>
      <c r="B128" s="130" t="s">
        <v>257</v>
      </c>
      <c r="C128" s="29">
        <f>SUM(C129:C132)</f>
        <v>5810363</v>
      </c>
      <c r="D128" s="29">
        <f>SUM(D129:D132)</f>
        <v>5810363</v>
      </c>
    </row>
    <row r="129" spans="1:4" ht="15.75">
      <c r="A129" s="35" t="s">
        <v>63</v>
      </c>
      <c r="B129" s="75" t="s">
        <v>258</v>
      </c>
      <c r="C129" s="30">
        <f>('1 sz. tábla '!C137)</f>
        <v>0</v>
      </c>
      <c r="D129" s="30">
        <f>('1 sz. tábla '!D137)</f>
        <v>0</v>
      </c>
    </row>
    <row r="130" spans="1:4" ht="15.75">
      <c r="A130" s="35" t="s">
        <v>64</v>
      </c>
      <c r="B130" s="75" t="s">
        <v>267</v>
      </c>
      <c r="C130" s="30">
        <f>('1 sz. tábla '!C138)</f>
        <v>5810363</v>
      </c>
      <c r="D130" s="30">
        <f>('1 sz. tábla '!D138)</f>
        <v>5810363</v>
      </c>
    </row>
    <row r="131" spans="1:4" ht="15.75">
      <c r="A131" s="35" t="s">
        <v>180</v>
      </c>
      <c r="B131" s="75" t="s">
        <v>259</v>
      </c>
      <c r="C131" s="30">
        <f>('1 sz. tábla '!C139)</f>
        <v>0</v>
      </c>
      <c r="D131" s="30">
        <f>('1 sz. tábla '!D139)</f>
        <v>0</v>
      </c>
    </row>
    <row r="132" spans="1:4" ht="16.5" thickBot="1">
      <c r="A132" s="55" t="s">
        <v>181</v>
      </c>
      <c r="B132" s="143" t="s">
        <v>312</v>
      </c>
      <c r="C132" s="30">
        <f>('1 sz. tábla '!C140)</f>
        <v>0</v>
      </c>
      <c r="D132" s="30">
        <f>('1 sz. tábla '!D140)</f>
        <v>0</v>
      </c>
    </row>
    <row r="133" spans="1:4" ht="16.5" thickBot="1">
      <c r="A133" s="34" t="s">
        <v>11</v>
      </c>
      <c r="B133" s="153" t="s">
        <v>260</v>
      </c>
      <c r="C133" s="150">
        <f>SUM(C134:C137)</f>
        <v>0</v>
      </c>
      <c r="D133" s="150">
        <f>SUM(D134:D137)</f>
        <v>0</v>
      </c>
    </row>
    <row r="134" spans="1:4" ht="15.75">
      <c r="A134" s="35" t="s">
        <v>106</v>
      </c>
      <c r="B134" s="75" t="s">
        <v>261</v>
      </c>
      <c r="C134" s="30"/>
      <c r="D134" s="30"/>
    </row>
    <row r="135" spans="1:4" ht="15.75">
      <c r="A135" s="35" t="s">
        <v>107</v>
      </c>
      <c r="B135" s="75" t="s">
        <v>262</v>
      </c>
      <c r="C135" s="30"/>
      <c r="D135" s="30"/>
    </row>
    <row r="136" spans="1:4" ht="15.75">
      <c r="A136" s="35" t="s">
        <v>125</v>
      </c>
      <c r="B136" s="75" t="s">
        <v>263</v>
      </c>
      <c r="C136" s="30"/>
      <c r="D136" s="30"/>
    </row>
    <row r="137" spans="1:4" ht="16.5" thickBot="1">
      <c r="A137" s="35" t="s">
        <v>183</v>
      </c>
      <c r="B137" s="75" t="s">
        <v>264</v>
      </c>
      <c r="C137" s="30"/>
      <c r="D137" s="30"/>
    </row>
    <row r="138" spans="1:4" ht="16.5" thickBot="1">
      <c r="A138" s="34" t="s">
        <v>12</v>
      </c>
      <c r="B138" s="130" t="s">
        <v>265</v>
      </c>
      <c r="C138" s="59">
        <f>+C119+C123+C128+C133</f>
        <v>5810363</v>
      </c>
      <c r="D138" s="59">
        <f>+D119+D123+D128+D133</f>
        <v>5810363</v>
      </c>
    </row>
    <row r="139" spans="1:4" ht="16.5" thickBot="1">
      <c r="A139" s="60" t="s">
        <v>13</v>
      </c>
      <c r="B139" s="144" t="s">
        <v>266</v>
      </c>
      <c r="C139" s="59">
        <f>+C118+C138</f>
        <v>646644191</v>
      </c>
      <c r="D139" s="59">
        <f>+D118+D138</f>
        <v>1057416561</v>
      </c>
    </row>
    <row r="140" spans="1:4" ht="15.75">
      <c r="A140" s="61"/>
      <c r="B140" s="62"/>
      <c r="C140" s="48"/>
      <c r="D140" s="48"/>
    </row>
  </sheetData>
  <sheetProtection/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Nagymányok Város Önkormányzata
2018. ÉVI KÖTELEZŐ FELADATOK KÖLTSÉGVETÉSÉNEK ÖSSZEVONT MÉRLEGE
2018.10.31
&amp;10
&amp;R&amp;"Times New Roman CE,Félkövér dőlt"&amp;11 1.1. melléklet az 1/2018. (III.6.) 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25"/>
  <sheetViews>
    <sheetView tabSelected="1" view="pageLayout" zoomScale="148" zoomScalePageLayoutView="148" workbookViewId="0" topLeftCell="A7">
      <selection activeCell="A2" sqref="A2:IV2"/>
    </sheetView>
  </sheetViews>
  <sheetFormatPr defaultColWidth="9.00390625" defaultRowHeight="12.75"/>
  <cols>
    <col min="1" max="1" width="5.00390625" style="1" customWidth="1"/>
    <col min="2" max="2" width="17.375" style="7" customWidth="1"/>
    <col min="3" max="3" width="12.50390625" style="1" customWidth="1"/>
    <col min="4" max="4" width="15.875" style="1" bestFit="1" customWidth="1"/>
    <col min="5" max="5" width="20.00390625" style="1" customWidth="1"/>
    <col min="6" max="6" width="12.125" style="1" customWidth="1"/>
    <col min="7" max="7" width="11.625" style="1" customWidth="1"/>
    <col min="8" max="8" width="3.625" style="1" customWidth="1"/>
    <col min="9" max="16384" width="9.375" style="1" customWidth="1"/>
  </cols>
  <sheetData>
    <row r="1" spans="1:7" s="22" customFormat="1" ht="27" customHeight="1">
      <c r="A1" s="78"/>
      <c r="B1" s="79" t="s">
        <v>92</v>
      </c>
      <c r="C1" s="80"/>
      <c r="D1" s="80"/>
      <c r="E1" s="80"/>
      <c r="F1" s="80"/>
      <c r="G1" s="80"/>
    </row>
    <row r="2" spans="1:7" s="22" customFormat="1" ht="16.5" thickBot="1">
      <c r="A2" s="78"/>
      <c r="B2" s="81"/>
      <c r="C2" s="78"/>
      <c r="D2" s="78"/>
      <c r="E2" s="78"/>
      <c r="F2" s="82" t="s">
        <v>333</v>
      </c>
      <c r="G2" s="82" t="s">
        <v>333</v>
      </c>
    </row>
    <row r="3" spans="1:8" s="22" customFormat="1" ht="18" customHeight="1" thickBot="1">
      <c r="A3" s="237" t="s">
        <v>41</v>
      </c>
      <c r="B3" s="158" t="s">
        <v>35</v>
      </c>
      <c r="C3" s="159"/>
      <c r="D3" s="159"/>
      <c r="E3" s="158" t="s">
        <v>36</v>
      </c>
      <c r="F3" s="159"/>
      <c r="G3" s="159"/>
      <c r="H3" s="239" t="s">
        <v>358</v>
      </c>
    </row>
    <row r="4" spans="1:8" s="11" customFormat="1" ht="35.25" customHeight="1" thickBot="1">
      <c r="A4" s="238"/>
      <c r="B4" s="160" t="s">
        <v>39</v>
      </c>
      <c r="C4" s="161" t="s">
        <v>308</v>
      </c>
      <c r="D4" s="161" t="s">
        <v>364</v>
      </c>
      <c r="E4" s="162" t="s">
        <v>39</v>
      </c>
      <c r="F4" s="163" t="s">
        <v>308</v>
      </c>
      <c r="G4" s="163" t="s">
        <v>308</v>
      </c>
      <c r="H4" s="239"/>
    </row>
    <row r="5" spans="1:8" s="11" customFormat="1" ht="16.5" thickBot="1">
      <c r="A5" s="164">
        <v>1</v>
      </c>
      <c r="B5" s="160">
        <v>2</v>
      </c>
      <c r="C5" s="161">
        <v>4</v>
      </c>
      <c r="D5" s="161">
        <v>5</v>
      </c>
      <c r="E5" s="160">
        <v>7</v>
      </c>
      <c r="F5" s="165">
        <v>8</v>
      </c>
      <c r="G5" s="165">
        <v>9</v>
      </c>
      <c r="H5" s="239"/>
    </row>
    <row r="6" spans="1:8" s="22" customFormat="1" ht="34.5" thickBot="1">
      <c r="A6" s="166">
        <v>1</v>
      </c>
      <c r="B6" s="167" t="s">
        <v>268</v>
      </c>
      <c r="C6" s="168">
        <f>SUM('1 sz. tábla '!C11)</f>
        <v>159493208</v>
      </c>
      <c r="D6" s="234">
        <v>167807925</v>
      </c>
      <c r="E6" s="167" t="s">
        <v>40</v>
      </c>
      <c r="F6" s="169">
        <f>SUM('1 sz. tábla '!C94)</f>
        <v>153824823</v>
      </c>
      <c r="G6" s="169">
        <f>SUM('1 sz. tábla '!D94)</f>
        <v>146642741</v>
      </c>
      <c r="H6" s="239"/>
    </row>
    <row r="7" spans="1:8" s="22" customFormat="1" ht="45">
      <c r="A7" s="170">
        <v>2</v>
      </c>
      <c r="B7" s="171" t="s">
        <v>269</v>
      </c>
      <c r="C7" s="168">
        <f>SUM('1 sz. tábla '!C18)</f>
        <v>13253000</v>
      </c>
      <c r="D7" s="168">
        <v>16567083</v>
      </c>
      <c r="E7" s="171" t="s">
        <v>108</v>
      </c>
      <c r="F7" s="172">
        <f>SUM('1 sz. tábla '!C95)</f>
        <v>30537940</v>
      </c>
      <c r="G7" s="172">
        <f>SUM('1 sz. tábla '!D95)</f>
        <v>28998526</v>
      </c>
      <c r="H7" s="239"/>
    </row>
    <row r="8" spans="1:8" s="22" customFormat="1" ht="22.5">
      <c r="A8" s="170">
        <v>3</v>
      </c>
      <c r="B8" s="171" t="s">
        <v>99</v>
      </c>
      <c r="C8" s="173">
        <f>SUM('1 sz. tábla '!C32)</f>
        <v>60636296</v>
      </c>
      <c r="D8" s="173">
        <v>60656296</v>
      </c>
      <c r="E8" s="171" t="s">
        <v>129</v>
      </c>
      <c r="F8" s="172">
        <f>SUM('1 sz. tábla '!C96)</f>
        <v>132463564</v>
      </c>
      <c r="G8" s="172">
        <f>SUM('1 sz. tábla '!D96)</f>
        <v>164223249</v>
      </c>
      <c r="H8" s="239"/>
    </row>
    <row r="9" spans="1:8" s="22" customFormat="1" ht="22.5">
      <c r="A9" s="166">
        <v>4</v>
      </c>
      <c r="B9" s="174" t="s">
        <v>296</v>
      </c>
      <c r="C9" s="173">
        <f>SUM('1 sz. tábla '!C39)</f>
        <v>84990904</v>
      </c>
      <c r="D9" s="173">
        <v>54012537</v>
      </c>
      <c r="E9" s="171" t="s">
        <v>109</v>
      </c>
      <c r="F9" s="172">
        <f>SUM('1 sz. tábla '!C97)</f>
        <v>10654953</v>
      </c>
      <c r="G9" s="172">
        <f>SUM('1 sz. tábla '!D97)</f>
        <v>12007553</v>
      </c>
      <c r="H9" s="239"/>
    </row>
    <row r="10" spans="1:8" s="22" customFormat="1" ht="45">
      <c r="A10" s="170">
        <v>5</v>
      </c>
      <c r="B10" s="175" t="s">
        <v>331</v>
      </c>
      <c r="C10" s="176">
        <v>0</v>
      </c>
      <c r="D10" s="176">
        <v>70465</v>
      </c>
      <c r="E10" s="171" t="s">
        <v>110</v>
      </c>
      <c r="F10" s="172">
        <f>SUM('1 sz. tábla '!C98)</f>
        <v>5236000</v>
      </c>
      <c r="G10" s="172">
        <f>SUM('1 sz. tábla '!D98)</f>
        <v>7217126</v>
      </c>
      <c r="H10" s="239"/>
    </row>
    <row r="11" spans="1:8" s="22" customFormat="1" ht="16.5" thickBot="1">
      <c r="A11" s="170">
        <v>6</v>
      </c>
      <c r="B11" s="177"/>
      <c r="C11" s="177"/>
      <c r="D11" s="177"/>
      <c r="E11" s="171" t="s">
        <v>33</v>
      </c>
      <c r="F11" s="172">
        <f>SUM('1 sz. tábla '!C123)</f>
        <v>3000000</v>
      </c>
      <c r="G11" s="172">
        <f>SUM('1 sz. tábla '!D123)</f>
        <v>3000000</v>
      </c>
      <c r="H11" s="239"/>
    </row>
    <row r="12" spans="1:8" s="22" customFormat="1" ht="57" thickBot="1">
      <c r="A12" s="166">
        <v>7</v>
      </c>
      <c r="B12" s="178" t="s">
        <v>289</v>
      </c>
      <c r="C12" s="179">
        <f>SUM(C6:C10)</f>
        <v>318373408</v>
      </c>
      <c r="D12" s="179">
        <f>SUM(D6:D10)</f>
        <v>299114306</v>
      </c>
      <c r="E12" s="178" t="s">
        <v>277</v>
      </c>
      <c r="F12" s="179">
        <f>SUM(F6:F11)</f>
        <v>335717280</v>
      </c>
      <c r="G12" s="179">
        <f>SUM(G6:G11)</f>
        <v>362089195</v>
      </c>
      <c r="H12" s="239"/>
    </row>
    <row r="13" spans="1:8" s="22" customFormat="1" ht="45">
      <c r="A13" s="170">
        <v>8</v>
      </c>
      <c r="B13" s="180" t="s">
        <v>272</v>
      </c>
      <c r="C13" s="181">
        <f>+C14+C15+C16+C17</f>
        <v>23654235</v>
      </c>
      <c r="D13" s="181">
        <f>+D14+D15+D16+D17</f>
        <v>68785252</v>
      </c>
      <c r="E13" s="171" t="s">
        <v>116</v>
      </c>
      <c r="F13" s="182"/>
      <c r="G13" s="182"/>
      <c r="H13" s="239"/>
    </row>
    <row r="14" spans="1:8" s="22" customFormat="1" ht="33.75">
      <c r="A14" s="170">
        <v>9</v>
      </c>
      <c r="B14" s="171" t="s">
        <v>122</v>
      </c>
      <c r="C14" s="173">
        <v>23654235</v>
      </c>
      <c r="D14" s="173">
        <v>62557692</v>
      </c>
      <c r="E14" s="171" t="s">
        <v>276</v>
      </c>
      <c r="F14" s="172"/>
      <c r="G14" s="172"/>
      <c r="H14" s="239"/>
    </row>
    <row r="15" spans="1:8" s="22" customFormat="1" ht="33.75">
      <c r="A15" s="166">
        <v>10</v>
      </c>
      <c r="B15" s="171" t="s">
        <v>123</v>
      </c>
      <c r="C15" s="173"/>
      <c r="D15" s="173"/>
      <c r="E15" s="171" t="s">
        <v>90</v>
      </c>
      <c r="F15" s="172"/>
      <c r="G15" s="172"/>
      <c r="H15" s="239"/>
    </row>
    <row r="16" spans="1:8" s="22" customFormat="1" ht="33.75">
      <c r="A16" s="170">
        <v>11</v>
      </c>
      <c r="B16" s="171" t="s">
        <v>127</v>
      </c>
      <c r="C16" s="173"/>
      <c r="D16" s="173"/>
      <c r="E16" s="171" t="s">
        <v>91</v>
      </c>
      <c r="F16" s="172"/>
      <c r="G16" s="172"/>
      <c r="H16" s="239"/>
    </row>
    <row r="17" spans="1:8" s="22" customFormat="1" ht="33.75">
      <c r="A17" s="170">
        <v>12</v>
      </c>
      <c r="B17" s="171" t="s">
        <v>128</v>
      </c>
      <c r="C17" s="173"/>
      <c r="D17" s="173">
        <v>6227560</v>
      </c>
      <c r="E17" s="180" t="s">
        <v>130</v>
      </c>
      <c r="F17" s="172"/>
      <c r="G17" s="172"/>
      <c r="H17" s="239"/>
    </row>
    <row r="18" spans="1:8" s="22" customFormat="1" ht="45">
      <c r="A18" s="166">
        <v>13</v>
      </c>
      <c r="B18" s="171" t="s">
        <v>273</v>
      </c>
      <c r="C18" s="183">
        <f>+C19+C20</f>
        <v>0</v>
      </c>
      <c r="D18" s="183">
        <f>+D19+D20</f>
        <v>0</v>
      </c>
      <c r="E18" s="171" t="s">
        <v>117</v>
      </c>
      <c r="F18" s="172"/>
      <c r="G18" s="172"/>
      <c r="H18" s="239"/>
    </row>
    <row r="19" spans="1:8" s="22" customFormat="1" ht="33.75">
      <c r="A19" s="170">
        <v>14</v>
      </c>
      <c r="B19" s="180" t="s">
        <v>270</v>
      </c>
      <c r="C19" s="184"/>
      <c r="D19" s="184"/>
      <c r="E19" s="185" t="s">
        <v>267</v>
      </c>
      <c r="F19" s="186">
        <v>5810363</v>
      </c>
      <c r="G19" s="186">
        <v>5810363</v>
      </c>
      <c r="H19" s="239"/>
    </row>
    <row r="20" spans="1:8" s="22" customFormat="1" ht="23.25" thickBot="1">
      <c r="A20" s="170">
        <v>15</v>
      </c>
      <c r="B20" s="171" t="s">
        <v>271</v>
      </c>
      <c r="C20" s="173"/>
      <c r="D20" s="173"/>
      <c r="E20" s="187"/>
      <c r="F20" s="172"/>
      <c r="G20" s="172"/>
      <c r="H20" s="239"/>
    </row>
    <row r="21" spans="1:8" s="22" customFormat="1" ht="57" thickBot="1">
      <c r="A21" s="166">
        <v>16</v>
      </c>
      <c r="B21" s="178" t="s">
        <v>274</v>
      </c>
      <c r="C21" s="179">
        <f>+C13+C18</f>
        <v>23654235</v>
      </c>
      <c r="D21" s="179">
        <f>+D13+D18</f>
        <v>68785252</v>
      </c>
      <c r="E21" s="178" t="s">
        <v>278</v>
      </c>
      <c r="F21" s="188">
        <f>SUM(F13:F20)</f>
        <v>5810363</v>
      </c>
      <c r="G21" s="188">
        <f>SUM(G13:G20)</f>
        <v>5810363</v>
      </c>
      <c r="H21" s="239"/>
    </row>
    <row r="22" spans="1:8" s="22" customFormat="1" ht="29.25" customHeight="1" thickBot="1">
      <c r="A22" s="170">
        <v>17</v>
      </c>
      <c r="B22" s="178" t="s">
        <v>275</v>
      </c>
      <c r="C22" s="189">
        <f>+C12+C21</f>
        <v>342027643</v>
      </c>
      <c r="D22" s="189">
        <f>+D12+D21</f>
        <v>367899558</v>
      </c>
      <c r="E22" s="178" t="s">
        <v>279</v>
      </c>
      <c r="F22" s="189">
        <f>+F12+F21</f>
        <v>341527643</v>
      </c>
      <c r="G22" s="189">
        <f>+G12+G21</f>
        <v>367899558</v>
      </c>
      <c r="H22" s="239"/>
    </row>
    <row r="23" spans="1:8" s="22" customFormat="1" ht="23.25" thickBot="1">
      <c r="A23" s="170">
        <v>18</v>
      </c>
      <c r="B23" s="178" t="s">
        <v>94</v>
      </c>
      <c r="C23" s="189">
        <f>IF(C12-F12&lt;0,F12-C12,"-")</f>
        <v>17343872</v>
      </c>
      <c r="D23" s="189">
        <f>IF(D12-G12&lt;0,G12-D12,"-")</f>
        <v>62974889</v>
      </c>
      <c r="E23" s="178" t="s">
        <v>95</v>
      </c>
      <c r="F23" s="189" t="str">
        <f>IF(C12-F12&gt;0,C12-F12,"-")</f>
        <v>-</v>
      </c>
      <c r="G23" s="189" t="str">
        <f>IF(D12-G12&gt;0,D12-G12,"-")</f>
        <v>-</v>
      </c>
      <c r="H23" s="239"/>
    </row>
    <row r="24" spans="1:8" s="22" customFormat="1" ht="16.5" thickBot="1">
      <c r="A24" s="166">
        <v>19</v>
      </c>
      <c r="B24" s="178" t="s">
        <v>131</v>
      </c>
      <c r="C24" s="189" t="str">
        <f>IF(C12+C13-F22&lt;0,F22-(C12+C13),"-")</f>
        <v>-</v>
      </c>
      <c r="D24" s="189"/>
      <c r="E24" s="178" t="s">
        <v>132</v>
      </c>
      <c r="F24" s="189">
        <f>IF(C12+C13-F22&gt;0,C12+C13-F22,"-")</f>
        <v>500000</v>
      </c>
      <c r="G24" s="189" t="str">
        <f>IF(D12+D13-G22&gt;0,D12+D13-G22,"-")</f>
        <v>-</v>
      </c>
      <c r="H24" s="239"/>
    </row>
    <row r="25" spans="2:5" ht="18.75">
      <c r="B25" s="240"/>
      <c r="C25" s="240"/>
      <c r="D25" s="240"/>
      <c r="E25" s="240"/>
    </row>
  </sheetData>
  <sheetProtection/>
  <mergeCells count="3">
    <mergeCell ref="A3:A4"/>
    <mergeCell ref="H3:H24"/>
    <mergeCell ref="B25:E25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portrait" paperSize="9" scale="84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28"/>
  <sheetViews>
    <sheetView tabSelected="1" workbookViewId="0" topLeftCell="A1">
      <selection activeCell="A2" sqref="A2:IV2"/>
    </sheetView>
  </sheetViews>
  <sheetFormatPr defaultColWidth="9.00390625" defaultRowHeight="12.75"/>
  <cols>
    <col min="1" max="1" width="6.875" style="1" customWidth="1"/>
    <col min="2" max="2" width="35.125" style="7" customWidth="1"/>
    <col min="3" max="4" width="16.375" style="1" customWidth="1"/>
    <col min="5" max="5" width="32.375" style="1" customWidth="1"/>
    <col min="6" max="6" width="17.375" style="1" customWidth="1"/>
    <col min="7" max="7" width="17.125" style="1" customWidth="1"/>
    <col min="8" max="8" width="16.375" style="1" customWidth="1"/>
    <col min="9" max="9" width="4.875" style="1" customWidth="1"/>
    <col min="10" max="16384" width="9.375" style="1" customWidth="1"/>
  </cols>
  <sheetData>
    <row r="1" spans="1:9" s="22" customFormat="1" ht="25.5">
      <c r="A1" s="89"/>
      <c r="B1" s="90" t="s">
        <v>93</v>
      </c>
      <c r="C1" s="91"/>
      <c r="D1" s="91"/>
      <c r="E1" s="91"/>
      <c r="F1" s="91"/>
      <c r="G1" s="91"/>
      <c r="H1" s="83"/>
      <c r="I1" s="241" t="s">
        <v>359</v>
      </c>
    </row>
    <row r="2" spans="1:9" s="22" customFormat="1" ht="16.5" thickBot="1">
      <c r="A2" s="89"/>
      <c r="B2" s="92"/>
      <c r="C2" s="89"/>
      <c r="D2" s="89"/>
      <c r="E2" s="89"/>
      <c r="F2" s="89"/>
      <c r="G2" s="89"/>
      <c r="H2" s="84"/>
      <c r="I2" s="241"/>
    </row>
    <row r="3" spans="1:9" s="22" customFormat="1" ht="16.5" thickBot="1">
      <c r="A3" s="242" t="s">
        <v>41</v>
      </c>
      <c r="B3" s="158" t="s">
        <v>35</v>
      </c>
      <c r="C3" s="159"/>
      <c r="D3" s="190"/>
      <c r="E3" s="191" t="s">
        <v>36</v>
      </c>
      <c r="F3" s="191"/>
      <c r="G3" s="191"/>
      <c r="H3" s="85"/>
      <c r="I3" s="241"/>
    </row>
    <row r="4" spans="1:9" s="11" customFormat="1" ht="16.5" thickBot="1">
      <c r="A4" s="243"/>
      <c r="B4" s="160" t="s">
        <v>39</v>
      </c>
      <c r="C4" s="161" t="s">
        <v>308</v>
      </c>
      <c r="D4" s="192" t="s">
        <v>363</v>
      </c>
      <c r="E4" s="160" t="s">
        <v>39</v>
      </c>
      <c r="F4" s="161" t="s">
        <v>308</v>
      </c>
      <c r="G4" s="192" t="s">
        <v>363</v>
      </c>
      <c r="H4" s="86"/>
      <c r="I4" s="241"/>
    </row>
    <row r="5" spans="1:9" s="11" customFormat="1" ht="16.5" thickBot="1">
      <c r="A5" s="164">
        <v>1</v>
      </c>
      <c r="B5" s="160">
        <v>2</v>
      </c>
      <c r="C5" s="161">
        <v>3</v>
      </c>
      <c r="D5" s="192"/>
      <c r="E5" s="160">
        <v>6</v>
      </c>
      <c r="F5" s="165">
        <v>7</v>
      </c>
      <c r="G5" s="193"/>
      <c r="H5" s="86"/>
      <c r="I5" s="241"/>
    </row>
    <row r="6" spans="1:9" s="22" customFormat="1" ht="22.5">
      <c r="A6" s="194" t="s">
        <v>4</v>
      </c>
      <c r="B6" s="185" t="s">
        <v>311</v>
      </c>
      <c r="C6" s="195">
        <f>SUM('1 sz. tábla '!C26)</f>
        <v>15000000</v>
      </c>
      <c r="D6" s="196">
        <v>36408947</v>
      </c>
      <c r="E6" s="167" t="s">
        <v>124</v>
      </c>
      <c r="F6" s="169">
        <v>71224092</v>
      </c>
      <c r="G6" s="197">
        <v>381748700</v>
      </c>
      <c r="H6" s="87"/>
      <c r="I6" s="241"/>
    </row>
    <row r="7" spans="1:9" s="22" customFormat="1" ht="22.5">
      <c r="A7" s="198" t="s">
        <v>5</v>
      </c>
      <c r="B7" s="199" t="s">
        <v>149</v>
      </c>
      <c r="C7" s="200">
        <f>SUM('1 sz. tábla '!C27)</f>
        <v>0</v>
      </c>
      <c r="D7" s="201"/>
      <c r="E7" s="171" t="s">
        <v>281</v>
      </c>
      <c r="F7" s="172">
        <f>SUM('1 sz. tábla '!A111)</f>
        <v>0</v>
      </c>
      <c r="G7" s="202"/>
      <c r="H7" s="87"/>
      <c r="I7" s="241"/>
    </row>
    <row r="8" spans="1:9" s="22" customFormat="1" ht="22.5">
      <c r="A8" s="198" t="s">
        <v>6</v>
      </c>
      <c r="B8" s="199" t="s">
        <v>299</v>
      </c>
      <c r="C8" s="200">
        <f>SUM('1 sz. tábla '!C28)</f>
        <v>0</v>
      </c>
      <c r="D8" s="201"/>
      <c r="E8" s="171" t="s">
        <v>112</v>
      </c>
      <c r="F8" s="172">
        <v>233892456</v>
      </c>
      <c r="G8" s="202">
        <v>310324128</v>
      </c>
      <c r="H8" s="87"/>
      <c r="I8" s="241"/>
    </row>
    <row r="9" spans="1:9" s="22" customFormat="1" ht="22.5">
      <c r="A9" s="198" t="s">
        <v>7</v>
      </c>
      <c r="B9" s="199" t="s">
        <v>300</v>
      </c>
      <c r="C9" s="200">
        <f>SUM('1 sz. tábla '!C29)</f>
        <v>0</v>
      </c>
      <c r="D9" s="201"/>
      <c r="E9" s="171" t="s">
        <v>282</v>
      </c>
      <c r="F9" s="172">
        <f>SUM('1 sz. tábla '!A113)</f>
        <v>0</v>
      </c>
      <c r="G9" s="202"/>
      <c r="H9" s="87"/>
      <c r="I9" s="241"/>
    </row>
    <row r="10" spans="1:9" s="22" customFormat="1" ht="22.5">
      <c r="A10" s="198" t="s">
        <v>8</v>
      </c>
      <c r="B10" s="199" t="s">
        <v>365</v>
      </c>
      <c r="C10" s="200">
        <f>SUM('1 sz. tábla '!C30)</f>
        <v>175008907</v>
      </c>
      <c r="D10" s="201">
        <v>580895351</v>
      </c>
      <c r="E10" s="171" t="s">
        <v>126</v>
      </c>
      <c r="F10" s="172">
        <f>SUM('1 sz. tábla '!A114)</f>
        <v>0</v>
      </c>
      <c r="G10" s="202"/>
      <c r="H10" s="87"/>
      <c r="I10" s="241"/>
    </row>
    <row r="11" spans="1:9" s="22" customFormat="1" ht="16.5" thickBot="1">
      <c r="A11" s="198" t="s">
        <v>9</v>
      </c>
      <c r="B11" s="203" t="s">
        <v>369</v>
      </c>
      <c r="C11" s="204">
        <f>SUM('1 sz. tábla '!C31)</f>
        <v>0</v>
      </c>
      <c r="D11" s="205">
        <v>1816589</v>
      </c>
      <c r="E11" s="187"/>
      <c r="F11" s="172"/>
      <c r="G11" s="206"/>
      <c r="H11" s="87"/>
      <c r="I11" s="241"/>
    </row>
    <row r="12" spans="1:9" s="22" customFormat="1" ht="23.25" thickBot="1">
      <c r="A12" s="207" t="s">
        <v>15</v>
      </c>
      <c r="B12" s="178" t="s">
        <v>290</v>
      </c>
      <c r="C12" s="208">
        <f>+C6+C8+C9+C10</f>
        <v>190008907</v>
      </c>
      <c r="D12" s="208">
        <f>+D6+D8+D9+D10+D11</f>
        <v>619120887</v>
      </c>
      <c r="E12" s="178" t="s">
        <v>291</v>
      </c>
      <c r="F12" s="208">
        <f>+F6+F8+F11</f>
        <v>305116548</v>
      </c>
      <c r="G12" s="208">
        <f>+G6+G8+G11</f>
        <v>692072828</v>
      </c>
      <c r="H12" s="88"/>
      <c r="I12" s="241"/>
    </row>
    <row r="13" spans="1:9" s="22" customFormat="1" ht="22.5">
      <c r="A13" s="194" t="s">
        <v>16</v>
      </c>
      <c r="B13" s="209" t="s">
        <v>144</v>
      </c>
      <c r="C13" s="210">
        <f>+C14+C15+C16+C17+C18</f>
        <v>115107641</v>
      </c>
      <c r="D13" s="211">
        <f>D14</f>
        <v>72951941</v>
      </c>
      <c r="E13" s="171" t="s">
        <v>116</v>
      </c>
      <c r="F13" s="169"/>
      <c r="G13" s="197"/>
      <c r="H13" s="87"/>
      <c r="I13" s="241"/>
    </row>
    <row r="14" spans="1:9" s="22" customFormat="1" ht="15.75">
      <c r="A14" s="198" t="s">
        <v>17</v>
      </c>
      <c r="B14" s="171" t="s">
        <v>133</v>
      </c>
      <c r="C14" s="200">
        <v>115107641</v>
      </c>
      <c r="D14" s="200">
        <v>72951941</v>
      </c>
      <c r="E14" s="171" t="s">
        <v>119</v>
      </c>
      <c r="F14" s="172"/>
      <c r="G14" s="202"/>
      <c r="H14" s="87"/>
      <c r="I14" s="241"/>
    </row>
    <row r="15" spans="1:9" s="22" customFormat="1" ht="15.75">
      <c r="A15" s="194" t="s">
        <v>18</v>
      </c>
      <c r="B15" s="171" t="s">
        <v>134</v>
      </c>
      <c r="C15" s="200"/>
      <c r="D15" s="201"/>
      <c r="E15" s="171" t="s">
        <v>90</v>
      </c>
      <c r="F15" s="172"/>
      <c r="G15" s="202"/>
      <c r="H15" s="87"/>
      <c r="I15" s="241"/>
    </row>
    <row r="16" spans="1:9" s="22" customFormat="1" ht="22.5">
      <c r="A16" s="198" t="s">
        <v>19</v>
      </c>
      <c r="B16" s="171" t="s">
        <v>135</v>
      </c>
      <c r="C16" s="200"/>
      <c r="D16" s="201"/>
      <c r="E16" s="171" t="s">
        <v>91</v>
      </c>
      <c r="F16" s="172"/>
      <c r="G16" s="202"/>
      <c r="H16" s="87"/>
      <c r="I16" s="241"/>
    </row>
    <row r="17" spans="1:9" s="22" customFormat="1" ht="15.75">
      <c r="A17" s="194" t="s">
        <v>20</v>
      </c>
      <c r="B17" s="171" t="s">
        <v>136</v>
      </c>
      <c r="C17" s="200"/>
      <c r="D17" s="212"/>
      <c r="E17" s="180" t="s">
        <v>130</v>
      </c>
      <c r="F17" s="172"/>
      <c r="G17" s="213"/>
      <c r="H17" s="87"/>
      <c r="I17" s="241"/>
    </row>
    <row r="18" spans="1:9" s="22" customFormat="1" ht="22.5">
      <c r="A18" s="198" t="s">
        <v>21</v>
      </c>
      <c r="B18" s="214" t="s">
        <v>137</v>
      </c>
      <c r="C18" s="200"/>
      <c r="D18" s="201"/>
      <c r="E18" s="171" t="s">
        <v>120</v>
      </c>
      <c r="F18" s="172"/>
      <c r="G18" s="202"/>
      <c r="H18" s="87"/>
      <c r="I18" s="241"/>
    </row>
    <row r="19" spans="1:9" s="22" customFormat="1" ht="22.5">
      <c r="A19" s="194" t="s">
        <v>22</v>
      </c>
      <c r="B19" s="215" t="s">
        <v>138</v>
      </c>
      <c r="C19" s="216">
        <f>+C20+C21+C22+C23+C24</f>
        <v>0</v>
      </c>
      <c r="D19" s="211"/>
      <c r="E19" s="167" t="s">
        <v>118</v>
      </c>
      <c r="F19" s="172"/>
      <c r="G19" s="197"/>
      <c r="H19" s="87"/>
      <c r="I19" s="241"/>
    </row>
    <row r="20" spans="1:9" s="22" customFormat="1" ht="22.5">
      <c r="A20" s="198" t="s">
        <v>23</v>
      </c>
      <c r="B20" s="214" t="s">
        <v>139</v>
      </c>
      <c r="C20" s="200"/>
      <c r="D20" s="196"/>
      <c r="E20" s="167" t="s">
        <v>283</v>
      </c>
      <c r="F20" s="172"/>
      <c r="G20" s="197"/>
      <c r="H20" s="87"/>
      <c r="I20" s="241"/>
    </row>
    <row r="21" spans="1:9" s="22" customFormat="1" ht="22.5">
      <c r="A21" s="194" t="s">
        <v>24</v>
      </c>
      <c r="B21" s="214" t="s">
        <v>140</v>
      </c>
      <c r="C21" s="200"/>
      <c r="D21" s="196"/>
      <c r="E21" s="217"/>
      <c r="F21" s="172"/>
      <c r="G21" s="218"/>
      <c r="H21" s="87"/>
      <c r="I21" s="241"/>
    </row>
    <row r="22" spans="1:9" s="22" customFormat="1" ht="15.75">
      <c r="A22" s="198" t="s">
        <v>25</v>
      </c>
      <c r="B22" s="171" t="s">
        <v>141</v>
      </c>
      <c r="C22" s="200"/>
      <c r="D22" s="196"/>
      <c r="E22" s="217"/>
      <c r="F22" s="172"/>
      <c r="G22" s="218"/>
      <c r="H22" s="87"/>
      <c r="I22" s="241"/>
    </row>
    <row r="23" spans="1:9" s="22" customFormat="1" ht="15.75">
      <c r="A23" s="194" t="s">
        <v>26</v>
      </c>
      <c r="B23" s="167" t="s">
        <v>142</v>
      </c>
      <c r="C23" s="200"/>
      <c r="D23" s="201"/>
      <c r="E23" s="187"/>
      <c r="F23" s="172"/>
      <c r="G23" s="206"/>
      <c r="H23" s="87"/>
      <c r="I23" s="241"/>
    </row>
    <row r="24" spans="1:9" s="22" customFormat="1" ht="16.5" thickBot="1">
      <c r="A24" s="198" t="s">
        <v>27</v>
      </c>
      <c r="B24" s="175" t="s">
        <v>143</v>
      </c>
      <c r="C24" s="200"/>
      <c r="D24" s="196"/>
      <c r="E24" s="217"/>
      <c r="F24" s="172"/>
      <c r="G24" s="218"/>
      <c r="H24" s="87"/>
      <c r="I24" s="241"/>
    </row>
    <row r="25" spans="1:9" s="22" customFormat="1" ht="34.5" thickBot="1">
      <c r="A25" s="207" t="s">
        <v>28</v>
      </c>
      <c r="B25" s="178" t="s">
        <v>280</v>
      </c>
      <c r="C25" s="208">
        <f>+C13+C19</f>
        <v>115107641</v>
      </c>
      <c r="D25" s="208">
        <f>+D13+D19</f>
        <v>72951941</v>
      </c>
      <c r="E25" s="178" t="s">
        <v>284</v>
      </c>
      <c r="F25" s="188">
        <f>SUM(F13:F24)</f>
        <v>0</v>
      </c>
      <c r="G25" s="219"/>
      <c r="H25" s="88"/>
      <c r="I25" s="241"/>
    </row>
    <row r="26" spans="1:9" s="22" customFormat="1" ht="16.5" thickBot="1">
      <c r="A26" s="207" t="s">
        <v>29</v>
      </c>
      <c r="B26" s="178" t="s">
        <v>285</v>
      </c>
      <c r="C26" s="220">
        <f>+C12+C25</f>
        <v>305116548</v>
      </c>
      <c r="D26" s="220">
        <f>+D12+D25</f>
        <v>692072828</v>
      </c>
      <c r="E26" s="178" t="s">
        <v>286</v>
      </c>
      <c r="F26" s="189">
        <f>+F12+F25</f>
        <v>305116548</v>
      </c>
      <c r="G26" s="189">
        <f>+G12+G25</f>
        <v>692072828</v>
      </c>
      <c r="H26" s="88"/>
      <c r="I26" s="241"/>
    </row>
    <row r="27" spans="1:9" s="22" customFormat="1" ht="16.5" thickBot="1">
      <c r="A27" s="207" t="s">
        <v>30</v>
      </c>
      <c r="B27" s="178" t="s">
        <v>94</v>
      </c>
      <c r="C27" s="220">
        <f>C12-F12</f>
        <v>-115107641</v>
      </c>
      <c r="D27" s="220">
        <f>D12-G12</f>
        <v>-72951941</v>
      </c>
      <c r="E27" s="178" t="s">
        <v>95</v>
      </c>
      <c r="F27" s="219"/>
      <c r="G27" s="219"/>
      <c r="H27" s="88"/>
      <c r="I27" s="241"/>
    </row>
    <row r="28" spans="1:9" s="22" customFormat="1" ht="16.5" thickBot="1">
      <c r="A28" s="207" t="s">
        <v>31</v>
      </c>
      <c r="B28" s="178" t="s">
        <v>131</v>
      </c>
      <c r="C28" s="220">
        <f>SUM(C26-F26)</f>
        <v>0</v>
      </c>
      <c r="D28" s="221">
        <f>D26-G26</f>
        <v>0</v>
      </c>
      <c r="E28" s="178" t="s">
        <v>132</v>
      </c>
      <c r="F28" s="219"/>
      <c r="G28" s="219"/>
      <c r="H28" s="88"/>
      <c r="I28" s="241"/>
    </row>
  </sheetData>
  <sheetProtection/>
  <mergeCells count="2">
    <mergeCell ref="I1:I28"/>
    <mergeCell ref="A3:A4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147"/>
  <sheetViews>
    <sheetView tabSelected="1" workbookViewId="0" topLeftCell="A1">
      <selection activeCell="A2" sqref="A2:IV2"/>
    </sheetView>
  </sheetViews>
  <sheetFormatPr defaultColWidth="9.00390625" defaultRowHeight="12.75"/>
  <cols>
    <col min="1" max="1" width="7.625" style="8" customWidth="1"/>
    <col min="2" max="2" width="64.125" style="8" customWidth="1"/>
    <col min="3" max="3" width="20.375" style="9" customWidth="1"/>
    <col min="4" max="4" width="20.375" style="10" customWidth="1"/>
    <col min="5" max="16384" width="9.375" style="10" customWidth="1"/>
  </cols>
  <sheetData>
    <row r="1" spans="1:8" s="12" customFormat="1" ht="18" customHeight="1">
      <c r="A1" s="155"/>
      <c r="B1" s="8" t="s">
        <v>372</v>
      </c>
      <c r="C1" s="155"/>
      <c r="D1" s="155"/>
      <c r="E1" s="155"/>
      <c r="F1" s="155"/>
      <c r="G1" s="155"/>
      <c r="H1" s="155"/>
    </row>
    <row r="2" spans="1:5" s="12" customFormat="1" ht="18" customHeight="1">
      <c r="A2" s="244" t="s">
        <v>373</v>
      </c>
      <c r="B2" s="244"/>
      <c r="C2" s="244"/>
      <c r="D2" s="244"/>
      <c r="E2" s="244"/>
    </row>
    <row r="3" spans="1:3" s="18" customFormat="1" ht="18" customHeight="1">
      <c r="A3" s="235" t="s">
        <v>371</v>
      </c>
      <c r="B3" s="235"/>
      <c r="C3" s="235"/>
    </row>
    <row r="4" spans="1:3" s="18" customFormat="1" ht="18" customHeight="1" thickBot="1">
      <c r="A4" s="236"/>
      <c r="B4" s="236"/>
      <c r="C4" s="13" t="s">
        <v>334</v>
      </c>
    </row>
    <row r="5" spans="1:4" s="18" customFormat="1" ht="57" thickBot="1">
      <c r="A5" s="14" t="s">
        <v>41</v>
      </c>
      <c r="B5" s="145" t="s">
        <v>3</v>
      </c>
      <c r="C5" s="15" t="s">
        <v>307</v>
      </c>
      <c r="D5" s="15" t="s">
        <v>362</v>
      </c>
    </row>
    <row r="6" spans="1:4" s="18" customFormat="1" ht="19.5" thickBot="1">
      <c r="A6" s="16">
        <v>1</v>
      </c>
      <c r="B6" s="146">
        <v>2</v>
      </c>
      <c r="C6" s="17">
        <v>3</v>
      </c>
      <c r="D6" s="17">
        <v>3</v>
      </c>
    </row>
    <row r="7" spans="1:4" s="18" customFormat="1" ht="19.5" thickBot="1">
      <c r="A7" s="28" t="s">
        <v>4</v>
      </c>
      <c r="B7" s="126" t="s">
        <v>145</v>
      </c>
      <c r="C7" s="29">
        <f>SUM(C8:C11)</f>
        <v>159493208</v>
      </c>
      <c r="D7" s="29">
        <f>SUM(D8:D12)</f>
        <v>167807925</v>
      </c>
    </row>
    <row r="8" spans="1:4" s="18" customFormat="1" ht="27">
      <c r="A8" s="35" t="s">
        <v>65</v>
      </c>
      <c r="B8" s="93" t="s">
        <v>313</v>
      </c>
      <c r="C8" s="30">
        <v>70524231</v>
      </c>
      <c r="D8" s="222">
        <v>70575349</v>
      </c>
    </row>
    <row r="9" spans="1:4" s="18" customFormat="1" ht="27">
      <c r="A9" s="36" t="s">
        <v>66</v>
      </c>
      <c r="B9" s="66" t="s">
        <v>314</v>
      </c>
      <c r="C9" s="31">
        <v>42489600</v>
      </c>
      <c r="D9" s="223">
        <v>47415133</v>
      </c>
    </row>
    <row r="10" spans="1:4" s="18" customFormat="1" ht="27">
      <c r="A10" s="36" t="s">
        <v>67</v>
      </c>
      <c r="B10" s="66" t="s">
        <v>315</v>
      </c>
      <c r="C10" s="31">
        <v>43621357</v>
      </c>
      <c r="D10" s="223">
        <v>43532923</v>
      </c>
    </row>
    <row r="11" spans="1:4" s="18" customFormat="1" ht="18" customHeight="1">
      <c r="A11" s="36" t="s">
        <v>309</v>
      </c>
      <c r="B11" s="66" t="s">
        <v>316</v>
      </c>
      <c r="C11" s="31">
        <v>2858020</v>
      </c>
      <c r="D11" s="223">
        <v>3024938</v>
      </c>
    </row>
    <row r="12" spans="1:4" s="18" customFormat="1" ht="25.5">
      <c r="A12" s="36" t="s">
        <v>79</v>
      </c>
      <c r="B12" s="127" t="s">
        <v>318</v>
      </c>
      <c r="C12" s="32"/>
      <c r="D12" s="223">
        <v>3259582</v>
      </c>
    </row>
    <row r="13" spans="1:4" s="18" customFormat="1" ht="19.5" thickBot="1">
      <c r="A13" s="37" t="s">
        <v>310</v>
      </c>
      <c r="B13" s="66" t="s">
        <v>317</v>
      </c>
      <c r="C13" s="33"/>
      <c r="D13" s="33"/>
    </row>
    <row r="14" spans="1:4" s="18" customFormat="1" ht="19.5" thickBot="1">
      <c r="A14" s="34" t="s">
        <v>5</v>
      </c>
      <c r="B14" s="128" t="s">
        <v>347</v>
      </c>
      <c r="C14" s="29">
        <f>+C15+C16+C17+C18+C19</f>
        <v>13253000</v>
      </c>
      <c r="D14" s="29">
        <f>+D15+D16+D17+D18+D19</f>
        <v>15820310</v>
      </c>
    </row>
    <row r="15" spans="1:4" s="18" customFormat="1" ht="18.75">
      <c r="A15" s="35" t="s">
        <v>71</v>
      </c>
      <c r="B15" s="93" t="s">
        <v>146</v>
      </c>
      <c r="C15" s="30"/>
      <c r="D15" s="30"/>
    </row>
    <row r="16" spans="1:4" s="18" customFormat="1" ht="18.75">
      <c r="A16" s="36" t="s">
        <v>72</v>
      </c>
      <c r="B16" s="66" t="s">
        <v>147</v>
      </c>
      <c r="C16" s="31"/>
      <c r="D16" s="31"/>
    </row>
    <row r="17" spans="1:4" s="18" customFormat="1" ht="27">
      <c r="A17" s="36" t="s">
        <v>73</v>
      </c>
      <c r="B17" s="66" t="s">
        <v>297</v>
      </c>
      <c r="C17" s="31"/>
      <c r="D17" s="31"/>
    </row>
    <row r="18" spans="1:4" s="18" customFormat="1" ht="18" customHeight="1">
      <c r="A18" s="36" t="s">
        <v>74</v>
      </c>
      <c r="B18" s="66" t="s">
        <v>298</v>
      </c>
      <c r="C18" s="31"/>
      <c r="D18" s="31"/>
    </row>
    <row r="19" spans="1:4" s="18" customFormat="1" ht="25.5">
      <c r="A19" s="36" t="s">
        <v>75</v>
      </c>
      <c r="B19" s="27" t="s">
        <v>319</v>
      </c>
      <c r="C19" s="31">
        <v>13253000</v>
      </c>
      <c r="D19" s="224">
        <v>15820310</v>
      </c>
    </row>
    <row r="20" spans="1:4" s="18" customFormat="1" ht="19.5" thickBot="1">
      <c r="A20" s="37" t="s">
        <v>84</v>
      </c>
      <c r="B20" s="129" t="s">
        <v>148</v>
      </c>
      <c r="C20" s="38"/>
      <c r="D20" s="38"/>
    </row>
    <row r="21" spans="1:4" s="18" customFormat="1" ht="26.25" thickBot="1">
      <c r="A21" s="34" t="s">
        <v>6</v>
      </c>
      <c r="B21" s="130" t="s">
        <v>348</v>
      </c>
      <c r="C21" s="29">
        <f>+C22+C23+C24+C25+C26</f>
        <v>190008907</v>
      </c>
      <c r="D21" s="29">
        <f>+D22+D23+D24+D25+D26</f>
        <v>617304298</v>
      </c>
    </row>
    <row r="22" spans="1:4" s="18" customFormat="1" ht="18.75">
      <c r="A22" s="35" t="s">
        <v>54</v>
      </c>
      <c r="B22" s="93" t="s">
        <v>311</v>
      </c>
      <c r="C22" s="30">
        <v>15000000</v>
      </c>
      <c r="D22" s="227">
        <v>36408947</v>
      </c>
    </row>
    <row r="23" spans="1:4" s="18" customFormat="1" ht="27">
      <c r="A23" s="36" t="s">
        <v>55</v>
      </c>
      <c r="B23" s="66" t="s">
        <v>149</v>
      </c>
      <c r="C23" s="30"/>
      <c r="D23" s="30"/>
    </row>
    <row r="24" spans="1:4" s="18" customFormat="1" ht="18" customHeight="1">
      <c r="A24" s="36" t="s">
        <v>56</v>
      </c>
      <c r="B24" s="66" t="s">
        <v>299</v>
      </c>
      <c r="C24" s="30"/>
      <c r="D24" s="30"/>
    </row>
    <row r="25" spans="1:4" s="18" customFormat="1" ht="18" customHeight="1">
      <c r="A25" s="36" t="s">
        <v>57</v>
      </c>
      <c r="B25" s="66" t="s">
        <v>300</v>
      </c>
      <c r="C25" s="30"/>
      <c r="D25" s="30"/>
    </row>
    <row r="26" spans="1:4" s="18" customFormat="1" ht="18" customHeight="1">
      <c r="A26" s="36" t="s">
        <v>96</v>
      </c>
      <c r="B26" s="66" t="s">
        <v>150</v>
      </c>
      <c r="C26" s="30">
        <v>175008907</v>
      </c>
      <c r="D26" s="224">
        <v>580895351</v>
      </c>
    </row>
    <row r="27" spans="1:4" s="18" customFormat="1" ht="18" customHeight="1" thickBot="1">
      <c r="A27" s="37" t="s">
        <v>97</v>
      </c>
      <c r="B27" s="129" t="s">
        <v>342</v>
      </c>
      <c r="C27" s="30"/>
      <c r="D27" s="30"/>
    </row>
    <row r="28" spans="1:4" s="18" customFormat="1" ht="18" customHeight="1" thickBot="1">
      <c r="A28" s="34" t="s">
        <v>98</v>
      </c>
      <c r="B28" s="130" t="s">
        <v>152</v>
      </c>
      <c r="C28" s="29">
        <f>+C29+C32+C33+C34</f>
        <v>60636296</v>
      </c>
      <c r="D28" s="29">
        <f>+D29+D32+D33+D34</f>
        <v>60636296</v>
      </c>
    </row>
    <row r="29" spans="1:4" s="18" customFormat="1" ht="18" customHeight="1">
      <c r="A29" s="35" t="s">
        <v>153</v>
      </c>
      <c r="B29" s="93" t="s">
        <v>159</v>
      </c>
      <c r="C29" s="39">
        <f>+C30+C31</f>
        <v>52281187</v>
      </c>
      <c r="D29" s="39">
        <f>+D30+D31</f>
        <v>52281187</v>
      </c>
    </row>
    <row r="30" spans="1:4" s="18" customFormat="1" ht="18.75">
      <c r="A30" s="36" t="s">
        <v>154</v>
      </c>
      <c r="B30" s="66" t="s">
        <v>321</v>
      </c>
      <c r="C30" s="30">
        <v>1823137</v>
      </c>
      <c r="D30" s="30">
        <v>1823137</v>
      </c>
    </row>
    <row r="31" spans="1:4" s="18" customFormat="1" ht="18" customHeight="1">
      <c r="A31" s="36" t="s">
        <v>155</v>
      </c>
      <c r="B31" s="66" t="s">
        <v>322</v>
      </c>
      <c r="C31" s="30">
        <v>50458050</v>
      </c>
      <c r="D31" s="30">
        <v>50458050</v>
      </c>
    </row>
    <row r="32" spans="1:4" s="18" customFormat="1" ht="18" customHeight="1">
      <c r="A32" s="36" t="s">
        <v>156</v>
      </c>
      <c r="B32" s="66" t="s">
        <v>323</v>
      </c>
      <c r="C32" s="30">
        <v>6313570</v>
      </c>
      <c r="D32" s="30">
        <v>6313570</v>
      </c>
    </row>
    <row r="33" spans="1:4" s="18" customFormat="1" ht="18" customHeight="1">
      <c r="A33" s="36" t="s">
        <v>157</v>
      </c>
      <c r="B33" s="66" t="s">
        <v>160</v>
      </c>
      <c r="C33" s="30"/>
      <c r="D33" s="30"/>
    </row>
    <row r="34" spans="1:4" s="18" customFormat="1" ht="18" customHeight="1" thickBot="1">
      <c r="A34" s="37" t="s">
        <v>158</v>
      </c>
      <c r="B34" s="129" t="s">
        <v>161</v>
      </c>
      <c r="C34" s="30">
        <v>2041539</v>
      </c>
      <c r="D34" s="30">
        <v>2041539</v>
      </c>
    </row>
    <row r="35" spans="1:4" s="18" customFormat="1" ht="18" customHeight="1" thickBot="1">
      <c r="A35" s="34" t="s">
        <v>8</v>
      </c>
      <c r="B35" s="130" t="s">
        <v>162</v>
      </c>
      <c r="C35" s="29">
        <f>SUM(C36:C45)</f>
        <v>81990904</v>
      </c>
      <c r="D35" s="29">
        <f>SUM(D36:D45)</f>
        <v>47989504</v>
      </c>
    </row>
    <row r="36" spans="1:4" s="18" customFormat="1" ht="18" customHeight="1">
      <c r="A36" s="35" t="s">
        <v>58</v>
      </c>
      <c r="B36" s="93" t="s">
        <v>165</v>
      </c>
      <c r="C36" s="30"/>
      <c r="D36" s="30"/>
    </row>
    <row r="37" spans="1:4" s="18" customFormat="1" ht="18" customHeight="1">
      <c r="A37" s="36" t="s">
        <v>59</v>
      </c>
      <c r="B37" s="66" t="s">
        <v>324</v>
      </c>
      <c r="C37" s="30">
        <v>60771749</v>
      </c>
      <c r="D37" s="226">
        <v>32375097</v>
      </c>
    </row>
    <row r="38" spans="1:4" s="18" customFormat="1" ht="18" customHeight="1">
      <c r="A38" s="36" t="s">
        <v>60</v>
      </c>
      <c r="B38" s="66" t="s">
        <v>325</v>
      </c>
      <c r="C38" s="30">
        <v>506541</v>
      </c>
      <c r="D38" s="30">
        <v>506541</v>
      </c>
    </row>
    <row r="39" spans="1:4" s="18" customFormat="1" ht="18" customHeight="1">
      <c r="A39" s="36" t="s">
        <v>100</v>
      </c>
      <c r="B39" s="66" t="s">
        <v>326</v>
      </c>
      <c r="C39" s="30"/>
      <c r="D39" s="226">
        <v>282131</v>
      </c>
    </row>
    <row r="40" spans="1:4" s="18" customFormat="1" ht="18" customHeight="1">
      <c r="A40" s="36" t="s">
        <v>101</v>
      </c>
      <c r="B40" s="66" t="s">
        <v>327</v>
      </c>
      <c r="C40" s="30">
        <v>3281477</v>
      </c>
      <c r="D40" s="226">
        <v>3865604</v>
      </c>
    </row>
    <row r="41" spans="1:4" s="18" customFormat="1" ht="18" customHeight="1">
      <c r="A41" s="36" t="s">
        <v>102</v>
      </c>
      <c r="B41" s="66" t="s">
        <v>328</v>
      </c>
      <c r="C41" s="30">
        <v>17431137</v>
      </c>
      <c r="D41" s="226">
        <v>10531137</v>
      </c>
    </row>
    <row r="42" spans="1:4" s="18" customFormat="1" ht="18" customHeight="1">
      <c r="A42" s="36" t="s">
        <v>103</v>
      </c>
      <c r="B42" s="66" t="s">
        <v>166</v>
      </c>
      <c r="C42" s="30"/>
      <c r="D42" s="30"/>
    </row>
    <row r="43" spans="1:4" s="18" customFormat="1" ht="18" customHeight="1">
      <c r="A43" s="36" t="s">
        <v>104</v>
      </c>
      <c r="B43" s="66" t="s">
        <v>167</v>
      </c>
      <c r="C43" s="30"/>
      <c r="D43" s="226">
        <v>780</v>
      </c>
    </row>
    <row r="44" spans="1:4" s="18" customFormat="1" ht="18" customHeight="1">
      <c r="A44" s="36" t="s">
        <v>163</v>
      </c>
      <c r="B44" s="66" t="s">
        <v>168</v>
      </c>
      <c r="C44" s="30"/>
      <c r="D44" s="226">
        <v>112627</v>
      </c>
    </row>
    <row r="45" spans="1:4" s="18" customFormat="1" ht="18" customHeight="1" thickBot="1">
      <c r="A45" s="37" t="s">
        <v>164</v>
      </c>
      <c r="B45" s="129" t="s">
        <v>329</v>
      </c>
      <c r="C45" s="30"/>
      <c r="D45" s="227">
        <v>315587</v>
      </c>
    </row>
    <row r="46" spans="1:4" s="18" customFormat="1" ht="18" customHeight="1" thickBot="1">
      <c r="A46" s="34" t="s">
        <v>9</v>
      </c>
      <c r="B46" s="130" t="s">
        <v>169</v>
      </c>
      <c r="C46" s="29">
        <f>SUM(C47:C51)</f>
        <v>0</v>
      </c>
      <c r="D46" s="29">
        <f>SUM(D47:D51)</f>
        <v>1816589</v>
      </c>
    </row>
    <row r="47" spans="1:4" s="18" customFormat="1" ht="18" customHeight="1">
      <c r="A47" s="35" t="s">
        <v>61</v>
      </c>
      <c r="B47" s="93" t="s">
        <v>173</v>
      </c>
      <c r="C47" s="30"/>
      <c r="D47" s="30"/>
    </row>
    <row r="48" spans="1:4" s="18" customFormat="1" ht="18" customHeight="1">
      <c r="A48" s="36" t="s">
        <v>62</v>
      </c>
      <c r="B48" s="66" t="s">
        <v>174</v>
      </c>
      <c r="C48" s="30"/>
      <c r="D48" s="227">
        <v>1761668</v>
      </c>
    </row>
    <row r="49" spans="1:4" s="18" customFormat="1" ht="18.75">
      <c r="A49" s="36" t="s">
        <v>170</v>
      </c>
      <c r="B49" s="66" t="s">
        <v>175</v>
      </c>
      <c r="C49" s="30"/>
      <c r="D49" s="228">
        <v>54921</v>
      </c>
    </row>
    <row r="50" spans="1:4" s="18" customFormat="1" ht="18.75">
      <c r="A50" s="36" t="s">
        <v>171</v>
      </c>
      <c r="B50" s="66" t="s">
        <v>176</v>
      </c>
      <c r="C50" s="30"/>
      <c r="D50" s="30"/>
    </row>
    <row r="51" spans="1:4" s="18" customFormat="1" ht="19.5" thickBot="1">
      <c r="A51" s="37" t="s">
        <v>172</v>
      </c>
      <c r="B51" s="129" t="s">
        <v>177</v>
      </c>
      <c r="C51" s="30"/>
      <c r="D51" s="30"/>
    </row>
    <row r="52" spans="1:4" s="18" customFormat="1" ht="26.25" thickBot="1">
      <c r="A52" s="34" t="s">
        <v>105</v>
      </c>
      <c r="B52" s="130" t="s">
        <v>320</v>
      </c>
      <c r="C52" s="29">
        <f>SUM(C53:C55)</f>
        <v>0</v>
      </c>
      <c r="D52" s="29">
        <f>SUM(D53:D55)</f>
        <v>70465</v>
      </c>
    </row>
    <row r="53" spans="1:4" s="18" customFormat="1" ht="27">
      <c r="A53" s="35" t="s">
        <v>63</v>
      </c>
      <c r="B53" s="93" t="s">
        <v>303</v>
      </c>
      <c r="C53" s="30"/>
      <c r="D53" s="30"/>
    </row>
    <row r="54" spans="1:4" s="18" customFormat="1" ht="18" customHeight="1">
      <c r="A54" s="36" t="s">
        <v>64</v>
      </c>
      <c r="B54" s="66" t="s">
        <v>304</v>
      </c>
      <c r="C54" s="30"/>
      <c r="D54" s="227">
        <v>70465</v>
      </c>
    </row>
    <row r="55" spans="1:4" s="18" customFormat="1" ht="18.75">
      <c r="A55" s="36" t="s">
        <v>180</v>
      </c>
      <c r="B55" s="66" t="s">
        <v>178</v>
      </c>
      <c r="C55" s="30"/>
      <c r="D55" s="30"/>
    </row>
    <row r="56" spans="1:4" s="18" customFormat="1" ht="19.5" thickBot="1">
      <c r="A56" s="37" t="s">
        <v>181</v>
      </c>
      <c r="B56" s="129" t="s">
        <v>179</v>
      </c>
      <c r="C56" s="30"/>
      <c r="D56" s="30"/>
    </row>
    <row r="57" spans="1:4" s="18" customFormat="1" ht="19.5" thickBot="1">
      <c r="A57" s="34" t="s">
        <v>11</v>
      </c>
      <c r="B57" s="128" t="s">
        <v>182</v>
      </c>
      <c r="C57" s="29">
        <f>SUM(C58:C60)</f>
        <v>0</v>
      </c>
      <c r="D57" s="29">
        <f>SUM(D58:D60)</f>
        <v>0</v>
      </c>
    </row>
    <row r="58" spans="1:4" s="18" customFormat="1" ht="27">
      <c r="A58" s="35" t="s">
        <v>106</v>
      </c>
      <c r="B58" s="93" t="s">
        <v>305</v>
      </c>
      <c r="C58" s="30"/>
      <c r="D58" s="30"/>
    </row>
    <row r="59" spans="1:4" s="18" customFormat="1" ht="18.75">
      <c r="A59" s="36" t="s">
        <v>107</v>
      </c>
      <c r="B59" s="66" t="s">
        <v>306</v>
      </c>
      <c r="C59" s="30"/>
      <c r="D59" s="30"/>
    </row>
    <row r="60" spans="1:4" s="18" customFormat="1" ht="18" customHeight="1">
      <c r="A60" s="36" t="s">
        <v>125</v>
      </c>
      <c r="B60" s="66" t="s">
        <v>184</v>
      </c>
      <c r="C60" s="30"/>
      <c r="D60" s="30"/>
    </row>
    <row r="61" spans="1:4" s="18" customFormat="1" ht="18" customHeight="1" thickBot="1">
      <c r="A61" s="37" t="s">
        <v>183</v>
      </c>
      <c r="B61" s="129" t="s">
        <v>185</v>
      </c>
      <c r="C61" s="30"/>
      <c r="D61" s="30"/>
    </row>
    <row r="62" spans="1:4" s="18" customFormat="1" ht="19.5" thickBot="1">
      <c r="A62" s="34" t="s">
        <v>12</v>
      </c>
      <c r="B62" s="130" t="s">
        <v>186</v>
      </c>
      <c r="C62" s="29">
        <f>+C7+C14+C21+C28+C35+C46+C52+C57</f>
        <v>505382315</v>
      </c>
      <c r="D62" s="29">
        <f>+D7+D14+D21+D28+D35+D46+D52+D57</f>
        <v>911445387</v>
      </c>
    </row>
    <row r="63" spans="1:4" s="18" customFormat="1" ht="19.5" thickBot="1">
      <c r="A63" s="40" t="s">
        <v>288</v>
      </c>
      <c r="B63" s="128" t="s">
        <v>349</v>
      </c>
      <c r="C63" s="29">
        <f>SUM(C64:C66)</f>
        <v>0</v>
      </c>
      <c r="D63" s="29">
        <f>SUM(D64:D66)</f>
        <v>0</v>
      </c>
    </row>
    <row r="64" spans="1:4" s="18" customFormat="1" ht="18" customHeight="1">
      <c r="A64" s="35" t="s">
        <v>215</v>
      </c>
      <c r="B64" s="93" t="s">
        <v>187</v>
      </c>
      <c r="C64" s="30"/>
      <c r="D64" s="30"/>
    </row>
    <row r="65" spans="1:4" s="18" customFormat="1" ht="27">
      <c r="A65" s="36" t="s">
        <v>224</v>
      </c>
      <c r="B65" s="66" t="s">
        <v>188</v>
      </c>
      <c r="C65" s="30"/>
      <c r="D65" s="30"/>
    </row>
    <row r="66" spans="1:4" s="18" customFormat="1" ht="19.5" thickBot="1">
      <c r="A66" s="37" t="s">
        <v>225</v>
      </c>
      <c r="B66" s="131" t="s">
        <v>189</v>
      </c>
      <c r="C66" s="30"/>
      <c r="D66" s="30"/>
    </row>
    <row r="67" spans="1:4" s="18" customFormat="1" ht="19.5" thickBot="1">
      <c r="A67" s="40" t="s">
        <v>190</v>
      </c>
      <c r="B67" s="128" t="s">
        <v>191</v>
      </c>
      <c r="C67" s="29">
        <f>SUM(C68:C71)</f>
        <v>0</v>
      </c>
      <c r="D67" s="29">
        <f>SUM(D68:D71)</f>
        <v>0</v>
      </c>
    </row>
    <row r="68" spans="1:4" s="18" customFormat="1" ht="18.75">
      <c r="A68" s="35" t="s">
        <v>88</v>
      </c>
      <c r="B68" s="93" t="s">
        <v>192</v>
      </c>
      <c r="C68" s="30"/>
      <c r="D68" s="30"/>
    </row>
    <row r="69" spans="1:4" s="18" customFormat="1" ht="18" customHeight="1">
      <c r="A69" s="36" t="s">
        <v>89</v>
      </c>
      <c r="B69" s="66" t="s">
        <v>193</v>
      </c>
      <c r="C69" s="30"/>
      <c r="D69" s="30"/>
    </row>
    <row r="70" spans="1:4" s="18" customFormat="1" ht="18" customHeight="1">
      <c r="A70" s="36" t="s">
        <v>216</v>
      </c>
      <c r="B70" s="66" t="s">
        <v>194</v>
      </c>
      <c r="C70" s="30"/>
      <c r="D70" s="30"/>
    </row>
    <row r="71" spans="1:4" s="18" customFormat="1" ht="18" customHeight="1" thickBot="1">
      <c r="A71" s="37" t="s">
        <v>217</v>
      </c>
      <c r="B71" s="129" t="s">
        <v>195</v>
      </c>
      <c r="C71" s="30"/>
      <c r="D71" s="30"/>
    </row>
    <row r="72" spans="1:4" s="18" customFormat="1" ht="18" customHeight="1" thickBot="1">
      <c r="A72" s="40" t="s">
        <v>196</v>
      </c>
      <c r="B72" s="128" t="s">
        <v>197</v>
      </c>
      <c r="C72" s="29">
        <f>SUM(C73:C74)</f>
        <v>137282972</v>
      </c>
      <c r="D72" s="29">
        <f>SUM(D73:D74)</f>
        <v>134458730</v>
      </c>
    </row>
    <row r="73" spans="1:4" s="18" customFormat="1" ht="18" customHeight="1">
      <c r="A73" s="35" t="s">
        <v>218</v>
      </c>
      <c r="B73" s="93" t="s">
        <v>198</v>
      </c>
      <c r="C73" s="30">
        <v>137282972</v>
      </c>
      <c r="D73" s="30">
        <v>134458730</v>
      </c>
    </row>
    <row r="74" spans="1:4" s="18" customFormat="1" ht="18" customHeight="1" thickBot="1">
      <c r="A74" s="37" t="s">
        <v>219</v>
      </c>
      <c r="B74" s="93" t="s">
        <v>354</v>
      </c>
      <c r="C74" s="30"/>
      <c r="D74" s="30"/>
    </row>
    <row r="75" spans="1:4" s="18" customFormat="1" ht="18" customHeight="1" thickBot="1">
      <c r="A75" s="40" t="s">
        <v>199</v>
      </c>
      <c r="B75" s="128" t="s">
        <v>200</v>
      </c>
      <c r="C75" s="29">
        <f>SUM(C76:C78)</f>
        <v>0</v>
      </c>
      <c r="D75" s="29">
        <f>SUM(D76:D78)</f>
        <v>6227560</v>
      </c>
    </row>
    <row r="76" spans="1:4" s="18" customFormat="1" ht="18" customHeight="1">
      <c r="A76" s="35" t="s">
        <v>220</v>
      </c>
      <c r="B76" s="93" t="s">
        <v>335</v>
      </c>
      <c r="C76" s="30"/>
      <c r="D76" s="225">
        <v>6227560</v>
      </c>
    </row>
    <row r="77" spans="1:4" s="18" customFormat="1" ht="18" customHeight="1">
      <c r="A77" s="36" t="s">
        <v>221</v>
      </c>
      <c r="B77" s="66" t="s">
        <v>201</v>
      </c>
      <c r="C77" s="30"/>
      <c r="D77" s="30"/>
    </row>
    <row r="78" spans="1:4" s="18" customFormat="1" ht="19.5" thickBot="1">
      <c r="A78" s="37" t="s">
        <v>222</v>
      </c>
      <c r="B78" s="129" t="s">
        <v>346</v>
      </c>
      <c r="C78" s="30"/>
      <c r="D78" s="30"/>
    </row>
    <row r="79" spans="1:4" s="18" customFormat="1" ht="20.25" customHeight="1" thickBot="1">
      <c r="A79" s="40" t="s">
        <v>203</v>
      </c>
      <c r="B79" s="128" t="s">
        <v>223</v>
      </c>
      <c r="C79" s="29">
        <f>SUM(C80:C83)</f>
        <v>0</v>
      </c>
      <c r="D79" s="29">
        <f>SUM(D80:D83)</f>
        <v>0</v>
      </c>
    </row>
    <row r="80" spans="1:4" s="18" customFormat="1" ht="18" customHeight="1">
      <c r="A80" s="41" t="s">
        <v>204</v>
      </c>
      <c r="B80" s="93" t="s">
        <v>205</v>
      </c>
      <c r="C80" s="30"/>
      <c r="D80" s="30"/>
    </row>
    <row r="81" spans="1:4" s="18" customFormat="1" ht="18" customHeight="1">
      <c r="A81" s="42" t="s">
        <v>206</v>
      </c>
      <c r="B81" s="66" t="s">
        <v>207</v>
      </c>
      <c r="C81" s="30"/>
      <c r="D81" s="30"/>
    </row>
    <row r="82" spans="1:4" s="18" customFormat="1" ht="30">
      <c r="A82" s="42" t="s">
        <v>208</v>
      </c>
      <c r="B82" s="66" t="s">
        <v>209</v>
      </c>
      <c r="C82" s="30"/>
      <c r="D82" s="30"/>
    </row>
    <row r="83" spans="1:4" s="18" customFormat="1" ht="18" customHeight="1" thickBot="1">
      <c r="A83" s="43" t="s">
        <v>210</v>
      </c>
      <c r="B83" s="129" t="s">
        <v>211</v>
      </c>
      <c r="C83" s="30"/>
      <c r="D83" s="30"/>
    </row>
    <row r="84" spans="1:4" s="18" customFormat="1" ht="19.5" thickBot="1">
      <c r="A84" s="40" t="s">
        <v>212</v>
      </c>
      <c r="B84" s="128" t="s">
        <v>345</v>
      </c>
      <c r="C84" s="30"/>
      <c r="D84" s="30"/>
    </row>
    <row r="85" spans="1:4" s="12" customFormat="1" ht="18" customHeight="1" thickBot="1">
      <c r="A85" s="40" t="s">
        <v>213</v>
      </c>
      <c r="B85" s="132" t="s">
        <v>214</v>
      </c>
      <c r="C85" s="29">
        <f>+C63+C67+C72+C75+C79+C84</f>
        <v>137282972</v>
      </c>
      <c r="D85" s="29">
        <f>+D63+D67+D72+D75+D79+D84</f>
        <v>140686290</v>
      </c>
    </row>
    <row r="86" spans="1:4" s="19" customFormat="1" ht="18" customHeight="1" thickBot="1">
      <c r="A86" s="45" t="s">
        <v>226</v>
      </c>
      <c r="B86" s="133" t="s">
        <v>293</v>
      </c>
      <c r="C86" s="29">
        <f>+C62+C85</f>
        <v>642665287</v>
      </c>
      <c r="D86" s="29">
        <f>+D62+D85</f>
        <v>1052131677</v>
      </c>
    </row>
    <row r="87" spans="1:4" s="12" customFormat="1" ht="18" customHeight="1" thickBot="1">
      <c r="A87" s="46"/>
      <c r="B87" s="134"/>
      <c r="C87" s="47"/>
      <c r="D87" s="47"/>
    </row>
    <row r="88" spans="1:4" s="18" customFormat="1" ht="18" customHeight="1" thickBot="1">
      <c r="A88" s="123" t="s">
        <v>36</v>
      </c>
      <c r="B88" s="135"/>
      <c r="C88" s="124"/>
      <c r="D88" s="124"/>
    </row>
    <row r="89" spans="1:4" s="12" customFormat="1" ht="18" customHeight="1" thickBot="1">
      <c r="A89" s="34" t="s">
        <v>4</v>
      </c>
      <c r="B89" s="136" t="s">
        <v>343</v>
      </c>
      <c r="C89" s="125">
        <f>SUM(C90:C94)</f>
        <v>168578687</v>
      </c>
      <c r="D89" s="125">
        <f>SUM(D90:D94)</f>
        <v>203098777</v>
      </c>
    </row>
    <row r="90" spans="1:4" s="12" customFormat="1" ht="18" customHeight="1">
      <c r="A90" s="35" t="s">
        <v>65</v>
      </c>
      <c r="B90" s="137" t="s">
        <v>32</v>
      </c>
      <c r="C90" s="30">
        <v>43918060</v>
      </c>
      <c r="D90" s="229">
        <v>45480047</v>
      </c>
    </row>
    <row r="91" spans="1:4" s="12" customFormat="1" ht="18" customHeight="1">
      <c r="A91" s="36" t="s">
        <v>66</v>
      </c>
      <c r="B91" s="68" t="s">
        <v>108</v>
      </c>
      <c r="C91" s="30">
        <v>9120612</v>
      </c>
      <c r="D91" s="225">
        <v>8260192</v>
      </c>
    </row>
    <row r="92" spans="1:4" s="12" customFormat="1" ht="18" customHeight="1">
      <c r="A92" s="36" t="s">
        <v>67</v>
      </c>
      <c r="B92" s="68" t="s">
        <v>87</v>
      </c>
      <c r="C92" s="30">
        <v>99649062</v>
      </c>
      <c r="D92" s="225">
        <v>130133859</v>
      </c>
    </row>
    <row r="93" spans="1:4" s="12" customFormat="1" ht="18" customHeight="1">
      <c r="A93" s="36" t="s">
        <v>68</v>
      </c>
      <c r="B93" s="138" t="s">
        <v>109</v>
      </c>
      <c r="C93" s="30">
        <v>10654953</v>
      </c>
      <c r="D93" s="225">
        <v>12007553</v>
      </c>
    </row>
    <row r="94" spans="1:4" s="12" customFormat="1" ht="18" customHeight="1">
      <c r="A94" s="36" t="s">
        <v>79</v>
      </c>
      <c r="B94" s="139" t="s">
        <v>110</v>
      </c>
      <c r="C94" s="38">
        <f>SUM(C95:C104)</f>
        <v>5236000</v>
      </c>
      <c r="D94" s="225">
        <f>SUM(D95:D104)</f>
        <v>7217126</v>
      </c>
    </row>
    <row r="95" spans="1:4" s="12" customFormat="1" ht="18" customHeight="1">
      <c r="A95" s="36" t="s">
        <v>69</v>
      </c>
      <c r="B95" s="68" t="s">
        <v>229</v>
      </c>
      <c r="C95" s="30"/>
      <c r="D95" s="30">
        <v>1519126</v>
      </c>
    </row>
    <row r="96" spans="1:4" s="12" customFormat="1" ht="18" customHeight="1">
      <c r="A96" s="36" t="s">
        <v>70</v>
      </c>
      <c r="B96" s="70" t="s">
        <v>230</v>
      </c>
      <c r="C96" s="30"/>
      <c r="D96" s="30"/>
    </row>
    <row r="97" spans="1:4" s="12" customFormat="1" ht="18" customHeight="1">
      <c r="A97" s="36" t="s">
        <v>80</v>
      </c>
      <c r="B97" s="68" t="s">
        <v>231</v>
      </c>
      <c r="C97" s="30"/>
      <c r="D97" s="30"/>
    </row>
    <row r="98" spans="1:4" s="12" customFormat="1" ht="18" customHeight="1">
      <c r="A98" s="36" t="s">
        <v>81</v>
      </c>
      <c r="B98" s="68" t="s">
        <v>350</v>
      </c>
      <c r="C98" s="30"/>
      <c r="D98" s="30"/>
    </row>
    <row r="99" spans="1:4" s="12" customFormat="1" ht="18" customHeight="1">
      <c r="A99" s="36" t="s">
        <v>82</v>
      </c>
      <c r="B99" s="70" t="s">
        <v>233</v>
      </c>
      <c r="C99" s="30">
        <v>2576000</v>
      </c>
      <c r="D99" s="30">
        <v>2576000</v>
      </c>
    </row>
    <row r="100" spans="1:4" s="12" customFormat="1" ht="18" customHeight="1">
      <c r="A100" s="36" t="s">
        <v>83</v>
      </c>
      <c r="B100" s="70" t="s">
        <v>234</v>
      </c>
      <c r="C100" s="30"/>
      <c r="D100" s="30"/>
    </row>
    <row r="101" spans="1:4" s="12" customFormat="1" ht="18" customHeight="1">
      <c r="A101" s="36" t="s">
        <v>85</v>
      </c>
      <c r="B101" s="68" t="s">
        <v>351</v>
      </c>
      <c r="C101" s="30"/>
      <c r="D101" s="30"/>
    </row>
    <row r="102" spans="1:4" s="12" customFormat="1" ht="18" customHeight="1">
      <c r="A102" s="55" t="s">
        <v>111</v>
      </c>
      <c r="B102" s="71" t="s">
        <v>236</v>
      </c>
      <c r="C102" s="30"/>
      <c r="D102" s="30"/>
    </row>
    <row r="103" spans="1:4" s="12" customFormat="1" ht="18" customHeight="1">
      <c r="A103" s="36" t="s">
        <v>227</v>
      </c>
      <c r="B103" s="71" t="s">
        <v>237</v>
      </c>
      <c r="C103" s="30"/>
      <c r="D103" s="30"/>
    </row>
    <row r="104" spans="1:4" s="12" customFormat="1" ht="18" customHeight="1" thickBot="1">
      <c r="A104" s="56" t="s">
        <v>228</v>
      </c>
      <c r="B104" s="72" t="s">
        <v>238</v>
      </c>
      <c r="C104" s="30">
        <v>2660000</v>
      </c>
      <c r="D104" s="230">
        <v>3122000</v>
      </c>
    </row>
    <row r="105" spans="1:4" s="12" customFormat="1" ht="18" customHeight="1" thickBot="1">
      <c r="A105" s="34" t="s">
        <v>5</v>
      </c>
      <c r="B105" s="140" t="s">
        <v>344</v>
      </c>
      <c r="C105" s="29">
        <f>+C106+C108+C110</f>
        <v>303450256</v>
      </c>
      <c r="D105" s="29">
        <f>+D106+D108+D110</f>
        <v>690295828</v>
      </c>
    </row>
    <row r="106" spans="1:4" s="12" customFormat="1" ht="18" customHeight="1">
      <c r="A106" s="35" t="s">
        <v>71</v>
      </c>
      <c r="B106" s="68" t="s">
        <v>124</v>
      </c>
      <c r="C106" s="30">
        <v>69557800</v>
      </c>
      <c r="D106" s="229">
        <v>379971700</v>
      </c>
    </row>
    <row r="107" spans="1:4" s="12" customFormat="1" ht="18" customHeight="1">
      <c r="A107" s="35" t="s">
        <v>72</v>
      </c>
      <c r="B107" s="71" t="s">
        <v>242</v>
      </c>
      <c r="C107" s="30">
        <v>0</v>
      </c>
      <c r="D107" s="30">
        <v>0</v>
      </c>
    </row>
    <row r="108" spans="1:4" s="12" customFormat="1" ht="18.75">
      <c r="A108" s="35" t="s">
        <v>73</v>
      </c>
      <c r="B108" s="71" t="s">
        <v>112</v>
      </c>
      <c r="C108" s="30">
        <v>233892456</v>
      </c>
      <c r="D108" s="225">
        <v>310324128</v>
      </c>
    </row>
    <row r="109" spans="1:4" s="12" customFormat="1" ht="18.75">
      <c r="A109" s="35" t="s">
        <v>74</v>
      </c>
      <c r="B109" s="71" t="s">
        <v>243</v>
      </c>
      <c r="C109" s="30">
        <v>0</v>
      </c>
      <c r="D109" s="30">
        <v>0</v>
      </c>
    </row>
    <row r="110" spans="1:4" s="12" customFormat="1" ht="18.75">
      <c r="A110" s="35" t="s">
        <v>75</v>
      </c>
      <c r="B110" s="141" t="s">
        <v>126</v>
      </c>
      <c r="C110" s="57">
        <f>SUM(C111:C118)</f>
        <v>0</v>
      </c>
      <c r="D110" s="57">
        <f>SUM(D111:D118)</f>
        <v>0</v>
      </c>
    </row>
    <row r="111" spans="1:4" s="12" customFormat="1" ht="25.5">
      <c r="A111" s="35" t="s">
        <v>84</v>
      </c>
      <c r="B111" s="142" t="s">
        <v>301</v>
      </c>
      <c r="C111" s="30"/>
      <c r="D111" s="30"/>
    </row>
    <row r="112" spans="1:4" s="12" customFormat="1" ht="25.5">
      <c r="A112" s="35" t="s">
        <v>86</v>
      </c>
      <c r="B112" s="75" t="s">
        <v>248</v>
      </c>
      <c r="C112" s="30"/>
      <c r="D112" s="30"/>
    </row>
    <row r="113" spans="1:4" s="12" customFormat="1" ht="25.5">
      <c r="A113" s="35" t="s">
        <v>113</v>
      </c>
      <c r="B113" s="68" t="s">
        <v>232</v>
      </c>
      <c r="C113" s="30"/>
      <c r="D113" s="30"/>
    </row>
    <row r="114" spans="1:4" s="12" customFormat="1" ht="18.75">
      <c r="A114" s="35" t="s">
        <v>114</v>
      </c>
      <c r="B114" s="68" t="s">
        <v>247</v>
      </c>
      <c r="C114" s="30"/>
      <c r="D114" s="30"/>
    </row>
    <row r="115" spans="1:4" s="12" customFormat="1" ht="18.75">
      <c r="A115" s="35" t="s">
        <v>115</v>
      </c>
      <c r="B115" s="68" t="s">
        <v>246</v>
      </c>
      <c r="C115" s="30"/>
      <c r="D115" s="30"/>
    </row>
    <row r="116" spans="1:4" s="12" customFormat="1" ht="18" customHeight="1">
      <c r="A116" s="35" t="s">
        <v>239</v>
      </c>
      <c r="B116" s="68" t="s">
        <v>351</v>
      </c>
      <c r="C116" s="30"/>
      <c r="D116" s="30"/>
    </row>
    <row r="117" spans="1:4" s="12" customFormat="1" ht="18" customHeight="1">
      <c r="A117" s="35" t="s">
        <v>240</v>
      </c>
      <c r="B117" s="68" t="s">
        <v>245</v>
      </c>
      <c r="C117" s="30"/>
      <c r="D117" s="30"/>
    </row>
    <row r="118" spans="1:4" s="12" customFormat="1" ht="18" customHeight="1" thickBot="1">
      <c r="A118" s="55" t="s">
        <v>241</v>
      </c>
      <c r="B118" s="68" t="s">
        <v>355</v>
      </c>
      <c r="C118" s="30"/>
      <c r="D118" s="30"/>
    </row>
    <row r="119" spans="1:4" s="12" customFormat="1" ht="18" customHeight="1" thickBot="1">
      <c r="A119" s="34" t="s">
        <v>6</v>
      </c>
      <c r="B119" s="130" t="s">
        <v>249</v>
      </c>
      <c r="C119" s="29">
        <f>+C120+C121</f>
        <v>3000000</v>
      </c>
      <c r="D119" s="29">
        <f>+D120+D121</f>
        <v>3000000</v>
      </c>
    </row>
    <row r="120" spans="1:4" s="12" customFormat="1" ht="18" customHeight="1">
      <c r="A120" s="35" t="s">
        <v>54</v>
      </c>
      <c r="B120" s="75" t="s">
        <v>37</v>
      </c>
      <c r="C120" s="30">
        <v>3000000</v>
      </c>
      <c r="D120" s="30">
        <v>3000000</v>
      </c>
    </row>
    <row r="121" spans="1:4" s="12" customFormat="1" ht="18" customHeight="1" thickBot="1">
      <c r="A121" s="37" t="s">
        <v>55</v>
      </c>
      <c r="B121" s="71" t="s">
        <v>38</v>
      </c>
      <c r="C121" s="30">
        <v>0</v>
      </c>
      <c r="D121" s="30">
        <v>0</v>
      </c>
    </row>
    <row r="122" spans="1:4" s="12" customFormat="1" ht="18" customHeight="1" thickBot="1">
      <c r="A122" s="34" t="s">
        <v>7</v>
      </c>
      <c r="B122" s="130" t="s">
        <v>250</v>
      </c>
      <c r="C122" s="29">
        <f>+C89+C105+C119</f>
        <v>475028943</v>
      </c>
      <c r="D122" s="29">
        <f>+D89+D105+D119</f>
        <v>896394605</v>
      </c>
    </row>
    <row r="123" spans="1:4" s="12" customFormat="1" ht="18" customHeight="1" thickBot="1">
      <c r="A123" s="34" t="s">
        <v>8</v>
      </c>
      <c r="B123" s="130" t="s">
        <v>352</v>
      </c>
      <c r="C123" s="29">
        <f>+C124+C125+C126</f>
        <v>0</v>
      </c>
      <c r="D123" s="29">
        <f>+D124+D125+D126</f>
        <v>0</v>
      </c>
    </row>
    <row r="124" spans="1:4" s="12" customFormat="1" ht="18" customHeight="1">
      <c r="A124" s="35" t="s">
        <v>58</v>
      </c>
      <c r="B124" s="75" t="s">
        <v>251</v>
      </c>
      <c r="C124" s="30"/>
      <c r="D124" s="30"/>
    </row>
    <row r="125" spans="1:4" s="12" customFormat="1" ht="18" customHeight="1">
      <c r="A125" s="35" t="s">
        <v>59</v>
      </c>
      <c r="B125" s="75" t="s">
        <v>353</v>
      </c>
      <c r="C125" s="30"/>
      <c r="D125" s="30"/>
    </row>
    <row r="126" spans="1:4" s="12" customFormat="1" ht="18" customHeight="1" thickBot="1">
      <c r="A126" s="55" t="s">
        <v>60</v>
      </c>
      <c r="B126" s="143" t="s">
        <v>252</v>
      </c>
      <c r="C126" s="30"/>
      <c r="D126" s="30"/>
    </row>
    <row r="127" spans="1:4" s="12" customFormat="1" ht="18" customHeight="1" thickBot="1">
      <c r="A127" s="34" t="s">
        <v>9</v>
      </c>
      <c r="B127" s="130" t="s">
        <v>287</v>
      </c>
      <c r="C127" s="29">
        <f>+C128+C129+C130+C131</f>
        <v>0</v>
      </c>
      <c r="D127" s="29">
        <f>+D128+D129+D130+D131</f>
        <v>0</v>
      </c>
    </row>
    <row r="128" spans="1:4" s="12" customFormat="1" ht="18" customHeight="1">
      <c r="A128" s="35" t="s">
        <v>61</v>
      </c>
      <c r="B128" s="75" t="s">
        <v>253</v>
      </c>
      <c r="C128" s="30"/>
      <c r="D128" s="30"/>
    </row>
    <row r="129" spans="1:4" s="12" customFormat="1" ht="18" customHeight="1">
      <c r="A129" s="35" t="s">
        <v>62</v>
      </c>
      <c r="B129" s="75" t="s">
        <v>254</v>
      </c>
      <c r="C129" s="30"/>
      <c r="D129" s="30"/>
    </row>
    <row r="130" spans="1:4" s="12" customFormat="1" ht="18" customHeight="1">
      <c r="A130" s="35" t="s">
        <v>170</v>
      </c>
      <c r="B130" s="75" t="s">
        <v>255</v>
      </c>
      <c r="C130" s="30"/>
      <c r="D130" s="30"/>
    </row>
    <row r="131" spans="1:4" s="12" customFormat="1" ht="18" customHeight="1" thickBot="1">
      <c r="A131" s="55" t="s">
        <v>171</v>
      </c>
      <c r="B131" s="143" t="s">
        <v>256</v>
      </c>
      <c r="C131" s="30"/>
      <c r="D131" s="30"/>
    </row>
    <row r="132" spans="1:4" s="12" customFormat="1" ht="18" customHeight="1" thickBot="1">
      <c r="A132" s="34" t="s">
        <v>10</v>
      </c>
      <c r="B132" s="130" t="s">
        <v>257</v>
      </c>
      <c r="C132" s="29">
        <f>SUM(C133:C136)</f>
        <v>167636344</v>
      </c>
      <c r="D132" s="29">
        <f>SUM(D133:D136)</f>
        <v>155737072</v>
      </c>
    </row>
    <row r="133" spans="1:4" s="12" customFormat="1" ht="18" customHeight="1">
      <c r="A133" s="35" t="s">
        <v>63</v>
      </c>
      <c r="B133" s="75" t="s">
        <v>258</v>
      </c>
      <c r="C133" s="30"/>
      <c r="D133" s="30"/>
    </row>
    <row r="134" spans="1:4" s="12" customFormat="1" ht="18" customHeight="1">
      <c r="A134" s="35" t="s">
        <v>64</v>
      </c>
      <c r="B134" s="75" t="s">
        <v>267</v>
      </c>
      <c r="C134" s="30">
        <v>5810363</v>
      </c>
      <c r="D134" s="30">
        <v>5810363</v>
      </c>
    </row>
    <row r="135" spans="1:4" s="12" customFormat="1" ht="18" customHeight="1" thickBot="1">
      <c r="A135" s="35" t="s">
        <v>180</v>
      </c>
      <c r="B135" s="75" t="s">
        <v>259</v>
      </c>
      <c r="C135" s="30"/>
      <c r="D135" s="30"/>
    </row>
    <row r="136" spans="1:4" s="12" customFormat="1" ht="18" customHeight="1" thickBot="1">
      <c r="A136" s="55" t="s">
        <v>181</v>
      </c>
      <c r="B136" s="143" t="s">
        <v>312</v>
      </c>
      <c r="C136" s="30">
        <v>161825981</v>
      </c>
      <c r="D136" s="233">
        <v>149926709</v>
      </c>
    </row>
    <row r="137" spans="1:4" s="12" customFormat="1" ht="18" customHeight="1" thickBot="1">
      <c r="A137" s="34" t="s">
        <v>11</v>
      </c>
      <c r="B137" s="130" t="s">
        <v>260</v>
      </c>
      <c r="C137" s="58">
        <f>SUM(C138:C141)</f>
        <v>0</v>
      </c>
      <c r="D137" s="58">
        <f>SUM(D138:D141)</f>
        <v>0</v>
      </c>
    </row>
    <row r="138" spans="1:4" s="12" customFormat="1" ht="18" customHeight="1">
      <c r="A138" s="35" t="s">
        <v>106</v>
      </c>
      <c r="B138" s="75" t="s">
        <v>261</v>
      </c>
      <c r="C138" s="30"/>
      <c r="D138" s="30"/>
    </row>
    <row r="139" spans="1:4" s="12" customFormat="1" ht="18" customHeight="1">
      <c r="A139" s="35" t="s">
        <v>107</v>
      </c>
      <c r="B139" s="75" t="s">
        <v>262</v>
      </c>
      <c r="C139" s="30"/>
      <c r="D139" s="30"/>
    </row>
    <row r="140" spans="1:4" s="12" customFormat="1" ht="18" customHeight="1">
      <c r="A140" s="35" t="s">
        <v>125</v>
      </c>
      <c r="B140" s="75" t="s">
        <v>263</v>
      </c>
      <c r="C140" s="30"/>
      <c r="D140" s="30"/>
    </row>
    <row r="141" spans="1:4" s="12" customFormat="1" ht="18" customHeight="1" thickBot="1">
      <c r="A141" s="35" t="s">
        <v>183</v>
      </c>
      <c r="B141" s="75" t="s">
        <v>264</v>
      </c>
      <c r="C141" s="30"/>
      <c r="D141" s="30"/>
    </row>
    <row r="142" spans="1:6" s="12" customFormat="1" ht="18" customHeight="1" thickBot="1">
      <c r="A142" s="34" t="s">
        <v>12</v>
      </c>
      <c r="B142" s="130" t="s">
        <v>265</v>
      </c>
      <c r="C142" s="59">
        <f>+C123+C127+C132+C137</f>
        <v>167636344</v>
      </c>
      <c r="D142" s="59">
        <f>+D123+D127+D132+D137</f>
        <v>155737072</v>
      </c>
      <c r="E142" s="20"/>
      <c r="F142" s="20"/>
    </row>
    <row r="143" spans="1:4" s="18" customFormat="1" ht="18" customHeight="1" thickBot="1">
      <c r="A143" s="60" t="s">
        <v>13</v>
      </c>
      <c r="B143" s="144" t="s">
        <v>266</v>
      </c>
      <c r="C143" s="59">
        <f>+C122+C142</f>
        <v>642665287</v>
      </c>
      <c r="D143" s="59">
        <f>+D122+D142</f>
        <v>1052131677</v>
      </c>
    </row>
    <row r="144" spans="1:4" s="12" customFormat="1" ht="18" customHeight="1" thickBot="1">
      <c r="A144" s="61"/>
      <c r="B144" s="62"/>
      <c r="C144" s="48"/>
      <c r="D144" s="48"/>
    </row>
    <row r="145" spans="1:4" ht="16.5" thickBot="1">
      <c r="A145" s="63" t="s">
        <v>330</v>
      </c>
      <c r="B145" s="64"/>
      <c r="C145" s="65">
        <v>12</v>
      </c>
      <c r="D145" s="65">
        <v>13</v>
      </c>
    </row>
    <row r="146" spans="1:4" ht="16.5" thickBot="1">
      <c r="A146" s="63" t="s">
        <v>121</v>
      </c>
      <c r="B146" s="64"/>
      <c r="C146" s="65">
        <v>4</v>
      </c>
      <c r="D146" s="65">
        <v>4</v>
      </c>
    </row>
    <row r="147" spans="1:3" ht="18.75">
      <c r="A147" s="12"/>
      <c r="B147" s="12"/>
      <c r="C147" s="21"/>
    </row>
  </sheetData>
  <sheetProtection/>
  <mergeCells count="3">
    <mergeCell ref="A3:C3"/>
    <mergeCell ref="A4:B4"/>
    <mergeCell ref="A2:E2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6" r:id="rId1"/>
  <headerFooter alignWithMargins="0">
    <oddHeader>&amp;C
&amp;"Times New Roman CE,Félkövér"&amp;12Nagymányok Város Önkormányzatának&amp;R&amp;"Times New Roman CE,Félkövér dőlt"&amp;11 9.1 1. melléklet az 1/2018. (III.6.)  önkormányzati rendelethez</oddHeader>
  </headerFooter>
  <rowBreaks count="1" manualBreakCount="1">
    <brk id="87" max="8" man="1"/>
  </rowBreaks>
  <colBreaks count="1" manualBreakCount="1">
    <brk id="8" max="14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147"/>
  <sheetViews>
    <sheetView tabSelected="1" workbookViewId="0" topLeftCell="A145">
      <selection activeCell="A2" sqref="A2:IV2"/>
    </sheetView>
  </sheetViews>
  <sheetFormatPr defaultColWidth="9.00390625" defaultRowHeight="12.75"/>
  <cols>
    <col min="1" max="1" width="7.625" style="8" customWidth="1"/>
    <col min="2" max="2" width="64.125" style="8" customWidth="1"/>
    <col min="3" max="3" width="20.375" style="9" customWidth="1"/>
    <col min="4" max="4" width="20.375" style="10" customWidth="1"/>
    <col min="5" max="16384" width="9.375" style="10" customWidth="1"/>
  </cols>
  <sheetData>
    <row r="1" spans="1:8" s="12" customFormat="1" ht="18" customHeight="1">
      <c r="A1" s="255" t="s">
        <v>374</v>
      </c>
      <c r="B1" s="255"/>
      <c r="C1" s="255"/>
      <c r="D1" s="255"/>
      <c r="E1" s="255"/>
      <c r="F1" s="255"/>
      <c r="G1" s="255"/>
      <c r="H1" s="155"/>
    </row>
    <row r="2" spans="1:7" s="12" customFormat="1" ht="18" customHeight="1">
      <c r="A2" s="244" t="s">
        <v>341</v>
      </c>
      <c r="B2" s="244"/>
      <c r="C2" s="244"/>
      <c r="D2" s="244"/>
      <c r="E2" s="244"/>
      <c r="F2" s="244"/>
      <c r="G2" s="244"/>
    </row>
    <row r="3" spans="1:3" s="18" customFormat="1" ht="18" customHeight="1">
      <c r="A3" s="235" t="s">
        <v>371</v>
      </c>
      <c r="B3" s="235"/>
      <c r="C3" s="235"/>
    </row>
    <row r="4" spans="1:3" s="18" customFormat="1" ht="18" customHeight="1" thickBot="1">
      <c r="A4" s="236"/>
      <c r="B4" s="236"/>
      <c r="C4" s="13" t="s">
        <v>334</v>
      </c>
    </row>
    <row r="5" spans="1:4" s="18" customFormat="1" ht="57" thickBot="1">
      <c r="A5" s="14" t="s">
        <v>41</v>
      </c>
      <c r="B5" s="145" t="s">
        <v>3</v>
      </c>
      <c r="C5" s="15" t="s">
        <v>307</v>
      </c>
      <c r="D5" s="15" t="s">
        <v>362</v>
      </c>
    </row>
    <row r="6" spans="1:4" s="18" customFormat="1" ht="19.5" thickBot="1">
      <c r="A6" s="16">
        <v>1</v>
      </c>
      <c r="B6" s="146">
        <v>2</v>
      </c>
      <c r="C6" s="17">
        <v>3</v>
      </c>
      <c r="D6" s="17">
        <v>3</v>
      </c>
    </row>
    <row r="7" spans="1:4" s="18" customFormat="1" ht="19.5" thickBot="1">
      <c r="A7" s="28" t="s">
        <v>4</v>
      </c>
      <c r="B7" s="126" t="s">
        <v>145</v>
      </c>
      <c r="C7" s="29">
        <f>SUM(C8:C11)</f>
        <v>159493208</v>
      </c>
      <c r="D7" s="29">
        <f>SUM(D8:D12)</f>
        <v>167807925</v>
      </c>
    </row>
    <row r="8" spans="1:4" s="18" customFormat="1" ht="27">
      <c r="A8" s="35" t="s">
        <v>65</v>
      </c>
      <c r="B8" s="93" t="s">
        <v>313</v>
      </c>
      <c r="C8" s="30">
        <v>70524231</v>
      </c>
      <c r="D8" s="222">
        <v>70575349</v>
      </c>
    </row>
    <row r="9" spans="1:4" s="18" customFormat="1" ht="27">
      <c r="A9" s="36" t="s">
        <v>66</v>
      </c>
      <c r="B9" s="66" t="s">
        <v>314</v>
      </c>
      <c r="C9" s="31">
        <v>42489600</v>
      </c>
      <c r="D9" s="223">
        <v>47415133</v>
      </c>
    </row>
    <row r="10" spans="1:4" s="18" customFormat="1" ht="27">
      <c r="A10" s="36" t="s">
        <v>67</v>
      </c>
      <c r="B10" s="66" t="s">
        <v>315</v>
      </c>
      <c r="C10" s="31">
        <v>43621357</v>
      </c>
      <c r="D10" s="223">
        <v>43532923</v>
      </c>
    </row>
    <row r="11" spans="1:4" s="18" customFormat="1" ht="18" customHeight="1">
      <c r="A11" s="36" t="s">
        <v>309</v>
      </c>
      <c r="B11" s="66" t="s">
        <v>316</v>
      </c>
      <c r="C11" s="31">
        <v>2858020</v>
      </c>
      <c r="D11" s="223">
        <v>3024938</v>
      </c>
    </row>
    <row r="12" spans="1:4" s="18" customFormat="1" ht="25.5">
      <c r="A12" s="36" t="s">
        <v>79</v>
      </c>
      <c r="B12" s="127" t="s">
        <v>318</v>
      </c>
      <c r="C12" s="32"/>
      <c r="D12" s="223">
        <v>3259582</v>
      </c>
    </row>
    <row r="13" spans="1:4" s="18" customFormat="1" ht="19.5" thickBot="1">
      <c r="A13" s="37" t="s">
        <v>310</v>
      </c>
      <c r="B13" s="66" t="s">
        <v>317</v>
      </c>
      <c r="C13" s="33"/>
      <c r="D13" s="33"/>
    </row>
    <row r="14" spans="1:4" s="18" customFormat="1" ht="19.5" thickBot="1">
      <c r="A14" s="34" t="s">
        <v>5</v>
      </c>
      <c r="B14" s="128" t="s">
        <v>347</v>
      </c>
      <c r="C14" s="29">
        <f>+C15+C16+C17+C18+C19</f>
        <v>13253000</v>
      </c>
      <c r="D14" s="29">
        <f>+D15+D16+D17+D18+D19</f>
        <v>15820310</v>
      </c>
    </row>
    <row r="15" spans="1:4" s="18" customFormat="1" ht="18.75">
      <c r="A15" s="35" t="s">
        <v>71</v>
      </c>
      <c r="B15" s="93" t="s">
        <v>146</v>
      </c>
      <c r="C15" s="30"/>
      <c r="D15" s="30"/>
    </row>
    <row r="16" spans="1:4" s="18" customFormat="1" ht="18.75">
      <c r="A16" s="36" t="s">
        <v>72</v>
      </c>
      <c r="B16" s="66" t="s">
        <v>147</v>
      </c>
      <c r="C16" s="31"/>
      <c r="D16" s="31"/>
    </row>
    <row r="17" spans="1:4" s="18" customFormat="1" ht="27">
      <c r="A17" s="36" t="s">
        <v>73</v>
      </c>
      <c r="B17" s="66" t="s">
        <v>297</v>
      </c>
      <c r="C17" s="31"/>
      <c r="D17" s="31"/>
    </row>
    <row r="18" spans="1:4" s="18" customFormat="1" ht="18" customHeight="1">
      <c r="A18" s="36" t="s">
        <v>74</v>
      </c>
      <c r="B18" s="66" t="s">
        <v>298</v>
      </c>
      <c r="C18" s="31"/>
      <c r="D18" s="31"/>
    </row>
    <row r="19" spans="1:4" s="18" customFormat="1" ht="25.5">
      <c r="A19" s="36" t="s">
        <v>75</v>
      </c>
      <c r="B19" s="27" t="s">
        <v>319</v>
      </c>
      <c r="C19" s="31">
        <v>13253000</v>
      </c>
      <c r="D19" s="224">
        <v>15820310</v>
      </c>
    </row>
    <row r="20" spans="1:4" s="18" customFormat="1" ht="19.5" thickBot="1">
      <c r="A20" s="37" t="s">
        <v>84</v>
      </c>
      <c r="B20" s="129" t="s">
        <v>148</v>
      </c>
      <c r="C20" s="38"/>
      <c r="D20" s="38"/>
    </row>
    <row r="21" spans="1:4" s="18" customFormat="1" ht="26.25" thickBot="1">
      <c r="A21" s="34" t="s">
        <v>6</v>
      </c>
      <c r="B21" s="130" t="s">
        <v>348</v>
      </c>
      <c r="C21" s="29">
        <f>+C22+C23+C24+C25+C26</f>
        <v>190008907</v>
      </c>
      <c r="D21" s="29">
        <f>+D22+D23+D24+D25+D26</f>
        <v>617304298</v>
      </c>
    </row>
    <row r="22" spans="1:4" s="18" customFormat="1" ht="18.75">
      <c r="A22" s="35" t="s">
        <v>54</v>
      </c>
      <c r="B22" s="93" t="s">
        <v>311</v>
      </c>
      <c r="C22" s="30">
        <v>15000000</v>
      </c>
      <c r="D22" s="227">
        <v>36408947</v>
      </c>
    </row>
    <row r="23" spans="1:4" s="18" customFormat="1" ht="27">
      <c r="A23" s="36" t="s">
        <v>55</v>
      </c>
      <c r="B23" s="66" t="s">
        <v>149</v>
      </c>
      <c r="C23" s="30"/>
      <c r="D23" s="30"/>
    </row>
    <row r="24" spans="1:4" s="18" customFormat="1" ht="18" customHeight="1">
      <c r="A24" s="36" t="s">
        <v>56</v>
      </c>
      <c r="B24" s="66" t="s">
        <v>299</v>
      </c>
      <c r="C24" s="30"/>
      <c r="D24" s="30"/>
    </row>
    <row r="25" spans="1:4" s="18" customFormat="1" ht="18" customHeight="1">
      <c r="A25" s="36" t="s">
        <v>57</v>
      </c>
      <c r="B25" s="66" t="s">
        <v>300</v>
      </c>
      <c r="C25" s="30"/>
      <c r="D25" s="30"/>
    </row>
    <row r="26" spans="1:4" s="18" customFormat="1" ht="18" customHeight="1">
      <c r="A26" s="36" t="s">
        <v>96</v>
      </c>
      <c r="B26" s="66" t="s">
        <v>150</v>
      </c>
      <c r="C26" s="30">
        <v>175008907</v>
      </c>
      <c r="D26" s="224">
        <v>580895351</v>
      </c>
    </row>
    <row r="27" spans="1:4" s="18" customFormat="1" ht="18" customHeight="1" thickBot="1">
      <c r="A27" s="37" t="s">
        <v>97</v>
      </c>
      <c r="B27" s="129" t="s">
        <v>342</v>
      </c>
      <c r="C27" s="30"/>
      <c r="D27" s="224">
        <v>580895351</v>
      </c>
    </row>
    <row r="28" spans="1:4" s="18" customFormat="1" ht="18" customHeight="1" thickBot="1">
      <c r="A28" s="34" t="s">
        <v>98</v>
      </c>
      <c r="B28" s="130" t="s">
        <v>152</v>
      </c>
      <c r="C28" s="29">
        <f>+C29+C32+C33+C34</f>
        <v>60636296</v>
      </c>
      <c r="D28" s="29">
        <f>+D29+D32+D33+D34</f>
        <v>60636296</v>
      </c>
    </row>
    <row r="29" spans="1:4" s="18" customFormat="1" ht="18" customHeight="1">
      <c r="A29" s="35" t="s">
        <v>153</v>
      </c>
      <c r="B29" s="93" t="s">
        <v>159</v>
      </c>
      <c r="C29" s="39">
        <f>+C30+C31</f>
        <v>52281187</v>
      </c>
      <c r="D29" s="39">
        <f>+D30+D31</f>
        <v>52281187</v>
      </c>
    </row>
    <row r="30" spans="1:4" s="18" customFormat="1" ht="18.75">
      <c r="A30" s="36" t="s">
        <v>154</v>
      </c>
      <c r="B30" s="66" t="s">
        <v>321</v>
      </c>
      <c r="C30" s="30">
        <v>1823137</v>
      </c>
      <c r="D30" s="30">
        <v>1823137</v>
      </c>
    </row>
    <row r="31" spans="1:4" s="18" customFormat="1" ht="18" customHeight="1">
      <c r="A31" s="36" t="s">
        <v>155</v>
      </c>
      <c r="B31" s="66" t="s">
        <v>322</v>
      </c>
      <c r="C31" s="30">
        <v>50458050</v>
      </c>
      <c r="D31" s="30">
        <v>50458050</v>
      </c>
    </row>
    <row r="32" spans="1:4" s="18" customFormat="1" ht="18" customHeight="1">
      <c r="A32" s="36" t="s">
        <v>156</v>
      </c>
      <c r="B32" s="66" t="s">
        <v>323</v>
      </c>
      <c r="C32" s="30">
        <v>6313570</v>
      </c>
      <c r="D32" s="30">
        <v>6313570</v>
      </c>
    </row>
    <row r="33" spans="1:4" s="18" customFormat="1" ht="18" customHeight="1">
      <c r="A33" s="36" t="s">
        <v>157</v>
      </c>
      <c r="B33" s="66" t="s">
        <v>160</v>
      </c>
      <c r="C33" s="30"/>
      <c r="D33" s="30"/>
    </row>
    <row r="34" spans="1:4" s="18" customFormat="1" ht="18" customHeight="1" thickBot="1">
      <c r="A34" s="37" t="s">
        <v>158</v>
      </c>
      <c r="B34" s="129" t="s">
        <v>161</v>
      </c>
      <c r="C34" s="30">
        <v>2041539</v>
      </c>
      <c r="D34" s="30">
        <v>2041539</v>
      </c>
    </row>
    <row r="35" spans="1:4" s="18" customFormat="1" ht="18" customHeight="1" thickBot="1">
      <c r="A35" s="34" t="s">
        <v>8</v>
      </c>
      <c r="B35" s="130" t="s">
        <v>162</v>
      </c>
      <c r="C35" s="29">
        <f>SUM(C36:C45)</f>
        <v>81990904</v>
      </c>
      <c r="D35" s="29">
        <f>SUM(D36:D45)</f>
        <v>47989504</v>
      </c>
    </row>
    <row r="36" spans="1:4" s="18" customFormat="1" ht="18" customHeight="1">
      <c r="A36" s="35" t="s">
        <v>58</v>
      </c>
      <c r="B36" s="93" t="s">
        <v>165</v>
      </c>
      <c r="C36" s="30"/>
      <c r="D36" s="30"/>
    </row>
    <row r="37" spans="1:4" s="18" customFormat="1" ht="18" customHeight="1">
      <c r="A37" s="36" t="s">
        <v>59</v>
      </c>
      <c r="B37" s="66" t="s">
        <v>324</v>
      </c>
      <c r="C37" s="30">
        <v>60771749</v>
      </c>
      <c r="D37" s="226">
        <v>32375097</v>
      </c>
    </row>
    <row r="38" spans="1:4" s="18" customFormat="1" ht="18" customHeight="1">
      <c r="A38" s="36" t="s">
        <v>60</v>
      </c>
      <c r="B38" s="66" t="s">
        <v>325</v>
      </c>
      <c r="C38" s="30">
        <v>506541</v>
      </c>
      <c r="D38" s="30">
        <v>506541</v>
      </c>
    </row>
    <row r="39" spans="1:4" s="18" customFormat="1" ht="18" customHeight="1">
      <c r="A39" s="36" t="s">
        <v>100</v>
      </c>
      <c r="B39" s="66" t="s">
        <v>326</v>
      </c>
      <c r="C39" s="30"/>
      <c r="D39" s="226">
        <v>282131</v>
      </c>
    </row>
    <row r="40" spans="1:4" s="18" customFormat="1" ht="18" customHeight="1">
      <c r="A40" s="36" t="s">
        <v>101</v>
      </c>
      <c r="B40" s="66" t="s">
        <v>327</v>
      </c>
      <c r="C40" s="30">
        <v>3281477</v>
      </c>
      <c r="D40" s="226">
        <v>3865604</v>
      </c>
    </row>
    <row r="41" spans="1:4" s="18" customFormat="1" ht="18" customHeight="1">
      <c r="A41" s="36" t="s">
        <v>102</v>
      </c>
      <c r="B41" s="66" t="s">
        <v>328</v>
      </c>
      <c r="C41" s="30">
        <v>17431137</v>
      </c>
      <c r="D41" s="226">
        <v>10531137</v>
      </c>
    </row>
    <row r="42" spans="1:4" s="18" customFormat="1" ht="18" customHeight="1">
      <c r="A42" s="36" t="s">
        <v>103</v>
      </c>
      <c r="B42" s="66" t="s">
        <v>166</v>
      </c>
      <c r="C42" s="30"/>
      <c r="D42" s="30"/>
    </row>
    <row r="43" spans="1:4" s="18" customFormat="1" ht="18" customHeight="1">
      <c r="A43" s="36" t="s">
        <v>104</v>
      </c>
      <c r="B43" s="66" t="s">
        <v>167</v>
      </c>
      <c r="C43" s="30"/>
      <c r="D43" s="226">
        <v>780</v>
      </c>
    </row>
    <row r="44" spans="1:4" s="18" customFormat="1" ht="18" customHeight="1">
      <c r="A44" s="36" t="s">
        <v>163</v>
      </c>
      <c r="B44" s="66" t="s">
        <v>368</v>
      </c>
      <c r="C44" s="30"/>
      <c r="D44" s="226">
        <v>112627</v>
      </c>
    </row>
    <row r="45" spans="1:4" s="18" customFormat="1" ht="18" customHeight="1" thickBot="1">
      <c r="A45" s="37" t="s">
        <v>164</v>
      </c>
      <c r="B45" s="129" t="s">
        <v>329</v>
      </c>
      <c r="C45" s="30"/>
      <c r="D45" s="227">
        <v>315587</v>
      </c>
    </row>
    <row r="46" spans="1:4" s="18" customFormat="1" ht="18" customHeight="1" thickBot="1">
      <c r="A46" s="34" t="s">
        <v>9</v>
      </c>
      <c r="B46" s="130" t="s">
        <v>169</v>
      </c>
      <c r="C46" s="29">
        <f>SUM(C47:C51)</f>
        <v>0</v>
      </c>
      <c r="D46" s="29">
        <f>SUM(D47:D51)</f>
        <v>1816589</v>
      </c>
    </row>
    <row r="47" spans="1:4" s="18" customFormat="1" ht="18" customHeight="1">
      <c r="A47" s="35" t="s">
        <v>61</v>
      </c>
      <c r="B47" s="93" t="s">
        <v>173</v>
      </c>
      <c r="C47" s="30"/>
      <c r="D47" s="30"/>
    </row>
    <row r="48" spans="1:4" s="18" customFormat="1" ht="18" customHeight="1">
      <c r="A48" s="36" t="s">
        <v>62</v>
      </c>
      <c r="B48" s="66" t="s">
        <v>174</v>
      </c>
      <c r="C48" s="30"/>
      <c r="D48" s="227">
        <v>1761668</v>
      </c>
    </row>
    <row r="49" spans="1:4" s="18" customFormat="1" ht="18.75">
      <c r="A49" s="36" t="s">
        <v>170</v>
      </c>
      <c r="B49" s="66" t="s">
        <v>175</v>
      </c>
      <c r="C49" s="30"/>
      <c r="D49" s="228">
        <v>54921</v>
      </c>
    </row>
    <row r="50" spans="1:4" s="18" customFormat="1" ht="18.75">
      <c r="A50" s="36" t="s">
        <v>171</v>
      </c>
      <c r="B50" s="66" t="s">
        <v>176</v>
      </c>
      <c r="C50" s="30"/>
      <c r="D50" s="30"/>
    </row>
    <row r="51" spans="1:4" s="18" customFormat="1" ht="19.5" thickBot="1">
      <c r="A51" s="37" t="s">
        <v>172</v>
      </c>
      <c r="B51" s="129" t="s">
        <v>177</v>
      </c>
      <c r="C51" s="30"/>
      <c r="D51" s="30"/>
    </row>
    <row r="52" spans="1:4" s="18" customFormat="1" ht="26.25" thickBot="1">
      <c r="A52" s="34" t="s">
        <v>105</v>
      </c>
      <c r="B52" s="130" t="s">
        <v>320</v>
      </c>
      <c r="C52" s="29">
        <f>SUM(C53:C55)</f>
        <v>0</v>
      </c>
      <c r="D52" s="29">
        <f>SUM(D53:D55)</f>
        <v>0</v>
      </c>
    </row>
    <row r="53" spans="1:4" s="18" customFormat="1" ht="27">
      <c r="A53" s="35" t="s">
        <v>63</v>
      </c>
      <c r="B53" s="93" t="s">
        <v>303</v>
      </c>
      <c r="C53" s="30"/>
      <c r="D53" s="30"/>
    </row>
    <row r="54" spans="1:4" s="18" customFormat="1" ht="18" customHeight="1">
      <c r="A54" s="36" t="s">
        <v>64</v>
      </c>
      <c r="B54" s="66" t="s">
        <v>304</v>
      </c>
      <c r="C54" s="30"/>
      <c r="D54" s="30"/>
    </row>
    <row r="55" spans="1:4" s="18" customFormat="1" ht="18.75">
      <c r="A55" s="36" t="s">
        <v>180</v>
      </c>
      <c r="B55" s="66" t="s">
        <v>178</v>
      </c>
      <c r="C55" s="30"/>
      <c r="D55" s="30"/>
    </row>
    <row r="56" spans="1:4" s="18" customFormat="1" ht="19.5" thickBot="1">
      <c r="A56" s="37" t="s">
        <v>181</v>
      </c>
      <c r="B56" s="129" t="s">
        <v>179</v>
      </c>
      <c r="C56" s="30"/>
      <c r="D56" s="30"/>
    </row>
    <row r="57" spans="1:4" s="18" customFormat="1" ht="19.5" thickBot="1">
      <c r="A57" s="34" t="s">
        <v>11</v>
      </c>
      <c r="B57" s="128" t="s">
        <v>182</v>
      </c>
      <c r="C57" s="29">
        <f>SUM(C58:C60)</f>
        <v>0</v>
      </c>
      <c r="D57" s="29">
        <f>SUM(D58:D60)</f>
        <v>70465</v>
      </c>
    </row>
    <row r="58" spans="1:4" s="18" customFormat="1" ht="27">
      <c r="A58" s="35" t="s">
        <v>106</v>
      </c>
      <c r="B58" s="93" t="s">
        <v>305</v>
      </c>
      <c r="C58" s="30"/>
      <c r="D58" s="30"/>
    </row>
    <row r="59" spans="1:4" s="18" customFormat="1" ht="18.75">
      <c r="A59" s="36" t="s">
        <v>107</v>
      </c>
      <c r="B59" s="66" t="s">
        <v>306</v>
      </c>
      <c r="C59" s="30"/>
      <c r="D59" s="227">
        <v>70465</v>
      </c>
    </row>
    <row r="60" spans="1:4" s="18" customFormat="1" ht="18" customHeight="1">
      <c r="A60" s="36" t="s">
        <v>125</v>
      </c>
      <c r="B60" s="66" t="s">
        <v>184</v>
      </c>
      <c r="C60" s="30"/>
      <c r="D60" s="30"/>
    </row>
    <row r="61" spans="1:4" s="18" customFormat="1" ht="18" customHeight="1" thickBot="1">
      <c r="A61" s="37" t="s">
        <v>183</v>
      </c>
      <c r="B61" s="129" t="s">
        <v>185</v>
      </c>
      <c r="C61" s="30"/>
      <c r="D61" s="30"/>
    </row>
    <row r="62" spans="1:4" s="18" customFormat="1" ht="19.5" thickBot="1">
      <c r="A62" s="34" t="s">
        <v>12</v>
      </c>
      <c r="B62" s="130" t="s">
        <v>186</v>
      </c>
      <c r="C62" s="29">
        <f>+C7+C14+C21+C28+C35+C46+C52+C57</f>
        <v>505382315</v>
      </c>
      <c r="D62" s="29">
        <f>+D7+D14+D21+D28+D35+D46+D52+D57</f>
        <v>911445387</v>
      </c>
    </row>
    <row r="63" spans="1:4" s="18" customFormat="1" ht="19.5" thickBot="1">
      <c r="A63" s="40" t="s">
        <v>288</v>
      </c>
      <c r="B63" s="128" t="s">
        <v>349</v>
      </c>
      <c r="C63" s="29">
        <f>SUM(C64:C66)</f>
        <v>0</v>
      </c>
      <c r="D63" s="29">
        <f>SUM(D64:D66)</f>
        <v>0</v>
      </c>
    </row>
    <row r="64" spans="1:4" s="18" customFormat="1" ht="18" customHeight="1">
      <c r="A64" s="35" t="s">
        <v>215</v>
      </c>
      <c r="B64" s="93" t="s">
        <v>187</v>
      </c>
      <c r="C64" s="30"/>
      <c r="D64" s="30"/>
    </row>
    <row r="65" spans="1:4" s="18" customFormat="1" ht="27">
      <c r="A65" s="36" t="s">
        <v>224</v>
      </c>
      <c r="B65" s="66" t="s">
        <v>188</v>
      </c>
      <c r="C65" s="30"/>
      <c r="D65" s="30"/>
    </row>
    <row r="66" spans="1:4" s="18" customFormat="1" ht="19.5" thickBot="1">
      <c r="A66" s="37" t="s">
        <v>225</v>
      </c>
      <c r="B66" s="131" t="s">
        <v>189</v>
      </c>
      <c r="C66" s="30"/>
      <c r="D66" s="30"/>
    </row>
    <row r="67" spans="1:4" s="18" customFormat="1" ht="19.5" thickBot="1">
      <c r="A67" s="40" t="s">
        <v>190</v>
      </c>
      <c r="B67" s="128" t="s">
        <v>191</v>
      </c>
      <c r="C67" s="29">
        <f>SUM(C68:C71)</f>
        <v>0</v>
      </c>
      <c r="D67" s="29">
        <f>SUM(D68:D71)</f>
        <v>0</v>
      </c>
    </row>
    <row r="68" spans="1:4" s="18" customFormat="1" ht="18.75">
      <c r="A68" s="35" t="s">
        <v>88</v>
      </c>
      <c r="B68" s="93" t="s">
        <v>192</v>
      </c>
      <c r="C68" s="30"/>
      <c r="D68" s="30"/>
    </row>
    <row r="69" spans="1:4" s="18" customFormat="1" ht="18" customHeight="1">
      <c r="A69" s="36" t="s">
        <v>89</v>
      </c>
      <c r="B69" s="66" t="s">
        <v>193</v>
      </c>
      <c r="C69" s="30"/>
      <c r="D69" s="30"/>
    </row>
    <row r="70" spans="1:4" s="18" customFormat="1" ht="18" customHeight="1">
      <c r="A70" s="36" t="s">
        <v>216</v>
      </c>
      <c r="B70" s="66" t="s">
        <v>194</v>
      </c>
      <c r="C70" s="30"/>
      <c r="D70" s="30"/>
    </row>
    <row r="71" spans="1:4" s="18" customFormat="1" ht="18" customHeight="1" thickBot="1">
      <c r="A71" s="37" t="s">
        <v>217</v>
      </c>
      <c r="B71" s="129" t="s">
        <v>195</v>
      </c>
      <c r="C71" s="30"/>
      <c r="D71" s="30"/>
    </row>
    <row r="72" spans="1:4" s="18" customFormat="1" ht="18" customHeight="1" thickBot="1">
      <c r="A72" s="40" t="s">
        <v>196</v>
      </c>
      <c r="B72" s="128" t="s">
        <v>197</v>
      </c>
      <c r="C72" s="29">
        <f>SUM(C73:C74)</f>
        <v>134782972</v>
      </c>
      <c r="D72" s="29">
        <f>SUM(D73:D74)</f>
        <v>131902905</v>
      </c>
    </row>
    <row r="73" spans="1:4" s="18" customFormat="1" ht="18" customHeight="1">
      <c r="A73" s="35" t="s">
        <v>218</v>
      </c>
      <c r="B73" s="93" t="s">
        <v>198</v>
      </c>
      <c r="C73" s="30">
        <v>134782972</v>
      </c>
      <c r="D73" s="225">
        <v>131902905</v>
      </c>
    </row>
    <row r="74" spans="1:4" s="18" customFormat="1" ht="18" customHeight="1" thickBot="1">
      <c r="A74" s="37" t="s">
        <v>219</v>
      </c>
      <c r="B74" s="93" t="s">
        <v>354</v>
      </c>
      <c r="C74" s="30"/>
      <c r="D74" s="30"/>
    </row>
    <row r="75" spans="1:4" s="18" customFormat="1" ht="18" customHeight="1" thickBot="1">
      <c r="A75" s="40" t="s">
        <v>199</v>
      </c>
      <c r="B75" s="128" t="s">
        <v>200</v>
      </c>
      <c r="C75" s="29">
        <f>SUM(C76:C78)</f>
        <v>0</v>
      </c>
      <c r="D75" s="29">
        <f>SUM(D76:D78)</f>
        <v>6227560</v>
      </c>
    </row>
    <row r="76" spans="1:4" s="18" customFormat="1" ht="18" customHeight="1">
      <c r="A76" s="35" t="s">
        <v>220</v>
      </c>
      <c r="B76" s="93" t="s">
        <v>335</v>
      </c>
      <c r="C76" s="30"/>
      <c r="D76" s="225">
        <v>6227560</v>
      </c>
    </row>
    <row r="77" spans="1:4" s="18" customFormat="1" ht="18" customHeight="1">
      <c r="A77" s="36" t="s">
        <v>221</v>
      </c>
      <c r="B77" s="66" t="s">
        <v>201</v>
      </c>
      <c r="C77" s="30"/>
      <c r="D77" s="30"/>
    </row>
    <row r="78" spans="1:4" s="18" customFormat="1" ht="19.5" thickBot="1">
      <c r="A78" s="37" t="s">
        <v>222</v>
      </c>
      <c r="B78" s="129" t="s">
        <v>346</v>
      </c>
      <c r="C78" s="30"/>
      <c r="D78" s="30"/>
    </row>
    <row r="79" spans="1:4" s="18" customFormat="1" ht="20.25" customHeight="1" thickBot="1">
      <c r="A79" s="40" t="s">
        <v>203</v>
      </c>
      <c r="B79" s="128" t="s">
        <v>223</v>
      </c>
      <c r="C79" s="29">
        <f>SUM(C80:C83)</f>
        <v>0</v>
      </c>
      <c r="D79" s="29">
        <f>SUM(D80:D83)</f>
        <v>0</v>
      </c>
    </row>
    <row r="80" spans="1:4" s="18" customFormat="1" ht="18" customHeight="1">
      <c r="A80" s="41" t="s">
        <v>204</v>
      </c>
      <c r="B80" s="93" t="s">
        <v>205</v>
      </c>
      <c r="C80" s="30"/>
      <c r="D80" s="30"/>
    </row>
    <row r="81" spans="1:4" s="18" customFormat="1" ht="18" customHeight="1">
      <c r="A81" s="42" t="s">
        <v>206</v>
      </c>
      <c r="B81" s="66" t="s">
        <v>207</v>
      </c>
      <c r="C81" s="30"/>
      <c r="D81" s="30"/>
    </row>
    <row r="82" spans="1:4" s="18" customFormat="1" ht="30">
      <c r="A82" s="42" t="s">
        <v>208</v>
      </c>
      <c r="B82" s="66" t="s">
        <v>209</v>
      </c>
      <c r="C82" s="30"/>
      <c r="D82" s="30"/>
    </row>
    <row r="83" spans="1:4" s="18" customFormat="1" ht="18" customHeight="1" thickBot="1">
      <c r="A83" s="43" t="s">
        <v>210</v>
      </c>
      <c r="B83" s="129" t="s">
        <v>211</v>
      </c>
      <c r="C83" s="30"/>
      <c r="D83" s="30"/>
    </row>
    <row r="84" spans="1:4" s="18" customFormat="1" ht="19.5" thickBot="1">
      <c r="A84" s="40" t="s">
        <v>212</v>
      </c>
      <c r="B84" s="128" t="s">
        <v>345</v>
      </c>
      <c r="C84" s="30"/>
      <c r="D84" s="30"/>
    </row>
    <row r="85" spans="1:4" s="12" customFormat="1" ht="18" customHeight="1" thickBot="1">
      <c r="A85" s="40" t="s">
        <v>213</v>
      </c>
      <c r="B85" s="132" t="s">
        <v>214</v>
      </c>
      <c r="C85" s="29">
        <f>+C63+C67+C72+C75+C79+C84</f>
        <v>134782972</v>
      </c>
      <c r="D85" s="29">
        <f>+D63+D67+D72+D75+D79+D84</f>
        <v>138130465</v>
      </c>
    </row>
    <row r="86" spans="1:4" s="19" customFormat="1" ht="18" customHeight="1" thickBot="1">
      <c r="A86" s="45" t="s">
        <v>226</v>
      </c>
      <c r="B86" s="133" t="s">
        <v>293</v>
      </c>
      <c r="C86" s="29">
        <f>+C62+C85</f>
        <v>640165287</v>
      </c>
      <c r="D86" s="29">
        <f>+D62+D85</f>
        <v>1049575852</v>
      </c>
    </row>
    <row r="87" spans="1:4" s="12" customFormat="1" ht="18" customHeight="1" thickBot="1">
      <c r="A87" s="46"/>
      <c r="B87" s="134"/>
      <c r="C87" s="47"/>
      <c r="D87" s="47"/>
    </row>
    <row r="88" spans="1:4" s="18" customFormat="1" ht="18" customHeight="1" thickBot="1">
      <c r="A88" s="123" t="s">
        <v>36</v>
      </c>
      <c r="B88" s="135"/>
      <c r="C88" s="124"/>
      <c r="D88" s="124"/>
    </row>
    <row r="89" spans="1:4" s="12" customFormat="1" ht="18" customHeight="1" thickBot="1">
      <c r="A89" s="34" t="s">
        <v>4</v>
      </c>
      <c r="B89" s="136" t="s">
        <v>343</v>
      </c>
      <c r="C89" s="125">
        <f>SUM(C90:C94)</f>
        <v>166078687</v>
      </c>
      <c r="D89" s="125">
        <f>SUM(D90:D94)</f>
        <v>200542952</v>
      </c>
    </row>
    <row r="90" spans="1:4" s="12" customFormat="1" ht="18" customHeight="1">
      <c r="A90" s="35" t="s">
        <v>65</v>
      </c>
      <c r="B90" s="137" t="s">
        <v>32</v>
      </c>
      <c r="C90" s="30">
        <v>43918060</v>
      </c>
      <c r="D90" s="229">
        <v>45480047</v>
      </c>
    </row>
    <row r="91" spans="1:4" s="12" customFormat="1" ht="18" customHeight="1">
      <c r="A91" s="36" t="s">
        <v>66</v>
      </c>
      <c r="B91" s="68" t="s">
        <v>108</v>
      </c>
      <c r="C91" s="30">
        <v>9120612</v>
      </c>
      <c r="D91" s="225">
        <v>8260192</v>
      </c>
    </row>
    <row r="92" spans="1:4" s="12" customFormat="1" ht="18" customHeight="1">
      <c r="A92" s="36" t="s">
        <v>67</v>
      </c>
      <c r="B92" s="68" t="s">
        <v>87</v>
      </c>
      <c r="C92" s="30">
        <v>98449062</v>
      </c>
      <c r="D92" s="225">
        <v>128933859</v>
      </c>
    </row>
    <row r="93" spans="1:4" s="12" customFormat="1" ht="18" customHeight="1">
      <c r="A93" s="36" t="s">
        <v>68</v>
      </c>
      <c r="B93" s="138" t="s">
        <v>109</v>
      </c>
      <c r="C93" s="30">
        <v>10654953</v>
      </c>
      <c r="D93" s="225">
        <v>12007553</v>
      </c>
    </row>
    <row r="94" spans="1:4" s="12" customFormat="1" ht="18" customHeight="1">
      <c r="A94" s="36" t="s">
        <v>79</v>
      </c>
      <c r="B94" s="139" t="s">
        <v>110</v>
      </c>
      <c r="C94" s="38">
        <f>SUM(C95:C104)</f>
        <v>3936000</v>
      </c>
      <c r="D94" s="225">
        <f>SUM(D95:D104)</f>
        <v>5861301</v>
      </c>
    </row>
    <row r="95" spans="1:4" s="12" customFormat="1" ht="18" customHeight="1">
      <c r="A95" s="36" t="s">
        <v>69</v>
      </c>
      <c r="B95" s="68" t="s">
        <v>229</v>
      </c>
      <c r="C95" s="30"/>
      <c r="D95" s="230">
        <v>1519126</v>
      </c>
    </row>
    <row r="96" spans="1:4" s="12" customFormat="1" ht="18" customHeight="1">
      <c r="A96" s="36" t="s">
        <v>70</v>
      </c>
      <c r="B96" s="70" t="s">
        <v>230</v>
      </c>
      <c r="C96" s="30"/>
      <c r="D96" s="30"/>
    </row>
    <row r="97" spans="1:4" s="12" customFormat="1" ht="18" customHeight="1">
      <c r="A97" s="36" t="s">
        <v>80</v>
      </c>
      <c r="B97" s="68" t="s">
        <v>231</v>
      </c>
      <c r="C97" s="30"/>
      <c r="D97" s="30"/>
    </row>
    <row r="98" spans="1:4" s="12" customFormat="1" ht="18" customHeight="1">
      <c r="A98" s="36" t="s">
        <v>81</v>
      </c>
      <c r="B98" s="68" t="s">
        <v>350</v>
      </c>
      <c r="C98" s="30"/>
      <c r="D98" s="30"/>
    </row>
    <row r="99" spans="1:4" s="12" customFormat="1" ht="18" customHeight="1">
      <c r="A99" s="36" t="s">
        <v>82</v>
      </c>
      <c r="B99" s="70" t="s">
        <v>233</v>
      </c>
      <c r="C99" s="30">
        <v>2576000</v>
      </c>
      <c r="D99" s="30">
        <v>2576000</v>
      </c>
    </row>
    <row r="100" spans="1:4" s="12" customFormat="1" ht="18" customHeight="1">
      <c r="A100" s="36" t="s">
        <v>83</v>
      </c>
      <c r="B100" s="70" t="s">
        <v>234</v>
      </c>
      <c r="C100" s="30"/>
      <c r="D100" s="30"/>
    </row>
    <row r="101" spans="1:4" s="12" customFormat="1" ht="18" customHeight="1">
      <c r="A101" s="36" t="s">
        <v>85</v>
      </c>
      <c r="B101" s="68" t="s">
        <v>351</v>
      </c>
      <c r="C101" s="30"/>
      <c r="D101" s="30"/>
    </row>
    <row r="102" spans="1:4" s="12" customFormat="1" ht="18" customHeight="1">
      <c r="A102" s="55" t="s">
        <v>111</v>
      </c>
      <c r="B102" s="71" t="s">
        <v>236</v>
      </c>
      <c r="C102" s="30"/>
      <c r="D102" s="30"/>
    </row>
    <row r="103" spans="1:4" s="12" customFormat="1" ht="18" customHeight="1">
      <c r="A103" s="36" t="s">
        <v>227</v>
      </c>
      <c r="B103" s="71" t="s">
        <v>237</v>
      </c>
      <c r="C103" s="30"/>
      <c r="D103" s="30"/>
    </row>
    <row r="104" spans="1:4" s="12" customFormat="1" ht="18" customHeight="1" thickBot="1">
      <c r="A104" s="56" t="s">
        <v>228</v>
      </c>
      <c r="B104" s="72" t="s">
        <v>238</v>
      </c>
      <c r="C104" s="30">
        <v>1360000</v>
      </c>
      <c r="D104" s="230">
        <v>1766175</v>
      </c>
    </row>
    <row r="105" spans="1:4" s="12" customFormat="1" ht="18" customHeight="1" thickBot="1">
      <c r="A105" s="34" t="s">
        <v>5</v>
      </c>
      <c r="B105" s="140" t="s">
        <v>344</v>
      </c>
      <c r="C105" s="29">
        <f>+C106+C108+C110</f>
        <v>303450256</v>
      </c>
      <c r="D105" s="29">
        <f>+D106+D108+D110</f>
        <v>690295828</v>
      </c>
    </row>
    <row r="106" spans="1:4" s="12" customFormat="1" ht="18" customHeight="1">
      <c r="A106" s="35" t="s">
        <v>71</v>
      </c>
      <c r="B106" s="68" t="s">
        <v>124</v>
      </c>
      <c r="C106" s="30">
        <v>69557800</v>
      </c>
      <c r="D106" s="30">
        <v>379971700</v>
      </c>
    </row>
    <row r="107" spans="1:4" s="12" customFormat="1" ht="18" customHeight="1">
      <c r="A107" s="35" t="s">
        <v>72</v>
      </c>
      <c r="B107" s="71" t="s">
        <v>242</v>
      </c>
      <c r="C107" s="30">
        <v>0</v>
      </c>
      <c r="D107" s="30">
        <v>0</v>
      </c>
    </row>
    <row r="108" spans="1:4" s="12" customFormat="1" ht="18.75">
      <c r="A108" s="35" t="s">
        <v>73</v>
      </c>
      <c r="B108" s="71" t="s">
        <v>112</v>
      </c>
      <c r="C108" s="30">
        <v>233892456</v>
      </c>
      <c r="D108" s="30">
        <v>310324128</v>
      </c>
    </row>
    <row r="109" spans="1:4" s="12" customFormat="1" ht="18.75">
      <c r="A109" s="35" t="s">
        <v>74</v>
      </c>
      <c r="B109" s="71" t="s">
        <v>243</v>
      </c>
      <c r="C109" s="30">
        <v>0</v>
      </c>
      <c r="D109" s="30">
        <v>0</v>
      </c>
    </row>
    <row r="110" spans="1:4" s="12" customFormat="1" ht="18.75">
      <c r="A110" s="35" t="s">
        <v>75</v>
      </c>
      <c r="B110" s="141" t="s">
        <v>126</v>
      </c>
      <c r="C110" s="57">
        <f>SUM(C111:C118)</f>
        <v>0</v>
      </c>
      <c r="D110" s="57">
        <f>SUM(D111:D118)</f>
        <v>0</v>
      </c>
    </row>
    <row r="111" spans="1:4" s="12" customFormat="1" ht="25.5">
      <c r="A111" s="35" t="s">
        <v>84</v>
      </c>
      <c r="B111" s="142" t="s">
        <v>301</v>
      </c>
      <c r="C111" s="30"/>
      <c r="D111" s="30"/>
    </row>
    <row r="112" spans="1:4" s="12" customFormat="1" ht="25.5">
      <c r="A112" s="35" t="s">
        <v>86</v>
      </c>
      <c r="B112" s="75" t="s">
        <v>248</v>
      </c>
      <c r="C112" s="30"/>
      <c r="D112" s="30"/>
    </row>
    <row r="113" spans="1:4" s="12" customFormat="1" ht="25.5">
      <c r="A113" s="35" t="s">
        <v>113</v>
      </c>
      <c r="B113" s="68" t="s">
        <v>232</v>
      </c>
      <c r="C113" s="30"/>
      <c r="D113" s="30"/>
    </row>
    <row r="114" spans="1:4" s="12" customFormat="1" ht="18.75">
      <c r="A114" s="35" t="s">
        <v>114</v>
      </c>
      <c r="B114" s="68" t="s">
        <v>247</v>
      </c>
      <c r="C114" s="30"/>
      <c r="D114" s="30"/>
    </row>
    <row r="115" spans="1:4" s="12" customFormat="1" ht="18.75">
      <c r="A115" s="35" t="s">
        <v>115</v>
      </c>
      <c r="B115" s="68" t="s">
        <v>246</v>
      </c>
      <c r="C115" s="30"/>
      <c r="D115" s="30"/>
    </row>
    <row r="116" spans="1:4" s="12" customFormat="1" ht="18" customHeight="1">
      <c r="A116" s="35" t="s">
        <v>239</v>
      </c>
      <c r="B116" s="68" t="s">
        <v>351</v>
      </c>
      <c r="C116" s="30"/>
      <c r="D116" s="30"/>
    </row>
    <row r="117" spans="1:4" s="12" customFormat="1" ht="18" customHeight="1">
      <c r="A117" s="35" t="s">
        <v>240</v>
      </c>
      <c r="B117" s="68" t="s">
        <v>245</v>
      </c>
      <c r="C117" s="30"/>
      <c r="D117" s="30"/>
    </row>
    <row r="118" spans="1:4" s="12" customFormat="1" ht="18" customHeight="1" thickBot="1">
      <c r="A118" s="55" t="s">
        <v>241</v>
      </c>
      <c r="B118" s="68" t="s">
        <v>355</v>
      </c>
      <c r="C118" s="30"/>
      <c r="D118" s="30"/>
    </row>
    <row r="119" spans="1:4" s="12" customFormat="1" ht="18" customHeight="1" thickBot="1">
      <c r="A119" s="34" t="s">
        <v>6</v>
      </c>
      <c r="B119" s="130" t="s">
        <v>249</v>
      </c>
      <c r="C119" s="29">
        <f>+C120+C121</f>
        <v>3000000</v>
      </c>
      <c r="D119" s="29">
        <f>+D120+D121</f>
        <v>3000000</v>
      </c>
    </row>
    <row r="120" spans="1:4" s="12" customFormat="1" ht="18" customHeight="1">
      <c r="A120" s="35" t="s">
        <v>54</v>
      </c>
      <c r="B120" s="75" t="s">
        <v>37</v>
      </c>
      <c r="C120" s="30">
        <v>3000000</v>
      </c>
      <c r="D120" s="30">
        <v>3000000</v>
      </c>
    </row>
    <row r="121" spans="1:4" s="12" customFormat="1" ht="18" customHeight="1" thickBot="1">
      <c r="A121" s="37" t="s">
        <v>55</v>
      </c>
      <c r="B121" s="71" t="s">
        <v>38</v>
      </c>
      <c r="C121" s="30">
        <v>0</v>
      </c>
      <c r="D121" s="30">
        <v>0</v>
      </c>
    </row>
    <row r="122" spans="1:4" s="12" customFormat="1" ht="18" customHeight="1" thickBot="1">
      <c r="A122" s="34" t="s">
        <v>7</v>
      </c>
      <c r="B122" s="130" t="s">
        <v>250</v>
      </c>
      <c r="C122" s="29">
        <f>+C89+C105+C119</f>
        <v>472528943</v>
      </c>
      <c r="D122" s="29">
        <f>+D89+D105+D119</f>
        <v>893838780</v>
      </c>
    </row>
    <row r="123" spans="1:4" s="12" customFormat="1" ht="18" customHeight="1" thickBot="1">
      <c r="A123" s="34" t="s">
        <v>8</v>
      </c>
      <c r="B123" s="130" t="s">
        <v>352</v>
      </c>
      <c r="C123" s="29">
        <f>+C124+C125+C126</f>
        <v>0</v>
      </c>
      <c r="D123" s="29">
        <f>+D124+D125+D126</f>
        <v>0</v>
      </c>
    </row>
    <row r="124" spans="1:4" s="12" customFormat="1" ht="18" customHeight="1">
      <c r="A124" s="35" t="s">
        <v>58</v>
      </c>
      <c r="B124" s="75" t="s">
        <v>251</v>
      </c>
      <c r="C124" s="30"/>
      <c r="D124" s="30"/>
    </row>
    <row r="125" spans="1:4" s="12" customFormat="1" ht="18" customHeight="1">
      <c r="A125" s="35" t="s">
        <v>59</v>
      </c>
      <c r="B125" s="75" t="s">
        <v>353</v>
      </c>
      <c r="C125" s="30"/>
      <c r="D125" s="30"/>
    </row>
    <row r="126" spans="1:4" s="12" customFormat="1" ht="18" customHeight="1" thickBot="1">
      <c r="A126" s="55" t="s">
        <v>60</v>
      </c>
      <c r="B126" s="143" t="s">
        <v>252</v>
      </c>
      <c r="C126" s="30"/>
      <c r="D126" s="30"/>
    </row>
    <row r="127" spans="1:4" s="12" customFormat="1" ht="18" customHeight="1" thickBot="1">
      <c r="A127" s="34" t="s">
        <v>9</v>
      </c>
      <c r="B127" s="130" t="s">
        <v>287</v>
      </c>
      <c r="C127" s="29">
        <f>+C128+C129+C130+C131</f>
        <v>0</v>
      </c>
      <c r="D127" s="29">
        <f>+D128+D129+D130+D131</f>
        <v>0</v>
      </c>
    </row>
    <row r="128" spans="1:4" s="12" customFormat="1" ht="18" customHeight="1">
      <c r="A128" s="35" t="s">
        <v>61</v>
      </c>
      <c r="B128" s="75" t="s">
        <v>253</v>
      </c>
      <c r="C128" s="30"/>
      <c r="D128" s="30"/>
    </row>
    <row r="129" spans="1:4" s="12" customFormat="1" ht="18" customHeight="1">
      <c r="A129" s="35" t="s">
        <v>62</v>
      </c>
      <c r="B129" s="75" t="s">
        <v>254</v>
      </c>
      <c r="C129" s="30"/>
      <c r="D129" s="30"/>
    </row>
    <row r="130" spans="1:4" s="12" customFormat="1" ht="18" customHeight="1">
      <c r="A130" s="35" t="s">
        <v>170</v>
      </c>
      <c r="B130" s="75" t="s">
        <v>255</v>
      </c>
      <c r="C130" s="30"/>
      <c r="D130" s="30"/>
    </row>
    <row r="131" spans="1:4" s="12" customFormat="1" ht="18" customHeight="1" thickBot="1">
      <c r="A131" s="55" t="s">
        <v>171</v>
      </c>
      <c r="B131" s="143" t="s">
        <v>256</v>
      </c>
      <c r="C131" s="30"/>
      <c r="D131" s="30"/>
    </row>
    <row r="132" spans="1:4" s="12" customFormat="1" ht="18" customHeight="1" thickBot="1">
      <c r="A132" s="34" t="s">
        <v>10</v>
      </c>
      <c r="B132" s="130" t="s">
        <v>257</v>
      </c>
      <c r="C132" s="29">
        <f>SUM(C133:C136)</f>
        <v>167636344</v>
      </c>
      <c r="D132" s="29">
        <f>SUM(D133:D136)</f>
        <v>155737072</v>
      </c>
    </row>
    <row r="133" spans="1:4" s="12" customFormat="1" ht="18" customHeight="1">
      <c r="A133" s="35" t="s">
        <v>63</v>
      </c>
      <c r="B133" s="75" t="s">
        <v>258</v>
      </c>
      <c r="C133" s="30"/>
      <c r="D133" s="30"/>
    </row>
    <row r="134" spans="1:4" s="12" customFormat="1" ht="18" customHeight="1">
      <c r="A134" s="35" t="s">
        <v>64</v>
      </c>
      <c r="B134" s="75" t="s">
        <v>267</v>
      </c>
      <c r="C134" s="30">
        <v>5810363</v>
      </c>
      <c r="D134" s="30">
        <v>5810363</v>
      </c>
    </row>
    <row r="135" spans="1:4" s="12" customFormat="1" ht="18" customHeight="1">
      <c r="A135" s="35" t="s">
        <v>180</v>
      </c>
      <c r="B135" s="75" t="s">
        <v>259</v>
      </c>
      <c r="C135" s="30"/>
      <c r="D135" s="30"/>
    </row>
    <row r="136" spans="1:4" s="12" customFormat="1" ht="18" customHeight="1" thickBot="1">
      <c r="A136" s="55" t="s">
        <v>181</v>
      </c>
      <c r="B136" s="143" t="s">
        <v>312</v>
      </c>
      <c r="C136" s="30">
        <v>161825981</v>
      </c>
      <c r="D136" s="30">
        <v>149926709</v>
      </c>
    </row>
    <row r="137" spans="1:4" s="12" customFormat="1" ht="18" customHeight="1" thickBot="1">
      <c r="A137" s="34" t="s">
        <v>11</v>
      </c>
      <c r="B137" s="130" t="s">
        <v>260</v>
      </c>
      <c r="C137" s="58">
        <f>SUM(C138:C141)</f>
        <v>0</v>
      </c>
      <c r="D137" s="58">
        <f>SUM(D138:D141)</f>
        <v>0</v>
      </c>
    </row>
    <row r="138" spans="1:4" s="12" customFormat="1" ht="18" customHeight="1">
      <c r="A138" s="35" t="s">
        <v>106</v>
      </c>
      <c r="B138" s="75" t="s">
        <v>261</v>
      </c>
      <c r="C138" s="30"/>
      <c r="D138" s="30"/>
    </row>
    <row r="139" spans="1:4" s="12" customFormat="1" ht="18" customHeight="1">
      <c r="A139" s="35" t="s">
        <v>107</v>
      </c>
      <c r="B139" s="75" t="s">
        <v>262</v>
      </c>
      <c r="C139" s="30"/>
      <c r="D139" s="30"/>
    </row>
    <row r="140" spans="1:4" s="12" customFormat="1" ht="18" customHeight="1">
      <c r="A140" s="35" t="s">
        <v>125</v>
      </c>
      <c r="B140" s="75" t="s">
        <v>263</v>
      </c>
      <c r="C140" s="30"/>
      <c r="D140" s="30"/>
    </row>
    <row r="141" spans="1:4" s="12" customFormat="1" ht="18" customHeight="1" thickBot="1">
      <c r="A141" s="35" t="s">
        <v>183</v>
      </c>
      <c r="B141" s="75" t="s">
        <v>264</v>
      </c>
      <c r="C141" s="30"/>
      <c r="D141" s="30"/>
    </row>
    <row r="142" spans="1:6" s="12" customFormat="1" ht="18" customHeight="1" thickBot="1">
      <c r="A142" s="34" t="s">
        <v>12</v>
      </c>
      <c r="B142" s="130" t="s">
        <v>265</v>
      </c>
      <c r="C142" s="59">
        <f>+C123+C127+C132+C137</f>
        <v>167636344</v>
      </c>
      <c r="D142" s="59">
        <f>+D123+D127+D132+D137</f>
        <v>155737072</v>
      </c>
      <c r="E142" s="20"/>
      <c r="F142" s="20"/>
    </row>
    <row r="143" spans="1:4" s="18" customFormat="1" ht="18" customHeight="1" thickBot="1">
      <c r="A143" s="60" t="s">
        <v>13</v>
      </c>
      <c r="B143" s="144" t="s">
        <v>266</v>
      </c>
      <c r="C143" s="59">
        <f>+C122+C142</f>
        <v>640165287</v>
      </c>
      <c r="D143" s="59">
        <f>+D122+D142</f>
        <v>1049575852</v>
      </c>
    </row>
    <row r="144" spans="1:4" s="12" customFormat="1" ht="18" customHeight="1" thickBot="1">
      <c r="A144" s="61"/>
      <c r="B144" s="62"/>
      <c r="C144" s="48"/>
      <c r="D144" s="48"/>
    </row>
    <row r="145" spans="1:4" ht="16.5" thickBot="1">
      <c r="A145" s="63" t="s">
        <v>330</v>
      </c>
      <c r="B145" s="64"/>
      <c r="C145" s="65">
        <v>12</v>
      </c>
      <c r="D145" s="65">
        <v>13</v>
      </c>
    </row>
    <row r="146" spans="1:4" ht="16.5" thickBot="1">
      <c r="A146" s="63" t="s">
        <v>121</v>
      </c>
      <c r="B146" s="64"/>
      <c r="C146" s="65">
        <v>4</v>
      </c>
      <c r="D146" s="65">
        <v>4</v>
      </c>
    </row>
    <row r="147" spans="1:3" ht="18.75">
      <c r="A147" s="12"/>
      <c r="B147" s="12"/>
      <c r="C147" s="21"/>
    </row>
  </sheetData>
  <sheetProtection/>
  <mergeCells count="4">
    <mergeCell ref="A3:C3"/>
    <mergeCell ref="A4:B4"/>
    <mergeCell ref="A1:G1"/>
    <mergeCell ref="A2:G2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6" r:id="rId1"/>
  <headerFooter alignWithMargins="0">
    <oddHeader>&amp;C
&amp;"Times New Roman CE,Félkövér"&amp;12Nagymányok Város Önkormányzatának&amp;R&amp;"Times New Roman CE,Félkövér dőlt"&amp;11 9.1 1. melléklet az 1/2018. (III.6.)  önkormányzati rendelethez</oddHeader>
  </headerFooter>
  <rowBreaks count="1" manualBreakCount="1">
    <brk id="87" max="8" man="1"/>
  </rowBreaks>
  <colBreaks count="1" manualBreakCount="1">
    <brk id="8" max="1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198"/>
  <sheetViews>
    <sheetView tabSelected="1" workbookViewId="0" topLeftCell="A1">
      <selection activeCell="A2" sqref="A2:IV2"/>
    </sheetView>
  </sheetViews>
  <sheetFormatPr defaultColWidth="9.00390625" defaultRowHeight="12.75"/>
  <cols>
    <col min="1" max="1" width="7.625" style="8" customWidth="1"/>
    <col min="2" max="2" width="64.125" style="8" customWidth="1"/>
    <col min="3" max="3" width="19.00390625" style="9" customWidth="1"/>
    <col min="4" max="4" width="19.00390625" style="10" customWidth="1"/>
    <col min="5" max="16384" width="9.375" style="10" customWidth="1"/>
  </cols>
  <sheetData>
    <row r="1" ht="15.75">
      <c r="B1" s="8" t="s">
        <v>375</v>
      </c>
    </row>
    <row r="2" spans="1:3" s="12" customFormat="1" ht="39" customHeight="1">
      <c r="A2" s="156"/>
      <c r="B2" s="245" t="s">
        <v>339</v>
      </c>
      <c r="C2" s="245"/>
    </row>
    <row r="3" spans="1:3" s="12" customFormat="1" ht="18" customHeight="1">
      <c r="A3" s="122"/>
      <c r="B3" s="244" t="s">
        <v>338</v>
      </c>
      <c r="C3" s="244"/>
    </row>
    <row r="4" spans="1:3" s="12" customFormat="1" ht="18" customHeight="1">
      <c r="A4" s="235" t="s">
        <v>1</v>
      </c>
      <c r="B4" s="235"/>
      <c r="C4" s="235"/>
    </row>
    <row r="5" spans="1:3" s="12" customFormat="1" ht="18" customHeight="1" thickBot="1">
      <c r="A5" s="236"/>
      <c r="B5" s="236"/>
      <c r="C5" s="13" t="s">
        <v>334</v>
      </c>
    </row>
    <row r="6" spans="1:4" s="12" customFormat="1" ht="36.75" customHeight="1" thickBot="1">
      <c r="A6" s="14" t="s">
        <v>41</v>
      </c>
      <c r="B6" s="145" t="s">
        <v>3</v>
      </c>
      <c r="C6" s="15" t="s">
        <v>307</v>
      </c>
      <c r="D6" s="15" t="s">
        <v>362</v>
      </c>
    </row>
    <row r="7" spans="1:4" s="18" customFormat="1" ht="18" customHeight="1" thickBot="1">
      <c r="A7" s="16">
        <v>1</v>
      </c>
      <c r="B7" s="146">
        <v>2</v>
      </c>
      <c r="C7" s="17">
        <v>3</v>
      </c>
      <c r="D7" s="17">
        <v>3</v>
      </c>
    </row>
    <row r="8" spans="1:4" s="18" customFormat="1" ht="18" customHeight="1" thickBot="1">
      <c r="A8" s="28" t="s">
        <v>4</v>
      </c>
      <c r="B8" s="126" t="s">
        <v>145</v>
      </c>
      <c r="C8" s="29">
        <f>SUM(C9:C12)</f>
        <v>0</v>
      </c>
      <c r="D8" s="29">
        <f>SUM(D9:D12)</f>
        <v>0</v>
      </c>
    </row>
    <row r="9" spans="1:4" s="18" customFormat="1" ht="27">
      <c r="A9" s="35" t="s">
        <v>65</v>
      </c>
      <c r="B9" s="93" t="s">
        <v>313</v>
      </c>
      <c r="C9" s="30"/>
      <c r="D9" s="30"/>
    </row>
    <row r="10" spans="1:4" s="18" customFormat="1" ht="27">
      <c r="A10" s="36" t="s">
        <v>66</v>
      </c>
      <c r="B10" s="66" t="s">
        <v>314</v>
      </c>
      <c r="C10" s="31"/>
      <c r="D10" s="31"/>
    </row>
    <row r="11" spans="1:4" s="18" customFormat="1" ht="27">
      <c r="A11" s="36" t="s">
        <v>67</v>
      </c>
      <c r="B11" s="66" t="s">
        <v>315</v>
      </c>
      <c r="C11" s="31"/>
      <c r="D11" s="31"/>
    </row>
    <row r="12" spans="1:4" s="18" customFormat="1" ht="18.75">
      <c r="A12" s="36" t="s">
        <v>309</v>
      </c>
      <c r="B12" s="66" t="s">
        <v>316</v>
      </c>
      <c r="C12" s="31"/>
      <c r="D12" s="31"/>
    </row>
    <row r="13" spans="1:4" s="18" customFormat="1" ht="25.5">
      <c r="A13" s="36" t="s">
        <v>79</v>
      </c>
      <c r="B13" s="127" t="s">
        <v>318</v>
      </c>
      <c r="C13" s="32"/>
      <c r="D13" s="32"/>
    </row>
    <row r="14" spans="1:4" s="18" customFormat="1" ht="19.5" thickBot="1">
      <c r="A14" s="37" t="s">
        <v>310</v>
      </c>
      <c r="B14" s="66" t="s">
        <v>317</v>
      </c>
      <c r="C14" s="33"/>
      <c r="D14" s="33"/>
    </row>
    <row r="15" spans="1:4" s="18" customFormat="1" ht="18" customHeight="1" thickBot="1">
      <c r="A15" s="34" t="s">
        <v>5</v>
      </c>
      <c r="B15" s="128" t="s">
        <v>347</v>
      </c>
      <c r="C15" s="29">
        <f>+C16+C17+C18+C19+C20</f>
        <v>0</v>
      </c>
      <c r="D15" s="29">
        <f>+D16+D17+D18+D19+D20</f>
        <v>746773</v>
      </c>
    </row>
    <row r="16" spans="1:4" s="18" customFormat="1" ht="18" customHeight="1">
      <c r="A16" s="35" t="s">
        <v>71</v>
      </c>
      <c r="B16" s="93" t="s">
        <v>146</v>
      </c>
      <c r="C16" s="30"/>
      <c r="D16" s="30"/>
    </row>
    <row r="17" spans="1:4" s="18" customFormat="1" ht="18.75">
      <c r="A17" s="36" t="s">
        <v>72</v>
      </c>
      <c r="B17" s="66" t="s">
        <v>147</v>
      </c>
      <c r="C17" s="31"/>
      <c r="D17" s="31"/>
    </row>
    <row r="18" spans="1:4" s="18" customFormat="1" ht="27">
      <c r="A18" s="36" t="s">
        <v>73</v>
      </c>
      <c r="B18" s="66" t="s">
        <v>297</v>
      </c>
      <c r="C18" s="31"/>
      <c r="D18" s="31"/>
    </row>
    <row r="19" spans="1:4" s="18" customFormat="1" ht="27">
      <c r="A19" s="36" t="s">
        <v>74</v>
      </c>
      <c r="B19" s="66" t="s">
        <v>298</v>
      </c>
      <c r="C19" s="31"/>
      <c r="D19" s="31"/>
    </row>
    <row r="20" spans="1:4" s="18" customFormat="1" ht="25.5">
      <c r="A20" s="36" t="s">
        <v>75</v>
      </c>
      <c r="B20" s="27" t="s">
        <v>319</v>
      </c>
      <c r="C20" s="31"/>
      <c r="D20" s="31">
        <v>746773</v>
      </c>
    </row>
    <row r="21" spans="1:4" s="18" customFormat="1" ht="19.5" thickBot="1">
      <c r="A21" s="37" t="s">
        <v>84</v>
      </c>
      <c r="B21" s="129" t="s">
        <v>148</v>
      </c>
      <c r="C21" s="38"/>
      <c r="D21" s="38"/>
    </row>
    <row r="22" spans="1:4" s="18" customFormat="1" ht="18" customHeight="1" thickBot="1">
      <c r="A22" s="34" t="s">
        <v>6</v>
      </c>
      <c r="B22" s="130" t="s">
        <v>348</v>
      </c>
      <c r="C22" s="29">
        <f>+C23+C24+C25+C26+C27</f>
        <v>0</v>
      </c>
      <c r="D22" s="29">
        <f>+D23+D24+D25+D26+D27</f>
        <v>0</v>
      </c>
    </row>
    <row r="23" spans="1:4" s="18" customFormat="1" ht="18.75">
      <c r="A23" s="35" t="s">
        <v>54</v>
      </c>
      <c r="B23" s="93" t="s">
        <v>311</v>
      </c>
      <c r="C23" s="30"/>
      <c r="D23" s="30"/>
    </row>
    <row r="24" spans="1:4" s="18" customFormat="1" ht="27">
      <c r="A24" s="36" t="s">
        <v>55</v>
      </c>
      <c r="B24" s="66" t="s">
        <v>149</v>
      </c>
      <c r="C24" s="31"/>
      <c r="D24" s="31"/>
    </row>
    <row r="25" spans="1:4" s="18" customFormat="1" ht="27">
      <c r="A25" s="36" t="s">
        <v>56</v>
      </c>
      <c r="B25" s="66" t="s">
        <v>299</v>
      </c>
      <c r="C25" s="31"/>
      <c r="D25" s="31"/>
    </row>
    <row r="26" spans="1:4" s="18" customFormat="1" ht="27">
      <c r="A26" s="36" t="s">
        <v>57</v>
      </c>
      <c r="B26" s="66" t="s">
        <v>300</v>
      </c>
      <c r="C26" s="31"/>
      <c r="D26" s="31"/>
    </row>
    <row r="27" spans="1:4" s="18" customFormat="1" ht="18.75">
      <c r="A27" s="36" t="s">
        <v>96</v>
      </c>
      <c r="B27" s="66" t="s">
        <v>150</v>
      </c>
      <c r="C27" s="31"/>
      <c r="D27" s="31"/>
    </row>
    <row r="28" spans="1:4" s="18" customFormat="1" ht="18" customHeight="1" thickBot="1">
      <c r="A28" s="37" t="s">
        <v>97</v>
      </c>
      <c r="B28" s="129" t="s">
        <v>151</v>
      </c>
      <c r="C28" s="38"/>
      <c r="D28" s="38"/>
    </row>
    <row r="29" spans="1:4" s="18" customFormat="1" ht="18" customHeight="1" thickBot="1">
      <c r="A29" s="34" t="s">
        <v>98</v>
      </c>
      <c r="B29" s="130" t="s">
        <v>152</v>
      </c>
      <c r="C29" s="29">
        <f>SUM(C30,C33:C35)</f>
        <v>0</v>
      </c>
      <c r="D29" s="29">
        <f>SUM(D30,D33:D35)</f>
        <v>20000</v>
      </c>
    </row>
    <row r="30" spans="1:4" s="18" customFormat="1" ht="18" customHeight="1">
      <c r="A30" s="35" t="s">
        <v>153</v>
      </c>
      <c r="B30" s="93" t="s">
        <v>159</v>
      </c>
      <c r="C30" s="39">
        <f>SUM(C31:C32)</f>
        <v>0</v>
      </c>
      <c r="D30" s="39">
        <f>SUM(D31:D32)</f>
        <v>0</v>
      </c>
    </row>
    <row r="31" spans="1:4" s="18" customFormat="1" ht="18" customHeight="1">
      <c r="A31" s="36" t="s">
        <v>154</v>
      </c>
      <c r="B31" s="66" t="s">
        <v>321</v>
      </c>
      <c r="C31" s="67"/>
      <c r="D31" s="67"/>
    </row>
    <row r="32" spans="1:4" s="18" customFormat="1" ht="18" customHeight="1">
      <c r="A32" s="36" t="s">
        <v>155</v>
      </c>
      <c r="B32" s="66" t="s">
        <v>322</v>
      </c>
      <c r="C32" s="67"/>
      <c r="D32" s="67"/>
    </row>
    <row r="33" spans="1:4" s="18" customFormat="1" ht="18" customHeight="1">
      <c r="A33" s="36" t="s">
        <v>156</v>
      </c>
      <c r="B33" s="66" t="s">
        <v>323</v>
      </c>
      <c r="C33" s="31"/>
      <c r="D33" s="31"/>
    </row>
    <row r="34" spans="1:4" s="18" customFormat="1" ht="18.75">
      <c r="A34" s="36" t="s">
        <v>157</v>
      </c>
      <c r="B34" s="66" t="s">
        <v>160</v>
      </c>
      <c r="C34" s="31"/>
      <c r="D34" s="31"/>
    </row>
    <row r="35" spans="1:4" s="18" customFormat="1" ht="18" customHeight="1" thickBot="1">
      <c r="A35" s="37" t="s">
        <v>158</v>
      </c>
      <c r="B35" s="129" t="s">
        <v>161</v>
      </c>
      <c r="C35" s="38"/>
      <c r="D35" s="38">
        <v>20000</v>
      </c>
    </row>
    <row r="36" spans="1:4" s="18" customFormat="1" ht="18" customHeight="1" thickBot="1">
      <c r="A36" s="34" t="s">
        <v>8</v>
      </c>
      <c r="B36" s="130" t="s">
        <v>162</v>
      </c>
      <c r="C36" s="29">
        <f>SUM(C37:C46)</f>
        <v>0</v>
      </c>
      <c r="D36" s="29">
        <f>SUM(D37:D46)</f>
        <v>10708</v>
      </c>
    </row>
    <row r="37" spans="1:4" s="18" customFormat="1" ht="18" customHeight="1">
      <c r="A37" s="35" t="s">
        <v>58</v>
      </c>
      <c r="B37" s="93" t="s">
        <v>165</v>
      </c>
      <c r="C37" s="30"/>
      <c r="D37" s="30"/>
    </row>
    <row r="38" spans="1:4" s="18" customFormat="1" ht="18" customHeight="1">
      <c r="A38" s="36" t="s">
        <v>59</v>
      </c>
      <c r="B38" s="66" t="s">
        <v>324</v>
      </c>
      <c r="C38" s="31"/>
      <c r="D38" s="31"/>
    </row>
    <row r="39" spans="1:4" s="18" customFormat="1" ht="18" customHeight="1">
      <c r="A39" s="36" t="s">
        <v>60</v>
      </c>
      <c r="B39" s="66" t="s">
        <v>325</v>
      </c>
      <c r="C39" s="31"/>
      <c r="D39" s="31"/>
    </row>
    <row r="40" spans="1:4" s="18" customFormat="1" ht="18" customHeight="1">
      <c r="A40" s="36" t="s">
        <v>100</v>
      </c>
      <c r="B40" s="66" t="s">
        <v>326</v>
      </c>
      <c r="C40" s="31"/>
      <c r="D40" s="31"/>
    </row>
    <row r="41" spans="1:4" s="18" customFormat="1" ht="18" customHeight="1">
      <c r="A41" s="36" t="s">
        <v>101</v>
      </c>
      <c r="B41" s="66" t="s">
        <v>327</v>
      </c>
      <c r="C41" s="31"/>
      <c r="D41" s="31"/>
    </row>
    <row r="42" spans="1:4" s="18" customFormat="1" ht="18" customHeight="1">
      <c r="A42" s="36" t="s">
        <v>102</v>
      </c>
      <c r="B42" s="66" t="s">
        <v>328</v>
      </c>
      <c r="C42" s="31"/>
      <c r="D42" s="31"/>
    </row>
    <row r="43" spans="1:4" s="18" customFormat="1" ht="18" customHeight="1">
      <c r="A43" s="36" t="s">
        <v>103</v>
      </c>
      <c r="B43" s="66" t="s">
        <v>166</v>
      </c>
      <c r="C43" s="31"/>
      <c r="D43" s="31"/>
    </row>
    <row r="44" spans="1:4" s="18" customFormat="1" ht="18" customHeight="1">
      <c r="A44" s="36" t="s">
        <v>104</v>
      </c>
      <c r="B44" s="66" t="s">
        <v>167</v>
      </c>
      <c r="C44" s="31"/>
      <c r="D44" s="31">
        <v>321</v>
      </c>
    </row>
    <row r="45" spans="1:4" s="18" customFormat="1" ht="18" customHeight="1">
      <c r="A45" s="36" t="s">
        <v>163</v>
      </c>
      <c r="B45" s="66" t="s">
        <v>168</v>
      </c>
      <c r="C45" s="31"/>
      <c r="D45" s="31"/>
    </row>
    <row r="46" spans="1:4" s="18" customFormat="1" ht="18" customHeight="1" thickBot="1">
      <c r="A46" s="37" t="s">
        <v>164</v>
      </c>
      <c r="B46" s="129" t="s">
        <v>329</v>
      </c>
      <c r="C46" s="38"/>
      <c r="D46" s="38">
        <v>10387</v>
      </c>
    </row>
    <row r="47" spans="1:4" s="18" customFormat="1" ht="18" customHeight="1" thickBot="1">
      <c r="A47" s="34" t="s">
        <v>9</v>
      </c>
      <c r="B47" s="130" t="s">
        <v>169</v>
      </c>
      <c r="C47" s="29">
        <f>SUM(C48:C52)</f>
        <v>0</v>
      </c>
      <c r="D47" s="29">
        <f>SUM(D48:D52)</f>
        <v>0</v>
      </c>
    </row>
    <row r="48" spans="1:4" s="18" customFormat="1" ht="18" customHeight="1">
      <c r="A48" s="35" t="s">
        <v>61</v>
      </c>
      <c r="B48" s="93" t="s">
        <v>173</v>
      </c>
      <c r="C48" s="30"/>
      <c r="D48" s="30"/>
    </row>
    <row r="49" spans="1:4" s="18" customFormat="1" ht="18" customHeight="1">
      <c r="A49" s="36" t="s">
        <v>62</v>
      </c>
      <c r="B49" s="66" t="s">
        <v>174</v>
      </c>
      <c r="C49" s="31"/>
      <c r="D49" s="31"/>
    </row>
    <row r="50" spans="1:4" s="18" customFormat="1" ht="18" customHeight="1">
      <c r="A50" s="36" t="s">
        <v>170</v>
      </c>
      <c r="B50" s="66" t="s">
        <v>175</v>
      </c>
      <c r="C50" s="31"/>
      <c r="D50" s="31"/>
    </row>
    <row r="51" spans="1:4" s="18" customFormat="1" ht="18" customHeight="1">
      <c r="A51" s="36" t="s">
        <v>171</v>
      </c>
      <c r="B51" s="66" t="s">
        <v>176</v>
      </c>
      <c r="C51" s="31"/>
      <c r="D51" s="31"/>
    </row>
    <row r="52" spans="1:4" s="18" customFormat="1" ht="18" customHeight="1" thickBot="1">
      <c r="A52" s="37" t="s">
        <v>172</v>
      </c>
      <c r="B52" s="129" t="s">
        <v>177</v>
      </c>
      <c r="C52" s="38"/>
      <c r="D52" s="38"/>
    </row>
    <row r="53" spans="1:4" s="18" customFormat="1" ht="26.25" thickBot="1">
      <c r="A53" s="34" t="s">
        <v>105</v>
      </c>
      <c r="B53" s="130" t="s">
        <v>320</v>
      </c>
      <c r="C53" s="29">
        <f>SUM(C54:C56)</f>
        <v>0</v>
      </c>
      <c r="D53" s="29">
        <f>SUM(D54:D56)</f>
        <v>0</v>
      </c>
    </row>
    <row r="54" spans="1:4" s="18" customFormat="1" ht="27">
      <c r="A54" s="35" t="s">
        <v>63</v>
      </c>
      <c r="B54" s="93" t="s">
        <v>303</v>
      </c>
      <c r="C54" s="30"/>
      <c r="D54" s="30"/>
    </row>
    <row r="55" spans="1:4" s="18" customFormat="1" ht="27">
      <c r="A55" s="36" t="s">
        <v>64</v>
      </c>
      <c r="B55" s="66" t="s">
        <v>304</v>
      </c>
      <c r="C55" s="31"/>
      <c r="D55" s="31"/>
    </row>
    <row r="56" spans="1:4" s="18" customFormat="1" ht="18.75">
      <c r="A56" s="36" t="s">
        <v>180</v>
      </c>
      <c r="B56" s="66" t="s">
        <v>178</v>
      </c>
      <c r="C56" s="31"/>
      <c r="D56" s="31"/>
    </row>
    <row r="57" spans="1:4" s="18" customFormat="1" ht="19.5" thickBot="1">
      <c r="A57" s="37" t="s">
        <v>181</v>
      </c>
      <c r="B57" s="129" t="s">
        <v>179</v>
      </c>
      <c r="C57" s="38"/>
      <c r="D57" s="38"/>
    </row>
    <row r="58" spans="1:4" s="18" customFormat="1" ht="18" customHeight="1" thickBot="1">
      <c r="A58" s="34" t="s">
        <v>11</v>
      </c>
      <c r="B58" s="128" t="s">
        <v>182</v>
      </c>
      <c r="C58" s="29">
        <f>SUM(C59:C61)</f>
        <v>0</v>
      </c>
      <c r="D58" s="29">
        <f>SUM(D59:D61)</f>
        <v>0</v>
      </c>
    </row>
    <row r="59" spans="1:4" s="18" customFormat="1" ht="27">
      <c r="A59" s="35" t="s">
        <v>106</v>
      </c>
      <c r="B59" s="93" t="s">
        <v>305</v>
      </c>
      <c r="C59" s="31"/>
      <c r="D59" s="31"/>
    </row>
    <row r="60" spans="1:4" s="18" customFormat="1" ht="18.75">
      <c r="A60" s="36" t="s">
        <v>107</v>
      </c>
      <c r="B60" s="66" t="s">
        <v>306</v>
      </c>
      <c r="C60" s="31"/>
      <c r="D60" s="31"/>
    </row>
    <row r="61" spans="1:4" s="18" customFormat="1" ht="18.75">
      <c r="A61" s="36" t="s">
        <v>125</v>
      </c>
      <c r="B61" s="66" t="s">
        <v>184</v>
      </c>
      <c r="C61" s="31"/>
      <c r="D61" s="31"/>
    </row>
    <row r="62" spans="1:4" s="18" customFormat="1" ht="19.5" thickBot="1">
      <c r="A62" s="37" t="s">
        <v>183</v>
      </c>
      <c r="B62" s="129" t="s">
        <v>185</v>
      </c>
      <c r="C62" s="31"/>
      <c r="D62" s="31"/>
    </row>
    <row r="63" spans="1:4" s="18" customFormat="1" ht="19.5" thickBot="1">
      <c r="A63" s="34" t="s">
        <v>12</v>
      </c>
      <c r="B63" s="130" t="s">
        <v>186</v>
      </c>
      <c r="C63" s="29">
        <f>+C8+C15+C22+C29+C36+C47+C53+C58</f>
        <v>0</v>
      </c>
      <c r="D63" s="29">
        <f>+D8+D15+D22+D29+D36+D47+D53+D58</f>
        <v>777481</v>
      </c>
    </row>
    <row r="64" spans="1:4" s="18" customFormat="1" ht="18" customHeight="1" thickBot="1">
      <c r="A64" s="40" t="s">
        <v>288</v>
      </c>
      <c r="B64" s="128" t="s">
        <v>349</v>
      </c>
      <c r="C64" s="29">
        <f>SUM(C65:C67)</f>
        <v>0</v>
      </c>
      <c r="D64" s="29">
        <f>SUM(D65:D67)</f>
        <v>0</v>
      </c>
    </row>
    <row r="65" spans="1:4" s="18" customFormat="1" ht="18" customHeight="1">
      <c r="A65" s="35" t="s">
        <v>215</v>
      </c>
      <c r="B65" s="93" t="s">
        <v>187</v>
      </c>
      <c r="C65" s="31"/>
      <c r="D65" s="31"/>
    </row>
    <row r="66" spans="1:4" s="18" customFormat="1" ht="27">
      <c r="A66" s="36" t="s">
        <v>224</v>
      </c>
      <c r="B66" s="66" t="s">
        <v>188</v>
      </c>
      <c r="C66" s="31"/>
      <c r="D66" s="31"/>
    </row>
    <row r="67" spans="1:4" s="18" customFormat="1" ht="19.5" thickBot="1">
      <c r="A67" s="37" t="s">
        <v>225</v>
      </c>
      <c r="B67" s="131" t="s">
        <v>189</v>
      </c>
      <c r="C67" s="31"/>
      <c r="D67" s="31"/>
    </row>
    <row r="68" spans="1:4" s="18" customFormat="1" ht="18" customHeight="1" thickBot="1">
      <c r="A68" s="40" t="s">
        <v>190</v>
      </c>
      <c r="B68" s="128" t="s">
        <v>191</v>
      </c>
      <c r="C68" s="29">
        <f>SUM(C69:C72)</f>
        <v>0</v>
      </c>
      <c r="D68" s="29">
        <f>SUM(D69:D72)</f>
        <v>0</v>
      </c>
    </row>
    <row r="69" spans="1:4" s="18" customFormat="1" ht="18.75">
      <c r="A69" s="35" t="s">
        <v>88</v>
      </c>
      <c r="B69" s="93" t="s">
        <v>192</v>
      </c>
      <c r="C69" s="31"/>
      <c r="D69" s="31"/>
    </row>
    <row r="70" spans="1:4" s="18" customFormat="1" ht="18.75">
      <c r="A70" s="36" t="s">
        <v>89</v>
      </c>
      <c r="B70" s="66" t="s">
        <v>193</v>
      </c>
      <c r="C70" s="31"/>
      <c r="D70" s="31"/>
    </row>
    <row r="71" spans="1:4" s="18" customFormat="1" ht="18.75">
      <c r="A71" s="36" t="s">
        <v>216</v>
      </c>
      <c r="B71" s="66" t="s">
        <v>194</v>
      </c>
      <c r="C71" s="31"/>
      <c r="D71" s="31"/>
    </row>
    <row r="72" spans="1:4" s="18" customFormat="1" ht="19.5" thickBot="1">
      <c r="A72" s="37" t="s">
        <v>217</v>
      </c>
      <c r="B72" s="129" t="s">
        <v>195</v>
      </c>
      <c r="C72" s="31"/>
      <c r="D72" s="31"/>
    </row>
    <row r="73" spans="1:4" s="18" customFormat="1" ht="18" customHeight="1" thickBot="1">
      <c r="A73" s="40" t="s">
        <v>196</v>
      </c>
      <c r="B73" s="128" t="s">
        <v>197</v>
      </c>
      <c r="C73" s="29">
        <f>SUM(C74:C75)</f>
        <v>149567</v>
      </c>
      <c r="D73" s="29">
        <f>SUM(D74:D75)</f>
        <v>149467</v>
      </c>
    </row>
    <row r="74" spans="1:4" s="18" customFormat="1" ht="18" customHeight="1">
      <c r="A74" s="35" t="s">
        <v>218</v>
      </c>
      <c r="B74" s="93" t="s">
        <v>198</v>
      </c>
      <c r="C74" s="31">
        <v>149567</v>
      </c>
      <c r="D74" s="31">
        <v>149467</v>
      </c>
    </row>
    <row r="75" spans="1:4" s="18" customFormat="1" ht="18" customHeight="1" thickBot="1">
      <c r="A75" s="37" t="s">
        <v>219</v>
      </c>
      <c r="B75" s="93" t="s">
        <v>354</v>
      </c>
      <c r="C75" s="31">
        <v>0</v>
      </c>
      <c r="D75" s="31">
        <v>0</v>
      </c>
    </row>
    <row r="76" spans="1:4" s="18" customFormat="1" ht="18" customHeight="1" thickBot="1">
      <c r="A76" s="40" t="s">
        <v>199</v>
      </c>
      <c r="B76" s="128" t="s">
        <v>200</v>
      </c>
      <c r="C76" s="29">
        <f>SUM(C77:C79)</f>
        <v>63297673</v>
      </c>
      <c r="D76" s="29">
        <f>SUM(D77:D79)</f>
        <v>53727203</v>
      </c>
    </row>
    <row r="77" spans="1:2" s="18" customFormat="1" ht="18" customHeight="1">
      <c r="A77" s="35" t="s">
        <v>220</v>
      </c>
      <c r="B77" s="93" t="s">
        <v>335</v>
      </c>
    </row>
    <row r="78" spans="1:4" s="18" customFormat="1" ht="18" customHeight="1">
      <c r="A78" s="36" t="s">
        <v>221</v>
      </c>
      <c r="B78" s="66" t="s">
        <v>201</v>
      </c>
      <c r="C78" s="31"/>
      <c r="D78" s="31"/>
    </row>
    <row r="79" spans="1:4" s="18" customFormat="1" ht="18" customHeight="1" thickBot="1">
      <c r="A79" s="37" t="s">
        <v>222</v>
      </c>
      <c r="B79" s="129" t="s">
        <v>346</v>
      </c>
      <c r="C79" s="31">
        <v>63297673</v>
      </c>
      <c r="D79" s="224">
        <v>53727203</v>
      </c>
    </row>
    <row r="80" spans="1:4" s="18" customFormat="1" ht="18" customHeight="1" thickBot="1">
      <c r="A80" s="40" t="s">
        <v>203</v>
      </c>
      <c r="B80" s="128" t="s">
        <v>223</v>
      </c>
      <c r="C80" s="29">
        <f>SUM(C81:C84)</f>
        <v>0</v>
      </c>
      <c r="D80" s="29">
        <f>SUM(D81:D84)</f>
        <v>0</v>
      </c>
    </row>
    <row r="81" spans="1:4" s="18" customFormat="1" ht="18" customHeight="1">
      <c r="A81" s="41" t="s">
        <v>204</v>
      </c>
      <c r="B81" s="93" t="s">
        <v>205</v>
      </c>
      <c r="C81" s="31"/>
      <c r="D81" s="31"/>
    </row>
    <row r="82" spans="1:4" s="18" customFormat="1" ht="30">
      <c r="A82" s="42" t="s">
        <v>206</v>
      </c>
      <c r="B82" s="66" t="s">
        <v>207</v>
      </c>
      <c r="C82" s="31"/>
      <c r="D82" s="31"/>
    </row>
    <row r="83" spans="1:4" s="18" customFormat="1" ht="20.25" customHeight="1">
      <c r="A83" s="42" t="s">
        <v>208</v>
      </c>
      <c r="B83" s="66" t="s">
        <v>209</v>
      </c>
      <c r="C83" s="31"/>
      <c r="D83" s="31"/>
    </row>
    <row r="84" spans="1:4" s="18" customFormat="1" ht="18" customHeight="1" thickBot="1">
      <c r="A84" s="43" t="s">
        <v>210</v>
      </c>
      <c r="B84" s="129" t="s">
        <v>211</v>
      </c>
      <c r="C84" s="31"/>
      <c r="D84" s="31"/>
    </row>
    <row r="85" spans="1:4" s="18" customFormat="1" ht="19.5" thickBot="1">
      <c r="A85" s="40" t="s">
        <v>212</v>
      </c>
      <c r="B85" s="128" t="s">
        <v>345</v>
      </c>
      <c r="C85" s="44"/>
      <c r="D85" s="44"/>
    </row>
    <row r="86" spans="1:4" s="18" customFormat="1" ht="19.5" thickBot="1">
      <c r="A86" s="40" t="s">
        <v>213</v>
      </c>
      <c r="B86" s="132" t="s">
        <v>214</v>
      </c>
      <c r="C86" s="29">
        <f>+C64+C68+C73+C76+C80+C85</f>
        <v>63447240</v>
      </c>
      <c r="D86" s="29">
        <f>+D64+D68+D73+D76+D80+D85</f>
        <v>53876670</v>
      </c>
    </row>
    <row r="87" spans="1:4" s="18" customFormat="1" ht="18" customHeight="1" thickBot="1">
      <c r="A87" s="45" t="s">
        <v>226</v>
      </c>
      <c r="B87" s="133" t="s">
        <v>293</v>
      </c>
      <c r="C87" s="29">
        <f>+C63+C86</f>
        <v>63447240</v>
      </c>
      <c r="D87" s="29">
        <f>+D63+D86</f>
        <v>54654151</v>
      </c>
    </row>
    <row r="88" spans="1:3" s="18" customFormat="1" ht="19.5" thickBot="1">
      <c r="A88" s="46"/>
      <c r="B88" s="134"/>
      <c r="C88" s="47"/>
    </row>
    <row r="89" spans="1:3" s="12" customFormat="1" ht="18" customHeight="1" thickBot="1">
      <c r="A89" s="123" t="s">
        <v>36</v>
      </c>
      <c r="B89" s="135"/>
      <c r="C89" s="124"/>
    </row>
    <row r="90" spans="1:4" s="19" customFormat="1" ht="18" customHeight="1" thickBot="1">
      <c r="A90" s="34" t="s">
        <v>4</v>
      </c>
      <c r="B90" s="136" t="s">
        <v>343</v>
      </c>
      <c r="C90" s="125">
        <f>SUM(C91:C95)</f>
        <v>62447750</v>
      </c>
      <c r="D90" s="125">
        <f>SUM(D91:D95)</f>
        <v>54000661</v>
      </c>
    </row>
    <row r="91" spans="1:4" s="12" customFormat="1" ht="18" customHeight="1">
      <c r="A91" s="35" t="s">
        <v>65</v>
      </c>
      <c r="B91" s="137" t="s">
        <v>32</v>
      </c>
      <c r="C91" s="30">
        <v>45797960</v>
      </c>
      <c r="D91" s="226">
        <v>40263603</v>
      </c>
    </row>
    <row r="92" spans="1:4" s="18" customFormat="1" ht="18" customHeight="1">
      <c r="A92" s="36" t="s">
        <v>66</v>
      </c>
      <c r="B92" s="68" t="s">
        <v>108</v>
      </c>
      <c r="C92" s="30">
        <v>8786933</v>
      </c>
      <c r="D92" s="226">
        <v>8549719</v>
      </c>
    </row>
    <row r="93" spans="1:4" s="12" customFormat="1" ht="18" customHeight="1">
      <c r="A93" s="36" t="s">
        <v>67</v>
      </c>
      <c r="B93" s="68" t="s">
        <v>87</v>
      </c>
      <c r="C93" s="30">
        <v>7862857</v>
      </c>
      <c r="D93" s="226">
        <v>5187339</v>
      </c>
    </row>
    <row r="94" spans="1:4" s="12" customFormat="1" ht="18" customHeight="1">
      <c r="A94" s="36" t="s">
        <v>68</v>
      </c>
      <c r="B94" s="138" t="s">
        <v>109</v>
      </c>
      <c r="C94" s="30"/>
      <c r="D94" s="30"/>
    </row>
    <row r="95" spans="1:4" s="12" customFormat="1" ht="18" customHeight="1">
      <c r="A95" s="36" t="s">
        <v>79</v>
      </c>
      <c r="B95" s="139" t="s">
        <v>110</v>
      </c>
      <c r="C95" s="38">
        <f>SUM(C96:C105)</f>
        <v>0</v>
      </c>
      <c r="D95" s="38">
        <f>SUM(D96:D105)</f>
        <v>0</v>
      </c>
    </row>
    <row r="96" spans="1:4" s="12" customFormat="1" ht="18" customHeight="1">
      <c r="A96" s="36" t="s">
        <v>69</v>
      </c>
      <c r="B96" s="68" t="s">
        <v>229</v>
      </c>
      <c r="C96" s="30"/>
      <c r="D96" s="30"/>
    </row>
    <row r="97" spans="1:4" s="12" customFormat="1" ht="18" customHeight="1">
      <c r="A97" s="36" t="s">
        <v>70</v>
      </c>
      <c r="B97" s="70" t="s">
        <v>230</v>
      </c>
      <c r="C97" s="30"/>
      <c r="D97" s="30"/>
    </row>
    <row r="98" spans="1:4" s="12" customFormat="1" ht="18" customHeight="1">
      <c r="A98" s="36" t="s">
        <v>80</v>
      </c>
      <c r="B98" s="68" t="s">
        <v>231</v>
      </c>
      <c r="C98" s="30"/>
      <c r="D98" s="30"/>
    </row>
    <row r="99" spans="1:4" s="12" customFormat="1" ht="18" customHeight="1">
      <c r="A99" s="36" t="s">
        <v>81</v>
      </c>
      <c r="B99" s="68" t="s">
        <v>350</v>
      </c>
      <c r="C99" s="30"/>
      <c r="D99" s="30"/>
    </row>
    <row r="100" spans="1:4" s="12" customFormat="1" ht="18" customHeight="1">
      <c r="A100" s="36" t="s">
        <v>82</v>
      </c>
      <c r="B100" s="70" t="s">
        <v>233</v>
      </c>
      <c r="C100" s="30"/>
      <c r="D100" s="30"/>
    </row>
    <row r="101" spans="1:4" s="12" customFormat="1" ht="18" customHeight="1">
      <c r="A101" s="36" t="s">
        <v>83</v>
      </c>
      <c r="B101" s="70" t="s">
        <v>234</v>
      </c>
      <c r="C101" s="30"/>
      <c r="D101" s="30"/>
    </row>
    <row r="102" spans="1:4" s="12" customFormat="1" ht="18" customHeight="1">
      <c r="A102" s="36" t="s">
        <v>85</v>
      </c>
      <c r="B102" s="68" t="s">
        <v>351</v>
      </c>
      <c r="C102" s="30"/>
      <c r="D102" s="30"/>
    </row>
    <row r="103" spans="1:4" s="12" customFormat="1" ht="18" customHeight="1">
      <c r="A103" s="55" t="s">
        <v>111</v>
      </c>
      <c r="B103" s="71" t="s">
        <v>236</v>
      </c>
      <c r="C103" s="30"/>
      <c r="D103" s="30"/>
    </row>
    <row r="104" spans="1:4" s="12" customFormat="1" ht="18" customHeight="1">
      <c r="A104" s="36" t="s">
        <v>227</v>
      </c>
      <c r="B104" s="71" t="s">
        <v>237</v>
      </c>
      <c r="C104" s="30"/>
      <c r="D104" s="30"/>
    </row>
    <row r="105" spans="1:4" s="12" customFormat="1" ht="18" customHeight="1" thickBot="1">
      <c r="A105" s="56" t="s">
        <v>228</v>
      </c>
      <c r="B105" s="72" t="s">
        <v>238</v>
      </c>
      <c r="C105" s="30"/>
      <c r="D105" s="30"/>
    </row>
    <row r="106" spans="1:4" s="12" customFormat="1" ht="18" customHeight="1" thickBot="1">
      <c r="A106" s="34" t="s">
        <v>5</v>
      </c>
      <c r="B106" s="140" t="s">
        <v>344</v>
      </c>
      <c r="C106" s="29">
        <f>+C107+C109+C111</f>
        <v>999490</v>
      </c>
      <c r="D106" s="29">
        <f>+D107+D109+D111</f>
        <v>653490</v>
      </c>
    </row>
    <row r="107" spans="1:4" s="12" customFormat="1" ht="18" customHeight="1">
      <c r="A107" s="35" t="s">
        <v>71</v>
      </c>
      <c r="B107" s="68" t="s">
        <v>124</v>
      </c>
      <c r="C107" s="30">
        <v>999490</v>
      </c>
      <c r="D107" s="226">
        <v>653490</v>
      </c>
    </row>
    <row r="108" spans="1:4" s="12" customFormat="1" ht="18" customHeight="1">
      <c r="A108" s="35" t="s">
        <v>72</v>
      </c>
      <c r="B108" s="71" t="s">
        <v>242</v>
      </c>
      <c r="C108" s="30"/>
      <c r="D108" s="30"/>
    </row>
    <row r="109" spans="1:4" s="12" customFormat="1" ht="18" customHeight="1">
      <c r="A109" s="35" t="s">
        <v>73</v>
      </c>
      <c r="B109" s="71" t="s">
        <v>112</v>
      </c>
      <c r="C109" s="30"/>
      <c r="D109" s="30"/>
    </row>
    <row r="110" spans="1:4" s="12" customFormat="1" ht="18" customHeight="1">
      <c r="A110" s="35" t="s">
        <v>74</v>
      </c>
      <c r="B110" s="71" t="s">
        <v>243</v>
      </c>
      <c r="C110" s="30"/>
      <c r="D110" s="30"/>
    </row>
    <row r="111" spans="1:4" s="12" customFormat="1" ht="18" customHeight="1">
      <c r="A111" s="35" t="s">
        <v>75</v>
      </c>
      <c r="B111" s="141" t="s">
        <v>126</v>
      </c>
      <c r="C111" s="57">
        <f>SUM(C112:C119)</f>
        <v>0</v>
      </c>
      <c r="D111" s="57">
        <f>SUM(D112:D119)</f>
        <v>0</v>
      </c>
    </row>
    <row r="112" spans="1:4" s="12" customFormat="1" ht="25.5">
      <c r="A112" s="35" t="s">
        <v>84</v>
      </c>
      <c r="B112" s="142" t="s">
        <v>301</v>
      </c>
      <c r="C112" s="30"/>
      <c r="D112" s="30"/>
    </row>
    <row r="113" spans="1:4" s="12" customFormat="1" ht="25.5">
      <c r="A113" s="35" t="s">
        <v>86</v>
      </c>
      <c r="B113" s="75" t="s">
        <v>248</v>
      </c>
      <c r="C113" s="30"/>
      <c r="D113" s="30"/>
    </row>
    <row r="114" spans="1:4" s="12" customFormat="1" ht="25.5">
      <c r="A114" s="35" t="s">
        <v>113</v>
      </c>
      <c r="B114" s="68" t="s">
        <v>232</v>
      </c>
      <c r="C114" s="30"/>
      <c r="D114" s="30"/>
    </row>
    <row r="115" spans="1:4" s="12" customFormat="1" ht="18.75">
      <c r="A115" s="35" t="s">
        <v>114</v>
      </c>
      <c r="B115" s="68" t="s">
        <v>247</v>
      </c>
      <c r="C115" s="30"/>
      <c r="D115" s="30"/>
    </row>
    <row r="116" spans="1:4" s="12" customFormat="1" ht="18.75">
      <c r="A116" s="35" t="s">
        <v>115</v>
      </c>
      <c r="B116" s="68" t="s">
        <v>246</v>
      </c>
      <c r="C116" s="30"/>
      <c r="D116" s="30"/>
    </row>
    <row r="117" spans="1:4" s="12" customFormat="1" ht="25.5">
      <c r="A117" s="35" t="s">
        <v>239</v>
      </c>
      <c r="B117" s="68" t="s">
        <v>235</v>
      </c>
      <c r="C117" s="30"/>
      <c r="D117" s="30"/>
    </row>
    <row r="118" spans="1:4" s="12" customFormat="1" ht="18.75">
      <c r="A118" s="35" t="s">
        <v>240</v>
      </c>
      <c r="B118" s="68" t="s">
        <v>245</v>
      </c>
      <c r="C118" s="30"/>
      <c r="D118" s="30"/>
    </row>
    <row r="119" spans="1:4" s="12" customFormat="1" ht="26.25" thickBot="1">
      <c r="A119" s="55" t="s">
        <v>241</v>
      </c>
      <c r="B119" s="68" t="s">
        <v>244</v>
      </c>
      <c r="C119" s="30"/>
      <c r="D119" s="30"/>
    </row>
    <row r="120" spans="1:4" s="12" customFormat="1" ht="18" customHeight="1" thickBot="1">
      <c r="A120" s="34" t="s">
        <v>6</v>
      </c>
      <c r="B120" s="130" t="s">
        <v>249</v>
      </c>
      <c r="C120" s="29">
        <f>+C121+C122</f>
        <v>0</v>
      </c>
      <c r="D120" s="29">
        <f>+D121+D122</f>
        <v>0</v>
      </c>
    </row>
    <row r="121" spans="1:4" s="12" customFormat="1" ht="18" customHeight="1">
      <c r="A121" s="35" t="s">
        <v>54</v>
      </c>
      <c r="B121" s="75" t="s">
        <v>37</v>
      </c>
      <c r="C121" s="30"/>
      <c r="D121" s="30"/>
    </row>
    <row r="122" spans="1:4" s="12" customFormat="1" ht="18" customHeight="1" thickBot="1">
      <c r="A122" s="37" t="s">
        <v>55</v>
      </c>
      <c r="B122" s="71" t="s">
        <v>38</v>
      </c>
      <c r="C122" s="30"/>
      <c r="D122" s="30"/>
    </row>
    <row r="123" spans="1:4" s="12" customFormat="1" ht="18" customHeight="1" thickBot="1">
      <c r="A123" s="34" t="s">
        <v>7</v>
      </c>
      <c r="B123" s="130" t="s">
        <v>250</v>
      </c>
      <c r="C123" s="29">
        <f>+C90+C106+C120</f>
        <v>63447240</v>
      </c>
      <c r="D123" s="29">
        <f>+D90+D106+D120</f>
        <v>54654151</v>
      </c>
    </row>
    <row r="124" spans="1:4" s="12" customFormat="1" ht="18" customHeight="1" thickBot="1">
      <c r="A124" s="34" t="s">
        <v>8</v>
      </c>
      <c r="B124" s="130" t="s">
        <v>352</v>
      </c>
      <c r="C124" s="29">
        <f>+C125+C126+C127</f>
        <v>0</v>
      </c>
      <c r="D124" s="29">
        <f>+D125+D126+D127</f>
        <v>0</v>
      </c>
    </row>
    <row r="125" spans="1:4" s="12" customFormat="1" ht="18" customHeight="1">
      <c r="A125" s="35" t="s">
        <v>58</v>
      </c>
      <c r="B125" s="75" t="s">
        <v>251</v>
      </c>
      <c r="C125" s="30"/>
      <c r="D125" s="30"/>
    </row>
    <row r="126" spans="1:4" s="12" customFormat="1" ht="18" customHeight="1">
      <c r="A126" s="35" t="s">
        <v>59</v>
      </c>
      <c r="B126" s="75" t="s">
        <v>353</v>
      </c>
      <c r="C126" s="30"/>
      <c r="D126" s="30"/>
    </row>
    <row r="127" spans="1:4" s="12" customFormat="1" ht="18" customHeight="1" thickBot="1">
      <c r="A127" s="55" t="s">
        <v>60</v>
      </c>
      <c r="B127" s="143" t="s">
        <v>252</v>
      </c>
      <c r="C127" s="30"/>
      <c r="D127" s="30"/>
    </row>
    <row r="128" spans="1:4" s="12" customFormat="1" ht="18" customHeight="1" thickBot="1">
      <c r="A128" s="34" t="s">
        <v>9</v>
      </c>
      <c r="B128" s="130" t="s">
        <v>287</v>
      </c>
      <c r="C128" s="29">
        <f>+C129+C130+C131+C132</f>
        <v>0</v>
      </c>
      <c r="D128" s="29">
        <f>+D129+D130+D131+D132</f>
        <v>0</v>
      </c>
    </row>
    <row r="129" spans="1:4" s="12" customFormat="1" ht="18" customHeight="1">
      <c r="A129" s="35" t="s">
        <v>61</v>
      </c>
      <c r="B129" s="75" t="s">
        <v>253</v>
      </c>
      <c r="C129" s="30"/>
      <c r="D129" s="30"/>
    </row>
    <row r="130" spans="1:4" s="12" customFormat="1" ht="18" customHeight="1">
      <c r="A130" s="35" t="s">
        <v>62</v>
      </c>
      <c r="B130" s="75" t="s">
        <v>254</v>
      </c>
      <c r="C130" s="30"/>
      <c r="D130" s="30"/>
    </row>
    <row r="131" spans="1:4" s="12" customFormat="1" ht="18" customHeight="1">
      <c r="A131" s="35" t="s">
        <v>170</v>
      </c>
      <c r="B131" s="75" t="s">
        <v>255</v>
      </c>
      <c r="C131" s="30"/>
      <c r="D131" s="30"/>
    </row>
    <row r="132" spans="1:4" s="12" customFormat="1" ht="18" customHeight="1" thickBot="1">
      <c r="A132" s="55" t="s">
        <v>171</v>
      </c>
      <c r="B132" s="143" t="s">
        <v>256</v>
      </c>
      <c r="C132" s="30"/>
      <c r="D132" s="30"/>
    </row>
    <row r="133" spans="1:4" s="12" customFormat="1" ht="18" customHeight="1" thickBot="1">
      <c r="A133" s="34" t="s">
        <v>10</v>
      </c>
      <c r="B133" s="130" t="s">
        <v>257</v>
      </c>
      <c r="C133" s="29">
        <f>SUM(C134:C137)</f>
        <v>0</v>
      </c>
      <c r="D133" s="29">
        <f>SUM(D134:D137)</f>
        <v>0</v>
      </c>
    </row>
    <row r="134" spans="1:4" s="12" customFormat="1" ht="18" customHeight="1">
      <c r="A134" s="35" t="s">
        <v>63</v>
      </c>
      <c r="B134" s="75" t="s">
        <v>258</v>
      </c>
      <c r="C134" s="30"/>
      <c r="D134" s="30"/>
    </row>
    <row r="135" spans="1:4" s="12" customFormat="1" ht="18" customHeight="1">
      <c r="A135" s="35" t="s">
        <v>64</v>
      </c>
      <c r="B135" s="75" t="s">
        <v>267</v>
      </c>
      <c r="C135" s="30"/>
      <c r="D135" s="30"/>
    </row>
    <row r="136" spans="1:4" s="12" customFormat="1" ht="18" customHeight="1">
      <c r="A136" s="35" t="s">
        <v>180</v>
      </c>
      <c r="B136" s="75" t="s">
        <v>259</v>
      </c>
      <c r="C136" s="30"/>
      <c r="D136" s="30"/>
    </row>
    <row r="137" spans="1:4" s="12" customFormat="1" ht="18" customHeight="1" thickBot="1">
      <c r="A137" s="55" t="s">
        <v>181</v>
      </c>
      <c r="B137" s="143" t="s">
        <v>312</v>
      </c>
      <c r="C137" s="30"/>
      <c r="D137" s="30"/>
    </row>
    <row r="138" spans="1:4" s="12" customFormat="1" ht="18" customHeight="1" thickBot="1">
      <c r="A138" s="34" t="s">
        <v>11</v>
      </c>
      <c r="B138" s="130" t="s">
        <v>260</v>
      </c>
      <c r="C138" s="58">
        <f>SUM(C139:C142)</f>
        <v>0</v>
      </c>
      <c r="D138" s="58">
        <f>SUM(D139:D142)</f>
        <v>0</v>
      </c>
    </row>
    <row r="139" spans="1:4" s="12" customFormat="1" ht="18" customHeight="1">
      <c r="A139" s="35" t="s">
        <v>106</v>
      </c>
      <c r="B139" s="75" t="s">
        <v>261</v>
      </c>
      <c r="C139" s="30"/>
      <c r="D139" s="30"/>
    </row>
    <row r="140" spans="1:4" s="12" customFormat="1" ht="18" customHeight="1">
      <c r="A140" s="35" t="s">
        <v>107</v>
      </c>
      <c r="B140" s="75" t="s">
        <v>262</v>
      </c>
      <c r="C140" s="30"/>
      <c r="D140" s="30"/>
    </row>
    <row r="141" spans="1:4" s="12" customFormat="1" ht="18" customHeight="1">
      <c r="A141" s="35" t="s">
        <v>125</v>
      </c>
      <c r="B141" s="75" t="s">
        <v>263</v>
      </c>
      <c r="C141" s="30"/>
      <c r="D141" s="30"/>
    </row>
    <row r="142" spans="1:4" s="12" customFormat="1" ht="18" customHeight="1" thickBot="1">
      <c r="A142" s="35" t="s">
        <v>183</v>
      </c>
      <c r="B142" s="75" t="s">
        <v>264</v>
      </c>
      <c r="C142" s="30"/>
      <c r="D142" s="30"/>
    </row>
    <row r="143" spans="1:4" s="12" customFormat="1" ht="18" customHeight="1" thickBot="1">
      <c r="A143" s="34" t="s">
        <v>12</v>
      </c>
      <c r="B143" s="130" t="s">
        <v>265</v>
      </c>
      <c r="C143" s="59">
        <f>+C124+C128+C133+C138</f>
        <v>0</v>
      </c>
      <c r="D143" s="59">
        <f>+D124+D128+D133+D138</f>
        <v>0</v>
      </c>
    </row>
    <row r="144" spans="1:4" s="12" customFormat="1" ht="18" customHeight="1" thickBot="1">
      <c r="A144" s="60" t="s">
        <v>13</v>
      </c>
      <c r="B144" s="144" t="s">
        <v>266</v>
      </c>
      <c r="C144" s="59">
        <f>+C123+C143</f>
        <v>63447240</v>
      </c>
      <c r="D144" s="59">
        <f>+D123+D143</f>
        <v>54654151</v>
      </c>
    </row>
    <row r="145" spans="1:4" s="12" customFormat="1" ht="18" customHeight="1" thickBot="1">
      <c r="A145" s="61"/>
      <c r="B145" s="147"/>
      <c r="C145" s="48"/>
      <c r="D145" s="48"/>
    </row>
    <row r="146" spans="1:6" s="12" customFormat="1" ht="18" customHeight="1" thickBot="1">
      <c r="A146" s="63" t="s">
        <v>330</v>
      </c>
      <c r="B146" s="148"/>
      <c r="C146" s="65">
        <v>10</v>
      </c>
      <c r="D146" s="65">
        <v>10</v>
      </c>
      <c r="E146" s="20"/>
      <c r="F146" s="20"/>
    </row>
    <row r="147" spans="1:4" s="18" customFormat="1" ht="18" customHeight="1" thickBot="1">
      <c r="A147" s="63" t="s">
        <v>121</v>
      </c>
      <c r="B147" s="148"/>
      <c r="C147" s="65"/>
      <c r="D147" s="65"/>
    </row>
    <row r="148" spans="3:4" s="12" customFormat="1" ht="18" customHeight="1">
      <c r="C148" s="21"/>
      <c r="D148" s="21"/>
    </row>
    <row r="149" ht="15.75">
      <c r="D149" s="9"/>
    </row>
    <row r="150" ht="15.75">
      <c r="D150" s="9"/>
    </row>
    <row r="151" ht="15.75">
      <c r="D151" s="9"/>
    </row>
    <row r="152" ht="15.75">
      <c r="D152" s="9"/>
    </row>
    <row r="153" ht="15.75">
      <c r="D153" s="9"/>
    </row>
    <row r="154" ht="15.75">
      <c r="D154" s="9"/>
    </row>
    <row r="155" ht="15.75">
      <c r="D155" s="9"/>
    </row>
    <row r="156" ht="15.75">
      <c r="D156" s="9"/>
    </row>
    <row r="157" ht="15.75">
      <c r="D157" s="9"/>
    </row>
    <row r="158" ht="15.75">
      <c r="D158" s="9"/>
    </row>
    <row r="159" ht="15.75">
      <c r="D159" s="9"/>
    </row>
    <row r="160" ht="15.75">
      <c r="D160" s="9"/>
    </row>
    <row r="161" ht="15.75">
      <c r="D161" s="9"/>
    </row>
    <row r="162" ht="15.75">
      <c r="D162" s="9"/>
    </row>
    <row r="163" ht="15.75">
      <c r="D163" s="9"/>
    </row>
    <row r="164" ht="15.75">
      <c r="D164" s="9"/>
    </row>
    <row r="165" ht="15.75">
      <c r="D165" s="9"/>
    </row>
    <row r="166" ht="15.75">
      <c r="D166" s="9"/>
    </row>
    <row r="167" ht="15.75">
      <c r="D167" s="9"/>
    </row>
    <row r="168" ht="15.75">
      <c r="D168" s="9"/>
    </row>
    <row r="169" ht="15.75">
      <c r="D169" s="9"/>
    </row>
    <row r="170" ht="15.75">
      <c r="D170" s="9"/>
    </row>
    <row r="171" ht="15.75">
      <c r="D171" s="9"/>
    </row>
    <row r="172" ht="15.75">
      <c r="D172" s="9"/>
    </row>
    <row r="173" ht="15.75">
      <c r="D173" s="9"/>
    </row>
    <row r="174" ht="15.75">
      <c r="D174" s="9"/>
    </row>
    <row r="175" ht="15.75">
      <c r="D175" s="9"/>
    </row>
    <row r="176" ht="15.75">
      <c r="D176" s="9"/>
    </row>
    <row r="177" ht="15.75">
      <c r="D177" s="9"/>
    </row>
    <row r="178" ht="15.75">
      <c r="D178" s="9"/>
    </row>
    <row r="179" ht="15.75">
      <c r="D179" s="9"/>
    </row>
    <row r="180" ht="15.75">
      <c r="D180" s="9"/>
    </row>
    <row r="181" ht="15.75">
      <c r="D181" s="9"/>
    </row>
    <row r="182" ht="15.75">
      <c r="D182" s="9"/>
    </row>
    <row r="183" ht="15.75">
      <c r="D183" s="9"/>
    </row>
    <row r="184" ht="15.75">
      <c r="D184" s="9"/>
    </row>
    <row r="185" ht="15.75">
      <c r="D185" s="9"/>
    </row>
    <row r="186" ht="15.75">
      <c r="D186" s="9"/>
    </row>
    <row r="187" ht="15.75">
      <c r="D187" s="9"/>
    </row>
    <row r="188" ht="15.75">
      <c r="D188" s="9"/>
    </row>
    <row r="189" ht="15.75">
      <c r="D189" s="9"/>
    </row>
    <row r="190" ht="15.75">
      <c r="D190" s="9"/>
    </row>
    <row r="191" ht="15.75">
      <c r="D191" s="9"/>
    </row>
    <row r="192" ht="15.75">
      <c r="D192" s="9"/>
    </row>
    <row r="193" ht="15.75">
      <c r="D193" s="9"/>
    </row>
    <row r="194" ht="15.75">
      <c r="D194" s="9"/>
    </row>
    <row r="195" ht="15.75">
      <c r="D195" s="9"/>
    </row>
    <row r="196" ht="15.75">
      <c r="D196" s="9"/>
    </row>
    <row r="197" ht="15.75">
      <c r="D197" s="9"/>
    </row>
    <row r="198" ht="15.75">
      <c r="D198" s="9"/>
    </row>
  </sheetData>
  <sheetProtection/>
  <mergeCells count="4">
    <mergeCell ref="B2:C2"/>
    <mergeCell ref="B3:C3"/>
    <mergeCell ref="A4:C4"/>
    <mergeCell ref="A5:B5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&amp;14Nagymányok Város Önkormányzata&amp;12
&amp;10
&amp;R&amp;"Times New Roman CE,Félkövér dőlt"&amp;11 9.2.1. melléklet az 1/2018. (III.6.) önkormányzati rendelethez</oddHeader>
  </headerFooter>
  <rowBreaks count="1" manualBreakCount="1">
    <brk id="88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198"/>
  <sheetViews>
    <sheetView tabSelected="1" workbookViewId="0" topLeftCell="A160">
      <selection activeCell="A2" sqref="A2:IV2"/>
    </sheetView>
  </sheetViews>
  <sheetFormatPr defaultColWidth="9.00390625" defaultRowHeight="12.75"/>
  <cols>
    <col min="1" max="1" width="7.625" style="8" customWidth="1"/>
    <col min="2" max="2" width="64.125" style="8" customWidth="1"/>
    <col min="3" max="3" width="19.00390625" style="9" customWidth="1"/>
    <col min="4" max="4" width="19.00390625" style="10" customWidth="1"/>
    <col min="5" max="16384" width="9.375" style="10" customWidth="1"/>
  </cols>
  <sheetData>
    <row r="1" ht="15.75">
      <c r="B1" s="8" t="s">
        <v>376</v>
      </c>
    </row>
    <row r="2" spans="1:3" s="12" customFormat="1" ht="39" customHeight="1">
      <c r="A2" s="156"/>
      <c r="B2" s="245" t="s">
        <v>340</v>
      </c>
      <c r="C2" s="245"/>
    </row>
    <row r="3" spans="1:3" s="12" customFormat="1" ht="18" customHeight="1">
      <c r="A3" s="122"/>
      <c r="B3" s="244" t="s">
        <v>338</v>
      </c>
      <c r="C3" s="244"/>
    </row>
    <row r="4" spans="1:3" s="12" customFormat="1" ht="18" customHeight="1">
      <c r="A4" s="235" t="s">
        <v>1</v>
      </c>
      <c r="B4" s="235"/>
      <c r="C4" s="235"/>
    </row>
    <row r="5" spans="1:3" s="12" customFormat="1" ht="18" customHeight="1" thickBot="1">
      <c r="A5" s="236"/>
      <c r="B5" s="236"/>
      <c r="C5" s="13" t="s">
        <v>334</v>
      </c>
    </row>
    <row r="6" spans="1:4" s="12" customFormat="1" ht="36.75" customHeight="1" thickBot="1">
      <c r="A6" s="14" t="s">
        <v>41</v>
      </c>
      <c r="B6" s="145" t="s">
        <v>3</v>
      </c>
      <c r="C6" s="15" t="s">
        <v>307</v>
      </c>
      <c r="D6" s="15" t="s">
        <v>362</v>
      </c>
    </row>
    <row r="7" spans="1:4" s="18" customFormat="1" ht="18" customHeight="1" thickBot="1">
      <c r="A7" s="16">
        <v>1</v>
      </c>
      <c r="B7" s="146">
        <v>2</v>
      </c>
      <c r="C7" s="17">
        <v>3</v>
      </c>
      <c r="D7" s="17">
        <v>3</v>
      </c>
    </row>
    <row r="8" spans="1:4" s="18" customFormat="1" ht="18" customHeight="1" thickBot="1">
      <c r="A8" s="28" t="s">
        <v>4</v>
      </c>
      <c r="B8" s="126" t="s">
        <v>145</v>
      </c>
      <c r="C8" s="29">
        <f>SUM(C9:C12)</f>
        <v>0</v>
      </c>
      <c r="D8" s="29">
        <f>SUM(D9:D12)</f>
        <v>0</v>
      </c>
    </row>
    <row r="9" spans="1:4" s="18" customFormat="1" ht="27">
      <c r="A9" s="35" t="s">
        <v>65</v>
      </c>
      <c r="B9" s="93" t="s">
        <v>313</v>
      </c>
      <c r="C9" s="30"/>
      <c r="D9" s="30"/>
    </row>
    <row r="10" spans="1:4" s="18" customFormat="1" ht="27">
      <c r="A10" s="36" t="s">
        <v>66</v>
      </c>
      <c r="B10" s="66" t="s">
        <v>314</v>
      </c>
      <c r="C10" s="31"/>
      <c r="D10" s="31"/>
    </row>
    <row r="11" spans="1:4" s="18" customFormat="1" ht="27">
      <c r="A11" s="36" t="s">
        <v>67</v>
      </c>
      <c r="B11" s="66" t="s">
        <v>315</v>
      </c>
      <c r="C11" s="31"/>
      <c r="D11" s="31"/>
    </row>
    <row r="12" spans="1:4" s="18" customFormat="1" ht="18.75">
      <c r="A12" s="36" t="s">
        <v>309</v>
      </c>
      <c r="B12" s="66" t="s">
        <v>316</v>
      </c>
      <c r="C12" s="31"/>
      <c r="D12" s="31"/>
    </row>
    <row r="13" spans="1:4" s="18" customFormat="1" ht="25.5">
      <c r="A13" s="36" t="s">
        <v>79</v>
      </c>
      <c r="B13" s="127" t="s">
        <v>318</v>
      </c>
      <c r="C13" s="32"/>
      <c r="D13" s="32"/>
    </row>
    <row r="14" spans="1:4" s="18" customFormat="1" ht="19.5" thickBot="1">
      <c r="A14" s="37" t="s">
        <v>310</v>
      </c>
      <c r="B14" s="66" t="s">
        <v>317</v>
      </c>
      <c r="C14" s="33"/>
      <c r="D14" s="33"/>
    </row>
    <row r="15" spans="1:4" s="18" customFormat="1" ht="18" customHeight="1" thickBot="1">
      <c r="A15" s="34" t="s">
        <v>5</v>
      </c>
      <c r="B15" s="128" t="s">
        <v>347</v>
      </c>
      <c r="C15" s="29">
        <f>+C16+C17+C18+C19+C20</f>
        <v>0</v>
      </c>
      <c r="D15" s="29">
        <f>+D16+D17+D18+D19+D20</f>
        <v>746773</v>
      </c>
    </row>
    <row r="16" spans="1:4" s="18" customFormat="1" ht="18" customHeight="1">
      <c r="A16" s="35" t="s">
        <v>71</v>
      </c>
      <c r="B16" s="93" t="s">
        <v>146</v>
      </c>
      <c r="C16" s="30"/>
      <c r="D16" s="30"/>
    </row>
    <row r="17" spans="1:4" s="18" customFormat="1" ht="18.75">
      <c r="A17" s="36" t="s">
        <v>72</v>
      </c>
      <c r="B17" s="66" t="s">
        <v>147</v>
      </c>
      <c r="C17" s="31"/>
      <c r="D17" s="31"/>
    </row>
    <row r="18" spans="1:4" s="18" customFormat="1" ht="27">
      <c r="A18" s="36" t="s">
        <v>73</v>
      </c>
      <c r="B18" s="66" t="s">
        <v>297</v>
      </c>
      <c r="C18" s="31"/>
      <c r="D18" s="31"/>
    </row>
    <row r="19" spans="1:4" s="18" customFormat="1" ht="27">
      <c r="A19" s="36" t="s">
        <v>74</v>
      </c>
      <c r="B19" s="66" t="s">
        <v>298</v>
      </c>
      <c r="C19" s="31"/>
      <c r="D19" s="31"/>
    </row>
    <row r="20" spans="1:4" s="18" customFormat="1" ht="25.5">
      <c r="A20" s="36" t="s">
        <v>75</v>
      </c>
      <c r="B20" s="27" t="s">
        <v>319</v>
      </c>
      <c r="C20" s="31"/>
      <c r="D20" s="224">
        <v>746773</v>
      </c>
    </row>
    <row r="21" spans="1:4" s="18" customFormat="1" ht="19.5" thickBot="1">
      <c r="A21" s="37" t="s">
        <v>84</v>
      </c>
      <c r="B21" s="129" t="s">
        <v>148</v>
      </c>
      <c r="C21" s="38"/>
      <c r="D21" s="38"/>
    </row>
    <row r="22" spans="1:4" s="18" customFormat="1" ht="18" customHeight="1" thickBot="1">
      <c r="A22" s="34" t="s">
        <v>6</v>
      </c>
      <c r="B22" s="130" t="s">
        <v>348</v>
      </c>
      <c r="C22" s="29">
        <f>+C23+C24+C25+C26+C27</f>
        <v>0</v>
      </c>
      <c r="D22" s="29">
        <f>+D23+D24+D25+D26+D27</f>
        <v>0</v>
      </c>
    </row>
    <row r="23" spans="1:4" s="18" customFormat="1" ht="18.75">
      <c r="A23" s="35" t="s">
        <v>54</v>
      </c>
      <c r="B23" s="93" t="s">
        <v>311</v>
      </c>
      <c r="C23" s="30"/>
      <c r="D23" s="30"/>
    </row>
    <row r="24" spans="1:4" s="18" customFormat="1" ht="27">
      <c r="A24" s="36" t="s">
        <v>55</v>
      </c>
      <c r="B24" s="66" t="s">
        <v>149</v>
      </c>
      <c r="C24" s="31"/>
      <c r="D24" s="31"/>
    </row>
    <row r="25" spans="1:4" s="18" customFormat="1" ht="27">
      <c r="A25" s="36" t="s">
        <v>56</v>
      </c>
      <c r="B25" s="66" t="s">
        <v>299</v>
      </c>
      <c r="C25" s="31"/>
      <c r="D25" s="31"/>
    </row>
    <row r="26" spans="1:4" s="18" customFormat="1" ht="27">
      <c r="A26" s="36" t="s">
        <v>57</v>
      </c>
      <c r="B26" s="66" t="s">
        <v>300</v>
      </c>
      <c r="C26" s="31"/>
      <c r="D26" s="31"/>
    </row>
    <row r="27" spans="1:4" s="18" customFormat="1" ht="18.75">
      <c r="A27" s="36" t="s">
        <v>96</v>
      </c>
      <c r="B27" s="66" t="s">
        <v>150</v>
      </c>
      <c r="C27" s="31"/>
      <c r="D27" s="31"/>
    </row>
    <row r="28" spans="1:4" s="18" customFormat="1" ht="18" customHeight="1" thickBot="1">
      <c r="A28" s="37" t="s">
        <v>97</v>
      </c>
      <c r="B28" s="129" t="s">
        <v>151</v>
      </c>
      <c r="C28" s="38"/>
      <c r="D28" s="38"/>
    </row>
    <row r="29" spans="1:4" s="18" customFormat="1" ht="18" customHeight="1" thickBot="1">
      <c r="A29" s="34" t="s">
        <v>98</v>
      </c>
      <c r="B29" s="130" t="s">
        <v>152</v>
      </c>
      <c r="C29" s="29">
        <f>SUM(C30,C33:C35)</f>
        <v>0</v>
      </c>
      <c r="D29" s="29">
        <f>SUM(D30,D33:D35)</f>
        <v>20000</v>
      </c>
    </row>
    <row r="30" spans="1:4" s="18" customFormat="1" ht="18" customHeight="1">
      <c r="A30" s="35" t="s">
        <v>153</v>
      </c>
      <c r="B30" s="93" t="s">
        <v>159</v>
      </c>
      <c r="C30" s="39">
        <f>SUM(C31:C32)</f>
        <v>0</v>
      </c>
      <c r="D30" s="39">
        <f>SUM(D31:D32)</f>
        <v>0</v>
      </c>
    </row>
    <row r="31" spans="1:4" s="18" customFormat="1" ht="18" customHeight="1">
      <c r="A31" s="36" t="s">
        <v>154</v>
      </c>
      <c r="B31" s="66" t="s">
        <v>321</v>
      </c>
      <c r="C31" s="67"/>
      <c r="D31" s="67"/>
    </row>
    <row r="32" spans="1:4" s="18" customFormat="1" ht="18" customHeight="1">
      <c r="A32" s="36" t="s">
        <v>155</v>
      </c>
      <c r="B32" s="66" t="s">
        <v>322</v>
      </c>
      <c r="C32" s="67"/>
      <c r="D32" s="67"/>
    </row>
    <row r="33" spans="1:4" s="18" customFormat="1" ht="18" customHeight="1">
      <c r="A33" s="36" t="s">
        <v>156</v>
      </c>
      <c r="B33" s="66" t="s">
        <v>323</v>
      </c>
      <c r="C33" s="31"/>
      <c r="D33" s="31"/>
    </row>
    <row r="34" spans="1:4" s="18" customFormat="1" ht="18.75">
      <c r="A34" s="36" t="s">
        <v>157</v>
      </c>
      <c r="B34" s="66" t="s">
        <v>160</v>
      </c>
      <c r="C34" s="31"/>
      <c r="D34" s="31"/>
    </row>
    <row r="35" spans="1:4" s="18" customFormat="1" ht="18" customHeight="1" thickBot="1">
      <c r="A35" s="37" t="s">
        <v>158</v>
      </c>
      <c r="B35" s="129" t="s">
        <v>161</v>
      </c>
      <c r="C35" s="38"/>
      <c r="D35" s="38">
        <v>20000</v>
      </c>
    </row>
    <row r="36" spans="1:4" s="18" customFormat="1" ht="18" customHeight="1" thickBot="1">
      <c r="A36" s="34" t="s">
        <v>8</v>
      </c>
      <c r="B36" s="130" t="s">
        <v>162</v>
      </c>
      <c r="C36" s="29">
        <f>SUM(C37:C46)</f>
        <v>0</v>
      </c>
      <c r="D36" s="29">
        <f>SUM(D37:D46)</f>
        <v>10708</v>
      </c>
    </row>
    <row r="37" spans="1:4" s="18" customFormat="1" ht="18" customHeight="1">
      <c r="A37" s="35" t="s">
        <v>58</v>
      </c>
      <c r="B37" s="93" t="s">
        <v>165</v>
      </c>
      <c r="C37" s="30"/>
      <c r="D37" s="30"/>
    </row>
    <row r="38" spans="1:4" s="18" customFormat="1" ht="18" customHeight="1">
      <c r="A38" s="36" t="s">
        <v>59</v>
      </c>
      <c r="B38" s="66" t="s">
        <v>324</v>
      </c>
      <c r="C38" s="31"/>
      <c r="D38" s="31"/>
    </row>
    <row r="39" spans="1:4" s="18" customFormat="1" ht="18" customHeight="1">
      <c r="A39" s="36" t="s">
        <v>60</v>
      </c>
      <c r="B39" s="66" t="s">
        <v>325</v>
      </c>
      <c r="C39" s="31"/>
      <c r="D39" s="31"/>
    </row>
    <row r="40" spans="1:4" s="18" customFormat="1" ht="18" customHeight="1">
      <c r="A40" s="36" t="s">
        <v>100</v>
      </c>
      <c r="B40" s="66" t="s">
        <v>326</v>
      </c>
      <c r="C40" s="31"/>
      <c r="D40" s="31"/>
    </row>
    <row r="41" spans="1:4" s="18" customFormat="1" ht="18" customHeight="1">
      <c r="A41" s="36" t="s">
        <v>101</v>
      </c>
      <c r="B41" s="66" t="s">
        <v>327</v>
      </c>
      <c r="C41" s="31"/>
      <c r="D41" s="31"/>
    </row>
    <row r="42" spans="1:4" s="18" customFormat="1" ht="18" customHeight="1">
      <c r="A42" s="36" t="s">
        <v>102</v>
      </c>
      <c r="B42" s="66" t="s">
        <v>328</v>
      </c>
      <c r="C42" s="31"/>
      <c r="D42" s="31"/>
    </row>
    <row r="43" spans="1:4" s="18" customFormat="1" ht="18" customHeight="1">
      <c r="A43" s="36" t="s">
        <v>103</v>
      </c>
      <c r="B43" s="66" t="s">
        <v>166</v>
      </c>
      <c r="C43" s="31"/>
      <c r="D43" s="31"/>
    </row>
    <row r="44" spans="1:4" s="18" customFormat="1" ht="18" customHeight="1">
      <c r="A44" s="36" t="s">
        <v>104</v>
      </c>
      <c r="B44" s="66" t="s">
        <v>167</v>
      </c>
      <c r="C44" s="31"/>
      <c r="D44" s="226">
        <v>321</v>
      </c>
    </row>
    <row r="45" spans="1:4" s="18" customFormat="1" ht="18" customHeight="1">
      <c r="A45" s="36" t="s">
        <v>163</v>
      </c>
      <c r="B45" s="66" t="s">
        <v>168</v>
      </c>
      <c r="C45" s="31"/>
      <c r="D45" s="31"/>
    </row>
    <row r="46" spans="1:4" s="18" customFormat="1" ht="18" customHeight="1" thickBot="1">
      <c r="A46" s="37" t="s">
        <v>164</v>
      </c>
      <c r="B46" s="129" t="s">
        <v>329</v>
      </c>
      <c r="C46" s="38"/>
      <c r="D46" s="226">
        <v>10387</v>
      </c>
    </row>
    <row r="47" spans="1:4" s="18" customFormat="1" ht="18" customHeight="1" thickBot="1">
      <c r="A47" s="34" t="s">
        <v>9</v>
      </c>
      <c r="B47" s="130" t="s">
        <v>169</v>
      </c>
      <c r="C47" s="29">
        <f>SUM(C48:C52)</f>
        <v>0</v>
      </c>
      <c r="D47" s="29">
        <f>SUM(D48:D52)</f>
        <v>0</v>
      </c>
    </row>
    <row r="48" spans="1:4" s="18" customFormat="1" ht="18" customHeight="1">
      <c r="A48" s="35" t="s">
        <v>61</v>
      </c>
      <c r="B48" s="93" t="s">
        <v>173</v>
      </c>
      <c r="C48" s="30"/>
      <c r="D48" s="30"/>
    </row>
    <row r="49" spans="1:4" s="18" customFormat="1" ht="18" customHeight="1">
      <c r="A49" s="36" t="s">
        <v>62</v>
      </c>
      <c r="B49" s="66" t="s">
        <v>174</v>
      </c>
      <c r="C49" s="31"/>
      <c r="D49" s="31"/>
    </row>
    <row r="50" spans="1:4" s="18" customFormat="1" ht="18" customHeight="1">
      <c r="A50" s="36" t="s">
        <v>170</v>
      </c>
      <c r="B50" s="66" t="s">
        <v>175</v>
      </c>
      <c r="C50" s="31"/>
      <c r="D50" s="31"/>
    </row>
    <row r="51" spans="1:4" s="18" customFormat="1" ht="18" customHeight="1">
      <c r="A51" s="36" t="s">
        <v>171</v>
      </c>
      <c r="B51" s="66" t="s">
        <v>176</v>
      </c>
      <c r="C51" s="31"/>
      <c r="D51" s="31"/>
    </row>
    <row r="52" spans="1:4" s="18" customFormat="1" ht="18" customHeight="1" thickBot="1">
      <c r="A52" s="37" t="s">
        <v>172</v>
      </c>
      <c r="B52" s="129" t="s">
        <v>177</v>
      </c>
      <c r="C52" s="38"/>
      <c r="D52" s="38"/>
    </row>
    <row r="53" spans="1:4" s="18" customFormat="1" ht="26.25" thickBot="1">
      <c r="A53" s="34" t="s">
        <v>105</v>
      </c>
      <c r="B53" s="130" t="s">
        <v>320</v>
      </c>
      <c r="C53" s="29">
        <f>SUM(C54:C56)</f>
        <v>0</v>
      </c>
      <c r="D53" s="29">
        <f>SUM(D54:D56)</f>
        <v>0</v>
      </c>
    </row>
    <row r="54" spans="1:4" s="18" customFormat="1" ht="27">
      <c r="A54" s="35" t="s">
        <v>63</v>
      </c>
      <c r="B54" s="93" t="s">
        <v>303</v>
      </c>
      <c r="C54" s="30"/>
      <c r="D54" s="30"/>
    </row>
    <row r="55" spans="1:4" s="18" customFormat="1" ht="27">
      <c r="A55" s="36" t="s">
        <v>64</v>
      </c>
      <c r="B55" s="66" t="s">
        <v>304</v>
      </c>
      <c r="C55" s="31"/>
      <c r="D55" s="31"/>
    </row>
    <row r="56" spans="1:4" s="18" customFormat="1" ht="18.75">
      <c r="A56" s="36" t="s">
        <v>180</v>
      </c>
      <c r="B56" s="66" t="s">
        <v>178</v>
      </c>
      <c r="C56" s="31"/>
      <c r="D56" s="31"/>
    </row>
    <row r="57" spans="1:4" s="18" customFormat="1" ht="19.5" thickBot="1">
      <c r="A57" s="37" t="s">
        <v>181</v>
      </c>
      <c r="B57" s="129" t="s">
        <v>179</v>
      </c>
      <c r="C57" s="38"/>
      <c r="D57" s="38"/>
    </row>
    <row r="58" spans="1:4" s="18" customFormat="1" ht="18" customHeight="1" thickBot="1">
      <c r="A58" s="34" t="s">
        <v>11</v>
      </c>
      <c r="B58" s="128" t="s">
        <v>182</v>
      </c>
      <c r="C58" s="29">
        <f>SUM(C59:C61)</f>
        <v>0</v>
      </c>
      <c r="D58" s="29">
        <f>SUM(D59:D61)</f>
        <v>0</v>
      </c>
    </row>
    <row r="59" spans="1:4" s="18" customFormat="1" ht="27">
      <c r="A59" s="35" t="s">
        <v>106</v>
      </c>
      <c r="B59" s="93" t="s">
        <v>305</v>
      </c>
      <c r="C59" s="31"/>
      <c r="D59" s="31"/>
    </row>
    <row r="60" spans="1:4" s="18" customFormat="1" ht="18.75">
      <c r="A60" s="36" t="s">
        <v>107</v>
      </c>
      <c r="B60" s="66" t="s">
        <v>306</v>
      </c>
      <c r="C60" s="31"/>
      <c r="D60" s="31"/>
    </row>
    <row r="61" spans="1:4" s="18" customFormat="1" ht="18.75">
      <c r="A61" s="36" t="s">
        <v>125</v>
      </c>
      <c r="B61" s="66" t="s">
        <v>184</v>
      </c>
      <c r="C61" s="31"/>
      <c r="D61" s="31"/>
    </row>
    <row r="62" spans="1:4" s="18" customFormat="1" ht="19.5" thickBot="1">
      <c r="A62" s="37" t="s">
        <v>183</v>
      </c>
      <c r="B62" s="129" t="s">
        <v>185</v>
      </c>
      <c r="C62" s="31"/>
      <c r="D62" s="31"/>
    </row>
    <row r="63" spans="1:4" s="18" customFormat="1" ht="19.5" thickBot="1">
      <c r="A63" s="34" t="s">
        <v>12</v>
      </c>
      <c r="B63" s="130" t="s">
        <v>186</v>
      </c>
      <c r="C63" s="29">
        <f>+C8+C15+C22+C29+C36+C47+C53+C58</f>
        <v>0</v>
      </c>
      <c r="D63" s="29">
        <f>+D8+D15+D22+D29+D36+D47+D53+D58</f>
        <v>777481</v>
      </c>
    </row>
    <row r="64" spans="1:4" s="18" customFormat="1" ht="18" customHeight="1" thickBot="1">
      <c r="A64" s="40" t="s">
        <v>288</v>
      </c>
      <c r="B64" s="128" t="s">
        <v>349</v>
      </c>
      <c r="C64" s="29">
        <f>SUM(C65:C67)</f>
        <v>0</v>
      </c>
      <c r="D64" s="29">
        <f>SUM(D65:D67)</f>
        <v>0</v>
      </c>
    </row>
    <row r="65" spans="1:4" s="18" customFormat="1" ht="18" customHeight="1">
      <c r="A65" s="35" t="s">
        <v>215</v>
      </c>
      <c r="B65" s="93" t="s">
        <v>187</v>
      </c>
      <c r="C65" s="31"/>
      <c r="D65" s="31"/>
    </row>
    <row r="66" spans="1:4" s="18" customFormat="1" ht="27">
      <c r="A66" s="36" t="s">
        <v>224</v>
      </c>
      <c r="B66" s="66" t="s">
        <v>188</v>
      </c>
      <c r="C66" s="31"/>
      <c r="D66" s="31"/>
    </row>
    <row r="67" spans="1:4" s="18" customFormat="1" ht="19.5" thickBot="1">
      <c r="A67" s="37" t="s">
        <v>225</v>
      </c>
      <c r="B67" s="131" t="s">
        <v>189</v>
      </c>
      <c r="C67" s="31"/>
      <c r="D67" s="31"/>
    </row>
    <row r="68" spans="1:4" s="18" customFormat="1" ht="18" customHeight="1" thickBot="1">
      <c r="A68" s="40" t="s">
        <v>190</v>
      </c>
      <c r="B68" s="128" t="s">
        <v>191</v>
      </c>
      <c r="C68" s="29">
        <f>SUM(C69:C72)</f>
        <v>0</v>
      </c>
      <c r="D68" s="29">
        <f>SUM(D69:D72)</f>
        <v>0</v>
      </c>
    </row>
    <row r="69" spans="1:4" s="18" customFormat="1" ht="18.75">
      <c r="A69" s="35" t="s">
        <v>88</v>
      </c>
      <c r="B69" s="93" t="s">
        <v>192</v>
      </c>
      <c r="C69" s="31"/>
      <c r="D69" s="31"/>
    </row>
    <row r="70" spans="1:4" s="18" customFormat="1" ht="18.75">
      <c r="A70" s="36" t="s">
        <v>89</v>
      </c>
      <c r="B70" s="66" t="s">
        <v>193</v>
      </c>
      <c r="C70" s="31"/>
      <c r="D70" s="31"/>
    </row>
    <row r="71" spans="1:4" s="18" customFormat="1" ht="18.75">
      <c r="A71" s="36" t="s">
        <v>216</v>
      </c>
      <c r="B71" s="66" t="s">
        <v>194</v>
      </c>
      <c r="C71" s="31"/>
      <c r="D71" s="31"/>
    </row>
    <row r="72" spans="1:4" s="18" customFormat="1" ht="19.5" thickBot="1">
      <c r="A72" s="37" t="s">
        <v>217</v>
      </c>
      <c r="B72" s="129" t="s">
        <v>195</v>
      </c>
      <c r="C72" s="31"/>
      <c r="D72" s="31"/>
    </row>
    <row r="73" spans="1:4" s="18" customFormat="1" ht="18" customHeight="1" thickBot="1">
      <c r="A73" s="40" t="s">
        <v>196</v>
      </c>
      <c r="B73" s="128" t="s">
        <v>197</v>
      </c>
      <c r="C73" s="29">
        <f>SUM(C74:C75)</f>
        <v>145567</v>
      </c>
      <c r="D73" s="29">
        <f>SUM(D74:D75)</f>
        <v>149467</v>
      </c>
    </row>
    <row r="74" spans="1:4" s="18" customFormat="1" ht="18" customHeight="1">
      <c r="A74" s="35" t="s">
        <v>218</v>
      </c>
      <c r="B74" s="93" t="s">
        <v>198</v>
      </c>
      <c r="C74" s="226">
        <v>145567</v>
      </c>
      <c r="D74" s="31">
        <v>149467</v>
      </c>
    </row>
    <row r="75" spans="1:4" s="18" customFormat="1" ht="18" customHeight="1" thickBot="1">
      <c r="A75" s="37" t="s">
        <v>219</v>
      </c>
      <c r="B75" s="93" t="s">
        <v>354</v>
      </c>
      <c r="C75" s="31">
        <v>0</v>
      </c>
      <c r="D75" s="31">
        <v>0</v>
      </c>
    </row>
    <row r="76" spans="1:4" s="18" customFormat="1" ht="18" customHeight="1" thickBot="1">
      <c r="A76" s="40" t="s">
        <v>199</v>
      </c>
      <c r="B76" s="128" t="s">
        <v>200</v>
      </c>
      <c r="C76" s="29">
        <f>SUM(C77:C79)</f>
        <v>63297673</v>
      </c>
      <c r="D76" s="29">
        <f>SUM(D77:D79)</f>
        <v>53727203</v>
      </c>
    </row>
    <row r="77" spans="1:2" s="18" customFormat="1" ht="18" customHeight="1">
      <c r="A77" s="35" t="s">
        <v>220</v>
      </c>
      <c r="B77" s="93" t="s">
        <v>335</v>
      </c>
    </row>
    <row r="78" spans="1:4" s="18" customFormat="1" ht="18" customHeight="1">
      <c r="A78" s="36" t="s">
        <v>221</v>
      </c>
      <c r="B78" s="66" t="s">
        <v>201</v>
      </c>
      <c r="C78" s="31"/>
      <c r="D78" s="31"/>
    </row>
    <row r="79" spans="1:4" s="18" customFormat="1" ht="18" customHeight="1" thickBot="1">
      <c r="A79" s="37" t="s">
        <v>222</v>
      </c>
      <c r="B79" s="129" t="s">
        <v>346</v>
      </c>
      <c r="C79" s="31">
        <v>63297673</v>
      </c>
      <c r="D79" s="31">
        <v>53727203</v>
      </c>
    </row>
    <row r="80" spans="1:4" s="18" customFormat="1" ht="18" customHeight="1" thickBot="1">
      <c r="A80" s="40" t="s">
        <v>203</v>
      </c>
      <c r="B80" s="128" t="s">
        <v>223</v>
      </c>
      <c r="C80" s="29">
        <f>SUM(C81:C84)</f>
        <v>0</v>
      </c>
      <c r="D80" s="29">
        <f>SUM(D81:D84)</f>
        <v>0</v>
      </c>
    </row>
    <row r="81" spans="1:4" s="18" customFormat="1" ht="18" customHeight="1">
      <c r="A81" s="41" t="s">
        <v>204</v>
      </c>
      <c r="B81" s="93" t="s">
        <v>205</v>
      </c>
      <c r="C81" s="31"/>
      <c r="D81" s="31"/>
    </row>
    <row r="82" spans="1:4" s="18" customFormat="1" ht="30">
      <c r="A82" s="42" t="s">
        <v>206</v>
      </c>
      <c r="B82" s="66" t="s">
        <v>207</v>
      </c>
      <c r="C82" s="31"/>
      <c r="D82" s="31"/>
    </row>
    <row r="83" spans="1:4" s="18" customFormat="1" ht="20.25" customHeight="1">
      <c r="A83" s="42" t="s">
        <v>208</v>
      </c>
      <c r="B83" s="66" t="s">
        <v>209</v>
      </c>
      <c r="C83" s="31"/>
      <c r="D83" s="31"/>
    </row>
    <row r="84" spans="1:4" s="18" customFormat="1" ht="18" customHeight="1" thickBot="1">
      <c r="A84" s="43" t="s">
        <v>210</v>
      </c>
      <c r="B84" s="129" t="s">
        <v>211</v>
      </c>
      <c r="C84" s="31"/>
      <c r="D84" s="31"/>
    </row>
    <row r="85" spans="1:4" s="18" customFormat="1" ht="19.5" thickBot="1">
      <c r="A85" s="40" t="s">
        <v>212</v>
      </c>
      <c r="B85" s="128" t="s">
        <v>345</v>
      </c>
      <c r="C85" s="44"/>
      <c r="D85" s="44"/>
    </row>
    <row r="86" spans="1:4" s="18" customFormat="1" ht="19.5" thickBot="1">
      <c r="A86" s="40" t="s">
        <v>213</v>
      </c>
      <c r="B86" s="132" t="s">
        <v>214</v>
      </c>
      <c r="C86" s="29">
        <f>+C64+C68+C73+C76+C80+C85</f>
        <v>63443240</v>
      </c>
      <c r="D86" s="29">
        <f>+D64+D68+D73+D76+D80+D85</f>
        <v>53876670</v>
      </c>
    </row>
    <row r="87" spans="1:4" s="18" customFormat="1" ht="18" customHeight="1" thickBot="1">
      <c r="A87" s="45" t="s">
        <v>226</v>
      </c>
      <c r="B87" s="133" t="s">
        <v>293</v>
      </c>
      <c r="C87" s="29">
        <f>+C63+C86</f>
        <v>63443240</v>
      </c>
      <c r="D87" s="29">
        <f>+D63+D86</f>
        <v>54654151</v>
      </c>
    </row>
    <row r="88" spans="1:3" s="18" customFormat="1" ht="19.5" thickBot="1">
      <c r="A88" s="46"/>
      <c r="B88" s="134"/>
      <c r="C88" s="47"/>
    </row>
    <row r="89" spans="1:3" s="12" customFormat="1" ht="18" customHeight="1" thickBot="1">
      <c r="A89" s="123" t="s">
        <v>36</v>
      </c>
      <c r="B89" s="135"/>
      <c r="C89" s="124"/>
    </row>
    <row r="90" spans="1:4" s="19" customFormat="1" ht="18" customHeight="1" thickBot="1">
      <c r="A90" s="34" t="s">
        <v>4</v>
      </c>
      <c r="B90" s="136" t="s">
        <v>343</v>
      </c>
      <c r="C90" s="125">
        <f>SUM(C91:C95)</f>
        <v>62447750</v>
      </c>
      <c r="D90" s="125">
        <f>SUM(D91:D95)</f>
        <v>54000661</v>
      </c>
    </row>
    <row r="91" spans="1:4" s="12" customFormat="1" ht="18" customHeight="1">
      <c r="A91" s="35" t="s">
        <v>65</v>
      </c>
      <c r="B91" s="137" t="s">
        <v>32</v>
      </c>
      <c r="C91" s="30">
        <v>45797960</v>
      </c>
      <c r="D91" s="226">
        <v>40263603</v>
      </c>
    </row>
    <row r="92" spans="1:4" s="18" customFormat="1" ht="18" customHeight="1">
      <c r="A92" s="36" t="s">
        <v>66</v>
      </c>
      <c r="B92" s="68" t="s">
        <v>108</v>
      </c>
      <c r="C92" s="30">
        <v>8786933</v>
      </c>
      <c r="D92" s="226">
        <v>8549719</v>
      </c>
    </row>
    <row r="93" spans="1:4" s="12" customFormat="1" ht="18" customHeight="1">
      <c r="A93" s="36" t="s">
        <v>67</v>
      </c>
      <c r="B93" s="68" t="s">
        <v>87</v>
      </c>
      <c r="C93" s="30">
        <v>7862857</v>
      </c>
      <c r="D93" s="226">
        <v>5187339</v>
      </c>
    </row>
    <row r="94" spans="1:4" s="12" customFormat="1" ht="18" customHeight="1">
      <c r="A94" s="36" t="s">
        <v>68</v>
      </c>
      <c r="B94" s="138" t="s">
        <v>109</v>
      </c>
      <c r="C94" s="30"/>
      <c r="D94" s="30"/>
    </row>
    <row r="95" spans="1:4" s="12" customFormat="1" ht="18" customHeight="1">
      <c r="A95" s="36" t="s">
        <v>79</v>
      </c>
      <c r="B95" s="139" t="s">
        <v>110</v>
      </c>
      <c r="C95" s="38">
        <f>SUM(C96:C105)</f>
        <v>0</v>
      </c>
      <c r="D95" s="38">
        <f>SUM(D96:D105)</f>
        <v>0</v>
      </c>
    </row>
    <row r="96" spans="1:4" s="12" customFormat="1" ht="18" customHeight="1">
      <c r="A96" s="36" t="s">
        <v>69</v>
      </c>
      <c r="B96" s="68" t="s">
        <v>229</v>
      </c>
      <c r="C96" s="30"/>
      <c r="D96" s="30"/>
    </row>
    <row r="97" spans="1:4" s="12" customFormat="1" ht="18" customHeight="1">
      <c r="A97" s="36" t="s">
        <v>70</v>
      </c>
      <c r="B97" s="70" t="s">
        <v>230</v>
      </c>
      <c r="C97" s="30"/>
      <c r="D97" s="30"/>
    </row>
    <row r="98" spans="1:4" s="12" customFormat="1" ht="18" customHeight="1">
      <c r="A98" s="36" t="s">
        <v>80</v>
      </c>
      <c r="B98" s="68" t="s">
        <v>231</v>
      </c>
      <c r="C98" s="30"/>
      <c r="D98" s="30"/>
    </row>
    <row r="99" spans="1:4" s="12" customFormat="1" ht="18" customHeight="1">
      <c r="A99" s="36" t="s">
        <v>81</v>
      </c>
      <c r="B99" s="68" t="s">
        <v>350</v>
      </c>
      <c r="C99" s="30"/>
      <c r="D99" s="30"/>
    </row>
    <row r="100" spans="1:4" s="12" customFormat="1" ht="18" customHeight="1">
      <c r="A100" s="36" t="s">
        <v>82</v>
      </c>
      <c r="B100" s="70" t="s">
        <v>233</v>
      </c>
      <c r="C100" s="30"/>
      <c r="D100" s="30"/>
    </row>
    <row r="101" spans="1:4" s="12" customFormat="1" ht="18" customHeight="1">
      <c r="A101" s="36" t="s">
        <v>83</v>
      </c>
      <c r="B101" s="70" t="s">
        <v>234</v>
      </c>
      <c r="C101" s="30"/>
      <c r="D101" s="30"/>
    </row>
    <row r="102" spans="1:4" s="12" customFormat="1" ht="18" customHeight="1">
      <c r="A102" s="36" t="s">
        <v>85</v>
      </c>
      <c r="B102" s="68" t="s">
        <v>351</v>
      </c>
      <c r="C102" s="30"/>
      <c r="D102" s="30"/>
    </row>
    <row r="103" spans="1:4" s="12" customFormat="1" ht="18" customHeight="1">
      <c r="A103" s="55" t="s">
        <v>111</v>
      </c>
      <c r="B103" s="71" t="s">
        <v>236</v>
      </c>
      <c r="C103" s="30"/>
      <c r="D103" s="30"/>
    </row>
    <row r="104" spans="1:4" s="12" customFormat="1" ht="18" customHeight="1">
      <c r="A104" s="36" t="s">
        <v>227</v>
      </c>
      <c r="B104" s="71" t="s">
        <v>237</v>
      </c>
      <c r="C104" s="30"/>
      <c r="D104" s="30"/>
    </row>
    <row r="105" spans="1:4" s="12" customFormat="1" ht="18" customHeight="1" thickBot="1">
      <c r="A105" s="56" t="s">
        <v>228</v>
      </c>
      <c r="B105" s="72" t="s">
        <v>238</v>
      </c>
      <c r="C105" s="30"/>
      <c r="D105" s="30"/>
    </row>
    <row r="106" spans="1:4" s="12" customFormat="1" ht="18" customHeight="1" thickBot="1">
      <c r="A106" s="34" t="s">
        <v>5</v>
      </c>
      <c r="B106" s="140" t="s">
        <v>344</v>
      </c>
      <c r="C106" s="29">
        <f>+C107+C109+C111</f>
        <v>999490</v>
      </c>
      <c r="D106" s="29">
        <f>+D107+D109+D111</f>
        <v>653490</v>
      </c>
    </row>
    <row r="107" spans="1:4" s="12" customFormat="1" ht="18" customHeight="1">
      <c r="A107" s="35" t="s">
        <v>71</v>
      </c>
      <c r="B107" s="68" t="s">
        <v>124</v>
      </c>
      <c r="C107" s="30">
        <v>999490</v>
      </c>
      <c r="D107" s="30">
        <v>653490</v>
      </c>
    </row>
    <row r="108" spans="1:4" s="12" customFormat="1" ht="18" customHeight="1">
      <c r="A108" s="35" t="s">
        <v>72</v>
      </c>
      <c r="B108" s="71" t="s">
        <v>242</v>
      </c>
      <c r="C108" s="30"/>
      <c r="D108" s="30"/>
    </row>
    <row r="109" spans="1:4" s="12" customFormat="1" ht="18" customHeight="1">
      <c r="A109" s="35" t="s">
        <v>73</v>
      </c>
      <c r="B109" s="71" t="s">
        <v>112</v>
      </c>
      <c r="C109" s="30"/>
      <c r="D109" s="30"/>
    </row>
    <row r="110" spans="1:4" s="12" customFormat="1" ht="18" customHeight="1">
      <c r="A110" s="35" t="s">
        <v>74</v>
      </c>
      <c r="B110" s="71" t="s">
        <v>243</v>
      </c>
      <c r="C110" s="30"/>
      <c r="D110" s="30"/>
    </row>
    <row r="111" spans="1:4" s="12" customFormat="1" ht="18" customHeight="1">
      <c r="A111" s="35" t="s">
        <v>75</v>
      </c>
      <c r="B111" s="141" t="s">
        <v>126</v>
      </c>
      <c r="C111" s="57">
        <f>SUM(C112:C119)</f>
        <v>0</v>
      </c>
      <c r="D111" s="57">
        <f>SUM(D112:D119)</f>
        <v>0</v>
      </c>
    </row>
    <row r="112" spans="1:4" s="12" customFormat="1" ht="25.5">
      <c r="A112" s="35" t="s">
        <v>84</v>
      </c>
      <c r="B112" s="142" t="s">
        <v>301</v>
      </c>
      <c r="C112" s="30"/>
      <c r="D112" s="30"/>
    </row>
    <row r="113" spans="1:4" s="12" customFormat="1" ht="25.5">
      <c r="A113" s="35" t="s">
        <v>86</v>
      </c>
      <c r="B113" s="75" t="s">
        <v>248</v>
      </c>
      <c r="C113" s="30"/>
      <c r="D113" s="30"/>
    </row>
    <row r="114" spans="1:4" s="12" customFormat="1" ht="25.5">
      <c r="A114" s="35" t="s">
        <v>113</v>
      </c>
      <c r="B114" s="68" t="s">
        <v>232</v>
      </c>
      <c r="C114" s="30"/>
      <c r="D114" s="30"/>
    </row>
    <row r="115" spans="1:4" s="12" customFormat="1" ht="18.75">
      <c r="A115" s="35" t="s">
        <v>114</v>
      </c>
      <c r="B115" s="68" t="s">
        <v>247</v>
      </c>
      <c r="C115" s="30"/>
      <c r="D115" s="30"/>
    </row>
    <row r="116" spans="1:4" s="12" customFormat="1" ht="18.75">
      <c r="A116" s="35" t="s">
        <v>115</v>
      </c>
      <c r="B116" s="68" t="s">
        <v>246</v>
      </c>
      <c r="C116" s="30"/>
      <c r="D116" s="30"/>
    </row>
    <row r="117" spans="1:4" s="12" customFormat="1" ht="25.5">
      <c r="A117" s="35" t="s">
        <v>239</v>
      </c>
      <c r="B117" s="68" t="s">
        <v>235</v>
      </c>
      <c r="C117" s="30"/>
      <c r="D117" s="30"/>
    </row>
    <row r="118" spans="1:4" s="12" customFormat="1" ht="18.75">
      <c r="A118" s="35" t="s">
        <v>240</v>
      </c>
      <c r="B118" s="68" t="s">
        <v>245</v>
      </c>
      <c r="C118" s="30"/>
      <c r="D118" s="30"/>
    </row>
    <row r="119" spans="1:4" s="12" customFormat="1" ht="26.25" thickBot="1">
      <c r="A119" s="55" t="s">
        <v>241</v>
      </c>
      <c r="B119" s="68" t="s">
        <v>244</v>
      </c>
      <c r="C119" s="30"/>
      <c r="D119" s="30"/>
    </row>
    <row r="120" spans="1:4" s="12" customFormat="1" ht="18" customHeight="1" thickBot="1">
      <c r="A120" s="34" t="s">
        <v>6</v>
      </c>
      <c r="B120" s="130" t="s">
        <v>249</v>
      </c>
      <c r="C120" s="29">
        <f>+C121+C122</f>
        <v>0</v>
      </c>
      <c r="D120" s="29">
        <f>+D121+D122</f>
        <v>0</v>
      </c>
    </row>
    <row r="121" spans="1:4" s="12" customFormat="1" ht="18" customHeight="1">
      <c r="A121" s="35" t="s">
        <v>54</v>
      </c>
      <c r="B121" s="75" t="s">
        <v>37</v>
      </c>
      <c r="C121" s="30"/>
      <c r="D121" s="30"/>
    </row>
    <row r="122" spans="1:4" s="12" customFormat="1" ht="18" customHeight="1" thickBot="1">
      <c r="A122" s="37" t="s">
        <v>55</v>
      </c>
      <c r="B122" s="71" t="s">
        <v>38</v>
      </c>
      <c r="C122" s="30"/>
      <c r="D122" s="30"/>
    </row>
    <row r="123" spans="1:4" s="12" customFormat="1" ht="18" customHeight="1" thickBot="1">
      <c r="A123" s="34" t="s">
        <v>7</v>
      </c>
      <c r="B123" s="130" t="s">
        <v>250</v>
      </c>
      <c r="C123" s="29">
        <f>+C90+C106+C120</f>
        <v>63447240</v>
      </c>
      <c r="D123" s="29">
        <f>+D90+D106+D120</f>
        <v>54654151</v>
      </c>
    </row>
    <row r="124" spans="1:4" s="12" customFormat="1" ht="18" customHeight="1" thickBot="1">
      <c r="A124" s="34" t="s">
        <v>8</v>
      </c>
      <c r="B124" s="130" t="s">
        <v>352</v>
      </c>
      <c r="C124" s="29">
        <f>+C125+C126+C127</f>
        <v>0</v>
      </c>
      <c r="D124" s="29">
        <f>+D125+D126+D127</f>
        <v>0</v>
      </c>
    </row>
    <row r="125" spans="1:4" s="12" customFormat="1" ht="18" customHeight="1">
      <c r="A125" s="35" t="s">
        <v>58</v>
      </c>
      <c r="B125" s="75" t="s">
        <v>251</v>
      </c>
      <c r="C125" s="30"/>
      <c r="D125" s="30"/>
    </row>
    <row r="126" spans="1:4" s="12" customFormat="1" ht="18" customHeight="1">
      <c r="A126" s="35" t="s">
        <v>59</v>
      </c>
      <c r="B126" s="75" t="s">
        <v>353</v>
      </c>
      <c r="C126" s="30"/>
      <c r="D126" s="30"/>
    </row>
    <row r="127" spans="1:4" s="12" customFormat="1" ht="18" customHeight="1" thickBot="1">
      <c r="A127" s="55" t="s">
        <v>60</v>
      </c>
      <c r="B127" s="143" t="s">
        <v>252</v>
      </c>
      <c r="C127" s="30"/>
      <c r="D127" s="30"/>
    </row>
    <row r="128" spans="1:4" s="12" customFormat="1" ht="18" customHeight="1" thickBot="1">
      <c r="A128" s="34" t="s">
        <v>9</v>
      </c>
      <c r="B128" s="130" t="s">
        <v>287</v>
      </c>
      <c r="C128" s="29">
        <f>+C129+C130+C131+C132</f>
        <v>0</v>
      </c>
      <c r="D128" s="29">
        <f>+D129+D130+D131+D132</f>
        <v>0</v>
      </c>
    </row>
    <row r="129" spans="1:4" s="12" customFormat="1" ht="18" customHeight="1">
      <c r="A129" s="35" t="s">
        <v>61</v>
      </c>
      <c r="B129" s="75" t="s">
        <v>253</v>
      </c>
      <c r="C129" s="30"/>
      <c r="D129" s="30"/>
    </row>
    <row r="130" spans="1:4" s="12" customFormat="1" ht="18" customHeight="1">
      <c r="A130" s="35" t="s">
        <v>62</v>
      </c>
      <c r="B130" s="75" t="s">
        <v>254</v>
      </c>
      <c r="C130" s="30"/>
      <c r="D130" s="30"/>
    </row>
    <row r="131" spans="1:4" s="12" customFormat="1" ht="18" customHeight="1">
      <c r="A131" s="35" t="s">
        <v>170</v>
      </c>
      <c r="B131" s="75" t="s">
        <v>255</v>
      </c>
      <c r="C131" s="30"/>
      <c r="D131" s="30"/>
    </row>
    <row r="132" spans="1:4" s="12" customFormat="1" ht="18" customHeight="1" thickBot="1">
      <c r="A132" s="55" t="s">
        <v>171</v>
      </c>
      <c r="B132" s="143" t="s">
        <v>256</v>
      </c>
      <c r="C132" s="30"/>
      <c r="D132" s="30"/>
    </row>
    <row r="133" spans="1:4" s="12" customFormat="1" ht="18" customHeight="1" thickBot="1">
      <c r="A133" s="34" t="s">
        <v>10</v>
      </c>
      <c r="B133" s="130" t="s">
        <v>257</v>
      </c>
      <c r="C133" s="29">
        <f>SUM(C134:C137)</f>
        <v>0</v>
      </c>
      <c r="D133" s="29">
        <f>SUM(D134:D137)</f>
        <v>0</v>
      </c>
    </row>
    <row r="134" spans="1:4" s="12" customFormat="1" ht="18" customHeight="1">
      <c r="A134" s="35" t="s">
        <v>63</v>
      </c>
      <c r="B134" s="75" t="s">
        <v>258</v>
      </c>
      <c r="C134" s="30"/>
      <c r="D134" s="30"/>
    </row>
    <row r="135" spans="1:4" s="12" customFormat="1" ht="18" customHeight="1">
      <c r="A135" s="35" t="s">
        <v>64</v>
      </c>
      <c r="B135" s="75" t="s">
        <v>267</v>
      </c>
      <c r="C135" s="30"/>
      <c r="D135" s="30"/>
    </row>
    <row r="136" spans="1:4" s="12" customFormat="1" ht="18" customHeight="1">
      <c r="A136" s="35" t="s">
        <v>180</v>
      </c>
      <c r="B136" s="75" t="s">
        <v>259</v>
      </c>
      <c r="C136" s="30"/>
      <c r="D136" s="30"/>
    </row>
    <row r="137" spans="1:4" s="12" customFormat="1" ht="18" customHeight="1" thickBot="1">
      <c r="A137" s="55" t="s">
        <v>181</v>
      </c>
      <c r="B137" s="143" t="s">
        <v>312</v>
      </c>
      <c r="C137" s="30"/>
      <c r="D137" s="30"/>
    </row>
    <row r="138" spans="1:4" s="12" customFormat="1" ht="18" customHeight="1" thickBot="1">
      <c r="A138" s="34" t="s">
        <v>11</v>
      </c>
      <c r="B138" s="130" t="s">
        <v>260</v>
      </c>
      <c r="C138" s="58">
        <f>SUM(C139:C142)</f>
        <v>0</v>
      </c>
      <c r="D138" s="58">
        <f>SUM(D139:D142)</f>
        <v>0</v>
      </c>
    </row>
    <row r="139" spans="1:4" s="12" customFormat="1" ht="18" customHeight="1">
      <c r="A139" s="35" t="s">
        <v>106</v>
      </c>
      <c r="B139" s="75" t="s">
        <v>261</v>
      </c>
      <c r="C139" s="30"/>
      <c r="D139" s="30"/>
    </row>
    <row r="140" spans="1:4" s="12" customFormat="1" ht="18" customHeight="1">
      <c r="A140" s="35" t="s">
        <v>107</v>
      </c>
      <c r="B140" s="75" t="s">
        <v>262</v>
      </c>
      <c r="C140" s="30"/>
      <c r="D140" s="30"/>
    </row>
    <row r="141" spans="1:4" s="12" customFormat="1" ht="18" customHeight="1">
      <c r="A141" s="35" t="s">
        <v>125</v>
      </c>
      <c r="B141" s="75" t="s">
        <v>263</v>
      </c>
      <c r="C141" s="30"/>
      <c r="D141" s="30"/>
    </row>
    <row r="142" spans="1:4" s="12" customFormat="1" ht="18" customHeight="1" thickBot="1">
      <c r="A142" s="35" t="s">
        <v>183</v>
      </c>
      <c r="B142" s="75" t="s">
        <v>264</v>
      </c>
      <c r="C142" s="30"/>
      <c r="D142" s="30"/>
    </row>
    <row r="143" spans="1:4" s="12" customFormat="1" ht="18" customHeight="1" thickBot="1">
      <c r="A143" s="34" t="s">
        <v>12</v>
      </c>
      <c r="B143" s="130" t="s">
        <v>265</v>
      </c>
      <c r="C143" s="59">
        <f>+C124+C128+C133+C138</f>
        <v>0</v>
      </c>
      <c r="D143" s="59">
        <f>+D124+D128+D133+D138</f>
        <v>0</v>
      </c>
    </row>
    <row r="144" spans="1:4" s="12" customFormat="1" ht="18" customHeight="1" thickBot="1">
      <c r="A144" s="60" t="s">
        <v>13</v>
      </c>
      <c r="B144" s="144" t="s">
        <v>266</v>
      </c>
      <c r="C144" s="59">
        <f>+C123+C143</f>
        <v>63447240</v>
      </c>
      <c r="D144" s="59">
        <f>+D123+D143</f>
        <v>54654151</v>
      </c>
    </row>
    <row r="145" spans="1:4" s="12" customFormat="1" ht="18" customHeight="1" thickBot="1">
      <c r="A145" s="61"/>
      <c r="B145" s="147"/>
      <c r="C145" s="48"/>
      <c r="D145" s="48"/>
    </row>
    <row r="146" spans="1:6" s="12" customFormat="1" ht="18" customHeight="1" thickBot="1">
      <c r="A146" s="63" t="s">
        <v>330</v>
      </c>
      <c r="B146" s="148"/>
      <c r="C146" s="65">
        <v>10</v>
      </c>
      <c r="D146" s="65">
        <v>10</v>
      </c>
      <c r="E146" s="20"/>
      <c r="F146" s="20"/>
    </row>
    <row r="147" spans="1:4" s="18" customFormat="1" ht="18" customHeight="1" thickBot="1">
      <c r="A147" s="63" t="s">
        <v>121</v>
      </c>
      <c r="B147" s="148"/>
      <c r="C147" s="65"/>
      <c r="D147" s="65"/>
    </row>
    <row r="148" spans="3:4" s="12" customFormat="1" ht="18" customHeight="1">
      <c r="C148" s="21"/>
      <c r="D148" s="21"/>
    </row>
    <row r="149" ht="15.75">
      <c r="D149" s="9"/>
    </row>
    <row r="150" ht="15.75">
      <c r="D150" s="9"/>
    </row>
    <row r="151" ht="15.75">
      <c r="D151" s="9"/>
    </row>
    <row r="152" ht="15.75">
      <c r="D152" s="9"/>
    </row>
    <row r="153" ht="15.75">
      <c r="D153" s="9"/>
    </row>
    <row r="154" ht="15.75">
      <c r="D154" s="9"/>
    </row>
    <row r="155" ht="15.75">
      <c r="D155" s="9"/>
    </row>
    <row r="156" ht="15.75">
      <c r="D156" s="9"/>
    </row>
    <row r="157" ht="15.75">
      <c r="D157" s="9"/>
    </row>
    <row r="158" ht="15.75">
      <c r="D158" s="9"/>
    </row>
    <row r="159" ht="15.75">
      <c r="D159" s="9"/>
    </row>
    <row r="160" ht="15.75">
      <c r="D160" s="9"/>
    </row>
    <row r="161" ht="15.75">
      <c r="D161" s="9"/>
    </row>
    <row r="162" ht="15.75">
      <c r="D162" s="9"/>
    </row>
    <row r="163" ht="15.75">
      <c r="D163" s="9"/>
    </row>
    <row r="164" ht="15.75">
      <c r="D164" s="9"/>
    </row>
    <row r="165" ht="15.75">
      <c r="D165" s="9"/>
    </row>
    <row r="166" ht="15.75">
      <c r="D166" s="9"/>
    </row>
    <row r="167" ht="15.75">
      <c r="D167" s="9"/>
    </row>
    <row r="168" ht="15.75">
      <c r="D168" s="9"/>
    </row>
    <row r="169" ht="15.75">
      <c r="D169" s="9"/>
    </row>
    <row r="170" ht="15.75">
      <c r="D170" s="9"/>
    </row>
    <row r="171" ht="15.75">
      <c r="D171" s="9"/>
    </row>
    <row r="172" ht="15.75">
      <c r="D172" s="9"/>
    </row>
    <row r="173" ht="15.75">
      <c r="D173" s="9"/>
    </row>
    <row r="174" ht="15.75">
      <c r="D174" s="9"/>
    </row>
    <row r="175" ht="15.75">
      <c r="D175" s="9"/>
    </row>
    <row r="176" ht="15.75">
      <c r="D176" s="9"/>
    </row>
    <row r="177" ht="15.75">
      <c r="D177" s="9"/>
    </row>
    <row r="178" ht="15.75">
      <c r="D178" s="9"/>
    </row>
    <row r="179" ht="15.75">
      <c r="D179" s="9"/>
    </row>
    <row r="180" ht="15.75">
      <c r="D180" s="9"/>
    </row>
    <row r="181" ht="15.75">
      <c r="D181" s="9"/>
    </row>
    <row r="182" ht="15.75">
      <c r="D182" s="9"/>
    </row>
    <row r="183" ht="15.75">
      <c r="D183" s="9"/>
    </row>
    <row r="184" ht="15.75">
      <c r="D184" s="9"/>
    </row>
    <row r="185" ht="15.75">
      <c r="D185" s="9"/>
    </row>
    <row r="186" ht="15.75">
      <c r="D186" s="9"/>
    </row>
    <row r="187" ht="15.75">
      <c r="D187" s="9"/>
    </row>
    <row r="188" ht="15.75">
      <c r="D188" s="9"/>
    </row>
    <row r="189" ht="15.75">
      <c r="D189" s="9"/>
    </row>
    <row r="190" ht="15.75">
      <c r="D190" s="9"/>
    </row>
    <row r="191" ht="15.75">
      <c r="D191" s="9"/>
    </row>
    <row r="192" ht="15.75">
      <c r="D192" s="9"/>
    </row>
    <row r="193" ht="15.75">
      <c r="D193" s="9"/>
    </row>
    <row r="194" ht="15.75">
      <c r="D194" s="9"/>
    </row>
    <row r="195" ht="15.75">
      <c r="D195" s="9"/>
    </row>
    <row r="196" ht="15.75">
      <c r="D196" s="9"/>
    </row>
    <row r="197" ht="15.75">
      <c r="D197" s="9"/>
    </row>
    <row r="198" ht="15.75">
      <c r="D198" s="9"/>
    </row>
  </sheetData>
  <sheetProtection/>
  <mergeCells count="4">
    <mergeCell ref="B2:C2"/>
    <mergeCell ref="B3:C3"/>
    <mergeCell ref="A4:C4"/>
    <mergeCell ref="A5:B5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&amp;14Nagymányok Város Önkormányzata&amp;12
&amp;10
&amp;R&amp;"Times New Roman CE,Félkövér dőlt"&amp;11 9.2.1. melléklet az 1/2018. (III.6.) önkormányzati rendelethez</oddHeader>
  </headerFooter>
  <rowBreaks count="1" manualBreakCount="1">
    <brk id="88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148"/>
  <sheetViews>
    <sheetView tabSelected="1" workbookViewId="0" topLeftCell="A151">
      <selection activeCell="A2" sqref="A2:IV2"/>
    </sheetView>
  </sheetViews>
  <sheetFormatPr defaultColWidth="9.00390625" defaultRowHeight="12.75"/>
  <cols>
    <col min="1" max="1" width="7.625" style="8" customWidth="1"/>
    <col min="2" max="2" width="64.125" style="8" customWidth="1"/>
    <col min="3" max="3" width="20.125" style="9" customWidth="1"/>
    <col min="4" max="4" width="20.125" style="10" customWidth="1"/>
    <col min="5" max="16384" width="9.375" style="10" customWidth="1"/>
  </cols>
  <sheetData>
    <row r="1" ht="15.75">
      <c r="B1" s="8" t="s">
        <v>377</v>
      </c>
    </row>
    <row r="2" spans="1:4" s="12" customFormat="1" ht="39" customHeight="1">
      <c r="A2" s="246" t="s">
        <v>339</v>
      </c>
      <c r="B2" s="246"/>
      <c r="C2" s="246"/>
      <c r="D2" s="246"/>
    </row>
    <row r="3" spans="1:3" s="12" customFormat="1" ht="18" customHeight="1">
      <c r="A3" s="122"/>
      <c r="B3" s="244" t="s">
        <v>360</v>
      </c>
      <c r="C3" s="244"/>
    </row>
    <row r="4" spans="1:3" s="12" customFormat="1" ht="18" customHeight="1">
      <c r="A4" s="235" t="s">
        <v>1</v>
      </c>
      <c r="B4" s="235"/>
      <c r="C4" s="235"/>
    </row>
    <row r="5" spans="1:3" s="12" customFormat="1" ht="18" customHeight="1" thickBot="1">
      <c r="A5" s="236"/>
      <c r="B5" s="236"/>
      <c r="C5" s="13" t="s">
        <v>334</v>
      </c>
    </row>
    <row r="6" spans="1:4" s="12" customFormat="1" ht="18" customHeight="1" thickBot="1">
      <c r="A6" s="14" t="s">
        <v>366</v>
      </c>
      <c r="B6" s="145" t="s">
        <v>3</v>
      </c>
      <c r="C6" s="15" t="s">
        <v>307</v>
      </c>
      <c r="D6" s="15" t="s">
        <v>362</v>
      </c>
    </row>
    <row r="7" spans="1:4" s="18" customFormat="1" ht="18" customHeight="1" thickBot="1">
      <c r="A7" s="16">
        <v>1</v>
      </c>
      <c r="B7" s="146">
        <v>2</v>
      </c>
      <c r="C7" s="17">
        <v>3</v>
      </c>
      <c r="D7" s="17">
        <v>4</v>
      </c>
    </row>
    <row r="8" spans="1:4" s="18" customFormat="1" ht="18" customHeight="1" thickBot="1">
      <c r="A8" s="28" t="s">
        <v>4</v>
      </c>
      <c r="B8" s="126" t="s">
        <v>145</v>
      </c>
      <c r="C8" s="29">
        <f>SUM(C9:C12)</f>
        <v>0</v>
      </c>
      <c r="D8" s="29">
        <f>SUM(D9:D12)</f>
        <v>0</v>
      </c>
    </row>
    <row r="9" spans="1:4" s="18" customFormat="1" ht="27">
      <c r="A9" s="35" t="s">
        <v>65</v>
      </c>
      <c r="B9" s="93" t="s">
        <v>313</v>
      </c>
      <c r="C9" s="30"/>
      <c r="D9" s="30"/>
    </row>
    <row r="10" spans="1:4" s="18" customFormat="1" ht="27">
      <c r="A10" s="36" t="s">
        <v>66</v>
      </c>
      <c r="B10" s="66" t="s">
        <v>314</v>
      </c>
      <c r="C10" s="31"/>
      <c r="D10" s="31"/>
    </row>
    <row r="11" spans="1:4" s="18" customFormat="1" ht="27">
      <c r="A11" s="36" t="s">
        <v>67</v>
      </c>
      <c r="B11" s="66" t="s">
        <v>315</v>
      </c>
      <c r="C11" s="31"/>
      <c r="D11" s="31"/>
    </row>
    <row r="12" spans="1:4" s="18" customFormat="1" ht="18.75">
      <c r="A12" s="36" t="s">
        <v>309</v>
      </c>
      <c r="B12" s="66" t="s">
        <v>316</v>
      </c>
      <c r="C12" s="31"/>
      <c r="D12" s="31"/>
    </row>
    <row r="13" spans="1:4" s="18" customFormat="1" ht="25.5">
      <c r="A13" s="36" t="s">
        <v>79</v>
      </c>
      <c r="B13" s="127" t="s">
        <v>318</v>
      </c>
      <c r="C13" s="32"/>
      <c r="D13" s="32"/>
    </row>
    <row r="14" spans="1:4" s="18" customFormat="1" ht="19.5" thickBot="1">
      <c r="A14" s="37" t="s">
        <v>310</v>
      </c>
      <c r="B14" s="66" t="s">
        <v>317</v>
      </c>
      <c r="C14" s="33"/>
      <c r="D14" s="33"/>
    </row>
    <row r="15" spans="1:4" s="18" customFormat="1" ht="18" customHeight="1" thickBot="1">
      <c r="A15" s="34" t="s">
        <v>5</v>
      </c>
      <c r="B15" s="128" t="s">
        <v>347</v>
      </c>
      <c r="C15" s="29">
        <f>+C16+C17+C18+C19+C20</f>
        <v>0</v>
      </c>
      <c r="D15" s="29">
        <f>+D16+D17+D18+D19+D20</f>
        <v>0</v>
      </c>
    </row>
    <row r="16" spans="1:4" s="18" customFormat="1" ht="18" customHeight="1">
      <c r="A16" s="35" t="s">
        <v>71</v>
      </c>
      <c r="B16" s="93" t="s">
        <v>146</v>
      </c>
      <c r="C16" s="30"/>
      <c r="D16" s="30"/>
    </row>
    <row r="17" spans="1:4" s="18" customFormat="1" ht="18.75">
      <c r="A17" s="36" t="s">
        <v>72</v>
      </c>
      <c r="B17" s="66" t="s">
        <v>147</v>
      </c>
      <c r="C17" s="31"/>
      <c r="D17" s="31"/>
    </row>
    <row r="18" spans="1:4" s="18" customFormat="1" ht="27">
      <c r="A18" s="36" t="s">
        <v>73</v>
      </c>
      <c r="B18" s="66" t="s">
        <v>297</v>
      </c>
      <c r="C18" s="31"/>
      <c r="D18" s="31"/>
    </row>
    <row r="19" spans="1:4" s="18" customFormat="1" ht="27">
      <c r="A19" s="36" t="s">
        <v>74</v>
      </c>
      <c r="B19" s="66" t="s">
        <v>298</v>
      </c>
      <c r="C19" s="31"/>
      <c r="D19" s="31"/>
    </row>
    <row r="20" spans="1:4" s="18" customFormat="1" ht="25.5">
      <c r="A20" s="36" t="s">
        <v>75</v>
      </c>
      <c r="B20" s="27" t="s">
        <v>319</v>
      </c>
      <c r="C20" s="31"/>
      <c r="D20" s="31"/>
    </row>
    <row r="21" spans="1:4" s="18" customFormat="1" ht="19.5" thickBot="1">
      <c r="A21" s="37" t="s">
        <v>84</v>
      </c>
      <c r="B21" s="129" t="s">
        <v>148</v>
      </c>
      <c r="C21" s="38"/>
      <c r="D21" s="38"/>
    </row>
    <row r="22" spans="1:4" s="18" customFormat="1" ht="18" customHeight="1" thickBot="1">
      <c r="A22" s="34" t="s">
        <v>6</v>
      </c>
      <c r="B22" s="130" t="s">
        <v>348</v>
      </c>
      <c r="C22" s="29">
        <f>+C23+C24+C25+C26+C27</f>
        <v>0</v>
      </c>
      <c r="D22" s="29">
        <f>+D23+D24+D25+D26+D27</f>
        <v>0</v>
      </c>
    </row>
    <row r="23" spans="1:4" s="18" customFormat="1" ht="18.75">
      <c r="A23" s="35" t="s">
        <v>54</v>
      </c>
      <c r="B23" s="93" t="s">
        <v>311</v>
      </c>
      <c r="C23" s="30"/>
      <c r="D23" s="30"/>
    </row>
    <row r="24" spans="1:4" s="18" customFormat="1" ht="27">
      <c r="A24" s="36" t="s">
        <v>55</v>
      </c>
      <c r="B24" s="66" t="s">
        <v>149</v>
      </c>
      <c r="C24" s="31"/>
      <c r="D24" s="31"/>
    </row>
    <row r="25" spans="1:4" s="18" customFormat="1" ht="27">
      <c r="A25" s="36" t="s">
        <v>56</v>
      </c>
      <c r="B25" s="66" t="s">
        <v>299</v>
      </c>
      <c r="C25" s="31"/>
      <c r="D25" s="31"/>
    </row>
    <row r="26" spans="1:4" s="18" customFormat="1" ht="27">
      <c r="A26" s="36" t="s">
        <v>57</v>
      </c>
      <c r="B26" s="66" t="s">
        <v>300</v>
      </c>
      <c r="C26" s="31"/>
      <c r="D26" s="31"/>
    </row>
    <row r="27" spans="1:4" s="18" customFormat="1" ht="18.75">
      <c r="A27" s="36" t="s">
        <v>96</v>
      </c>
      <c r="B27" s="66" t="s">
        <v>150</v>
      </c>
      <c r="C27" s="31"/>
      <c r="D27" s="31"/>
    </row>
    <row r="28" spans="1:4" s="18" customFormat="1" ht="18" customHeight="1" thickBot="1">
      <c r="A28" s="37" t="s">
        <v>97</v>
      </c>
      <c r="B28" s="129" t="s">
        <v>151</v>
      </c>
      <c r="C28" s="38"/>
      <c r="D28" s="38"/>
    </row>
    <row r="29" spans="1:4" s="18" customFormat="1" ht="18" customHeight="1" thickBot="1">
      <c r="A29" s="34" t="s">
        <v>98</v>
      </c>
      <c r="B29" s="130" t="s">
        <v>152</v>
      </c>
      <c r="C29" s="29">
        <f>+C30+C33+C34+C35</f>
        <v>0</v>
      </c>
      <c r="D29" s="29">
        <f>+D30+D33+D34+D35</f>
        <v>0</v>
      </c>
    </row>
    <row r="30" spans="1:4" s="18" customFormat="1" ht="18" customHeight="1">
      <c r="A30" s="35" t="s">
        <v>153</v>
      </c>
      <c r="B30" s="93" t="s">
        <v>159</v>
      </c>
      <c r="C30" s="39">
        <f>+C31+C32</f>
        <v>0</v>
      </c>
      <c r="D30" s="39">
        <f>+D31+D32</f>
        <v>0</v>
      </c>
    </row>
    <row r="31" spans="1:4" s="18" customFormat="1" ht="18" customHeight="1">
      <c r="A31" s="36" t="s">
        <v>154</v>
      </c>
      <c r="B31" s="66" t="s">
        <v>321</v>
      </c>
      <c r="C31" s="67"/>
      <c r="D31" s="67"/>
    </row>
    <row r="32" spans="1:4" s="18" customFormat="1" ht="18" customHeight="1">
      <c r="A32" s="36" t="s">
        <v>155</v>
      </c>
      <c r="B32" s="66" t="s">
        <v>322</v>
      </c>
      <c r="C32" s="67"/>
      <c r="D32" s="67"/>
    </row>
    <row r="33" spans="1:4" s="18" customFormat="1" ht="18" customHeight="1">
      <c r="A33" s="36" t="s">
        <v>156</v>
      </c>
      <c r="B33" s="66" t="s">
        <v>323</v>
      </c>
      <c r="C33" s="31"/>
      <c r="D33" s="31"/>
    </row>
    <row r="34" spans="1:4" s="18" customFormat="1" ht="18.75">
      <c r="A34" s="36" t="s">
        <v>157</v>
      </c>
      <c r="B34" s="66" t="s">
        <v>160</v>
      </c>
      <c r="C34" s="31"/>
      <c r="D34" s="31"/>
    </row>
    <row r="35" spans="1:4" s="18" customFormat="1" ht="18" customHeight="1" thickBot="1">
      <c r="A35" s="37" t="s">
        <v>158</v>
      </c>
      <c r="B35" s="129" t="s">
        <v>161</v>
      </c>
      <c r="C35" s="38"/>
      <c r="D35" s="38"/>
    </row>
    <row r="36" spans="1:4" s="18" customFormat="1" ht="18" customHeight="1" thickBot="1">
      <c r="A36" s="34" t="s">
        <v>8</v>
      </c>
      <c r="B36" s="130" t="s">
        <v>162</v>
      </c>
      <c r="C36" s="29">
        <f>SUM(C37:C46)</f>
        <v>0</v>
      </c>
      <c r="D36" s="29">
        <f>SUM(D37:D46)</f>
        <v>2751382</v>
      </c>
    </row>
    <row r="37" spans="1:4" s="18" customFormat="1" ht="18" customHeight="1">
      <c r="A37" s="35" t="s">
        <v>58</v>
      </c>
      <c r="B37" s="93" t="s">
        <v>165</v>
      </c>
      <c r="C37" s="30"/>
      <c r="D37" s="30"/>
    </row>
    <row r="38" spans="1:4" s="18" customFormat="1" ht="18" customHeight="1">
      <c r="A38" s="36" t="s">
        <v>59</v>
      </c>
      <c r="B38" s="66" t="s">
        <v>324</v>
      </c>
      <c r="C38" s="31"/>
      <c r="D38" s="31">
        <v>2751382</v>
      </c>
    </row>
    <row r="39" spans="1:4" s="18" customFormat="1" ht="18" customHeight="1">
      <c r="A39" s="36" t="s">
        <v>60</v>
      </c>
      <c r="B39" s="66" t="s">
        <v>325</v>
      </c>
      <c r="C39" s="31"/>
      <c r="D39" s="31"/>
    </row>
    <row r="40" spans="1:4" s="18" customFormat="1" ht="18" customHeight="1">
      <c r="A40" s="36" t="s">
        <v>100</v>
      </c>
      <c r="B40" s="66" t="s">
        <v>326</v>
      </c>
      <c r="C40" s="31"/>
      <c r="D40" s="31"/>
    </row>
    <row r="41" spans="1:4" s="18" customFormat="1" ht="18" customHeight="1">
      <c r="A41" s="36" t="s">
        <v>101</v>
      </c>
      <c r="B41" s="66" t="s">
        <v>327</v>
      </c>
      <c r="C41" s="31"/>
      <c r="D41" s="31"/>
    </row>
    <row r="42" spans="1:4" s="18" customFormat="1" ht="18" customHeight="1">
      <c r="A42" s="36" t="s">
        <v>102</v>
      </c>
      <c r="B42" s="66" t="s">
        <v>328</v>
      </c>
      <c r="C42" s="31"/>
      <c r="D42" s="31"/>
    </row>
    <row r="43" spans="1:4" s="18" customFormat="1" ht="18" customHeight="1">
      <c r="A43" s="36" t="s">
        <v>103</v>
      </c>
      <c r="B43" s="66" t="s">
        <v>166</v>
      </c>
      <c r="C43" s="31"/>
      <c r="D43" s="31"/>
    </row>
    <row r="44" spans="1:4" s="18" customFormat="1" ht="18" customHeight="1">
      <c r="A44" s="36" t="s">
        <v>104</v>
      </c>
      <c r="B44" s="66" t="s">
        <v>167</v>
      </c>
      <c r="C44" s="31"/>
      <c r="D44" s="31"/>
    </row>
    <row r="45" spans="1:4" s="18" customFormat="1" ht="18" customHeight="1">
      <c r="A45" s="36" t="s">
        <v>163</v>
      </c>
      <c r="B45" s="66" t="s">
        <v>168</v>
      </c>
      <c r="C45" s="31"/>
      <c r="D45" s="31"/>
    </row>
    <row r="46" spans="1:4" s="18" customFormat="1" ht="18" customHeight="1" thickBot="1">
      <c r="A46" s="37" t="s">
        <v>164</v>
      </c>
      <c r="B46" s="129" t="s">
        <v>329</v>
      </c>
      <c r="C46" s="38"/>
      <c r="D46" s="38"/>
    </row>
    <row r="47" spans="1:4" s="18" customFormat="1" ht="18" customHeight="1" thickBot="1">
      <c r="A47" s="34" t="s">
        <v>9</v>
      </c>
      <c r="B47" s="130" t="s">
        <v>169</v>
      </c>
      <c r="C47" s="29">
        <f>SUM(C48:C52)</f>
        <v>0</v>
      </c>
      <c r="D47" s="29">
        <f>SUM(D48:D52)</f>
        <v>0</v>
      </c>
    </row>
    <row r="48" spans="1:4" s="18" customFormat="1" ht="18" customHeight="1">
      <c r="A48" s="35" t="s">
        <v>61</v>
      </c>
      <c r="B48" s="93" t="s">
        <v>173</v>
      </c>
      <c r="C48" s="30"/>
      <c r="D48" s="30"/>
    </row>
    <row r="49" spans="1:4" s="18" customFormat="1" ht="18" customHeight="1">
      <c r="A49" s="36" t="s">
        <v>62</v>
      </c>
      <c r="B49" s="66" t="s">
        <v>174</v>
      </c>
      <c r="C49" s="31"/>
      <c r="D49" s="31"/>
    </row>
    <row r="50" spans="1:4" s="18" customFormat="1" ht="18" customHeight="1">
      <c r="A50" s="36" t="s">
        <v>170</v>
      </c>
      <c r="B50" s="66" t="s">
        <v>175</v>
      </c>
      <c r="C50" s="31"/>
      <c r="D50" s="31"/>
    </row>
    <row r="51" spans="1:4" s="18" customFormat="1" ht="18" customHeight="1">
      <c r="A51" s="36" t="s">
        <v>171</v>
      </c>
      <c r="B51" s="66" t="s">
        <v>176</v>
      </c>
      <c r="C51" s="31"/>
      <c r="D51" s="31"/>
    </row>
    <row r="52" spans="1:4" s="18" customFormat="1" ht="18" customHeight="1" thickBot="1">
      <c r="A52" s="37" t="s">
        <v>172</v>
      </c>
      <c r="B52" s="129" t="s">
        <v>177</v>
      </c>
      <c r="C52" s="38"/>
      <c r="D52" s="38"/>
    </row>
    <row r="53" spans="1:4" s="18" customFormat="1" ht="26.25" thickBot="1">
      <c r="A53" s="34" t="s">
        <v>105</v>
      </c>
      <c r="B53" s="130" t="s">
        <v>320</v>
      </c>
      <c r="C53" s="29">
        <f>SUM(C54:C56)</f>
        <v>0</v>
      </c>
      <c r="D53" s="29">
        <f>SUM(D54:D56)</f>
        <v>0</v>
      </c>
    </row>
    <row r="54" spans="1:4" s="18" customFormat="1" ht="27">
      <c r="A54" s="35" t="s">
        <v>63</v>
      </c>
      <c r="B54" s="93" t="s">
        <v>303</v>
      </c>
      <c r="C54" s="30"/>
      <c r="D54" s="30"/>
    </row>
    <row r="55" spans="1:4" s="18" customFormat="1" ht="27">
      <c r="A55" s="36" t="s">
        <v>64</v>
      </c>
      <c r="B55" s="66" t="s">
        <v>304</v>
      </c>
      <c r="C55" s="31"/>
      <c r="D55" s="31"/>
    </row>
    <row r="56" spans="1:4" s="18" customFormat="1" ht="18.75">
      <c r="A56" s="36" t="s">
        <v>180</v>
      </c>
      <c r="B56" s="66" t="s">
        <v>178</v>
      </c>
      <c r="C56" s="31"/>
      <c r="D56" s="31"/>
    </row>
    <row r="57" spans="1:4" s="18" customFormat="1" ht="19.5" thickBot="1">
      <c r="A57" s="37" t="s">
        <v>181</v>
      </c>
      <c r="B57" s="129" t="s">
        <v>179</v>
      </c>
      <c r="C57" s="38"/>
      <c r="D57" s="38"/>
    </row>
    <row r="58" spans="1:4" s="18" customFormat="1" ht="18" customHeight="1" thickBot="1">
      <c r="A58" s="34" t="s">
        <v>11</v>
      </c>
      <c r="B58" s="128" t="s">
        <v>182</v>
      </c>
      <c r="C58" s="29">
        <f>SUM(C59:C61)</f>
        <v>0</v>
      </c>
      <c r="D58" s="29">
        <f>SUM(D59:D61)</f>
        <v>0</v>
      </c>
    </row>
    <row r="59" spans="1:4" s="18" customFormat="1" ht="27">
      <c r="A59" s="35" t="s">
        <v>106</v>
      </c>
      <c r="B59" s="93" t="s">
        <v>305</v>
      </c>
      <c r="C59" s="31"/>
      <c r="D59" s="31"/>
    </row>
    <row r="60" spans="1:4" s="18" customFormat="1" ht="18.75">
      <c r="A60" s="36" t="s">
        <v>107</v>
      </c>
      <c r="B60" s="66" t="s">
        <v>306</v>
      </c>
      <c r="C60" s="31"/>
      <c r="D60" s="31"/>
    </row>
    <row r="61" spans="1:4" s="18" customFormat="1" ht="18.75">
      <c r="A61" s="36" t="s">
        <v>125</v>
      </c>
      <c r="B61" s="66" t="s">
        <v>184</v>
      </c>
      <c r="C61" s="31"/>
      <c r="D61" s="31"/>
    </row>
    <row r="62" spans="1:4" s="18" customFormat="1" ht="19.5" thickBot="1">
      <c r="A62" s="37" t="s">
        <v>183</v>
      </c>
      <c r="B62" s="129" t="s">
        <v>185</v>
      </c>
      <c r="C62" s="31"/>
      <c r="D62" s="31"/>
    </row>
    <row r="63" spans="1:4" s="18" customFormat="1" ht="19.5" thickBot="1">
      <c r="A63" s="34" t="s">
        <v>12</v>
      </c>
      <c r="B63" s="130" t="s">
        <v>186</v>
      </c>
      <c r="C63" s="29">
        <f>+C8+C15+C22+C29+C36+C47+C53+C58</f>
        <v>0</v>
      </c>
      <c r="D63" s="29">
        <f>+D8+D15+D22+D29+D36+D47+D53+D58</f>
        <v>2751382</v>
      </c>
    </row>
    <row r="64" spans="1:4" s="18" customFormat="1" ht="18" customHeight="1" thickBot="1">
      <c r="A64" s="40" t="s">
        <v>288</v>
      </c>
      <c r="B64" s="128" t="s">
        <v>349</v>
      </c>
      <c r="C64" s="29">
        <f>SUM(C65:C67)</f>
        <v>0</v>
      </c>
      <c r="D64" s="29">
        <f>SUM(D65:D67)</f>
        <v>0</v>
      </c>
    </row>
    <row r="65" spans="1:4" s="18" customFormat="1" ht="18" customHeight="1">
      <c r="A65" s="35" t="s">
        <v>215</v>
      </c>
      <c r="B65" s="93" t="s">
        <v>187</v>
      </c>
      <c r="C65" s="31"/>
      <c r="D65" s="31"/>
    </row>
    <row r="66" spans="1:4" s="18" customFormat="1" ht="27">
      <c r="A66" s="36" t="s">
        <v>224</v>
      </c>
      <c r="B66" s="66" t="s">
        <v>188</v>
      </c>
      <c r="C66" s="31"/>
      <c r="D66" s="31"/>
    </row>
    <row r="67" spans="1:4" s="18" customFormat="1" ht="19.5" thickBot="1">
      <c r="A67" s="37" t="s">
        <v>225</v>
      </c>
      <c r="B67" s="131" t="s">
        <v>189</v>
      </c>
      <c r="C67" s="31"/>
      <c r="D67" s="31"/>
    </row>
    <row r="68" spans="1:4" s="18" customFormat="1" ht="18" customHeight="1" thickBot="1">
      <c r="A68" s="40" t="s">
        <v>190</v>
      </c>
      <c r="B68" s="128" t="s">
        <v>191</v>
      </c>
      <c r="C68" s="29">
        <f>SUM(C69:C72)</f>
        <v>0</v>
      </c>
      <c r="D68" s="29">
        <f>SUM(D69:D72)</f>
        <v>0</v>
      </c>
    </row>
    <row r="69" spans="1:4" s="18" customFormat="1" ht="18.75">
      <c r="A69" s="35" t="s">
        <v>88</v>
      </c>
      <c r="B69" s="93" t="s">
        <v>192</v>
      </c>
      <c r="C69" s="31"/>
      <c r="D69" s="31"/>
    </row>
    <row r="70" spans="1:4" s="18" customFormat="1" ht="18.75">
      <c r="A70" s="36" t="s">
        <v>89</v>
      </c>
      <c r="B70" s="66" t="s">
        <v>193</v>
      </c>
      <c r="C70" s="31"/>
      <c r="D70" s="31"/>
    </row>
    <row r="71" spans="1:4" s="18" customFormat="1" ht="18.75">
      <c r="A71" s="36" t="s">
        <v>216</v>
      </c>
      <c r="B71" s="66" t="s">
        <v>194</v>
      </c>
      <c r="C71" s="31"/>
      <c r="D71" s="31"/>
    </row>
    <row r="72" spans="1:4" s="18" customFormat="1" ht="19.5" thickBot="1">
      <c r="A72" s="37" t="s">
        <v>217</v>
      </c>
      <c r="B72" s="129" t="s">
        <v>195</v>
      </c>
      <c r="C72" s="31"/>
      <c r="D72" s="31"/>
    </row>
    <row r="73" spans="1:4" s="18" customFormat="1" ht="18" customHeight="1" thickBot="1">
      <c r="A73" s="40" t="s">
        <v>196</v>
      </c>
      <c r="B73" s="128" t="s">
        <v>197</v>
      </c>
      <c r="C73" s="29">
        <f>SUM(C74:C75)</f>
        <v>132758</v>
      </c>
      <c r="D73" s="29">
        <f>SUM(D74:D75)</f>
        <v>204857</v>
      </c>
    </row>
    <row r="74" spans="1:4" s="18" customFormat="1" ht="18" customHeight="1">
      <c r="A74" s="35" t="s">
        <v>218</v>
      </c>
      <c r="B74" s="93" t="s">
        <v>198</v>
      </c>
      <c r="C74" s="31">
        <v>132758</v>
      </c>
      <c r="D74" s="31">
        <v>204857</v>
      </c>
    </row>
    <row r="75" spans="1:4" s="18" customFormat="1" ht="18" customHeight="1" thickBot="1">
      <c r="A75" s="37" t="s">
        <v>219</v>
      </c>
      <c r="B75" s="93" t="s">
        <v>354</v>
      </c>
      <c r="C75" s="31">
        <v>0</v>
      </c>
      <c r="D75" s="31">
        <v>0</v>
      </c>
    </row>
    <row r="76" spans="1:4" s="18" customFormat="1" ht="18" customHeight="1" thickBot="1">
      <c r="A76" s="40" t="s">
        <v>199</v>
      </c>
      <c r="B76" s="128" t="s">
        <v>200</v>
      </c>
      <c r="C76" s="29">
        <f>SUM(C77:C79)</f>
        <v>69581070</v>
      </c>
      <c r="D76" s="29">
        <f>SUM(D77:D79)</f>
        <v>70155035</v>
      </c>
    </row>
    <row r="77" spans="1:2" s="18" customFormat="1" ht="18" customHeight="1">
      <c r="A77" s="35" t="s">
        <v>220</v>
      </c>
      <c r="B77" s="93" t="s">
        <v>335</v>
      </c>
    </row>
    <row r="78" spans="1:4" s="18" customFormat="1" ht="18" customHeight="1">
      <c r="A78" s="36" t="s">
        <v>221</v>
      </c>
      <c r="B78" s="66" t="s">
        <v>201</v>
      </c>
      <c r="C78" s="31"/>
      <c r="D78" s="31"/>
    </row>
    <row r="79" spans="1:4" s="18" customFormat="1" ht="18" customHeight="1" thickBot="1">
      <c r="A79" s="37" t="s">
        <v>222</v>
      </c>
      <c r="B79" s="129" t="s">
        <v>346</v>
      </c>
      <c r="C79" s="31">
        <v>69581070</v>
      </c>
      <c r="D79" s="31">
        <v>70155035</v>
      </c>
    </row>
    <row r="80" spans="1:4" s="18" customFormat="1" ht="18" customHeight="1" thickBot="1">
      <c r="A80" s="40" t="s">
        <v>203</v>
      </c>
      <c r="B80" s="128" t="s">
        <v>223</v>
      </c>
      <c r="C80" s="29">
        <f>SUM(C81:C84)</f>
        <v>0</v>
      </c>
      <c r="D80" s="29">
        <f>SUM(D81:D84)</f>
        <v>0</v>
      </c>
    </row>
    <row r="81" spans="1:4" s="18" customFormat="1" ht="18" customHeight="1">
      <c r="A81" s="41" t="s">
        <v>204</v>
      </c>
      <c r="B81" s="93" t="s">
        <v>205</v>
      </c>
      <c r="C81" s="31"/>
      <c r="D81" s="31"/>
    </row>
    <row r="82" spans="1:4" s="18" customFormat="1" ht="30">
      <c r="A82" s="42" t="s">
        <v>206</v>
      </c>
      <c r="B82" s="66" t="s">
        <v>207</v>
      </c>
      <c r="C82" s="31"/>
      <c r="D82" s="31"/>
    </row>
    <row r="83" spans="1:4" s="18" customFormat="1" ht="20.25" customHeight="1">
      <c r="A83" s="42" t="s">
        <v>208</v>
      </c>
      <c r="B83" s="66" t="s">
        <v>209</v>
      </c>
      <c r="C83" s="31"/>
      <c r="D83" s="31"/>
    </row>
    <row r="84" spans="1:4" s="18" customFormat="1" ht="18" customHeight="1" thickBot="1">
      <c r="A84" s="43" t="s">
        <v>210</v>
      </c>
      <c r="B84" s="129" t="s">
        <v>211</v>
      </c>
      <c r="C84" s="31"/>
      <c r="D84" s="31"/>
    </row>
    <row r="85" spans="1:4" s="18" customFormat="1" ht="18" customHeight="1" thickBot="1">
      <c r="A85" s="40" t="s">
        <v>212</v>
      </c>
      <c r="B85" s="128" t="s">
        <v>345</v>
      </c>
      <c r="C85" s="44"/>
      <c r="D85" s="44"/>
    </row>
    <row r="86" spans="1:4" s="18" customFormat="1" ht="19.5" thickBot="1">
      <c r="A86" s="40" t="s">
        <v>213</v>
      </c>
      <c r="B86" s="132" t="s">
        <v>214</v>
      </c>
      <c r="C86" s="29">
        <f>+C64+C68+C73+C76+C80+C85</f>
        <v>69713828</v>
      </c>
      <c r="D86" s="29">
        <f>+D64+D68+D73+D76+D80+D85</f>
        <v>70359892</v>
      </c>
    </row>
    <row r="87" spans="1:4" s="18" customFormat="1" ht="18" customHeight="1" thickBot="1">
      <c r="A87" s="45" t="s">
        <v>226</v>
      </c>
      <c r="B87" s="133" t="s">
        <v>293</v>
      </c>
      <c r="C87" s="29">
        <f>+C63+C86</f>
        <v>69713828</v>
      </c>
      <c r="D87" s="29">
        <f>+D63+D86</f>
        <v>73111274</v>
      </c>
    </row>
    <row r="88" spans="1:4" s="18" customFormat="1" ht="19.5" thickBot="1">
      <c r="A88" s="46"/>
      <c r="B88" s="134"/>
      <c r="C88" s="47"/>
      <c r="D88" s="47"/>
    </row>
    <row r="89" spans="1:4" s="12" customFormat="1" ht="18" customHeight="1" thickBot="1">
      <c r="A89" s="123" t="s">
        <v>36</v>
      </c>
      <c r="B89" s="135"/>
      <c r="C89" s="124"/>
      <c r="D89" s="124"/>
    </row>
    <row r="90" spans="1:4" s="19" customFormat="1" ht="18" customHeight="1" thickBot="1">
      <c r="A90" s="34" t="s">
        <v>4</v>
      </c>
      <c r="B90" s="136" t="s">
        <v>343</v>
      </c>
      <c r="C90" s="125">
        <f>SUM(C91:C95)</f>
        <v>69332828</v>
      </c>
      <c r="D90" s="125">
        <f>SUM(D91:D95)</f>
        <v>72238274</v>
      </c>
    </row>
    <row r="91" spans="1:4" s="12" customFormat="1" ht="18" customHeight="1">
      <c r="A91" s="35" t="s">
        <v>65</v>
      </c>
      <c r="B91" s="137" t="s">
        <v>32</v>
      </c>
      <c r="C91" s="30">
        <v>45306828</v>
      </c>
      <c r="D91" s="30">
        <v>44495303</v>
      </c>
    </row>
    <row r="92" spans="1:4" s="18" customFormat="1" ht="18" customHeight="1">
      <c r="A92" s="36" t="s">
        <v>66</v>
      </c>
      <c r="B92" s="68" t="s">
        <v>108</v>
      </c>
      <c r="C92" s="30">
        <v>8700000</v>
      </c>
      <c r="D92" s="30">
        <v>8904509</v>
      </c>
    </row>
    <row r="93" spans="1:4" s="12" customFormat="1" ht="18" customHeight="1">
      <c r="A93" s="36" t="s">
        <v>67</v>
      </c>
      <c r="B93" s="68" t="s">
        <v>87</v>
      </c>
      <c r="C93" s="30">
        <v>15326000</v>
      </c>
      <c r="D93" s="30">
        <v>18838462</v>
      </c>
    </row>
    <row r="94" spans="1:4" s="12" customFormat="1" ht="18" customHeight="1">
      <c r="A94" s="36" t="s">
        <v>68</v>
      </c>
      <c r="B94" s="138" t="s">
        <v>109</v>
      </c>
      <c r="C94" s="30">
        <v>0</v>
      </c>
      <c r="D94" s="30">
        <v>0</v>
      </c>
    </row>
    <row r="95" spans="1:4" s="12" customFormat="1" ht="18" customHeight="1">
      <c r="A95" s="36" t="s">
        <v>79</v>
      </c>
      <c r="B95" s="139" t="s">
        <v>110</v>
      </c>
      <c r="C95" s="38">
        <f>SUM(C96:C105)</f>
        <v>0</v>
      </c>
      <c r="D95" s="38">
        <f>SUM(D96:D105)</f>
        <v>0</v>
      </c>
    </row>
    <row r="96" spans="1:4" s="12" customFormat="1" ht="18" customHeight="1">
      <c r="A96" s="36" t="s">
        <v>69</v>
      </c>
      <c r="B96" s="68" t="s">
        <v>229</v>
      </c>
      <c r="C96" s="30"/>
      <c r="D96" s="30"/>
    </row>
    <row r="97" spans="1:4" s="12" customFormat="1" ht="18" customHeight="1">
      <c r="A97" s="36" t="s">
        <v>70</v>
      </c>
      <c r="B97" s="70" t="s">
        <v>230</v>
      </c>
      <c r="C97" s="30"/>
      <c r="D97" s="30"/>
    </row>
    <row r="98" spans="1:4" s="12" customFormat="1" ht="18" customHeight="1">
      <c r="A98" s="36" t="s">
        <v>80</v>
      </c>
      <c r="B98" s="68" t="s">
        <v>231</v>
      </c>
      <c r="C98" s="30"/>
      <c r="D98" s="30"/>
    </row>
    <row r="99" spans="1:4" s="12" customFormat="1" ht="18" customHeight="1">
      <c r="A99" s="36" t="s">
        <v>81</v>
      </c>
      <c r="B99" s="68" t="s">
        <v>350</v>
      </c>
      <c r="C99" s="30"/>
      <c r="D99" s="30"/>
    </row>
    <row r="100" spans="1:4" s="12" customFormat="1" ht="18" customHeight="1">
      <c r="A100" s="36" t="s">
        <v>82</v>
      </c>
      <c r="B100" s="70" t="s">
        <v>233</v>
      </c>
      <c r="C100" s="30"/>
      <c r="D100" s="30"/>
    </row>
    <row r="101" spans="1:4" s="12" customFormat="1" ht="18" customHeight="1">
      <c r="A101" s="36" t="s">
        <v>83</v>
      </c>
      <c r="B101" s="70" t="s">
        <v>234</v>
      </c>
      <c r="C101" s="30"/>
      <c r="D101" s="30"/>
    </row>
    <row r="102" spans="1:4" s="12" customFormat="1" ht="18" customHeight="1">
      <c r="A102" s="36" t="s">
        <v>85</v>
      </c>
      <c r="B102" s="68" t="s">
        <v>351</v>
      </c>
      <c r="C102" s="30"/>
      <c r="D102" s="30"/>
    </row>
    <row r="103" spans="1:4" s="12" customFormat="1" ht="18" customHeight="1">
      <c r="A103" s="55" t="s">
        <v>111</v>
      </c>
      <c r="B103" s="71" t="s">
        <v>236</v>
      </c>
      <c r="C103" s="30"/>
      <c r="D103" s="30"/>
    </row>
    <row r="104" spans="1:4" s="12" customFormat="1" ht="18" customHeight="1">
      <c r="A104" s="36" t="s">
        <v>227</v>
      </c>
      <c r="B104" s="71" t="s">
        <v>237</v>
      </c>
      <c r="C104" s="30"/>
      <c r="D104" s="30"/>
    </row>
    <row r="105" spans="1:4" s="12" customFormat="1" ht="18" customHeight="1" thickBot="1">
      <c r="A105" s="56" t="s">
        <v>228</v>
      </c>
      <c r="B105" s="72" t="s">
        <v>238</v>
      </c>
      <c r="C105" s="30"/>
      <c r="D105" s="30"/>
    </row>
    <row r="106" spans="1:4" s="12" customFormat="1" ht="18" customHeight="1" thickBot="1">
      <c r="A106" s="34" t="s">
        <v>5</v>
      </c>
      <c r="B106" s="140" t="s">
        <v>344</v>
      </c>
      <c r="C106" s="29">
        <f>+C107+C109+C111</f>
        <v>381000</v>
      </c>
      <c r="D106" s="29">
        <f>+D107+D109+D111</f>
        <v>873000</v>
      </c>
    </row>
    <row r="107" spans="1:4" s="12" customFormat="1" ht="18" customHeight="1">
      <c r="A107" s="35" t="s">
        <v>71</v>
      </c>
      <c r="B107" s="68" t="s">
        <v>124</v>
      </c>
      <c r="C107" s="30">
        <v>381000</v>
      </c>
      <c r="D107" s="30">
        <v>873000</v>
      </c>
    </row>
    <row r="108" spans="1:4" s="12" customFormat="1" ht="18" customHeight="1">
      <c r="A108" s="35" t="s">
        <v>72</v>
      </c>
      <c r="B108" s="71" t="s">
        <v>242</v>
      </c>
      <c r="C108" s="30"/>
      <c r="D108" s="30"/>
    </row>
    <row r="109" spans="1:4" s="12" customFormat="1" ht="18" customHeight="1">
      <c r="A109" s="35" t="s">
        <v>73</v>
      </c>
      <c r="B109" s="71" t="s">
        <v>112</v>
      </c>
      <c r="C109" s="30"/>
      <c r="D109" s="30"/>
    </row>
    <row r="110" spans="1:4" s="12" customFormat="1" ht="18" customHeight="1">
      <c r="A110" s="35" t="s">
        <v>74</v>
      </c>
      <c r="B110" s="71" t="s">
        <v>243</v>
      </c>
      <c r="C110" s="30"/>
      <c r="D110" s="30"/>
    </row>
    <row r="111" spans="1:4" s="12" customFormat="1" ht="18" customHeight="1">
      <c r="A111" s="35" t="s">
        <v>75</v>
      </c>
      <c r="B111" s="141" t="s">
        <v>126</v>
      </c>
      <c r="C111" s="57">
        <f>SUM(C112:C119)</f>
        <v>0</v>
      </c>
      <c r="D111" s="57">
        <f>SUM(D112:D119)</f>
        <v>0</v>
      </c>
    </row>
    <row r="112" spans="1:4" s="12" customFormat="1" ht="25.5">
      <c r="A112" s="35" t="s">
        <v>84</v>
      </c>
      <c r="B112" s="142" t="s">
        <v>301</v>
      </c>
      <c r="C112" s="30"/>
      <c r="D112" s="30"/>
    </row>
    <row r="113" spans="1:4" s="12" customFormat="1" ht="25.5">
      <c r="A113" s="35" t="s">
        <v>86</v>
      </c>
      <c r="B113" s="75" t="s">
        <v>248</v>
      </c>
      <c r="C113" s="30"/>
      <c r="D113" s="30"/>
    </row>
    <row r="114" spans="1:4" s="12" customFormat="1" ht="25.5">
      <c r="A114" s="35" t="s">
        <v>113</v>
      </c>
      <c r="B114" s="68" t="s">
        <v>232</v>
      </c>
      <c r="C114" s="30"/>
      <c r="D114" s="30"/>
    </row>
    <row r="115" spans="1:4" s="12" customFormat="1" ht="18.75">
      <c r="A115" s="35" t="s">
        <v>114</v>
      </c>
      <c r="B115" s="68" t="s">
        <v>247</v>
      </c>
      <c r="C115" s="30"/>
      <c r="D115" s="30"/>
    </row>
    <row r="116" spans="1:4" s="12" customFormat="1" ht="18.75">
      <c r="A116" s="35" t="s">
        <v>115</v>
      </c>
      <c r="B116" s="68" t="s">
        <v>246</v>
      </c>
      <c r="C116" s="30"/>
      <c r="D116" s="30"/>
    </row>
    <row r="117" spans="1:4" s="12" customFormat="1" ht="25.5">
      <c r="A117" s="35" t="s">
        <v>239</v>
      </c>
      <c r="B117" s="68" t="s">
        <v>235</v>
      </c>
      <c r="C117" s="30"/>
      <c r="D117" s="30"/>
    </row>
    <row r="118" spans="1:4" s="12" customFormat="1" ht="18.75">
      <c r="A118" s="35" t="s">
        <v>240</v>
      </c>
      <c r="B118" s="68" t="s">
        <v>245</v>
      </c>
      <c r="C118" s="30"/>
      <c r="D118" s="30"/>
    </row>
    <row r="119" spans="1:4" s="12" customFormat="1" ht="26.25" thickBot="1">
      <c r="A119" s="55" t="s">
        <v>241</v>
      </c>
      <c r="B119" s="68" t="s">
        <v>244</v>
      </c>
      <c r="C119" s="30"/>
      <c r="D119" s="30"/>
    </row>
    <row r="120" spans="1:4" s="12" customFormat="1" ht="18" customHeight="1" thickBot="1">
      <c r="A120" s="34" t="s">
        <v>6</v>
      </c>
      <c r="B120" s="130" t="s">
        <v>249</v>
      </c>
      <c r="C120" s="29">
        <f>+C121+C122</f>
        <v>0</v>
      </c>
      <c r="D120" s="29">
        <f>+D121+D122</f>
        <v>0</v>
      </c>
    </row>
    <row r="121" spans="1:4" s="12" customFormat="1" ht="18" customHeight="1">
      <c r="A121" s="35" t="s">
        <v>54</v>
      </c>
      <c r="B121" s="75" t="s">
        <v>37</v>
      </c>
      <c r="C121" s="30"/>
      <c r="D121" s="30"/>
    </row>
    <row r="122" spans="1:4" s="12" customFormat="1" ht="18" customHeight="1" thickBot="1">
      <c r="A122" s="37" t="s">
        <v>55</v>
      </c>
      <c r="B122" s="71" t="s">
        <v>38</v>
      </c>
      <c r="C122" s="30"/>
      <c r="D122" s="30"/>
    </row>
    <row r="123" spans="1:4" s="12" customFormat="1" ht="18" customHeight="1" thickBot="1">
      <c r="A123" s="34" t="s">
        <v>7</v>
      </c>
      <c r="B123" s="130" t="s">
        <v>250</v>
      </c>
      <c r="C123" s="29">
        <f>+C90+C106+C120</f>
        <v>69713828</v>
      </c>
      <c r="D123" s="29">
        <f>+D90+D106+D120</f>
        <v>73111274</v>
      </c>
    </row>
    <row r="124" spans="1:4" s="12" customFormat="1" ht="18" customHeight="1" thickBot="1">
      <c r="A124" s="34" t="s">
        <v>8</v>
      </c>
      <c r="B124" s="130" t="s">
        <v>352</v>
      </c>
      <c r="C124" s="29">
        <f>+C125+C126+C127</f>
        <v>0</v>
      </c>
      <c r="D124" s="29">
        <f>+D125+D126+D127</f>
        <v>0</v>
      </c>
    </row>
    <row r="125" spans="1:4" s="12" customFormat="1" ht="18" customHeight="1">
      <c r="A125" s="35" t="s">
        <v>58</v>
      </c>
      <c r="B125" s="75" t="s">
        <v>251</v>
      </c>
      <c r="C125" s="30"/>
      <c r="D125" s="30"/>
    </row>
    <row r="126" spans="1:4" s="12" customFormat="1" ht="18" customHeight="1">
      <c r="A126" s="35" t="s">
        <v>59</v>
      </c>
      <c r="B126" s="75" t="s">
        <v>353</v>
      </c>
      <c r="C126" s="30"/>
      <c r="D126" s="30"/>
    </row>
    <row r="127" spans="1:4" s="12" customFormat="1" ht="18" customHeight="1" thickBot="1">
      <c r="A127" s="55" t="s">
        <v>60</v>
      </c>
      <c r="B127" s="143" t="s">
        <v>252</v>
      </c>
      <c r="C127" s="30"/>
      <c r="D127" s="30"/>
    </row>
    <row r="128" spans="1:4" s="12" customFormat="1" ht="18" customHeight="1" thickBot="1">
      <c r="A128" s="34" t="s">
        <v>9</v>
      </c>
      <c r="B128" s="130" t="s">
        <v>287</v>
      </c>
      <c r="C128" s="29">
        <f>+C129+C130+C131+C132</f>
        <v>0</v>
      </c>
      <c r="D128" s="29">
        <f>+D129+D130+D131+D132</f>
        <v>0</v>
      </c>
    </row>
    <row r="129" spans="1:4" s="12" customFormat="1" ht="18" customHeight="1">
      <c r="A129" s="35" t="s">
        <v>61</v>
      </c>
      <c r="B129" s="75" t="s">
        <v>253</v>
      </c>
      <c r="C129" s="30"/>
      <c r="D129" s="30"/>
    </row>
    <row r="130" spans="1:4" s="12" customFormat="1" ht="18" customHeight="1">
      <c r="A130" s="35" t="s">
        <v>62</v>
      </c>
      <c r="B130" s="75" t="s">
        <v>254</v>
      </c>
      <c r="C130" s="30"/>
      <c r="D130" s="30"/>
    </row>
    <row r="131" spans="1:4" s="12" customFormat="1" ht="18" customHeight="1">
      <c r="A131" s="35" t="s">
        <v>170</v>
      </c>
      <c r="B131" s="75" t="s">
        <v>255</v>
      </c>
      <c r="C131" s="30"/>
      <c r="D131" s="30"/>
    </row>
    <row r="132" spans="1:4" s="12" customFormat="1" ht="18" customHeight="1" thickBot="1">
      <c r="A132" s="55" t="s">
        <v>171</v>
      </c>
      <c r="B132" s="143" t="s">
        <v>256</v>
      </c>
      <c r="C132" s="30"/>
      <c r="D132" s="30"/>
    </row>
    <row r="133" spans="1:4" s="12" customFormat="1" ht="18" customHeight="1" thickBot="1">
      <c r="A133" s="34" t="s">
        <v>10</v>
      </c>
      <c r="B133" s="130" t="s">
        <v>257</v>
      </c>
      <c r="C133" s="29">
        <f>SUM(C134:C137)</f>
        <v>0</v>
      </c>
      <c r="D133" s="29">
        <f>SUM(D134:D137)</f>
        <v>0</v>
      </c>
    </row>
    <row r="134" spans="1:4" s="12" customFormat="1" ht="18" customHeight="1">
      <c r="A134" s="35" t="s">
        <v>63</v>
      </c>
      <c r="B134" s="75" t="s">
        <v>258</v>
      </c>
      <c r="C134" s="30"/>
      <c r="D134" s="30"/>
    </row>
    <row r="135" spans="1:4" s="12" customFormat="1" ht="18" customHeight="1">
      <c r="A135" s="35" t="s">
        <v>64</v>
      </c>
      <c r="B135" s="75" t="s">
        <v>267</v>
      </c>
      <c r="C135" s="30"/>
      <c r="D135" s="30"/>
    </row>
    <row r="136" spans="1:4" s="12" customFormat="1" ht="18" customHeight="1">
      <c r="A136" s="35" t="s">
        <v>180</v>
      </c>
      <c r="B136" s="75" t="s">
        <v>259</v>
      </c>
      <c r="C136" s="30"/>
      <c r="D136" s="30"/>
    </row>
    <row r="137" spans="1:4" s="12" customFormat="1" ht="18" customHeight="1" thickBot="1">
      <c r="A137" s="55" t="s">
        <v>181</v>
      </c>
      <c r="B137" s="143" t="s">
        <v>312</v>
      </c>
      <c r="C137" s="30"/>
      <c r="D137" s="30"/>
    </row>
    <row r="138" spans="1:4" s="12" customFormat="1" ht="18" customHeight="1" thickBot="1">
      <c r="A138" s="34" t="s">
        <v>11</v>
      </c>
      <c r="B138" s="130" t="s">
        <v>260</v>
      </c>
      <c r="C138" s="58">
        <f>SUM(C139:C142)</f>
        <v>0</v>
      </c>
      <c r="D138" s="58">
        <f>SUM(D139:D142)</f>
        <v>0</v>
      </c>
    </row>
    <row r="139" spans="1:4" s="12" customFormat="1" ht="18" customHeight="1">
      <c r="A139" s="35" t="s">
        <v>106</v>
      </c>
      <c r="B139" s="75" t="s">
        <v>261</v>
      </c>
      <c r="C139" s="30"/>
      <c r="D139" s="30"/>
    </row>
    <row r="140" spans="1:4" s="12" customFormat="1" ht="18" customHeight="1">
      <c r="A140" s="35" t="s">
        <v>107</v>
      </c>
      <c r="B140" s="75" t="s">
        <v>262</v>
      </c>
      <c r="C140" s="30"/>
      <c r="D140" s="30"/>
    </row>
    <row r="141" spans="1:4" s="12" customFormat="1" ht="18" customHeight="1">
      <c r="A141" s="35" t="s">
        <v>125</v>
      </c>
      <c r="B141" s="75" t="s">
        <v>263</v>
      </c>
      <c r="C141" s="30"/>
      <c r="D141" s="30"/>
    </row>
    <row r="142" spans="1:4" s="12" customFormat="1" ht="18" customHeight="1" thickBot="1">
      <c r="A142" s="35" t="s">
        <v>183</v>
      </c>
      <c r="B142" s="75" t="s">
        <v>264</v>
      </c>
      <c r="C142" s="30"/>
      <c r="D142" s="30"/>
    </row>
    <row r="143" spans="1:4" s="12" customFormat="1" ht="18" customHeight="1" thickBot="1">
      <c r="A143" s="34" t="s">
        <v>12</v>
      </c>
      <c r="B143" s="130" t="s">
        <v>265</v>
      </c>
      <c r="C143" s="59">
        <f>+C124+C128+C133+C138</f>
        <v>0</v>
      </c>
      <c r="D143" s="59">
        <f>+D124+D128+D133+D138</f>
        <v>0</v>
      </c>
    </row>
    <row r="144" spans="1:4" s="12" customFormat="1" ht="18" customHeight="1" thickBot="1">
      <c r="A144" s="60" t="s">
        <v>13</v>
      </c>
      <c r="B144" s="144" t="s">
        <v>266</v>
      </c>
      <c r="C144" s="59">
        <f>+C123+C143</f>
        <v>69713828</v>
      </c>
      <c r="D144" s="59">
        <f>+D123+D143</f>
        <v>73111274</v>
      </c>
    </row>
    <row r="145" spans="1:4" s="12" customFormat="1" ht="18" customHeight="1" thickBot="1">
      <c r="A145" s="61"/>
      <c r="B145" s="62"/>
      <c r="C145" s="48"/>
      <c r="D145" s="48"/>
    </row>
    <row r="146" spans="1:6" s="12" customFormat="1" ht="18" customHeight="1" thickBot="1">
      <c r="A146" s="63" t="s">
        <v>330</v>
      </c>
      <c r="B146" s="64"/>
      <c r="C146" s="65">
        <v>12</v>
      </c>
      <c r="D146" s="65">
        <v>13</v>
      </c>
      <c r="E146" s="20"/>
      <c r="F146" s="20"/>
    </row>
    <row r="147" spans="1:4" s="18" customFormat="1" ht="18" customHeight="1" thickBot="1">
      <c r="A147" s="63" t="s">
        <v>121</v>
      </c>
      <c r="B147" s="64"/>
      <c r="C147" s="65"/>
      <c r="D147" s="65"/>
    </row>
    <row r="148" spans="3:4" s="12" customFormat="1" ht="18" customHeight="1">
      <c r="C148" s="21"/>
      <c r="D148" s="21"/>
    </row>
  </sheetData>
  <sheetProtection/>
  <mergeCells count="4">
    <mergeCell ref="A2:D2"/>
    <mergeCell ref="B3:C3"/>
    <mergeCell ref="A4:C4"/>
    <mergeCell ref="A5:B5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&amp;14Nagymányok Város Önkormányzata&amp;12
&amp;10
&amp;R&amp;"Times New Roman CE,Félkövér dőlt"&amp;11 9.3.1. melléklet az 1/2018. (III.6.) önkormányzati rendelethez</oddHeader>
  </headerFooter>
  <rowBreaks count="1" manualBreakCount="1">
    <brk id="8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Kásler Anikó</cp:lastModifiedBy>
  <cp:lastPrinted>2019-06-03T08:53:37Z</cp:lastPrinted>
  <dcterms:created xsi:type="dcterms:W3CDTF">1999-10-30T10:30:45Z</dcterms:created>
  <dcterms:modified xsi:type="dcterms:W3CDTF">2019-06-03T09:01:19Z</dcterms:modified>
  <cp:category/>
  <cp:version/>
  <cp:contentType/>
  <cp:contentStatus/>
</cp:coreProperties>
</file>