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5" firstSheet="7" activeTab="12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-9. melléklet" sheetId="10" r:id="rId10"/>
    <sheet name="10.Műk.célra átv. 11. felha c." sheetId="11" r:id="rId11"/>
    <sheet name="12 .Kisr.egyéb műk tám.fel.átad" sheetId="12" r:id="rId12"/>
    <sheet name="13.kisr. Ellátott jutt. " sheetId="13" r:id="rId13"/>
    <sheet name="14. stabilitás" sheetId="14" r:id="rId14"/>
    <sheet name="15. likv." sheetId="15" r:id="rId15"/>
    <sheet name="Munka1" sheetId="16" r:id="rId16"/>
  </sheets>
  <definedNames>
    <definedName name="Excel_BuiltIn__FilterDatabase_2">' 2a.Kisr.önk bevétel'!$C$3:$C$52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tám.fel.átad'!$A$1:$C$12</definedName>
    <definedName name="Excel_BuiltIn_Print_Area_18">"$#HIV!.$#HIV!$#HIV!:$#HIV!$#HIV!"</definedName>
    <definedName name="Excel_BuiltIn_Print_Area_20">#REF!</definedName>
    <definedName name="Excel_BuiltIn_Print_Area_4">'2b.kisr.önk kiadás'!$D$1:$D$40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bevétel'!$A$4:$IM$4</definedName>
    <definedName name="Excel_BuiltIn_Print_Titles_23_1">#REF!</definedName>
    <definedName name="Excel_BuiltIn_Print_Titles_25">#REF!</definedName>
    <definedName name="Excel_BuiltIn_Print_Titles_3_1">' 2a.Kisr.önk bevétel'!$A$4:$IG$4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1">' 2a.Kisr.önk bevétel'!$A$1:$E$62</definedName>
    <definedName name="_xlnm.Print_Area" localSheetId="0">'1.KisrMérleg'!$A$1:$D$31</definedName>
    <definedName name="_xlnm.Print_Area" localSheetId="11">'12 .Kisr.egyéb műk tám.fel.átad'!$A$1:$F$21</definedName>
    <definedName name="_xlnm.Print_Area" localSheetId="13">'14. stabilitás'!$A$3:$F$25</definedName>
    <definedName name="_xlnm.Print_Area" localSheetId="14">'15. likv.'!$A$1:$O$35</definedName>
    <definedName name="_xlnm.Print_Area" localSheetId="2">'2b.kisr.önk kiadás'!$A$1:$F$63</definedName>
    <definedName name="_xlnm.Print_Area" localSheetId="3">'3a. Kisr.melléklet'!$A$1:$H$39</definedName>
    <definedName name="_xlnm.Print_Area" localSheetId="4">'3b.kisrecse.személyi '!$A$1:$E$21</definedName>
    <definedName name="_xlnm.Print_Area" localSheetId="5">'3ckisr.dologi '!$A$1:$E$25</definedName>
    <definedName name="_xlnm.Print_Area" localSheetId="6">'4.Kisr Feladatok'!$A$1:$G$58</definedName>
    <definedName name="_xlnm.Print_Area" localSheetId="7">'5. Kisr Támogatások'!$A$1:$E$26</definedName>
    <definedName name="_xlnm.Print_Area" localSheetId="8">'6.-7-kisr. beruh.-felú kiadás '!$A$1:$E$21</definedName>
    <definedName name="_xlnm.Print_Area" localSheetId="9">'8-9. melléklet'!$A$1:$I$30</definedName>
  </definedNames>
  <calcPr fullCalcOnLoad="1"/>
</workbook>
</file>

<file path=xl/sharedStrings.xml><?xml version="1.0" encoding="utf-8"?>
<sst xmlns="http://schemas.openxmlformats.org/spreadsheetml/2006/main" count="976" uniqueCount="594">
  <si>
    <t>1. melléklet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</si>
  <si>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</si>
  <si>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</si>
  <si>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</si>
  <si>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</si>
  <si>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</si>
  <si>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</si>
  <si>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</si>
  <si>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</si>
  <si>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</si>
  <si>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</si>
  <si>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</si>
  <si>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</si>
  <si>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</si>
  <si>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</si>
  <si>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</si>
  <si>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</si>
  <si>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</si>
  <si>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</si>
  <si>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</si>
  <si>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</si>
  <si>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</si>
  <si>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</si>
  <si>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</si>
  <si>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</si>
  <si>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</si>
  <si>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</si>
  <si>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</si>
  <si>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</si>
  <si>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</si>
  <si>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</si>
  <si>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</si>
  <si>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</si>
  <si>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</si>
  <si>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</si>
  <si>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</si>
  <si>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</si>
  <si>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</si>
  <si>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</si>
  <si>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</si>
  <si>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</si>
  <si>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</si>
  <si>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</si>
  <si>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</si>
  <si>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</si>
  <si>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</si>
  <si>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</si>
  <si>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</si>
  <si>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</si>
  <si>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</si>
  <si>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</si>
  <si>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</si>
  <si>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</si>
  <si>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</si>
  <si>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</si>
  <si>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</si>
  <si>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</si>
  <si>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</si>
  <si>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</si>
  <si>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</si>
  <si>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</si>
  <si>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</si>
  <si>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</si>
  <si>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</si>
  <si>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</si>
  <si>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</si>
  <si>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</si>
  <si>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</si>
  <si>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</si>
  <si>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</si>
  <si>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</si>
  <si>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</si>
  <si>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</si>
  <si>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</si>
  <si>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</si>
  <si>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</si>
  <si>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</si>
  <si>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</si>
  <si>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</si>
  <si>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</si>
  <si>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</si>
  <si>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</si>
  <si>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</si>
  <si>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</si>
  <si>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</si>
  <si>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</si>
  <si>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</si>
  <si>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</si>
  <si>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</si>
  <si>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</si>
  <si>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</si>
  <si>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</si>
  <si>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</si>
  <si>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</si>
  <si>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</si>
  <si>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</si>
  <si>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</si>
  <si>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</si>
  <si>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</si>
  <si>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</si>
  <si>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</si>
  <si>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</si>
  <si>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</si>
  <si>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</si>
  <si>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</si>
  <si>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</si>
  <si>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</si>
  <si>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</si>
  <si>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</si>
  <si>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</si>
  <si>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</si>
  <si>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</si>
  <si>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</si>
  <si>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</si>
  <si>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</si>
  <si>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</si>
  <si>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</si>
  <si>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</si>
  <si>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</si>
  <si>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</si>
  <si>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</si>
  <si>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</si>
  <si>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</si>
  <si>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</si>
  <si>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</si>
  <si>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</si>
  <si>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</si>
  <si>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</si>
  <si>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</si>
  <si>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</si>
  <si>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</si>
  <si>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I.1.b) Település-üzemeltetéshez kapcsolódó feladatellátás támogatása összesen</t>
  </si>
  <si>
    <t>I.1.a)-c) az I.1.a)-c) jogcímen nyújtott éves támogatás összesen</t>
  </si>
  <si>
    <t xml:space="preserve">Ssz. </t>
  </si>
  <si>
    <t>Egyéb működési célú támogatások államháztartáson belülre</t>
  </si>
  <si>
    <t>Családi támogatások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</si>
  <si>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</si>
  <si>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</si>
  <si>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</si>
  <si>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</si>
  <si>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</si>
  <si>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</si>
  <si>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</si>
  <si>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III.2. - V. Hozzájárulás a pénzbeli szociális ellátásokhoz beszámítás után</t>
  </si>
  <si>
    <t>Támogatások összesen</t>
  </si>
  <si>
    <t>Végkielégítés</t>
  </si>
  <si>
    <t>Munkaadókat terhelő járulékok: Szoc.hoz.27%</t>
  </si>
  <si>
    <t>Kiküldetések, reklám és propagandakiadások, reprez.</t>
  </si>
  <si>
    <t>7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</si>
  <si>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</si>
  <si>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</si>
  <si>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</si>
  <si>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</si>
  <si>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</si>
  <si>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</si>
  <si>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</si>
  <si>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</si>
  <si>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</si>
  <si>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</si>
  <si>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</si>
  <si>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</si>
  <si>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</si>
  <si>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>2</t>
  </si>
  <si>
    <t xml:space="preserve"> 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</si>
  <si>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</si>
  <si>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</si>
  <si>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</si>
  <si>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</si>
  <si>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 - dologi kiadás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</si>
  <si>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</si>
  <si>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</si>
  <si>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</si>
  <si>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</si>
  <si>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</si>
  <si>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</si>
  <si>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</si>
  <si>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</si>
  <si>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</si>
  <si>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</si>
  <si>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</si>
  <si>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</si>
  <si>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</si>
  <si>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</si>
  <si>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</si>
  <si>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</si>
  <si>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</si>
  <si>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</si>
  <si>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</si>
  <si>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</si>
  <si>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</si>
  <si>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</si>
  <si>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</si>
  <si>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</si>
  <si>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</si>
  <si>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</si>
  <si>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</si>
  <si>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</si>
  <si>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</si>
  <si>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</si>
  <si>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</si>
  <si>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</si>
  <si>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</si>
  <si>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</si>
  <si>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</si>
  <si>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</si>
  <si>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</si>
  <si>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</si>
  <si>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</si>
  <si>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</si>
  <si>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</si>
  <si>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</si>
  <si>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</si>
  <si>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</si>
  <si>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</si>
  <si>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</si>
  <si>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</si>
  <si>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</si>
  <si>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</si>
  <si>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</si>
  <si>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</si>
  <si>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</si>
  <si>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</si>
  <si>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</si>
  <si>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</si>
  <si>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</si>
  <si>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</si>
  <si>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</si>
  <si>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</si>
  <si>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</si>
  <si>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K353</t>
  </si>
  <si>
    <t xml:space="preserve">Kamatkiadások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</si>
  <si>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</si>
  <si>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</si>
  <si>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</si>
  <si>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</si>
  <si>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</si>
  <si>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</si>
  <si>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</si>
  <si>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</si>
  <si>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</si>
  <si>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>Felhalmozás célra átvett pénzeszköz lakosságtól VKT.</t>
  </si>
  <si>
    <t xml:space="preserve"> Felhalmozás célú Önkormányzati támogatás összesen</t>
  </si>
  <si>
    <t>B73</t>
  </si>
  <si>
    <t xml:space="preserve"> K506  Egyéb működési célú támogatások államháztartáson kívülre</t>
  </si>
  <si>
    <t>K511</t>
  </si>
  <si>
    <t>K506</t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</si>
  <si>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</si>
  <si>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</si>
  <si>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</si>
  <si>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</si>
  <si>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</si>
  <si>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</si>
  <si>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</si>
  <si>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K46</t>
  </si>
  <si>
    <t>K48</t>
  </si>
  <si>
    <t>ebből - Rendszeres szociális segély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</si>
  <si>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</si>
  <si>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</si>
  <si>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</si>
  <si>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</si>
  <si>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</si>
  <si>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</si>
  <si>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</si>
  <si>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</si>
  <si>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</si>
  <si>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</si>
  <si>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</si>
  <si>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</si>
  <si>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</si>
  <si>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</si>
  <si>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</si>
  <si>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</si>
  <si>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</si>
  <si>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</si>
  <si>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</si>
  <si>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</si>
  <si>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</si>
  <si>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</si>
  <si>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</si>
  <si>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</si>
  <si>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</si>
  <si>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</si>
  <si>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</si>
  <si>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</si>
  <si>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</si>
  <si>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</si>
  <si>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</si>
  <si>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</si>
  <si>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</si>
  <si>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</si>
  <si>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</si>
  <si>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</si>
  <si>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</si>
  <si>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t xml:space="preserve">. =-ebből talajterhelési díj </t>
  </si>
  <si>
    <t>.=-ebből idegenforgalmi adó</t>
  </si>
  <si>
    <t xml:space="preserve">B35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</si>
  <si>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</si>
  <si>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</si>
  <si>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</si>
  <si>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</si>
  <si>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</si>
  <si>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</si>
  <si>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</si>
  <si>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>B403</t>
  </si>
  <si>
    <t>Közvetített szolgált. Ellenértéke</t>
  </si>
  <si>
    <t xml:space="preserve"> Egyéb felhalm. célra átvett   pénz.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</si>
  <si>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</si>
  <si>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</si>
  <si>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</si>
  <si>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</si>
  <si>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</si>
  <si>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</si>
  <si>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</si>
  <si>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</si>
  <si>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Felhalmozási kiadások tov.ut.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</si>
  <si>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</si>
  <si>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</si>
  <si>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</si>
  <si>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</si>
  <si>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</si>
  <si>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</si>
  <si>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</si>
  <si>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</si>
  <si>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</si>
  <si>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</si>
  <si>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</si>
  <si>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</si>
  <si>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</si>
  <si>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</si>
  <si>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</si>
  <si>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</si>
  <si>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</si>
  <si>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</si>
  <si>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</si>
  <si>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</si>
  <si>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</si>
  <si>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</si>
  <si>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</si>
  <si>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</si>
  <si>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 xml:space="preserve">B411 </t>
  </si>
  <si>
    <t>Egyéb működési bevételek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</si>
  <si>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</si>
  <si>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</si>
  <si>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</si>
  <si>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</si>
  <si>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</si>
  <si>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</si>
  <si>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</si>
  <si>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</si>
  <si>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</si>
  <si>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</si>
  <si>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</si>
  <si>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</si>
  <si>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</si>
  <si>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1.5.  Helyi Önk. Kieg.műk. támogatása</t>
  </si>
  <si>
    <t>Önkormányztok működési támogatása</t>
  </si>
  <si>
    <t>Finanszírozási kiadások</t>
  </si>
  <si>
    <t xml:space="preserve">6.Működési célú kiadások  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</si>
  <si>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</si>
  <si>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</si>
  <si>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</si>
  <si>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</si>
  <si>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</si>
  <si>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B405</t>
  </si>
  <si>
    <t>Ellátási díjak</t>
  </si>
  <si>
    <t>B4082</t>
  </si>
  <si>
    <t xml:space="preserve">kamat bevétel </t>
  </si>
  <si>
    <t xml:space="preserve"> Ft-ban</t>
  </si>
  <si>
    <t>szakmai anyag beszerzés</t>
  </si>
  <si>
    <t xml:space="preserve">üzemeltetési anyagok </t>
  </si>
  <si>
    <t>K5021</t>
  </si>
  <si>
    <t xml:space="preserve"> Finanszírozási kiadások  </t>
  </si>
  <si>
    <t xml:space="preserve"> települési önk.szoc. ellátása.</t>
  </si>
  <si>
    <t>Kamat bevétel</t>
  </si>
  <si>
    <t>Közp. Költs. Szerv( Bursa)</t>
  </si>
  <si>
    <t>1.3.  Rászoruló gyermekek int.ellátása</t>
  </si>
  <si>
    <t>,</t>
  </si>
  <si>
    <t>B25</t>
  </si>
  <si>
    <t>B21-25</t>
  </si>
  <si>
    <t>Működés célú támogatás egyéb vállakozásnak</t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</si>
  <si>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</si>
  <si>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</si>
  <si>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</si>
  <si>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</si>
  <si>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</si>
  <si>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 xml:space="preserve">Közhatalmi bevételek összesen </t>
  </si>
  <si>
    <t>termékek és szolgáltatások adója össz</t>
  </si>
  <si>
    <t>Áht belüli megelőlegzések</t>
  </si>
  <si>
    <t xml:space="preserve">kiegészítés </t>
  </si>
  <si>
    <t xml:space="preserve"> Felhalmozás célú önk.( Utak) </t>
  </si>
  <si>
    <t xml:space="preserve"> Felhalmozás célú önk. támogatás  NKA</t>
  </si>
  <si>
    <t xml:space="preserve"> Közös Önk. Hivatal  műk. célú pénz eszk. Átadás</t>
  </si>
  <si>
    <t>önk. Rendeletében megállapított juttatás</t>
  </si>
  <si>
    <t>Informatikai eszközök felújítása</t>
  </si>
  <si>
    <t>Áht belüli megelőlegzés</t>
  </si>
  <si>
    <t>ÁHT belüli megelőlegzések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</si>
  <si>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</si>
  <si>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</si>
  <si>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</si>
  <si>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</si>
  <si>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</si>
  <si>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</si>
  <si>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</si>
  <si>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</si>
  <si>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</si>
  <si>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</si>
  <si>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</si>
  <si>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</si>
  <si>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</si>
  <si>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</si>
  <si>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</si>
  <si>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</si>
  <si>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</si>
  <si>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</si>
  <si>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</si>
  <si>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 Kisrécse Község Önkormányzat adósságot keletkeztető ügyletekből és kezességvállalásokból fennálló fizetési kötelezettségei a Stabilitási tv. 3. §(1) bekezdése szerint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</si>
  <si>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</si>
  <si>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</si>
  <si>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</si>
  <si>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</si>
  <si>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</si>
  <si>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</si>
  <si>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</si>
  <si>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</si>
  <si>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</si>
  <si>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</si>
  <si>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</si>
  <si>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</si>
  <si>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</si>
  <si>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</si>
  <si>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</si>
  <si>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</si>
  <si>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</si>
  <si>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</si>
  <si>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Finanszírozási bevételek</t>
  </si>
  <si>
    <t>BEVÉTELEK MINDÖSSZESEN</t>
  </si>
  <si>
    <t>Működési kiadások</t>
  </si>
  <si>
    <t>Személyi juttatás</t>
  </si>
  <si>
    <t>Munkaadókat terhelő járulékok és szha</t>
  </si>
  <si>
    <t>Felhalmozási kiadások</t>
  </si>
  <si>
    <t>Felhalmozási kiadások összesen</t>
  </si>
  <si>
    <t>KIADÁSOK MINDÖSSZESEN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</si>
  <si>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</si>
  <si>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</si>
  <si>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</si>
  <si>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</si>
  <si>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</si>
  <si>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</si>
  <si>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</si>
  <si>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</si>
  <si>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</si>
  <si>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</si>
  <si>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</si>
  <si>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</si>
  <si>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</si>
  <si>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</si>
  <si>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</si>
  <si>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</si>
  <si>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</si>
  <si>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</si>
  <si>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</si>
  <si>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</si>
  <si>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</si>
  <si>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</si>
  <si>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</si>
  <si>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</si>
  <si>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15.melléklet</t>
  </si>
  <si>
    <t>13. melléklet</t>
  </si>
  <si>
    <t>14.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</si>
  <si>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</si>
  <si>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</si>
  <si>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</si>
  <si>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</si>
  <si>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</si>
  <si>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</si>
  <si>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</si>
  <si>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</si>
  <si>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Működési célúköltségvetési támogatások és kiegészítő támogatások</t>
  </si>
  <si>
    <t>Elszámolásból származó bevételek</t>
  </si>
  <si>
    <t>K916</t>
  </si>
  <si>
    <t>Felhalmozási célra átvett pénzeszközök TOP Ker.</t>
  </si>
  <si>
    <t xml:space="preserve"> Működési célű átvett pénzeszk Műv. Ház pály.</t>
  </si>
  <si>
    <t xml:space="preserve">Köz9sségi szintér </t>
  </si>
  <si>
    <t>Működési támogatás ( Közösségi színtér)</t>
  </si>
  <si>
    <t>pénzmaradvány</t>
  </si>
  <si>
    <t>K61</t>
  </si>
  <si>
    <t xml:space="preserve">Immateriális javak </t>
  </si>
  <si>
    <t>K63</t>
  </si>
  <si>
    <t>Informatikai eszközök</t>
  </si>
  <si>
    <t>Top-1.2.1-15-ZA12016-0002</t>
  </si>
  <si>
    <t xml:space="preserve">Kerékpárút </t>
  </si>
  <si>
    <t xml:space="preserve">bevétel előleg </t>
  </si>
  <si>
    <t>Top-1.2.1-15-ZA12016-0004</t>
  </si>
  <si>
    <t xml:space="preserve">kerékpárút </t>
  </si>
  <si>
    <t>8.melléklet</t>
  </si>
  <si>
    <t>bevétel előleg</t>
  </si>
  <si>
    <t>10. melléklet</t>
  </si>
  <si>
    <t>Egyéb működési célú támogatás elk. Állami pénzalapok  Mk.</t>
  </si>
  <si>
    <t xml:space="preserve"> bérleti és lizing díjak</t>
  </si>
  <si>
    <t xml:space="preserve">Erzsébet utalvány </t>
  </si>
  <si>
    <t xml:space="preserve">Felhalmozási bevételek  </t>
  </si>
  <si>
    <t>BEVÉTELEK                                         2018.                                  Eredeti elői.</t>
  </si>
  <si>
    <t xml:space="preserve">Felhalmozás célú támogatások </t>
  </si>
  <si>
    <t xml:space="preserve">Közösségi színtér támogatása </t>
  </si>
  <si>
    <t>Központi  kezelési előírányzatok ( Erzsébet ut.)</t>
  </si>
  <si>
    <t>1.1. Gyermekvédelmi támogatás  Erszébet út.</t>
  </si>
  <si>
    <t xml:space="preserve">K48 </t>
  </si>
  <si>
    <t xml:space="preserve">Összesen:Ellátottak pénzbeli juttatásai mindösszesen </t>
  </si>
  <si>
    <t xml:space="preserve">5. melléklet </t>
  </si>
  <si>
    <t>Kisrécse Község Önkormányzatának 2019. évi bevételei</t>
  </si>
  <si>
    <t xml:space="preserve">2019.évi terv </t>
  </si>
  <si>
    <t>Közp. fejezeti kez.  Előirányzatok ( Erzsébet  utalvány )</t>
  </si>
  <si>
    <t xml:space="preserve"> Közf. munka   (terv:átlag )</t>
  </si>
  <si>
    <t>2019.évi terv</t>
  </si>
  <si>
    <t>K122</t>
  </si>
  <si>
    <t>Külső személyi juttatás</t>
  </si>
  <si>
    <r>
      <t xml:space="preserve"> Kisrécse  Község Önkormányzat 2019. évi dologi kiadásai    </t>
    </r>
    <r>
      <rPr>
        <sz val="12"/>
        <rFont val="Times New Roman"/>
        <family val="1"/>
      </rPr>
      <t xml:space="preserve">3.c.melléklet </t>
    </r>
  </si>
  <si>
    <t>Kisrécse Község Önkormányzat kötelező és önként vállalt feladatai 2019. évben</t>
  </si>
  <si>
    <t>Ft</t>
  </si>
  <si>
    <t xml:space="preserve">bírság </t>
  </si>
  <si>
    <t xml:space="preserve"> Kisrécse Község Önkormányzat kötelező és önként vállalt feladatai 2019. évben</t>
  </si>
  <si>
    <t xml:space="preserve"> Társadalom, szoc pol ellátások</t>
  </si>
  <si>
    <t>Működési célú kiadások  ÁHT.B.</t>
  </si>
  <si>
    <t>.Működési célú kiadások  ÁHT.K.</t>
  </si>
  <si>
    <t xml:space="preserve">Működési bevételek mindösszesen </t>
  </si>
  <si>
    <t xml:space="preserve">Működési célú kiadások </t>
  </si>
  <si>
    <t xml:space="preserve"> Kisrécse Község Önkormányzat  egyéb
működési célú támogatás kiadásai  2019.évben </t>
  </si>
  <si>
    <t>12. melléklet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</si>
  <si>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 Eü: Társulás</t>
    </r>
    <r>
      <rPr>
        <sz val="8"/>
        <rFont val="Times New Roman"/>
        <family val="1"/>
      </rPr>
      <t>,  Fogorvosi ügy.</t>
    </r>
  </si>
  <si>
    <t xml:space="preserve"> Nonprofit egyesületek, civil szervezet  </t>
  </si>
  <si>
    <t>2019.terv</t>
  </si>
  <si>
    <t xml:space="preserve"> Felújítási kiadások,  utak, épületek</t>
  </si>
  <si>
    <t xml:space="preserve">Felhalmozási kiadások  összesen </t>
  </si>
  <si>
    <t xml:space="preserve"> Kisrécse  Község   Önkormányzat beruházási kiadásai  2019. évben</t>
  </si>
  <si>
    <t>2019. évi terv</t>
  </si>
  <si>
    <t xml:space="preserve"> Kisrécse Község   Önkormányzat felújítási  kiadásai  2019. évben</t>
  </si>
  <si>
    <t xml:space="preserve">Ingatlanok, építmények besz. Kerékpár út </t>
  </si>
  <si>
    <t xml:space="preserve"> Kisrécse  Község Önkormányzat egyéb működési célú támogatásai államháztartáson belülről 2019.évben </t>
  </si>
  <si>
    <t xml:space="preserve"> Felhalmozás célú önk. </t>
  </si>
  <si>
    <t xml:space="preserve">Kisrécse Község Önkormányzat egyéb felhalmozás  célra átvett  pénzeszk. ÁHT. kívülről  2019.évben </t>
  </si>
  <si>
    <t xml:space="preserve">  Kisrécse Község Önkormányzat 2019. évi mérlege</t>
  </si>
  <si>
    <t xml:space="preserve">Beruházások 2018.  ( kerékpárút) </t>
  </si>
  <si>
    <t xml:space="preserve">Kisrécse   Község Önkormányzat  2019. évi kiadásai                  </t>
  </si>
  <si>
    <t>2019. évi működési és felhalmozási bevételei és kiadásai</t>
  </si>
  <si>
    <t>Kisrécse  Község Önkormányzata  költségvetési támogatásai 2019. évben</t>
  </si>
  <si>
    <t>B111 bevételek bérkompenzáció   polg- ill. 2018.</t>
  </si>
  <si>
    <t xml:space="preserve">  Kisrécse  Község Önkormányzat 2019. évi Európai Uniós projektjeinek bevételei és kiadásai</t>
  </si>
  <si>
    <t xml:space="preserve">  Kisrécse  Község Önkormányzat 2019. évi Európai Uniós projektjeinek bevételei </t>
  </si>
  <si>
    <t xml:space="preserve">  Kisrécse  Község Önkormányzat 2019. évi Európai Uniós projektjeinek és kiadásai</t>
  </si>
  <si>
    <t xml:space="preserve"> Kisrécse Község Önkormányzat  2019. évi közvetett támogatásai</t>
  </si>
  <si>
    <r>
      <t xml:space="preserve">Kisrécse Község Önkormányzat egyéb felhalmozás  célú támogatásai államháztartáson belülről 2019.évben                                       </t>
    </r>
    <r>
      <rPr>
        <b/>
        <sz val="8"/>
        <rFont val="Times New Roman"/>
        <family val="1"/>
      </rPr>
      <t>Ft- ban</t>
    </r>
  </si>
  <si>
    <t>11.melléklet</t>
  </si>
  <si>
    <t xml:space="preserve"> 2019.évi terv</t>
  </si>
  <si>
    <t xml:space="preserve"> ebből köztemetés</t>
  </si>
  <si>
    <r>
      <rPr>
        <sz val="12"/>
        <rFont val="Times New Roman"/>
        <family val="1"/>
      </rPr>
      <t>Egyéb nem intézményi ellátások</t>
    </r>
  </si>
  <si>
    <t xml:space="preserve">      Kisrécse Község Önkormányzat  ellátottak pénzbeli juttatásai 2019.évben </t>
  </si>
  <si>
    <t xml:space="preserve">Kisrécse község Önkormányzatának  2019.évi előirányzat-felhasználási ütemterve </t>
  </si>
  <si>
    <t>K84</t>
  </si>
  <si>
    <t>2019.évi mód.</t>
  </si>
  <si>
    <t>Magyar falu ( Kult. Szervező)</t>
  </si>
  <si>
    <t>2019.évi  mód. I. 07.31-ig</t>
  </si>
  <si>
    <t xml:space="preserve">Fe.kezelésű előirányzat  Közösségi Színtér NKA </t>
  </si>
  <si>
    <t>Bethlen  G. Alapítvány ( Erdély)</t>
  </si>
  <si>
    <t>2019. évi előirányzat</t>
  </si>
  <si>
    <t>2019. évi módosított előirányzat I. 2019.07.31.</t>
  </si>
  <si>
    <t>2019.évi mód.2019.07.31.</t>
  </si>
  <si>
    <t xml:space="preserve">Kisrécse  Község Önkormányzat                                              </t>
  </si>
  <si>
    <t>2019.évi mód I.</t>
  </si>
  <si>
    <t xml:space="preserve">Felhalmozás célú átadott ÁHT belül </t>
  </si>
  <si>
    <t xml:space="preserve">2019.évi mód. I. </t>
  </si>
  <si>
    <t>Kulturális szervező</t>
  </si>
  <si>
    <t>2019. mód. I:</t>
  </si>
  <si>
    <t xml:space="preserve"> Egyéb áruhasználati, és szolgáltatási adók</t>
  </si>
  <si>
    <t>KIADÁSOK        2019.évi       Eredeti elő i.</t>
  </si>
  <si>
    <t>2019. Mód I.</t>
  </si>
  <si>
    <t xml:space="preserve">Bevételek </t>
  </si>
  <si>
    <t xml:space="preserve">Kiadások </t>
  </si>
  <si>
    <t xml:space="preserve">Egyéb felh. célú pénzeszköz átadás Áht. belül </t>
  </si>
  <si>
    <t>2019. évi mód. I.</t>
  </si>
  <si>
    <t>Mód. I.</t>
  </si>
  <si>
    <t xml:space="preserve"> Ft</t>
  </si>
  <si>
    <t>2019.évi mód. I.</t>
  </si>
  <si>
    <t>Magyar falu program /közösség-fejlesztő )</t>
  </si>
  <si>
    <t>Bethlen G. Alapítvány</t>
  </si>
  <si>
    <t>2019.mód. I.</t>
  </si>
  <si>
    <t xml:space="preserve">Felh. célú pénzeszköz átadás pénz. int.  ÁHT Belülre Kerékpárút Nagyrécsére . </t>
  </si>
  <si>
    <t>2019. mód I.</t>
  </si>
  <si>
    <t xml:space="preserve"> 2019.évi mód. I. </t>
  </si>
  <si>
    <t>2/a melléklet</t>
  </si>
  <si>
    <t xml:space="preserve">2/b. melléklet </t>
  </si>
  <si>
    <t>3/a.melléklet</t>
  </si>
  <si>
    <t>6 melléklet</t>
  </si>
  <si>
    <t>7 melléklet</t>
  </si>
  <si>
    <t>9. melléklet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</si>
</sst>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.00\ &quot;Ft&quot;"/>
    <numFmt numFmtId="184" formatCode="#,##0.0"/>
    <numFmt numFmtId="185" formatCode="#,##0\ _F_t"/>
    <numFmt numFmtId="186" formatCode="#,##0\ &quot;Ft&quot;"/>
  </numFmts>
  <fonts count="6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b/>
      <sz val="16"/>
      <name val="Arial CE"/>
      <family val="2"/>
    </font>
    <font>
      <b/>
      <sz val="12"/>
      <name val="Arial CE"/>
      <family val="2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name val="Arial CE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0"/>
      <name val="Terminal"/>
      <family val="3"/>
    </font>
    <font>
      <sz val="12"/>
      <name val="Terminal"/>
      <family val="3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5"/>
      <name val="Times New Roman"/>
      <family val="1"/>
    </font>
    <font>
      <b/>
      <sz val="12"/>
      <color theme="5"/>
      <name val="Times New Roman"/>
      <family val="1"/>
    </font>
    <font>
      <i/>
      <sz val="12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44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3" fontId="19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3" fontId="25" fillId="0" borderId="8" xfId="0" applyNumberFormat="1" applyFont="1" applyBorder="1" applyAlignment="1">
      <alignment/>
    </xf>
    <xf numFmtId="0" fontId="26" fillId="0" borderId="0" xfId="0" applyFont="1" applyAlignment="1">
      <alignment/>
    </xf>
    <xf numFmtId="49" fontId="19" fillId="0" borderId="9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/>
    </xf>
    <xf numFmtId="49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4" fillId="0" borderId="8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19" fillId="0" borderId="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49" fontId="24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8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vertical="center"/>
    </xf>
    <xf numFmtId="49" fontId="40" fillId="0" borderId="8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49" fontId="41" fillId="0" borderId="8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4" fillId="0" borderId="8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 horizontal="left" vertical="center"/>
    </xf>
    <xf numFmtId="0" fontId="45" fillId="0" borderId="8" xfId="0" applyFont="1" applyBorder="1" applyAlignment="1">
      <alignment/>
    </xf>
    <xf numFmtId="0" fontId="40" fillId="0" borderId="8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165" fontId="47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8" xfId="0" applyFont="1" applyBorder="1" applyAlignment="1">
      <alignment wrapText="1"/>
    </xf>
    <xf numFmtId="49" fontId="19" fillId="22" borderId="8" xfId="0" applyNumberFormat="1" applyFont="1" applyFill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3" fontId="21" fillId="0" borderId="0" xfId="0" applyNumberFormat="1" applyFont="1" applyAlignment="1">
      <alignment horizontal="center"/>
    </xf>
    <xf numFmtId="3" fontId="28" fillId="0" borderId="0" xfId="0" applyNumberFormat="1" applyFont="1" applyAlignment="1">
      <alignment vertical="center"/>
    </xf>
    <xf numFmtId="3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left" wrapText="1"/>
    </xf>
    <xf numFmtId="3" fontId="19" fillId="0" borderId="8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/>
    </xf>
    <xf numFmtId="0" fontId="19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0" xfId="0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/>
    </xf>
    <xf numFmtId="49" fontId="19" fillId="0" borderId="12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3" fontId="25" fillId="0" borderId="8" xfId="0" applyNumberFormat="1" applyFont="1" applyBorder="1" applyAlignment="1">
      <alignment horizontal="left" wrapText="1"/>
    </xf>
    <xf numFmtId="49" fontId="19" fillId="24" borderId="8" xfId="0" applyNumberFormat="1" applyFont="1" applyFill="1" applyBorder="1" applyAlignment="1">
      <alignment horizontal="center"/>
    </xf>
    <xf numFmtId="3" fontId="24" fillId="24" borderId="8" xfId="0" applyNumberFormat="1" applyFont="1" applyFill="1" applyBorder="1" applyAlignment="1">
      <alignment/>
    </xf>
    <xf numFmtId="0" fontId="51" fillId="0" borderId="0" xfId="0" applyFont="1" applyAlignment="1">
      <alignment vertical="top" wrapText="1"/>
    </xf>
    <xf numFmtId="0" fontId="25" fillId="24" borderId="12" xfId="0" applyFont="1" applyFill="1" applyBorder="1" applyAlignment="1">
      <alignment/>
    </xf>
    <xf numFmtId="0" fontId="19" fillId="22" borderId="10" xfId="0" applyFont="1" applyFill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vertical="center"/>
    </xf>
    <xf numFmtId="49" fontId="20" fillId="25" borderId="11" xfId="0" applyNumberFormat="1" applyFont="1" applyFill="1" applyBorder="1" applyAlignment="1">
      <alignment horizontal="center"/>
    </xf>
    <xf numFmtId="49" fontId="20" fillId="25" borderId="8" xfId="0" applyNumberFormat="1" applyFont="1" applyFill="1" applyBorder="1" applyAlignment="1">
      <alignment vertical="center"/>
    </xf>
    <xf numFmtId="0" fontId="25" fillId="0" borderId="8" xfId="0" applyFont="1" applyBorder="1" applyAlignment="1">
      <alignment/>
    </xf>
    <xf numFmtId="0" fontId="25" fillId="22" borderId="8" xfId="0" applyFont="1" applyFill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3" fontId="25" fillId="24" borderId="12" xfId="0" applyNumberFormat="1" applyFont="1" applyFill="1" applyBorder="1" applyAlignment="1">
      <alignment/>
    </xf>
    <xf numFmtId="49" fontId="25" fillId="0" borderId="9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49" fontId="25" fillId="24" borderId="8" xfId="0" applyNumberFormat="1" applyFont="1" applyFill="1" applyBorder="1" applyAlignment="1">
      <alignment horizontal="center"/>
    </xf>
    <xf numFmtId="0" fontId="25" fillId="24" borderId="8" xfId="0" applyFont="1" applyFill="1" applyBorder="1" applyAlignment="1">
      <alignment horizontal="center"/>
    </xf>
    <xf numFmtId="3" fontId="25" fillId="24" borderId="8" xfId="0" applyNumberFormat="1" applyFont="1" applyFill="1" applyBorder="1" applyAlignment="1">
      <alignment horizontal="left"/>
    </xf>
    <xf numFmtId="3" fontId="19" fillId="24" borderId="8" xfId="0" applyNumberFormat="1" applyFont="1" applyFill="1" applyBorder="1" applyAlignment="1">
      <alignment horizontal="left"/>
    </xf>
    <xf numFmtId="0" fontId="20" fillId="26" borderId="12" xfId="0" applyFont="1" applyFill="1" applyBorder="1" applyAlignment="1">
      <alignment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0" fontId="25" fillId="26" borderId="8" xfId="0" applyFont="1" applyFill="1" applyBorder="1" applyAlignment="1">
      <alignment horizontal="center" vertical="center"/>
    </xf>
    <xf numFmtId="0" fontId="25" fillId="26" borderId="8" xfId="0" applyFont="1" applyFill="1" applyBorder="1" applyAlignment="1">
      <alignment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9" fillId="22" borderId="8" xfId="0" applyFont="1" applyFill="1" applyBorder="1" applyAlignment="1">
      <alignment horizontal="center"/>
    </xf>
    <xf numFmtId="3" fontId="19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0" fontId="19" fillId="26" borderId="8" xfId="0" applyFont="1" applyFill="1" applyBorder="1" applyAlignment="1">
      <alignment/>
    </xf>
    <xf numFmtId="3" fontId="19" fillId="26" borderId="8" xfId="0" applyNumberFormat="1" applyFont="1" applyFill="1" applyBorder="1" applyAlignment="1">
      <alignment/>
    </xf>
    <xf numFmtId="0" fontId="21" fillId="0" borderId="15" xfId="0" applyFont="1" applyFill="1" applyBorder="1" applyAlignment="1">
      <alignment wrapText="1"/>
    </xf>
    <xf numFmtId="0" fontId="29" fillId="24" borderId="12" xfId="0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wrapText="1"/>
    </xf>
    <xf numFmtId="3" fontId="53" fillId="24" borderId="8" xfId="0" applyNumberFormat="1" applyFont="1" applyFill="1" applyBorder="1" applyAlignment="1">
      <alignment/>
    </xf>
    <xf numFmtId="3" fontId="19" fillId="27" borderId="12" xfId="0" applyNumberFormat="1" applyFont="1" applyFill="1" applyBorder="1" applyAlignment="1">
      <alignment horizontal="right" vertical="center"/>
    </xf>
    <xf numFmtId="3" fontId="25" fillId="27" borderId="12" xfId="0" applyNumberFormat="1" applyFont="1" applyFill="1" applyBorder="1" applyAlignment="1">
      <alignment horizontal="right" vertical="center"/>
    </xf>
    <xf numFmtId="185" fontId="19" fillId="0" borderId="12" xfId="0" applyNumberFormat="1" applyFont="1" applyBorder="1" applyAlignment="1">
      <alignment/>
    </xf>
    <xf numFmtId="0" fontId="21" fillId="27" borderId="15" xfId="0" applyFont="1" applyFill="1" applyBorder="1" applyAlignment="1">
      <alignment wrapText="1"/>
    </xf>
    <xf numFmtId="0" fontId="19" fillId="27" borderId="12" xfId="0" applyFont="1" applyFill="1" applyBorder="1" applyAlignment="1">
      <alignment/>
    </xf>
    <xf numFmtId="3" fontId="19" fillId="0" borderId="12" xfId="0" applyNumberFormat="1" applyFont="1" applyBorder="1" applyAlignment="1">
      <alignment vertical="center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vertical="center" wrapText="1"/>
    </xf>
    <xf numFmtId="3" fontId="25" fillId="24" borderId="12" xfId="0" applyNumberFormat="1" applyFont="1" applyFill="1" applyBorder="1" applyAlignment="1">
      <alignment vertical="center"/>
    </xf>
    <xf numFmtId="3" fontId="25" fillId="27" borderId="12" xfId="0" applyNumberFormat="1" applyFont="1" applyFill="1" applyBorder="1" applyAlignment="1">
      <alignment/>
    </xf>
    <xf numFmtId="185" fontId="25" fillId="27" borderId="12" xfId="0" applyNumberFormat="1" applyFont="1" applyFill="1" applyBorder="1" applyAlignment="1">
      <alignment/>
    </xf>
    <xf numFmtId="3" fontId="23" fillId="28" borderId="8" xfId="0" applyNumberFormat="1" applyFont="1" applyFill="1" applyBorder="1" applyAlignment="1">
      <alignment horizontal="center" vertical="center"/>
    </xf>
    <xf numFmtId="3" fontId="23" fillId="0" borderId="11" xfId="40" applyNumberFormat="1" applyFont="1" applyFill="1" applyBorder="1" applyAlignment="1" applyProtection="1">
      <alignment/>
      <protection/>
    </xf>
    <xf numFmtId="3" fontId="54" fillId="0" borderId="11" xfId="40" applyNumberFormat="1" applyFont="1" applyFill="1" applyBorder="1" applyAlignment="1" applyProtection="1">
      <alignment/>
      <protection/>
    </xf>
    <xf numFmtId="3" fontId="23" fillId="24" borderId="11" xfId="40" applyNumberFormat="1" applyFont="1" applyFill="1" applyBorder="1" applyAlignment="1" applyProtection="1">
      <alignment/>
      <protection/>
    </xf>
    <xf numFmtId="3" fontId="54" fillId="0" borderId="11" xfId="0" applyNumberFormat="1" applyFont="1" applyFill="1" applyBorder="1" applyAlignment="1">
      <alignment/>
    </xf>
    <xf numFmtId="3" fontId="23" fillId="24" borderId="11" xfId="0" applyNumberFormat="1" applyFont="1" applyFill="1" applyBorder="1" applyAlignment="1">
      <alignment/>
    </xf>
    <xf numFmtId="3" fontId="54" fillId="0" borderId="11" xfId="40" applyNumberFormat="1" applyFont="1" applyFill="1" applyBorder="1" applyAlignment="1" applyProtection="1">
      <alignment wrapText="1"/>
      <protection/>
    </xf>
    <xf numFmtId="3" fontId="54" fillId="0" borderId="9" xfId="40" applyNumberFormat="1" applyFont="1" applyFill="1" applyBorder="1" applyAlignment="1" applyProtection="1">
      <alignment/>
      <protection/>
    </xf>
    <xf numFmtId="3" fontId="23" fillId="24" borderId="8" xfId="40" applyNumberFormat="1" applyFont="1" applyFill="1" applyBorder="1" applyAlignment="1" applyProtection="1">
      <alignment/>
      <protection/>
    </xf>
    <xf numFmtId="3" fontId="23" fillId="0" borderId="8" xfId="0" applyNumberFormat="1" applyFont="1" applyBorder="1" applyAlignment="1">
      <alignment/>
    </xf>
    <xf numFmtId="3" fontId="54" fillId="0" borderId="8" xfId="40" applyNumberFormat="1" applyFont="1" applyFill="1" applyBorder="1" applyAlignment="1" applyProtection="1">
      <alignment/>
      <protection/>
    </xf>
    <xf numFmtId="3" fontId="54" fillId="0" borderId="8" xfId="0" applyNumberFormat="1" applyFont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23" fillId="28" borderId="11" xfId="0" applyNumberFormat="1" applyFont="1" applyFill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54" fillId="0" borderId="8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 horizontal="center"/>
    </xf>
    <xf numFmtId="3" fontId="54" fillId="0" borderId="11" xfId="0" applyNumberFormat="1" applyFont="1" applyFill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3" fontId="23" fillId="24" borderId="8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/>
    </xf>
    <xf numFmtId="3" fontId="54" fillId="0" borderId="9" xfId="0" applyNumberFormat="1" applyFont="1" applyBorder="1" applyAlignment="1">
      <alignment horizontal="center"/>
    </xf>
    <xf numFmtId="3" fontId="54" fillId="24" borderId="8" xfId="0" applyNumberFormat="1" applyFont="1" applyFill="1" applyBorder="1" applyAlignment="1">
      <alignment horizontal="center"/>
    </xf>
    <xf numFmtId="3" fontId="23" fillId="29" borderId="8" xfId="0" applyNumberFormat="1" applyFont="1" applyFill="1" applyBorder="1" applyAlignment="1">
      <alignment horizontal="center"/>
    </xf>
    <xf numFmtId="3" fontId="23" fillId="29" borderId="8" xfId="0" applyNumberFormat="1" applyFont="1" applyFill="1" applyBorder="1" applyAlignment="1">
      <alignment/>
    </xf>
    <xf numFmtId="49" fontId="20" fillId="29" borderId="8" xfId="0" applyNumberFormat="1" applyFont="1" applyFill="1" applyBorder="1" applyAlignment="1">
      <alignment vertical="center"/>
    </xf>
    <xf numFmtId="3" fontId="25" fillId="24" borderId="8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 horizontal="left" vertical="center"/>
    </xf>
    <xf numFmtId="3" fontId="25" fillId="24" borderId="11" xfId="0" applyNumberFormat="1" applyFont="1" applyFill="1" applyBorder="1" applyAlignment="1">
      <alignment/>
    </xf>
    <xf numFmtId="3" fontId="46" fillId="27" borderId="12" xfId="0" applyNumberFormat="1" applyFont="1" applyFill="1" applyBorder="1" applyAlignment="1">
      <alignment vertical="center"/>
    </xf>
    <xf numFmtId="3" fontId="25" fillId="29" borderId="8" xfId="0" applyNumberFormat="1" applyFont="1" applyFill="1" applyBorder="1" applyAlignment="1">
      <alignment/>
    </xf>
    <xf numFmtId="3" fontId="25" fillId="29" borderId="11" xfId="0" applyNumberFormat="1" applyFont="1" applyFill="1" applyBorder="1" applyAlignment="1">
      <alignment/>
    </xf>
    <xf numFmtId="0" fontId="25" fillId="22" borderId="8" xfId="0" applyFont="1" applyFill="1" applyBorder="1" applyAlignment="1">
      <alignment horizontal="center" wrapText="1"/>
    </xf>
    <xf numFmtId="0" fontId="25" fillId="22" borderId="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0" fontId="25" fillId="22" borderId="8" xfId="0" applyFont="1" applyFill="1" applyBorder="1" applyAlignment="1">
      <alignment horizontal="center" vertical="center"/>
    </xf>
    <xf numFmtId="3" fontId="25" fillId="22" borderId="8" xfId="54" applyNumberFormat="1" applyFont="1" applyFill="1" applyBorder="1" applyAlignment="1">
      <alignment horizontal="center" vertical="center"/>
      <protection/>
    </xf>
    <xf numFmtId="170" fontId="25" fillId="22" borderId="8" xfId="40" applyNumberFormat="1" applyFont="1" applyFill="1" applyBorder="1" applyAlignment="1" applyProtection="1">
      <alignment horizontal="center" vertical="center"/>
      <protection/>
    </xf>
    <xf numFmtId="0" fontId="25" fillId="0" borderId="8" xfId="0" applyFont="1" applyFill="1" applyBorder="1" applyAlignment="1">
      <alignment horizontal="center" vertical="center"/>
    </xf>
    <xf numFmtId="3" fontId="25" fillId="0" borderId="8" xfId="4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49" fontId="19" fillId="0" borderId="8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49" fontId="19" fillId="22" borderId="10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0" fillId="0" borderId="8" xfId="0" applyFont="1" applyBorder="1" applyAlignment="1">
      <alignment horizontal="left"/>
    </xf>
    <xf numFmtId="165" fontId="25" fillId="0" borderId="11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25" fillId="27" borderId="17" xfId="0" applyFont="1" applyFill="1" applyBorder="1" applyAlignment="1">
      <alignment/>
    </xf>
    <xf numFmtId="0" fontId="19" fillId="0" borderId="8" xfId="0" applyFont="1" applyBorder="1" applyAlignment="1">
      <alignment/>
    </xf>
    <xf numFmtId="0" fontId="25" fillId="0" borderId="12" xfId="0" applyFont="1" applyBorder="1" applyAlignment="1">
      <alignment/>
    </xf>
    <xf numFmtId="185" fontId="19" fillId="0" borderId="12" xfId="0" applyNumberFormat="1" applyFont="1" applyBorder="1" applyAlignment="1">
      <alignment horizontal="right"/>
    </xf>
    <xf numFmtId="185" fontId="25" fillId="0" borderId="12" xfId="0" applyNumberFormat="1" applyFont="1" applyBorder="1" applyAlignment="1">
      <alignment/>
    </xf>
    <xf numFmtId="3" fontId="25" fillId="28" borderId="8" xfId="0" applyNumberFormat="1" applyFont="1" applyFill="1" applyBorder="1" applyAlignment="1">
      <alignment horizontal="center" vertical="center" wrapText="1"/>
    </xf>
    <xf numFmtId="3" fontId="25" fillId="28" borderId="11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19" fillId="31" borderId="8" xfId="40" applyNumberFormat="1" applyFont="1" applyFill="1" applyBorder="1" applyAlignment="1" applyProtection="1">
      <alignment/>
      <protection/>
    </xf>
    <xf numFmtId="3" fontId="19" fillId="31" borderId="11" xfId="40" applyNumberFormat="1" applyFont="1" applyFill="1" applyBorder="1" applyAlignment="1" applyProtection="1">
      <alignment/>
      <protection/>
    </xf>
    <xf numFmtId="3" fontId="25" fillId="32" borderId="8" xfId="4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65" fontId="23" fillId="0" borderId="0" xfId="0" applyNumberFormat="1" applyFont="1" applyAlignment="1">
      <alignment horizontal="right"/>
    </xf>
    <xf numFmtId="49" fontId="24" fillId="24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6" fillId="0" borderId="19" xfId="0" applyFont="1" applyBorder="1" applyAlignment="1">
      <alignment horizontal="center"/>
    </xf>
    <xf numFmtId="0" fontId="26" fillId="27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26" borderId="19" xfId="0" applyFont="1" applyFill="1" applyBorder="1" applyAlignment="1">
      <alignment horizontal="center"/>
    </xf>
    <xf numFmtId="0" fontId="26" fillId="29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9" fillId="26" borderId="19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5" fillId="22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/>
    </xf>
    <xf numFmtId="0" fontId="25" fillId="33" borderId="12" xfId="0" applyFont="1" applyFill="1" applyBorder="1" applyAlignment="1">
      <alignment/>
    </xf>
    <xf numFmtId="0" fontId="19" fillId="26" borderId="12" xfId="0" applyFont="1" applyFill="1" applyBorder="1" applyAlignment="1">
      <alignment wrapText="1"/>
    </xf>
    <xf numFmtId="0" fontId="19" fillId="29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25" fillId="27" borderId="12" xfId="0" applyFont="1" applyFill="1" applyBorder="1" applyAlignment="1">
      <alignment/>
    </xf>
    <xf numFmtId="0" fontId="29" fillId="0" borderId="12" xfId="0" applyFont="1" applyBorder="1" applyAlignment="1">
      <alignment/>
    </xf>
    <xf numFmtId="49" fontId="19" fillId="0" borderId="8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" fontId="19" fillId="0" borderId="8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55" fillId="0" borderId="0" xfId="0" applyFont="1" applyAlignment="1">
      <alignment/>
    </xf>
    <xf numFmtId="3" fontId="25" fillId="0" borderId="8" xfId="54" applyNumberFormat="1" applyFont="1" applyFill="1" applyBorder="1" applyAlignment="1">
      <alignment horizontal="left" vertical="center"/>
      <protection/>
    </xf>
    <xf numFmtId="3" fontId="19" fillId="0" borderId="8" xfId="0" applyNumberFormat="1" applyFont="1" applyBorder="1" applyAlignment="1">
      <alignment horizontal="center" vertical="center"/>
    </xf>
    <xf numFmtId="3" fontId="25" fillId="0" borderId="8" xfId="54" applyNumberFormat="1" applyFont="1" applyBorder="1" applyAlignment="1">
      <alignment/>
      <protection/>
    </xf>
    <xf numFmtId="3" fontId="19" fillId="0" borderId="8" xfId="40" applyNumberFormat="1" applyFont="1" applyFill="1" applyBorder="1" applyAlignment="1" applyProtection="1">
      <alignment horizontal="right"/>
      <protection/>
    </xf>
    <xf numFmtId="3" fontId="19" fillId="0" borderId="8" xfId="54" applyNumberFormat="1" applyFont="1" applyBorder="1" applyAlignment="1">
      <alignment vertical="center"/>
      <protection/>
    </xf>
    <xf numFmtId="3" fontId="19" fillId="0" borderId="8" xfId="54" applyNumberFormat="1" applyFont="1" applyBorder="1" applyAlignment="1">
      <alignment horizontal="right"/>
      <protection/>
    </xf>
    <xf numFmtId="0" fontId="19" fillId="29" borderId="8" xfId="0" applyFont="1" applyFill="1" applyBorder="1" applyAlignment="1">
      <alignment horizontal="center"/>
    </xf>
    <xf numFmtId="3" fontId="25" fillId="29" borderId="8" xfId="54" applyNumberFormat="1" applyFont="1" applyFill="1" applyBorder="1" applyAlignment="1">
      <alignment vertical="center"/>
      <protection/>
    </xf>
    <xf numFmtId="3" fontId="25" fillId="29" borderId="8" xfId="54" applyNumberFormat="1" applyFont="1" applyFill="1" applyBorder="1" applyAlignment="1">
      <alignment horizontal="right"/>
      <protection/>
    </xf>
    <xf numFmtId="3" fontId="19" fillId="31" borderId="8" xfId="54" applyNumberFormat="1" applyFont="1" applyFill="1" applyBorder="1" applyAlignment="1">
      <alignment vertical="center"/>
      <protection/>
    </xf>
    <xf numFmtId="3" fontId="19" fillId="31" borderId="8" xfId="40" applyNumberFormat="1" applyFont="1" applyFill="1" applyBorder="1" applyAlignment="1" applyProtection="1">
      <alignment horizontal="right"/>
      <protection/>
    </xf>
    <xf numFmtId="3" fontId="25" fillId="29" borderId="8" xfId="54" applyNumberFormat="1" applyFont="1" applyFill="1" applyBorder="1" applyAlignment="1">
      <alignment/>
      <protection/>
    </xf>
    <xf numFmtId="0" fontId="19" fillId="26" borderId="8" xfId="0" applyFont="1" applyFill="1" applyBorder="1" applyAlignment="1">
      <alignment horizontal="center"/>
    </xf>
    <xf numFmtId="3" fontId="25" fillId="26" borderId="8" xfId="54" applyNumberFormat="1" applyFont="1" applyFill="1" applyBorder="1" applyAlignment="1">
      <alignment vertical="center"/>
      <protection/>
    </xf>
    <xf numFmtId="3" fontId="25" fillId="26" borderId="8" xfId="54" applyNumberFormat="1" applyFont="1" applyFill="1" applyBorder="1" applyAlignment="1">
      <alignment horizontal="right"/>
      <protection/>
    </xf>
    <xf numFmtId="3" fontId="19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0" fontId="25" fillId="29" borderId="8" xfId="0" applyFont="1" applyFill="1" applyBorder="1" applyAlignment="1">
      <alignment/>
    </xf>
    <xf numFmtId="3" fontId="25" fillId="29" borderId="8" xfId="0" applyNumberFormat="1" applyFont="1" applyFill="1" applyBorder="1" applyAlignment="1">
      <alignment horizontal="right"/>
    </xf>
    <xf numFmtId="0" fontId="25" fillId="34" borderId="8" xfId="0" applyFont="1" applyFill="1" applyBorder="1" applyAlignment="1">
      <alignment/>
    </xf>
    <xf numFmtId="3" fontId="25" fillId="34" borderId="8" xfId="0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/>
    </xf>
    <xf numFmtId="3" fontId="19" fillId="0" borderId="8" xfId="0" applyNumberFormat="1" applyFont="1" applyFill="1" applyBorder="1" applyAlignment="1">
      <alignment horizontal="right"/>
    </xf>
    <xf numFmtId="3" fontId="19" fillId="34" borderId="8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25" fillId="26" borderId="12" xfId="0" applyFont="1" applyFill="1" applyBorder="1" applyAlignment="1">
      <alignment horizontal="center"/>
    </xf>
    <xf numFmtId="49" fontId="20" fillId="29" borderId="11" xfId="0" applyNumberFormat="1" applyFont="1" applyFill="1" applyBorder="1" applyAlignment="1">
      <alignment horizontal="center" vertical="center"/>
    </xf>
    <xf numFmtId="0" fontId="19" fillId="27" borderId="8" xfId="0" applyFont="1" applyFill="1" applyBorder="1" applyAlignment="1">
      <alignment horizontal="center"/>
    </xf>
    <xf numFmtId="3" fontId="25" fillId="27" borderId="8" xfId="0" applyNumberFormat="1" applyFont="1" applyFill="1" applyBorder="1" applyAlignment="1">
      <alignment horizontal="left"/>
    </xf>
    <xf numFmtId="165" fontId="25" fillId="27" borderId="11" xfId="0" applyNumberFormat="1" applyFont="1" applyFill="1" applyBorder="1" applyAlignment="1">
      <alignment/>
    </xf>
    <xf numFmtId="3" fontId="62" fillId="0" borderId="8" xfId="40" applyNumberFormat="1" applyFont="1" applyFill="1" applyBorder="1" applyAlignment="1" applyProtection="1">
      <alignment horizontal="right"/>
      <protection/>
    </xf>
    <xf numFmtId="3" fontId="62" fillId="0" borderId="8" xfId="0" applyNumberFormat="1" applyFont="1" applyBorder="1" applyAlignment="1">
      <alignment/>
    </xf>
    <xf numFmtId="3" fontId="62" fillId="0" borderId="8" xfId="0" applyNumberFormat="1" applyFont="1" applyBorder="1" applyAlignment="1">
      <alignment horizontal="right"/>
    </xf>
    <xf numFmtId="0" fontId="25" fillId="0" borderId="17" xfId="0" applyFont="1" applyBorder="1" applyAlignment="1">
      <alignment/>
    </xf>
    <xf numFmtId="3" fontId="19" fillId="29" borderId="8" xfId="0" applyNumberFormat="1" applyFont="1" applyFill="1" applyBorder="1" applyAlignment="1">
      <alignment/>
    </xf>
    <xf numFmtId="3" fontId="25" fillId="32" borderId="11" xfId="40" applyNumberFormat="1" applyFont="1" applyFill="1" applyBorder="1" applyAlignment="1" applyProtection="1">
      <alignment/>
      <protection/>
    </xf>
    <xf numFmtId="185" fontId="25" fillId="26" borderId="12" xfId="0" applyNumberFormat="1" applyFont="1" applyFill="1" applyBorder="1" applyAlignment="1">
      <alignment horizontal="center" wrapText="1"/>
    </xf>
    <xf numFmtId="185" fontId="0" fillId="0" borderId="12" xfId="0" applyNumberFormat="1" applyBorder="1" applyAlignment="1">
      <alignment/>
    </xf>
    <xf numFmtId="0" fontId="19" fillId="0" borderId="12" xfId="0" applyFont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65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185" fontId="19" fillId="24" borderId="12" xfId="0" applyNumberFormat="1" applyFont="1" applyFill="1" applyBorder="1" applyAlignment="1">
      <alignment horizontal="right"/>
    </xf>
    <xf numFmtId="185" fontId="19" fillId="24" borderId="12" xfId="0" applyNumberFormat="1" applyFont="1" applyFill="1" applyBorder="1" applyAlignment="1">
      <alignment/>
    </xf>
    <xf numFmtId="0" fontId="25" fillId="24" borderId="12" xfId="0" applyFont="1" applyFill="1" applyBorder="1" applyAlignment="1">
      <alignment vertical="center" wrapText="1"/>
    </xf>
    <xf numFmtId="41" fontId="19" fillId="0" borderId="12" xfId="0" applyNumberFormat="1" applyFont="1" applyBorder="1" applyAlignment="1">
      <alignment horizontal="right"/>
    </xf>
    <xf numFmtId="0" fontId="25" fillId="24" borderId="12" xfId="0" applyFont="1" applyFill="1" applyBorder="1" applyAlignment="1">
      <alignment wrapText="1"/>
    </xf>
    <xf numFmtId="41" fontId="25" fillId="24" borderId="12" xfId="0" applyNumberFormat="1" applyFont="1" applyFill="1" applyBorder="1" applyAlignment="1">
      <alignment/>
    </xf>
    <xf numFmtId="185" fontId="25" fillId="24" borderId="12" xfId="0" applyNumberFormat="1" applyFont="1" applyFill="1" applyBorder="1" applyAlignment="1">
      <alignment/>
    </xf>
    <xf numFmtId="185" fontId="25" fillId="24" borderId="12" xfId="0" applyNumberFormat="1" applyFont="1" applyFill="1" applyBorder="1" applyAlignment="1">
      <alignment horizontal="right"/>
    </xf>
    <xf numFmtId="41" fontId="25" fillId="27" borderId="12" xfId="0" applyNumberFormat="1" applyFont="1" applyFill="1" applyBorder="1" applyAlignment="1">
      <alignment/>
    </xf>
    <xf numFmtId="0" fontId="25" fillId="22" borderId="0" xfId="0" applyFont="1" applyFill="1" applyBorder="1" applyAlignment="1">
      <alignment horizontal="center" wrapText="1"/>
    </xf>
    <xf numFmtId="3" fontId="19" fillId="0" borderId="17" xfId="0" applyNumberFormat="1" applyFont="1" applyBorder="1" applyAlignment="1">
      <alignment/>
    </xf>
    <xf numFmtId="3" fontId="25" fillId="27" borderId="17" xfId="0" applyNumberFormat="1" applyFont="1" applyFill="1" applyBorder="1" applyAlignment="1">
      <alignment/>
    </xf>
    <xf numFmtId="3" fontId="25" fillId="33" borderId="17" xfId="0" applyNumberFormat="1" applyFont="1" applyFill="1" applyBorder="1" applyAlignment="1">
      <alignment/>
    </xf>
    <xf numFmtId="3" fontId="62" fillId="26" borderId="17" xfId="0" applyNumberFormat="1" applyFont="1" applyFill="1" applyBorder="1" applyAlignment="1">
      <alignment/>
    </xf>
    <xf numFmtId="3" fontId="25" fillId="29" borderId="17" xfId="0" applyNumberFormat="1" applyFont="1" applyFill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9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0" fontId="19" fillId="33" borderId="17" xfId="0" applyFont="1" applyFill="1" applyBorder="1" applyAlignment="1">
      <alignment/>
    </xf>
    <xf numFmtId="185" fontId="19" fillId="33" borderId="12" xfId="0" applyNumberFormat="1" applyFont="1" applyFill="1" applyBorder="1" applyAlignment="1">
      <alignment/>
    </xf>
    <xf numFmtId="3" fontId="22" fillId="0" borderId="9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left"/>
    </xf>
    <xf numFmtId="3" fontId="19" fillId="0" borderId="11" xfId="0" applyNumberFormat="1" applyFont="1" applyBorder="1" applyAlignment="1">
      <alignment horizontal="left" wrapText="1"/>
    </xf>
    <xf numFmtId="3" fontId="28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25" fillId="28" borderId="10" xfId="0" applyFont="1" applyFill="1" applyBorder="1" applyAlignment="1">
      <alignment horizontal="center" vertical="center"/>
    </xf>
    <xf numFmtId="3" fontId="25" fillId="28" borderId="10" xfId="0" applyNumberFormat="1" applyFont="1" applyFill="1" applyBorder="1" applyAlignment="1">
      <alignment horizontal="center" vertical="center"/>
    </xf>
    <xf numFmtId="3" fontId="25" fillId="24" borderId="12" xfId="0" applyNumberFormat="1" applyFont="1" applyFill="1" applyBorder="1" applyAlignment="1">
      <alignment horizontal="center"/>
    </xf>
    <xf numFmtId="3" fontId="25" fillId="27" borderId="19" xfId="0" applyNumberFormat="1" applyFont="1" applyFill="1" applyBorder="1" applyAlignment="1">
      <alignment/>
    </xf>
    <xf numFmtId="3" fontId="25" fillId="24" borderId="12" xfId="0" applyNumberFormat="1" applyFont="1" applyFill="1" applyBorder="1" applyAlignment="1">
      <alignment horizontal="center" vertical="center"/>
    </xf>
    <xf numFmtId="185" fontId="19" fillId="27" borderId="12" xfId="0" applyNumberFormat="1" applyFont="1" applyFill="1" applyBorder="1" applyAlignment="1">
      <alignment/>
    </xf>
    <xf numFmtId="185" fontId="19" fillId="29" borderId="12" xfId="0" applyNumberFormat="1" applyFont="1" applyFill="1" applyBorder="1" applyAlignment="1">
      <alignment/>
    </xf>
    <xf numFmtId="0" fontId="19" fillId="29" borderId="17" xfId="0" applyFont="1" applyFill="1" applyBorder="1" applyAlignment="1">
      <alignment/>
    </xf>
    <xf numFmtId="0" fontId="20" fillId="27" borderId="12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vertical="center" wrapText="1"/>
    </xf>
    <xf numFmtId="185" fontId="30" fillId="0" borderId="12" xfId="0" applyNumberFormat="1" applyFont="1" applyBorder="1" applyAlignment="1">
      <alignment/>
    </xf>
    <xf numFmtId="185" fontId="47" fillId="0" borderId="12" xfId="0" applyNumberFormat="1" applyFont="1" applyBorder="1" applyAlignment="1">
      <alignment/>
    </xf>
    <xf numFmtId="185" fontId="32" fillId="27" borderId="12" xfId="0" applyNumberFormat="1" applyFont="1" applyFill="1" applyBorder="1" applyAlignment="1">
      <alignment/>
    </xf>
    <xf numFmtId="185" fontId="19" fillId="0" borderId="12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/>
    </xf>
    <xf numFmtId="0" fontId="19" fillId="30" borderId="12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28" fillId="0" borderId="12" xfId="0" applyFont="1" applyBorder="1" applyAlignment="1">
      <alignment/>
    </xf>
    <xf numFmtId="3" fontId="25" fillId="24" borderId="12" xfId="0" applyNumberFormat="1" applyFont="1" applyFill="1" applyBorder="1" applyAlignment="1">
      <alignment wrapText="1"/>
    </xf>
    <xf numFmtId="0" fontId="25" fillId="24" borderId="12" xfId="0" applyFont="1" applyFill="1" applyBorder="1" applyAlignment="1">
      <alignment horizontal="center"/>
    </xf>
    <xf numFmtId="0" fontId="28" fillId="24" borderId="12" xfId="0" applyFont="1" applyFill="1" applyBorder="1" applyAlignment="1">
      <alignment/>
    </xf>
    <xf numFmtId="0" fontId="25" fillId="24" borderId="12" xfId="0" applyFont="1" applyFill="1" applyBorder="1" applyAlignment="1">
      <alignment horizontal="center" wrapText="1"/>
    </xf>
    <xf numFmtId="49" fontId="25" fillId="24" borderId="12" xfId="0" applyNumberFormat="1" applyFont="1" applyFill="1" applyBorder="1" applyAlignment="1">
      <alignment horizontal="center"/>
    </xf>
    <xf numFmtId="3" fontId="19" fillId="24" borderId="12" xfId="0" applyNumberFormat="1" applyFont="1" applyFill="1" applyBorder="1" applyAlignment="1">
      <alignment/>
    </xf>
    <xf numFmtId="185" fontId="47" fillId="24" borderId="12" xfId="0" applyNumberFormat="1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164" fontId="25" fillId="0" borderId="12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 wrapText="1"/>
    </xf>
    <xf numFmtId="3" fontId="24" fillId="27" borderId="12" xfId="0" applyNumberFormat="1" applyFont="1" applyFill="1" applyBorder="1" applyAlignment="1">
      <alignment/>
    </xf>
    <xf numFmtId="164" fontId="25" fillId="27" borderId="12" xfId="0" applyNumberFormat="1" applyFont="1" applyFill="1" applyBorder="1" applyAlignment="1">
      <alignment horizontal="center"/>
    </xf>
    <xf numFmtId="3" fontId="27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/>
    </xf>
    <xf numFmtId="164" fontId="25" fillId="24" borderId="12" xfId="0" applyNumberFormat="1" applyFont="1" applyFill="1" applyBorder="1" applyAlignment="1">
      <alignment horizontal="center"/>
    </xf>
    <xf numFmtId="3" fontId="25" fillId="24" borderId="12" xfId="0" applyNumberFormat="1" applyFont="1" applyFill="1" applyBorder="1" applyAlignment="1">
      <alignment/>
    </xf>
    <xf numFmtId="0" fontId="25" fillId="24" borderId="12" xfId="0" applyFont="1" applyFill="1" applyBorder="1" applyAlignment="1">
      <alignment/>
    </xf>
    <xf numFmtId="164" fontId="25" fillId="22" borderId="12" xfId="0" applyNumberFormat="1" applyFont="1" applyFill="1" applyBorder="1" applyAlignment="1">
      <alignment horizontal="center" vertical="center"/>
    </xf>
    <xf numFmtId="3" fontId="25" fillId="28" borderId="12" xfId="0" applyNumberFormat="1" applyFont="1" applyFill="1" applyBorder="1" applyAlignment="1">
      <alignment horizontal="center" vertical="center"/>
    </xf>
    <xf numFmtId="0" fontId="25" fillId="28" borderId="12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vertical="center"/>
    </xf>
    <xf numFmtId="164" fontId="25" fillId="28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vertical="center"/>
    </xf>
    <xf numFmtId="185" fontId="25" fillId="0" borderId="12" xfId="0" applyNumberFormat="1" applyFont="1" applyBorder="1" applyAlignment="1">
      <alignment vertical="center"/>
    </xf>
    <xf numFmtId="185" fontId="19" fillId="29" borderId="12" xfId="0" applyNumberFormat="1" applyFont="1" applyFill="1" applyBorder="1" applyAlignment="1">
      <alignment vertical="center"/>
    </xf>
    <xf numFmtId="185" fontId="25" fillId="24" borderId="12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1" fillId="27" borderId="15" xfId="0" applyFon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28" borderId="8" xfId="0" applyFont="1" applyFill="1" applyBorder="1" applyAlignment="1">
      <alignment horizontal="center" vertical="center"/>
    </xf>
    <xf numFmtId="3" fontId="25" fillId="28" borderId="8" xfId="0" applyNumberFormat="1" applyFont="1" applyFill="1" applyBorder="1" applyAlignment="1">
      <alignment horizontal="left" vertical="center"/>
    </xf>
    <xf numFmtId="3" fontId="52" fillId="34" borderId="8" xfId="0" applyNumberFormat="1" applyFont="1" applyFill="1" applyBorder="1" applyAlignment="1">
      <alignment horizontal="right"/>
    </xf>
    <xf numFmtId="185" fontId="62" fillId="0" borderId="12" xfId="0" applyNumberFormat="1" applyFont="1" applyBorder="1" applyAlignment="1">
      <alignment/>
    </xf>
    <xf numFmtId="185" fontId="63" fillId="0" borderId="12" xfId="0" applyNumberFormat="1" applyFont="1" applyBorder="1" applyAlignment="1">
      <alignment vertical="center"/>
    </xf>
    <xf numFmtId="185" fontId="64" fillId="0" borderId="12" xfId="0" applyNumberFormat="1" applyFont="1" applyBorder="1" applyAlignment="1">
      <alignment vertical="center"/>
    </xf>
    <xf numFmtId="185" fontId="65" fillId="24" borderId="12" xfId="0" applyNumberFormat="1" applyFont="1" applyFill="1" applyBorder="1" applyAlignment="1">
      <alignment vertical="center"/>
    </xf>
    <xf numFmtId="185" fontId="65" fillId="24" borderId="12" xfId="0" applyNumberFormat="1" applyFont="1" applyFill="1" applyBorder="1" applyAlignment="1">
      <alignment horizontal="right" vertical="center"/>
    </xf>
    <xf numFmtId="185" fontId="65" fillId="24" borderId="12" xfId="0" applyNumberFormat="1" applyFont="1" applyFill="1" applyBorder="1" applyAlignment="1">
      <alignment/>
    </xf>
    <xf numFmtId="185" fontId="57" fillId="0" borderId="12" xfId="0" applyNumberFormat="1" applyFont="1" applyBorder="1" applyAlignment="1">
      <alignment vertical="center"/>
    </xf>
    <xf numFmtId="185" fontId="66" fillId="0" borderId="12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3" fontId="19" fillId="29" borderId="11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0" fontId="25" fillId="30" borderId="8" xfId="0" applyFont="1" applyFill="1" applyBorder="1" applyAlignment="1">
      <alignment/>
    </xf>
    <xf numFmtId="0" fontId="19" fillId="0" borderId="22" xfId="0" applyFont="1" applyBorder="1" applyAlignment="1">
      <alignment/>
    </xf>
    <xf numFmtId="0" fontId="25" fillId="24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165" fontId="19" fillId="0" borderId="11" xfId="0" applyNumberFormat="1" applyFont="1" applyFill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31" fillId="0" borderId="12" xfId="0" applyFont="1" applyBorder="1" applyAlignment="1">
      <alignment/>
    </xf>
    <xf numFmtId="3" fontId="25" fillId="27" borderId="11" xfId="0" applyNumberFormat="1" applyFont="1" applyFill="1" applyBorder="1" applyAlignment="1">
      <alignment/>
    </xf>
    <xf numFmtId="165" fontId="35" fillId="0" borderId="11" xfId="0" applyNumberFormat="1" applyFont="1" applyFill="1" applyBorder="1" applyAlignment="1">
      <alignment/>
    </xf>
    <xf numFmtId="165" fontId="25" fillId="29" borderId="11" xfId="0" applyNumberFormat="1" applyFont="1" applyFill="1" applyBorder="1" applyAlignment="1">
      <alignment/>
    </xf>
    <xf numFmtId="49" fontId="25" fillId="0" borderId="11" xfId="0" applyNumberFormat="1" applyFont="1" applyBorder="1" applyAlignment="1">
      <alignment horizontal="center"/>
    </xf>
    <xf numFmtId="165" fontId="19" fillId="29" borderId="11" xfId="0" applyNumberFormat="1" applyFont="1" applyFill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25" fillId="24" borderId="19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/>
    </xf>
    <xf numFmtId="49" fontId="19" fillId="0" borderId="19" xfId="0" applyNumberFormat="1" applyFont="1" applyBorder="1" applyAlignment="1">
      <alignment/>
    </xf>
    <xf numFmtId="49" fontId="19" fillId="22" borderId="11" xfId="0" applyNumberFormat="1" applyFont="1" applyFill="1" applyBorder="1" applyAlignment="1">
      <alignment horizontal="center" vertical="center"/>
    </xf>
    <xf numFmtId="0" fontId="19" fillId="22" borderId="19" xfId="0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49" fontId="25" fillId="0" borderId="19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16" fontId="19" fillId="0" borderId="11" xfId="0" applyNumberFormat="1" applyFont="1" applyFill="1" applyBorder="1" applyAlignment="1">
      <alignment/>
    </xf>
    <xf numFmtId="0" fontId="25" fillId="27" borderId="11" xfId="0" applyFont="1" applyFill="1" applyBorder="1" applyAlignment="1">
      <alignment/>
    </xf>
    <xf numFmtId="3" fontId="19" fillId="0" borderId="11" xfId="40" applyNumberFormat="1" applyFont="1" applyFill="1" applyBorder="1" applyAlignment="1" applyProtection="1">
      <alignment/>
      <protection/>
    </xf>
    <xf numFmtId="0" fontId="19" fillId="0" borderId="19" xfId="0" applyFont="1" applyBorder="1" applyAlignment="1">
      <alignment/>
    </xf>
    <xf numFmtId="0" fontId="19" fillId="0" borderId="11" xfId="0" applyFont="1" applyFill="1" applyBorder="1" applyAlignment="1">
      <alignment wrapText="1"/>
    </xf>
    <xf numFmtId="49" fontId="25" fillId="29" borderId="8" xfId="0" applyNumberFormat="1" applyFont="1" applyFill="1" applyBorder="1" applyAlignment="1">
      <alignment horizontal="center"/>
    </xf>
    <xf numFmtId="0" fontId="25" fillId="29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185" fontId="19" fillId="27" borderId="12" xfId="0" applyNumberFormat="1" applyFont="1" applyFill="1" applyBorder="1" applyAlignment="1">
      <alignment horizontal="center"/>
    </xf>
    <xf numFmtId="0" fontId="25" fillId="3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0" fillId="27" borderId="12" xfId="0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0" fontId="59" fillId="24" borderId="12" xfId="0" applyFont="1" applyFill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24" borderId="12" xfId="0" applyFont="1" applyFill="1" applyBorder="1" applyAlignment="1">
      <alignment/>
    </xf>
    <xf numFmtId="0" fontId="19" fillId="28" borderId="15" xfId="0" applyFont="1" applyFill="1" applyBorder="1" applyAlignment="1">
      <alignment horizontal="center" wrapText="1"/>
    </xf>
    <xf numFmtId="0" fontId="21" fillId="27" borderId="12" xfId="0" applyFont="1" applyFill="1" applyBorder="1" applyAlignment="1">
      <alignment horizontal="center"/>
    </xf>
    <xf numFmtId="0" fontId="21" fillId="24" borderId="15" xfId="0" applyFont="1" applyFill="1" applyBorder="1" applyAlignment="1">
      <alignment wrapText="1"/>
    </xf>
    <xf numFmtId="0" fontId="21" fillId="26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4" borderId="15" xfId="0" applyFont="1" applyFill="1" applyBorder="1" applyAlignment="1">
      <alignment wrapText="1"/>
    </xf>
    <xf numFmtId="0" fontId="21" fillId="24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186" fontId="25" fillId="0" borderId="12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/>
    </xf>
    <xf numFmtId="185" fontId="50" fillId="0" borderId="12" xfId="0" applyNumberFormat="1" applyFont="1" applyBorder="1" applyAlignment="1">
      <alignment/>
    </xf>
    <xf numFmtId="49" fontId="19" fillId="0" borderId="21" xfId="0" applyNumberFormat="1" applyFont="1" applyBorder="1" applyAlignment="1">
      <alignment horizontal="center"/>
    </xf>
    <xf numFmtId="186" fontId="19" fillId="24" borderId="12" xfId="0" applyNumberFormat="1" applyFont="1" applyFill="1" applyBorder="1" applyAlignment="1">
      <alignment horizontal="center" vertical="center" wrapText="1"/>
    </xf>
    <xf numFmtId="3" fontId="25" fillId="28" borderId="8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4" fillId="29" borderId="9" xfId="0" applyNumberFormat="1" applyFont="1" applyFill="1" applyBorder="1" applyAlignment="1">
      <alignment horizontal="center" vertical="center"/>
    </xf>
    <xf numFmtId="49" fontId="20" fillId="29" borderId="23" xfId="0" applyNumberFormat="1" applyFont="1" applyFill="1" applyBorder="1" applyAlignment="1">
      <alignment horizontal="center" vertical="center"/>
    </xf>
    <xf numFmtId="49" fontId="24" fillId="29" borderId="11" xfId="0" applyNumberFormat="1" applyFont="1" applyFill="1" applyBorder="1" applyAlignment="1">
      <alignment horizontal="center" vertical="center"/>
    </xf>
    <xf numFmtId="49" fontId="20" fillId="29" borderId="13" xfId="0" applyNumberFormat="1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13" xfId="0" applyNumberFormat="1" applyFont="1" applyFill="1" applyBorder="1" applyAlignment="1">
      <alignment horizontal="center" vertical="center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6" fillId="27" borderId="19" xfId="0" applyFont="1" applyFill="1" applyBorder="1" applyAlignment="1">
      <alignment horizontal="center"/>
    </xf>
    <xf numFmtId="0" fontId="46" fillId="27" borderId="16" xfId="0" applyFont="1" applyFill="1" applyBorder="1" applyAlignment="1">
      <alignment horizontal="center"/>
    </xf>
    <xf numFmtId="0" fontId="46" fillId="27" borderId="17" xfId="0" applyFont="1" applyFill="1" applyBorder="1" applyAlignment="1">
      <alignment horizontal="center"/>
    </xf>
    <xf numFmtId="3" fontId="25" fillId="27" borderId="12" xfId="0" applyNumberFormat="1" applyFont="1" applyFill="1" applyBorder="1" applyAlignment="1">
      <alignment horizontal="center" vertical="center"/>
    </xf>
    <xf numFmtId="3" fontId="19" fillId="27" borderId="12" xfId="0" applyNumberFormat="1" applyFont="1" applyFill="1" applyBorder="1" applyAlignment="1">
      <alignment horizontal="center" vertical="center"/>
    </xf>
    <xf numFmtId="3" fontId="37" fillId="27" borderId="12" xfId="0" applyNumberFormat="1" applyFont="1" applyFill="1" applyBorder="1" applyAlignment="1">
      <alignment horizontal="center" vertical="center"/>
    </xf>
    <xf numFmtId="178" fontId="25" fillId="0" borderId="24" xfId="40" applyNumberFormat="1" applyFont="1" applyFill="1" applyBorder="1" applyAlignment="1">
      <alignment horizontal="center" wrapText="1"/>
    </xf>
    <xf numFmtId="0" fontId="25" fillId="24" borderId="19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25" fillId="26" borderId="12" xfId="0" applyFont="1" applyFill="1" applyBorder="1" applyAlignment="1">
      <alignment horizontal="right"/>
    </xf>
    <xf numFmtId="0" fontId="25" fillId="24" borderId="12" xfId="0" applyFont="1" applyFill="1" applyBorder="1" applyAlignment="1">
      <alignment horizontal="center"/>
    </xf>
    <xf numFmtId="0" fontId="25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3" fontId="4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22" borderId="8" xfId="0" applyFont="1" applyFill="1" applyBorder="1" applyAlignment="1">
      <alignment horizontal="center" vertical="center" wrapText="1"/>
    </xf>
    <xf numFmtId="0" fontId="25" fillId="22" borderId="8" xfId="0" applyFont="1" applyFill="1" applyBorder="1" applyAlignment="1">
      <alignment horizontal="center" wrapText="1"/>
    </xf>
    <xf numFmtId="6" fontId="25" fillId="0" borderId="19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6" fontId="25" fillId="0" borderId="17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19" fillId="30" borderId="12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24" borderId="19" xfId="0" applyNumberFormat="1" applyFont="1" applyFill="1" applyBorder="1" applyAlignment="1">
      <alignment horizontal="center"/>
    </xf>
    <xf numFmtId="3" fontId="25" fillId="24" borderId="17" xfId="0" applyNumberFormat="1" applyFont="1" applyFill="1" applyBorder="1" applyAlignment="1">
      <alignment horizont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24" borderId="10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3" fontId="25" fillId="27" borderId="8" xfId="0" applyNumberFormat="1" applyFont="1" applyFill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wrapText="1"/>
    </xf>
    <xf numFmtId="3" fontId="25" fillId="27" borderId="12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4" borderId="8" xfId="0" applyNumberFormat="1" applyFont="1" applyFill="1" applyBorder="1" applyAlignment="1">
      <alignment vertical="center"/>
    </xf>
    <xf numFmtId="2" fontId="25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27.00390625" style="3" customWidth="1"/>
    <col min="4" max="4" width="31.00390625" style="4" customWidth="1"/>
  </cols>
  <sheetData>
    <row r="1" ht="18.75">
      <c r="D1" s="256" t="s">
        <v>0</v>
      </c>
    </row>
    <row r="2" spans="1:4" ht="34.5" customHeight="1">
      <c r="A2" s="492" t="s">
        <v>540</v>
      </c>
      <c r="B2" s="492"/>
      <c r="C2" s="492"/>
      <c r="D2" s="492"/>
    </row>
    <row r="3" spans="1:4" ht="49.5" customHeight="1">
      <c r="A3" s="396" t="s">
        <v>1</v>
      </c>
      <c r="B3" s="397" t="s">
        <v>2</v>
      </c>
      <c r="C3" s="398" t="s">
        <v>563</v>
      </c>
      <c r="D3" s="398" t="s">
        <v>564</v>
      </c>
    </row>
    <row r="4" spans="1:4" ht="34.5" customHeight="1">
      <c r="A4" s="383"/>
      <c r="B4" s="384" t="s">
        <v>3</v>
      </c>
      <c r="C4" s="243"/>
      <c r="D4" s="355"/>
    </row>
    <row r="5" spans="1:4" ht="34.5" customHeight="1">
      <c r="A5" s="385" t="s">
        <v>4</v>
      </c>
      <c r="B5" s="386" t="s">
        <v>5</v>
      </c>
      <c r="C5" s="243"/>
      <c r="D5" s="355"/>
    </row>
    <row r="6" spans="1:4" ht="34.5" customHeight="1">
      <c r="A6" s="109" t="s">
        <v>6</v>
      </c>
      <c r="B6" s="387" t="s">
        <v>7</v>
      </c>
      <c r="C6" s="243">
        <v>13720660</v>
      </c>
      <c r="D6" s="243">
        <v>13720660</v>
      </c>
    </row>
    <row r="7" spans="1:4" ht="34.5" customHeight="1">
      <c r="A7" s="109" t="s">
        <v>8</v>
      </c>
      <c r="B7" s="387" t="s">
        <v>9</v>
      </c>
      <c r="C7" s="243"/>
      <c r="D7" s="243"/>
    </row>
    <row r="8" spans="1:4" ht="34.5" customHeight="1">
      <c r="A8" s="109" t="s">
        <v>10</v>
      </c>
      <c r="B8" s="387" t="s">
        <v>11</v>
      </c>
      <c r="C8" s="243">
        <v>2607000</v>
      </c>
      <c r="D8" s="243">
        <v>2607000</v>
      </c>
    </row>
    <row r="9" spans="1:4" s="6" customFormat="1" ht="34.5" customHeight="1">
      <c r="A9" s="109" t="s">
        <v>12</v>
      </c>
      <c r="B9" s="388" t="s">
        <v>13</v>
      </c>
      <c r="C9" s="243">
        <v>208319</v>
      </c>
      <c r="D9" s="243">
        <v>208319</v>
      </c>
    </row>
    <row r="10" spans="1:4" s="6" customFormat="1" ht="34.5" customHeight="1">
      <c r="A10" s="109" t="s">
        <v>14</v>
      </c>
      <c r="B10" s="388" t="s">
        <v>481</v>
      </c>
      <c r="C10" s="243"/>
      <c r="D10" s="243"/>
    </row>
    <row r="11" spans="1:4" ht="34.5" customHeight="1">
      <c r="A11" s="109" t="s">
        <v>16</v>
      </c>
      <c r="B11" s="387" t="s">
        <v>500</v>
      </c>
      <c r="C11" s="243"/>
      <c r="D11" s="243"/>
    </row>
    <row r="12" spans="1:4" ht="34.5" customHeight="1">
      <c r="A12" s="109" t="s">
        <v>18</v>
      </c>
      <c r="B12" s="387" t="s">
        <v>17</v>
      </c>
      <c r="C12" s="243">
        <v>2684400</v>
      </c>
      <c r="D12" s="243">
        <v>4816550</v>
      </c>
    </row>
    <row r="13" spans="1:4" ht="34.5" customHeight="1">
      <c r="A13" s="109" t="s">
        <v>33</v>
      </c>
      <c r="B13" s="387" t="s">
        <v>480</v>
      </c>
      <c r="C13" s="243"/>
      <c r="D13" s="243"/>
    </row>
    <row r="14" spans="1:4" ht="34.5" customHeight="1">
      <c r="A14" s="109" t="s">
        <v>326</v>
      </c>
      <c r="B14" s="387" t="s">
        <v>325</v>
      </c>
      <c r="C14" s="243">
        <v>500000</v>
      </c>
      <c r="D14" s="243">
        <v>500000</v>
      </c>
    </row>
    <row r="15" spans="1:4" ht="34.5" customHeight="1">
      <c r="A15" s="383"/>
      <c r="B15" s="389" t="s">
        <v>19</v>
      </c>
      <c r="C15" s="327">
        <f>SUM(C6:C14)</f>
        <v>19720379</v>
      </c>
      <c r="D15" s="327">
        <v>21852529</v>
      </c>
    </row>
    <row r="16" spans="1:4" ht="34.5" customHeight="1">
      <c r="A16" s="385" t="s">
        <v>20</v>
      </c>
      <c r="B16" s="386" t="s">
        <v>21</v>
      </c>
      <c r="C16" s="243">
        <v>237970621</v>
      </c>
      <c r="D16" s="243">
        <v>237970621</v>
      </c>
    </row>
    <row r="17" spans="1:4" ht="34.5" customHeight="1">
      <c r="A17" s="385"/>
      <c r="B17" s="386" t="s">
        <v>394</v>
      </c>
      <c r="C17" s="243"/>
      <c r="D17" s="243">
        <v>159040</v>
      </c>
    </row>
    <row r="18" spans="1:4" ht="34.5" customHeight="1">
      <c r="A18" s="390"/>
      <c r="B18" s="394" t="s">
        <v>22</v>
      </c>
      <c r="C18" s="334">
        <f>SUM(C15:C17)</f>
        <v>257691000</v>
      </c>
      <c r="D18" s="334">
        <f>SUM(D15:D17)</f>
        <v>259982190</v>
      </c>
    </row>
    <row r="19" spans="1:4" ht="34.5" customHeight="1">
      <c r="A19" s="383"/>
      <c r="B19" s="384" t="s">
        <v>23</v>
      </c>
      <c r="C19" s="269"/>
      <c r="D19" s="269"/>
    </row>
    <row r="20" spans="1:4" s="8" customFormat="1" ht="34.5" customHeight="1">
      <c r="A20" s="385" t="s">
        <v>4</v>
      </c>
      <c r="B20" s="386" t="s">
        <v>24</v>
      </c>
      <c r="C20" s="244"/>
      <c r="D20" s="244"/>
    </row>
    <row r="21" spans="1:4" ht="34.5" customHeight="1">
      <c r="A21" s="109" t="s">
        <v>6</v>
      </c>
      <c r="B21" s="387" t="s">
        <v>25</v>
      </c>
      <c r="C21" s="168">
        <v>7306625</v>
      </c>
      <c r="D21" s="168">
        <v>7306625</v>
      </c>
    </row>
    <row r="22" spans="1:4" ht="34.5" customHeight="1">
      <c r="A22" s="109" t="s">
        <v>8</v>
      </c>
      <c r="B22" s="391" t="s">
        <v>26</v>
      </c>
      <c r="C22" s="168">
        <v>1150740</v>
      </c>
      <c r="D22" s="168">
        <v>1150740</v>
      </c>
    </row>
    <row r="23" spans="1:4" ht="34.5" customHeight="1">
      <c r="A23" s="109" t="s">
        <v>10</v>
      </c>
      <c r="B23" s="387" t="s">
        <v>27</v>
      </c>
      <c r="C23" s="168">
        <v>7825000</v>
      </c>
      <c r="D23" s="168">
        <v>7825000</v>
      </c>
    </row>
    <row r="24" spans="1:4" ht="34.5" customHeight="1">
      <c r="A24" s="109" t="s">
        <v>12</v>
      </c>
      <c r="B24" s="392" t="s">
        <v>28</v>
      </c>
      <c r="C24" s="168">
        <v>3253855</v>
      </c>
      <c r="D24" s="168">
        <v>3253855</v>
      </c>
    </row>
    <row r="25" spans="1:4" ht="34.5" customHeight="1">
      <c r="A25" s="109" t="s">
        <v>14</v>
      </c>
      <c r="B25" s="392" t="s">
        <v>29</v>
      </c>
      <c r="C25" s="168">
        <v>419953</v>
      </c>
      <c r="D25" s="168">
        <v>419953</v>
      </c>
    </row>
    <row r="26" spans="1:4" ht="34.5" customHeight="1">
      <c r="A26" s="109" t="s">
        <v>30</v>
      </c>
      <c r="B26" s="392" t="s">
        <v>541</v>
      </c>
      <c r="C26" s="168">
        <v>230309005</v>
      </c>
      <c r="D26" s="168">
        <v>230309005</v>
      </c>
    </row>
    <row r="27" spans="1:4" ht="34.5" customHeight="1">
      <c r="A27" s="109" t="s">
        <v>18</v>
      </c>
      <c r="B27" s="392" t="s">
        <v>32</v>
      </c>
      <c r="C27" s="168">
        <v>6800000</v>
      </c>
      <c r="D27" s="168">
        <v>6800000</v>
      </c>
    </row>
    <row r="28" spans="1:4" ht="34.5" customHeight="1">
      <c r="A28" s="109" t="s">
        <v>33</v>
      </c>
      <c r="B28" s="392" t="s">
        <v>34</v>
      </c>
      <c r="C28" s="168">
        <v>77330</v>
      </c>
      <c r="D28" s="168">
        <v>77330</v>
      </c>
    </row>
    <row r="29" spans="1:4" s="8" customFormat="1" ht="34.5" customHeight="1">
      <c r="A29" s="137"/>
      <c r="B29" s="384" t="s">
        <v>35</v>
      </c>
      <c r="C29" s="244">
        <f>SUM(C21:C28)</f>
        <v>257142508</v>
      </c>
      <c r="D29" s="244">
        <f>SUM(D21:D28)</f>
        <v>257142508</v>
      </c>
    </row>
    <row r="30" spans="1:4" s="8" customFormat="1" ht="34.5" customHeight="1">
      <c r="A30" s="137" t="s">
        <v>20</v>
      </c>
      <c r="B30" s="384" t="s">
        <v>352</v>
      </c>
      <c r="C30" s="244">
        <v>548492</v>
      </c>
      <c r="D30" s="244">
        <v>548492</v>
      </c>
    </row>
    <row r="31" spans="1:4" s="8" customFormat="1" ht="34.5" customHeight="1">
      <c r="A31" s="393"/>
      <c r="B31" s="395" t="s">
        <v>36</v>
      </c>
      <c r="C31" s="333">
        <f>SUM(C29:C30)</f>
        <v>257691000</v>
      </c>
      <c r="D31" s="333">
        <f>SUM(D29:D30)</f>
        <v>257691000</v>
      </c>
    </row>
    <row r="32" ht="34.5" customHeight="1"/>
    <row r="33" ht="34.5" customHeight="1">
      <c r="C33" s="15"/>
    </row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</sheetData>
  <sheetProtection selectLockedCells="1" selectUnlockedCells="1"/>
  <mergeCells count="1">
    <mergeCell ref="A2:D2"/>
  </mergeCells>
  <printOptions/>
  <pageMargins left="0.5" right="0.3625" top="0.5902777777777778" bottom="0.5902777777777778" header="0.5118055555555555" footer="0.5118055555555555"/>
  <pageSetup horizontalDpi="300" verticalDpi="300" orientation="portrait" paperSize="9" scale="67" r:id="rId1"/>
  <rowBreaks count="1" manualBreakCount="1">
    <brk id="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I31"/>
  <sheetViews>
    <sheetView view="pageBreakPreview" zoomScale="60" workbookViewId="0" topLeftCell="A1">
      <selection activeCell="G19" sqref="G19:H19"/>
    </sheetView>
  </sheetViews>
  <sheetFormatPr defaultColWidth="9.00390625" defaultRowHeight="12.75"/>
  <cols>
    <col min="3" max="3" width="23.00390625" style="0" customWidth="1"/>
    <col min="4" max="4" width="15.75390625" style="0" customWidth="1"/>
    <col min="5" max="5" width="14.75390625" style="0" customWidth="1"/>
    <col min="8" max="8" width="21.625" style="0" customWidth="1"/>
    <col min="9" max="9" width="19.125" style="0" customWidth="1"/>
  </cols>
  <sheetData>
    <row r="3" ht="18">
      <c r="H3" s="281" t="s">
        <v>494</v>
      </c>
    </row>
    <row r="4" spans="1:9" ht="15.75">
      <c r="A4" s="84"/>
      <c r="B4" s="84"/>
      <c r="C4" s="84" t="s">
        <v>546</v>
      </c>
      <c r="D4" s="84"/>
      <c r="E4" s="84"/>
      <c r="F4" s="84"/>
      <c r="G4" s="84"/>
      <c r="H4" s="84"/>
      <c r="I4" s="34"/>
    </row>
    <row r="5" spans="1:9" ht="15.75">
      <c r="A5" s="84"/>
      <c r="B5" s="84"/>
      <c r="C5" s="84"/>
      <c r="D5" s="84"/>
      <c r="E5" s="84"/>
      <c r="F5" s="84"/>
      <c r="G5" s="84"/>
      <c r="H5" s="84"/>
      <c r="I5" s="34"/>
    </row>
    <row r="6" spans="2:9" ht="15.75">
      <c r="B6" s="104" t="s">
        <v>547</v>
      </c>
      <c r="C6" s="104"/>
      <c r="D6" s="104"/>
      <c r="E6" s="104"/>
      <c r="F6" s="104"/>
      <c r="G6" s="104"/>
      <c r="H6" s="104"/>
      <c r="I6" s="103" t="s">
        <v>579</v>
      </c>
    </row>
    <row r="7" spans="2:9" ht="15.75">
      <c r="B7" s="103" t="s">
        <v>489</v>
      </c>
      <c r="C7" s="103"/>
      <c r="D7" s="103" t="s">
        <v>490</v>
      </c>
      <c r="E7" s="104" t="s">
        <v>491</v>
      </c>
      <c r="F7" s="524"/>
      <c r="G7" s="525"/>
      <c r="H7" s="103"/>
      <c r="I7" s="103"/>
    </row>
    <row r="8" spans="2:9" ht="15.75">
      <c r="B8" s="103"/>
      <c r="C8" s="103"/>
      <c r="D8" s="103"/>
      <c r="E8" s="103"/>
      <c r="F8" s="524"/>
      <c r="G8" s="525"/>
      <c r="H8" s="103"/>
      <c r="I8" s="103"/>
    </row>
    <row r="9" spans="2:9" ht="15.75">
      <c r="B9" s="103" t="s">
        <v>492</v>
      </c>
      <c r="C9" s="103"/>
      <c r="D9" s="103" t="s">
        <v>493</v>
      </c>
      <c r="E9" s="104" t="s">
        <v>495</v>
      </c>
      <c r="F9" s="524"/>
      <c r="G9" s="526"/>
      <c r="H9" s="103"/>
      <c r="I9" s="103"/>
    </row>
    <row r="10" spans="2:9" ht="15.75">
      <c r="B10" s="103"/>
      <c r="C10" s="103"/>
      <c r="D10" s="103"/>
      <c r="E10" s="103"/>
      <c r="F10" s="103"/>
      <c r="G10" s="103"/>
      <c r="H10" s="103"/>
      <c r="I10" s="103"/>
    </row>
    <row r="11" spans="2:9" ht="15.75">
      <c r="B11" s="104" t="s">
        <v>548</v>
      </c>
      <c r="C11" s="104"/>
      <c r="D11" s="104"/>
      <c r="E11" s="104"/>
      <c r="F11" s="104"/>
      <c r="G11" s="104"/>
      <c r="H11" s="103"/>
      <c r="I11" s="103"/>
    </row>
    <row r="12" spans="2:9" ht="15.75">
      <c r="B12" s="103" t="s">
        <v>489</v>
      </c>
      <c r="C12" s="103"/>
      <c r="D12" s="103" t="s">
        <v>490</v>
      </c>
      <c r="E12" s="103"/>
      <c r="F12" s="103"/>
      <c r="G12" s="104" t="s">
        <v>442</v>
      </c>
      <c r="I12" s="485"/>
    </row>
    <row r="13" spans="2:9" ht="15.75">
      <c r="B13" s="103"/>
      <c r="C13" s="103"/>
      <c r="D13" s="103"/>
      <c r="E13" s="103"/>
      <c r="F13" s="103"/>
      <c r="G13" s="103"/>
      <c r="H13" s="103"/>
      <c r="I13" s="485"/>
    </row>
    <row r="14" spans="2:9" ht="15.75">
      <c r="B14" s="103" t="s">
        <v>492</v>
      </c>
      <c r="C14" s="103"/>
      <c r="D14" s="103" t="s">
        <v>493</v>
      </c>
      <c r="E14" s="103"/>
      <c r="F14" s="103"/>
      <c r="G14" s="103"/>
      <c r="H14" s="103"/>
      <c r="I14" s="485">
        <v>132275582</v>
      </c>
    </row>
    <row r="15" spans="2:9" ht="15.75">
      <c r="B15" s="58"/>
      <c r="C15" s="58"/>
      <c r="D15" s="58"/>
      <c r="E15" s="58"/>
      <c r="F15" s="58"/>
      <c r="G15" s="58"/>
      <c r="H15" s="58"/>
      <c r="I15" s="58"/>
    </row>
    <row r="17" spans="2:9" ht="18.75">
      <c r="B17" s="521" t="s">
        <v>549</v>
      </c>
      <c r="C17" s="521"/>
      <c r="D17" s="521"/>
      <c r="E17" s="521"/>
      <c r="F17" s="521"/>
      <c r="G17" s="521"/>
      <c r="H17" s="521"/>
      <c r="I17" s="521"/>
    </row>
    <row r="18" spans="2:9" ht="15.75">
      <c r="B18" s="224"/>
      <c r="C18" s="34"/>
      <c r="D18" s="34"/>
      <c r="E18" s="34"/>
      <c r="F18" s="34"/>
      <c r="G18" s="34"/>
      <c r="H18" s="34" t="s">
        <v>593</v>
      </c>
      <c r="I18" s="35" t="s">
        <v>367</v>
      </c>
    </row>
    <row r="19" spans="2:9" ht="15.75">
      <c r="B19" s="522" t="s">
        <v>1</v>
      </c>
      <c r="C19" s="522" t="s">
        <v>444</v>
      </c>
      <c r="D19" s="523" t="s">
        <v>445</v>
      </c>
      <c r="E19" s="523"/>
      <c r="F19" s="523"/>
      <c r="G19" s="523" t="s">
        <v>446</v>
      </c>
      <c r="H19" s="523"/>
      <c r="I19" s="213" t="s">
        <v>122</v>
      </c>
    </row>
    <row r="20" spans="2:9" ht="31.5">
      <c r="B20" s="522"/>
      <c r="C20" s="522"/>
      <c r="D20" s="214" t="s">
        <v>130</v>
      </c>
      <c r="E20" s="214" t="s">
        <v>447</v>
      </c>
      <c r="F20" s="214" t="s">
        <v>448</v>
      </c>
      <c r="G20" s="214" t="s">
        <v>130</v>
      </c>
      <c r="H20" s="214" t="s">
        <v>449</v>
      </c>
      <c r="I20" s="214" t="s">
        <v>450</v>
      </c>
    </row>
    <row r="21" spans="2:9" ht="15.75">
      <c r="B21" s="23" t="s">
        <v>4</v>
      </c>
      <c r="C21" s="29" t="s">
        <v>451</v>
      </c>
      <c r="D21" s="225"/>
      <c r="E21" s="225"/>
      <c r="F21" s="225"/>
      <c r="G21" s="225"/>
      <c r="H21" s="225"/>
      <c r="I21" s="225"/>
    </row>
    <row r="22" spans="2:9" ht="15.75">
      <c r="B22" s="23" t="s">
        <v>6</v>
      </c>
      <c r="C22" s="29" t="s">
        <v>452</v>
      </c>
      <c r="D22" s="11" t="s">
        <v>453</v>
      </c>
      <c r="E22" s="11" t="s">
        <v>127</v>
      </c>
      <c r="F22" s="11" t="s">
        <v>454</v>
      </c>
      <c r="G22" s="11" t="s">
        <v>128</v>
      </c>
      <c r="H22" s="11" t="s">
        <v>128</v>
      </c>
      <c r="I22" s="11" t="s">
        <v>127</v>
      </c>
    </row>
    <row r="23" spans="2:9" ht="31.5">
      <c r="B23" s="23" t="s">
        <v>8</v>
      </c>
      <c r="C23" s="85" t="s">
        <v>455</v>
      </c>
      <c r="D23" s="11" t="s">
        <v>456</v>
      </c>
      <c r="E23" s="11" t="s">
        <v>128</v>
      </c>
      <c r="F23" s="11" t="s">
        <v>128</v>
      </c>
      <c r="G23" s="11" t="s">
        <v>128</v>
      </c>
      <c r="H23" s="11" t="s">
        <v>128</v>
      </c>
      <c r="I23" s="11" t="s">
        <v>128</v>
      </c>
    </row>
    <row r="24" spans="2:9" ht="15.75">
      <c r="B24" s="23" t="s">
        <v>10</v>
      </c>
      <c r="C24" s="29" t="s">
        <v>457</v>
      </c>
      <c r="D24" s="11" t="s">
        <v>127</v>
      </c>
      <c r="E24" s="11" t="s">
        <v>128</v>
      </c>
      <c r="F24" s="11" t="s">
        <v>127</v>
      </c>
      <c r="G24" s="11" t="s">
        <v>127</v>
      </c>
      <c r="H24" s="11" t="s">
        <v>127</v>
      </c>
      <c r="I24" s="11" t="s">
        <v>127</v>
      </c>
    </row>
    <row r="25" spans="2:9" ht="63">
      <c r="B25" s="23" t="s">
        <v>108</v>
      </c>
      <c r="C25" s="29" t="s">
        <v>458</v>
      </c>
      <c r="D25" s="226" t="s">
        <v>459</v>
      </c>
      <c r="E25" s="226" t="s">
        <v>460</v>
      </c>
      <c r="F25" s="11"/>
      <c r="G25" s="226" t="s">
        <v>461</v>
      </c>
      <c r="H25" s="11"/>
      <c r="I25" s="11"/>
    </row>
    <row r="26" spans="2:9" ht="45">
      <c r="B26" s="23" t="s">
        <v>20</v>
      </c>
      <c r="C26" s="227" t="s">
        <v>462</v>
      </c>
      <c r="D26" s="228" t="s">
        <v>454</v>
      </c>
      <c r="E26" s="228" t="s">
        <v>443</v>
      </c>
      <c r="F26" s="229" t="s">
        <v>443</v>
      </c>
      <c r="G26" s="229" t="s">
        <v>443</v>
      </c>
      <c r="H26" s="229" t="s">
        <v>443</v>
      </c>
      <c r="I26" s="229" t="s">
        <v>128</v>
      </c>
    </row>
    <row r="27" spans="2:9" ht="31.5">
      <c r="B27" s="23" t="s">
        <v>48</v>
      </c>
      <c r="C27" s="85" t="s">
        <v>463</v>
      </c>
      <c r="D27" s="228" t="s">
        <v>454</v>
      </c>
      <c r="E27" s="228" t="s">
        <v>443</v>
      </c>
      <c r="F27" s="229" t="s">
        <v>443</v>
      </c>
      <c r="G27" s="229" t="s">
        <v>443</v>
      </c>
      <c r="H27" s="229" t="s">
        <v>443</v>
      </c>
      <c r="I27" s="229" t="s">
        <v>128</v>
      </c>
    </row>
    <row r="28" spans="2:9" ht="60">
      <c r="B28" s="23" t="s">
        <v>83</v>
      </c>
      <c r="C28" s="227" t="s">
        <v>464</v>
      </c>
      <c r="D28" s="228" t="s">
        <v>454</v>
      </c>
      <c r="E28" s="228" t="s">
        <v>443</v>
      </c>
      <c r="F28" s="229" t="s">
        <v>443</v>
      </c>
      <c r="G28" s="229" t="s">
        <v>443</v>
      </c>
      <c r="H28" s="229" t="s">
        <v>443</v>
      </c>
      <c r="I28" s="229" t="s">
        <v>128</v>
      </c>
    </row>
    <row r="29" spans="2:9" ht="47.25">
      <c r="B29" s="23" t="s">
        <v>66</v>
      </c>
      <c r="C29" s="85" t="s">
        <v>465</v>
      </c>
      <c r="D29" s="228" t="s">
        <v>454</v>
      </c>
      <c r="E29" s="228" t="s">
        <v>443</v>
      </c>
      <c r="F29" s="229" t="s">
        <v>443</v>
      </c>
      <c r="G29" s="229" t="s">
        <v>443</v>
      </c>
      <c r="H29" s="229" t="s">
        <v>443</v>
      </c>
      <c r="I29" s="229" t="s">
        <v>128</v>
      </c>
    </row>
    <row r="30" spans="2:9" ht="15.75">
      <c r="B30" s="23"/>
      <c r="C30" s="14" t="s">
        <v>122</v>
      </c>
      <c r="D30" s="228" t="s">
        <v>454</v>
      </c>
      <c r="E30" s="228" t="s">
        <v>443</v>
      </c>
      <c r="F30" s="13"/>
      <c r="G30" s="11" t="s">
        <v>127</v>
      </c>
      <c r="H30" s="11" t="s">
        <v>127</v>
      </c>
      <c r="I30" s="13"/>
    </row>
    <row r="31" spans="2:9" ht="15.75">
      <c r="B31" s="224"/>
      <c r="C31" s="34"/>
      <c r="D31" s="34"/>
      <c r="E31" s="34"/>
      <c r="F31" s="34"/>
      <c r="G31" s="34"/>
      <c r="H31" s="34"/>
      <c r="I31" s="34"/>
    </row>
  </sheetData>
  <sheetProtection/>
  <mergeCells count="8">
    <mergeCell ref="B17:I17"/>
    <mergeCell ref="B19:B20"/>
    <mergeCell ref="C19:C20"/>
    <mergeCell ref="D19:F19"/>
    <mergeCell ref="G19:H19"/>
    <mergeCell ref="F7:G7"/>
    <mergeCell ref="F9:G9"/>
    <mergeCell ref="F8:G8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9">
      <selection activeCell="I20" sqref="I20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39.375" style="15" customWidth="1"/>
    <col min="4" max="4" width="0" style="15" hidden="1" customWidth="1"/>
    <col min="5" max="5" width="34.125" style="19" customWidth="1"/>
    <col min="6" max="6" width="33.00390625" style="19" customWidth="1"/>
    <col min="7" max="16384" width="9.125" style="19" customWidth="1"/>
  </cols>
  <sheetData>
    <row r="1" spans="1:4" ht="16.5">
      <c r="A1" s="34"/>
      <c r="B1" s="34"/>
      <c r="C1" s="32"/>
      <c r="D1" s="32"/>
    </row>
    <row r="2" spans="1:4" ht="16.5">
      <c r="A2" s="34"/>
      <c r="B2" s="34"/>
      <c r="C2" s="32"/>
      <c r="D2" s="32"/>
    </row>
    <row r="3" spans="1:6" ht="45.75" customHeight="1">
      <c r="A3" s="531" t="s">
        <v>537</v>
      </c>
      <c r="B3" s="531"/>
      <c r="C3" s="531"/>
      <c r="D3" s="486"/>
      <c r="F3" s="19" t="s">
        <v>496</v>
      </c>
    </row>
    <row r="4" spans="1:6" ht="19.5" customHeight="1">
      <c r="A4" s="34"/>
      <c r="B4" s="34"/>
      <c r="C4" s="91"/>
      <c r="D4" s="91"/>
      <c r="F4" s="487" t="s">
        <v>580</v>
      </c>
    </row>
    <row r="5" spans="1:6" s="80" customFormat="1" ht="63" customHeight="1">
      <c r="A5" s="372" t="s">
        <v>133</v>
      </c>
      <c r="B5" s="372" t="s">
        <v>170</v>
      </c>
      <c r="C5" s="529" t="s">
        <v>2</v>
      </c>
      <c r="D5" s="529"/>
      <c r="E5" s="373" t="s">
        <v>510</v>
      </c>
      <c r="F5" s="373" t="s">
        <v>581</v>
      </c>
    </row>
    <row r="6" spans="1:6" s="80" customFormat="1" ht="60" customHeight="1">
      <c r="A6" s="370" t="s">
        <v>6</v>
      </c>
      <c r="B6" s="489" t="s">
        <v>237</v>
      </c>
      <c r="C6" s="371" t="s">
        <v>238</v>
      </c>
      <c r="D6" s="371"/>
      <c r="E6" s="367">
        <v>2684400</v>
      </c>
      <c r="F6" s="367">
        <v>2684400</v>
      </c>
    </row>
    <row r="7" spans="1:6" s="80" customFormat="1" ht="60" customHeight="1">
      <c r="A7" s="109" t="s">
        <v>162</v>
      </c>
      <c r="B7" s="109"/>
      <c r="C7" s="134" t="s">
        <v>503</v>
      </c>
      <c r="D7" s="134"/>
      <c r="E7" s="374"/>
      <c r="F7" s="488">
        <v>395000</v>
      </c>
    </row>
    <row r="8" spans="1:6" s="80" customFormat="1" ht="60" customHeight="1">
      <c r="A8" s="109" t="s">
        <v>151</v>
      </c>
      <c r="B8" s="109" t="s">
        <v>237</v>
      </c>
      <c r="C8" s="134" t="s">
        <v>504</v>
      </c>
      <c r="D8" s="134"/>
      <c r="E8" s="374"/>
      <c r="F8" s="488">
        <v>39000</v>
      </c>
    </row>
    <row r="9" spans="1:6" s="80" customFormat="1" ht="60" customHeight="1">
      <c r="A9" s="109"/>
      <c r="B9" s="109"/>
      <c r="C9" s="134" t="s">
        <v>582</v>
      </c>
      <c r="D9" s="134"/>
      <c r="E9" s="374"/>
      <c r="F9" s="488">
        <v>1398150</v>
      </c>
    </row>
    <row r="10" spans="1:6" s="80" customFormat="1" ht="60" customHeight="1">
      <c r="A10" s="109"/>
      <c r="B10" s="137"/>
      <c r="C10" s="134" t="s">
        <v>583</v>
      </c>
      <c r="D10" s="134"/>
      <c r="E10" s="374"/>
      <c r="F10" s="488">
        <v>300000</v>
      </c>
    </row>
    <row r="11" spans="1:6" s="80" customFormat="1" ht="60" customHeight="1">
      <c r="A11" s="109"/>
      <c r="B11" s="380"/>
      <c r="C11" s="381"/>
      <c r="D11" s="381"/>
      <c r="E11" s="382">
        <f>SUM(E6:E8)</f>
        <v>2684400</v>
      </c>
      <c r="F11" s="382">
        <f>SUM(F6:F10)</f>
        <v>4816550</v>
      </c>
    </row>
    <row r="12" spans="1:4" ht="16.5">
      <c r="A12" s="34"/>
      <c r="B12" s="34"/>
      <c r="C12" s="32"/>
      <c r="D12" s="32"/>
    </row>
    <row r="13" spans="1:5" ht="30" customHeight="1">
      <c r="A13" s="530" t="s">
        <v>550</v>
      </c>
      <c r="B13" s="530"/>
      <c r="C13" s="530"/>
      <c r="D13" s="530"/>
      <c r="E13" s="114"/>
    </row>
    <row r="14" spans="1:5" ht="30" customHeight="1">
      <c r="A14" s="530"/>
      <c r="B14" s="530"/>
      <c r="C14" s="530"/>
      <c r="D14" s="530"/>
      <c r="E14" s="114"/>
    </row>
    <row r="15" spans="1:6" ht="60" customHeight="1">
      <c r="A15" s="115" t="s">
        <v>133</v>
      </c>
      <c r="B15" s="274" t="s">
        <v>170</v>
      </c>
      <c r="C15" s="175" t="s">
        <v>2</v>
      </c>
      <c r="D15" s="175"/>
      <c r="E15" s="365" t="s">
        <v>510</v>
      </c>
      <c r="F15" s="365" t="s">
        <v>581</v>
      </c>
    </row>
    <row r="16" spans="1:6" ht="49.5" customHeight="1">
      <c r="A16" s="133" t="s">
        <v>6</v>
      </c>
      <c r="B16" s="104" t="s">
        <v>239</v>
      </c>
      <c r="C16" s="118" t="s">
        <v>538</v>
      </c>
      <c r="D16" s="118"/>
      <c r="E16" s="375"/>
      <c r="F16" s="375"/>
    </row>
    <row r="17" spans="1:6" ht="49.5" customHeight="1">
      <c r="A17" s="133" t="s">
        <v>8</v>
      </c>
      <c r="B17" s="104" t="s">
        <v>239</v>
      </c>
      <c r="C17" s="118" t="s">
        <v>389</v>
      </c>
      <c r="D17" s="118"/>
      <c r="E17" s="375"/>
      <c r="F17" s="375"/>
    </row>
    <row r="18" spans="1:6" ht="49.5" customHeight="1">
      <c r="A18" s="133" t="s">
        <v>10</v>
      </c>
      <c r="B18" s="104" t="s">
        <v>377</v>
      </c>
      <c r="C18" s="118" t="s">
        <v>390</v>
      </c>
      <c r="D18" s="118"/>
      <c r="E18" s="375"/>
      <c r="F18" s="375"/>
    </row>
    <row r="19" spans="1:6" ht="49.5" customHeight="1">
      <c r="A19" s="510" t="s">
        <v>378</v>
      </c>
      <c r="B19" s="511"/>
      <c r="C19" s="376" t="s">
        <v>241</v>
      </c>
      <c r="D19" s="135"/>
      <c r="E19" s="378"/>
      <c r="F19" s="375"/>
    </row>
    <row r="20" spans="1:6" ht="49.5" customHeight="1">
      <c r="A20" s="527" t="s">
        <v>539</v>
      </c>
      <c r="B20" s="528"/>
      <c r="C20" s="528"/>
      <c r="D20" s="528"/>
      <c r="F20" s="19" t="s">
        <v>551</v>
      </c>
    </row>
    <row r="22" spans="1:6" ht="60" customHeight="1">
      <c r="A22" s="377" t="s">
        <v>133</v>
      </c>
      <c r="B22" s="377" t="s">
        <v>170</v>
      </c>
      <c r="C22" s="358" t="s">
        <v>2</v>
      </c>
      <c r="D22" s="358"/>
      <c r="E22" s="490" t="s">
        <v>510</v>
      </c>
      <c r="F22" s="365" t="s">
        <v>581</v>
      </c>
    </row>
    <row r="23" spans="1:6" ht="49.5" customHeight="1">
      <c r="A23" s="132" t="s">
        <v>6</v>
      </c>
      <c r="B23" s="104" t="s">
        <v>242</v>
      </c>
      <c r="C23" s="164" t="s">
        <v>240</v>
      </c>
      <c r="D23" s="159"/>
      <c r="E23" s="244">
        <v>500000</v>
      </c>
      <c r="F23" s="244">
        <v>500000</v>
      </c>
    </row>
  </sheetData>
  <sheetProtection selectLockedCells="1" selectUnlockedCells="1"/>
  <mergeCells count="5">
    <mergeCell ref="A20:D20"/>
    <mergeCell ref="C5:D5"/>
    <mergeCell ref="A13:D14"/>
    <mergeCell ref="A19:B19"/>
    <mergeCell ref="A3:C3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60" zoomScalePageLayoutView="0" workbookViewId="0" topLeftCell="A1">
      <selection activeCell="B14" sqref="B14"/>
    </sheetView>
  </sheetViews>
  <sheetFormatPr defaultColWidth="7.875" defaultRowHeight="12.75"/>
  <cols>
    <col min="1" max="2" width="5.875" style="92" customWidth="1"/>
    <col min="3" max="3" width="45.125" style="15" customWidth="1"/>
    <col min="4" max="4" width="51.625" style="28" customWidth="1"/>
    <col min="5" max="5" width="41.875" style="28" customWidth="1"/>
    <col min="6" max="246" width="7.875" style="28" customWidth="1"/>
  </cols>
  <sheetData>
    <row r="1" spans="1:5" ht="38.25" customHeight="1">
      <c r="A1" s="534" t="s">
        <v>526</v>
      </c>
      <c r="B1" s="534"/>
      <c r="C1" s="534"/>
      <c r="D1" s="534"/>
      <c r="E1" s="28" t="s">
        <v>527</v>
      </c>
    </row>
    <row r="2" spans="1:5" s="93" customFormat="1" ht="49.5" customHeight="1">
      <c r="A2" s="218" t="s">
        <v>133</v>
      </c>
      <c r="B2" s="418" t="s">
        <v>170</v>
      </c>
      <c r="C2" s="491" t="s">
        <v>2</v>
      </c>
      <c r="D2" s="360" t="s">
        <v>513</v>
      </c>
      <c r="E2" s="360" t="s">
        <v>584</v>
      </c>
    </row>
    <row r="3" spans="1:5" s="93" customFormat="1" ht="49.5" customHeight="1">
      <c r="A3" s="536" t="s">
        <v>134</v>
      </c>
      <c r="B3" s="536"/>
      <c r="C3" s="537"/>
      <c r="D3" s="171"/>
      <c r="E3" s="171"/>
    </row>
    <row r="4" spans="1:5" ht="49.5" customHeight="1">
      <c r="A4" s="9" t="s">
        <v>150</v>
      </c>
      <c r="B4" s="136" t="s">
        <v>245</v>
      </c>
      <c r="C4" s="351" t="s">
        <v>528</v>
      </c>
      <c r="D4" s="118">
        <v>249953</v>
      </c>
      <c r="E4" s="118">
        <v>249953</v>
      </c>
    </row>
    <row r="5" spans="1:5" ht="49.5" customHeight="1">
      <c r="A5" s="11" t="s">
        <v>162</v>
      </c>
      <c r="B5" s="13" t="s">
        <v>245</v>
      </c>
      <c r="C5" s="352" t="s">
        <v>152</v>
      </c>
      <c r="D5" s="118"/>
      <c r="E5" s="118"/>
    </row>
    <row r="6" spans="1:5" ht="49.5" customHeight="1">
      <c r="A6" s="11" t="s">
        <v>159</v>
      </c>
      <c r="B6" s="13" t="s">
        <v>245</v>
      </c>
      <c r="C6" s="353" t="s">
        <v>391</v>
      </c>
      <c r="D6" s="118"/>
      <c r="E6" s="118"/>
    </row>
    <row r="7" spans="1:5" ht="49.5" customHeight="1">
      <c r="A7" s="11" t="s">
        <v>14</v>
      </c>
      <c r="B7" s="13" t="s">
        <v>245</v>
      </c>
      <c r="C7" s="95" t="s">
        <v>374</v>
      </c>
      <c r="D7" s="118"/>
      <c r="E7" s="118"/>
    </row>
    <row r="8" spans="1:5" ht="49.5" customHeight="1">
      <c r="A8" s="538" t="s">
        <v>122</v>
      </c>
      <c r="B8" s="538"/>
      <c r="C8" s="538"/>
      <c r="D8" s="175">
        <v>249953</v>
      </c>
      <c r="E8" s="175">
        <v>249953</v>
      </c>
    </row>
    <row r="9" spans="1:12" ht="49.5" customHeight="1">
      <c r="A9" s="539" t="s">
        <v>243</v>
      </c>
      <c r="B9" s="539"/>
      <c r="C9" s="539"/>
      <c r="D9" s="118"/>
      <c r="E9" s="118"/>
      <c r="L9" s="28" t="s">
        <v>163</v>
      </c>
    </row>
    <row r="10" spans="1:5" ht="49.5" customHeight="1">
      <c r="A10" s="94">
        <v>6</v>
      </c>
      <c r="B10" s="138" t="s">
        <v>345</v>
      </c>
      <c r="C10" s="96" t="s">
        <v>529</v>
      </c>
      <c r="D10" s="118">
        <v>70000</v>
      </c>
      <c r="E10" s="118">
        <v>70000</v>
      </c>
    </row>
    <row r="11" spans="1:5" ht="49.5" customHeight="1">
      <c r="A11" s="94">
        <v>7</v>
      </c>
      <c r="B11" s="138" t="s">
        <v>345</v>
      </c>
      <c r="C11" s="96" t="s">
        <v>379</v>
      </c>
      <c r="D11" s="118">
        <v>100000</v>
      </c>
      <c r="E11" s="118">
        <v>100000</v>
      </c>
    </row>
    <row r="12" spans="1:5" s="93" customFormat="1" ht="49.5" customHeight="1">
      <c r="A12" s="535" t="s">
        <v>122</v>
      </c>
      <c r="B12" s="535"/>
      <c r="C12" s="535"/>
      <c r="D12" s="174">
        <f>SUM(D10:D11)</f>
        <v>170000</v>
      </c>
      <c r="E12" s="174">
        <f>SUM(E10:E11)</f>
        <v>170000</v>
      </c>
    </row>
    <row r="13" spans="1:5" ht="49.5" customHeight="1">
      <c r="A13" s="540" t="s">
        <v>193</v>
      </c>
      <c r="B13" s="540"/>
      <c r="C13" s="175" t="s">
        <v>246</v>
      </c>
      <c r="D13" s="175">
        <f>SUM(D12+D8)</f>
        <v>419953</v>
      </c>
      <c r="E13" s="175">
        <f>SUM(E12+E8)</f>
        <v>419953</v>
      </c>
    </row>
    <row r="14" spans="1:5" ht="49.5" customHeight="1">
      <c r="A14" s="97"/>
      <c r="B14" s="97"/>
      <c r="C14" s="32"/>
      <c r="D14" s="354"/>
      <c r="E14" s="354"/>
    </row>
    <row r="15" spans="1:5" ht="49.5" customHeight="1">
      <c r="A15" s="356" t="s">
        <v>133</v>
      </c>
      <c r="B15" s="356"/>
      <c r="C15" s="357" t="s">
        <v>2</v>
      </c>
      <c r="D15" s="360" t="s">
        <v>530</v>
      </c>
      <c r="E15" s="360" t="s">
        <v>586</v>
      </c>
    </row>
    <row r="16" spans="1:5" ht="49.5" customHeight="1">
      <c r="A16" s="117">
        <v>1</v>
      </c>
      <c r="B16" s="139" t="s">
        <v>247</v>
      </c>
      <c r="C16" s="119" t="s">
        <v>248</v>
      </c>
      <c r="D16" s="118">
        <v>77330</v>
      </c>
      <c r="E16" s="118">
        <v>77330</v>
      </c>
    </row>
    <row r="17" spans="1:5" ht="49.5" customHeight="1">
      <c r="A17" s="532" t="s">
        <v>247</v>
      </c>
      <c r="B17" s="533"/>
      <c r="C17" s="135" t="s">
        <v>249</v>
      </c>
      <c r="D17" s="135">
        <v>77330</v>
      </c>
      <c r="E17" s="135">
        <v>77330</v>
      </c>
    </row>
    <row r="18" spans="1:3" ht="49.5" customHeight="1">
      <c r="A18" s="97"/>
      <c r="B18" s="97"/>
      <c r="C18" s="32"/>
    </row>
    <row r="19" spans="1:5" ht="49.5" customHeight="1">
      <c r="A19" s="356" t="s">
        <v>133</v>
      </c>
      <c r="B19" s="356"/>
      <c r="C19" s="357" t="s">
        <v>2</v>
      </c>
      <c r="D19" s="360" t="s">
        <v>530</v>
      </c>
      <c r="E19" s="360" t="s">
        <v>586</v>
      </c>
    </row>
    <row r="20" spans="1:5" ht="49.5" customHeight="1">
      <c r="A20" s="117">
        <v>1</v>
      </c>
      <c r="B20" s="139" t="s">
        <v>247</v>
      </c>
      <c r="C20" s="119" t="s">
        <v>585</v>
      </c>
      <c r="D20" s="118"/>
      <c r="E20" s="118">
        <v>132275582</v>
      </c>
    </row>
    <row r="21" spans="1:5" ht="49.5" customHeight="1">
      <c r="A21" s="532" t="s">
        <v>247</v>
      </c>
      <c r="B21" s="533"/>
      <c r="C21" s="135" t="s">
        <v>249</v>
      </c>
      <c r="D21" s="135"/>
      <c r="E21" s="135">
        <v>132275582</v>
      </c>
    </row>
    <row r="22" ht="49.5" customHeight="1"/>
  </sheetData>
  <sheetProtection selectLockedCells="1" selectUnlockedCells="1"/>
  <mergeCells count="8">
    <mergeCell ref="A21:B21"/>
    <mergeCell ref="A1:D1"/>
    <mergeCell ref="A17:B17"/>
    <mergeCell ref="A12:C12"/>
    <mergeCell ref="A3:C3"/>
    <mergeCell ref="A8:C8"/>
    <mergeCell ref="A9:C9"/>
    <mergeCell ref="A13:B13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2" width="5.125" style="98" customWidth="1"/>
    <col min="3" max="3" width="47.125" style="99" customWidth="1"/>
    <col min="4" max="4" width="23.75390625" style="19" customWidth="1"/>
    <col min="5" max="5" width="22.25390625" style="19" customWidth="1"/>
    <col min="6" max="16384" width="9.125" style="19" customWidth="1"/>
  </cols>
  <sheetData>
    <row r="1" spans="1:3" ht="16.5">
      <c r="A1" s="100"/>
      <c r="B1" s="100"/>
      <c r="C1" s="101"/>
    </row>
    <row r="2" spans="1:3" ht="16.5">
      <c r="A2" s="100"/>
      <c r="B2" s="100"/>
      <c r="C2" s="101"/>
    </row>
    <row r="3" spans="1:3" ht="16.5">
      <c r="A3" s="100"/>
      <c r="B3" s="100"/>
      <c r="C3" s="101"/>
    </row>
    <row r="4" spans="1:4" ht="39.75" customHeight="1">
      <c r="A4" s="541" t="s">
        <v>555</v>
      </c>
      <c r="B4" s="541"/>
      <c r="C4" s="541"/>
      <c r="D4" s="417" t="s">
        <v>467</v>
      </c>
    </row>
    <row r="5" spans="1:5" s="43" customFormat="1" ht="51" customHeight="1">
      <c r="A5" s="418" t="s">
        <v>133</v>
      </c>
      <c r="B5" s="418" t="s">
        <v>170</v>
      </c>
      <c r="C5" s="419" t="s">
        <v>2</v>
      </c>
      <c r="D5" s="163" t="s">
        <v>552</v>
      </c>
      <c r="E5" s="163" t="s">
        <v>587</v>
      </c>
    </row>
    <row r="6" spans="1:5" ht="19.5" customHeight="1">
      <c r="A6" s="23" t="s">
        <v>6</v>
      </c>
      <c r="B6" s="23"/>
      <c r="C6" s="95" t="s">
        <v>135</v>
      </c>
      <c r="D6" s="375"/>
      <c r="E6" s="103"/>
    </row>
    <row r="7" spans="1:5" ht="20.25" customHeight="1">
      <c r="A7" s="23"/>
      <c r="B7" s="23"/>
      <c r="C7" s="95" t="s">
        <v>505</v>
      </c>
      <c r="D7" s="375"/>
      <c r="E7" s="168">
        <v>39000</v>
      </c>
    </row>
    <row r="8" spans="1:5" ht="19.5" customHeight="1">
      <c r="A8" s="23"/>
      <c r="B8" s="23"/>
      <c r="C8" s="95" t="s">
        <v>136</v>
      </c>
      <c r="D8" s="375"/>
      <c r="E8" s="168"/>
    </row>
    <row r="9" spans="1:5" ht="19.5" customHeight="1">
      <c r="A9" s="23"/>
      <c r="B9" s="23"/>
      <c r="C9" s="95" t="s">
        <v>375</v>
      </c>
      <c r="D9" s="375"/>
      <c r="E9" s="168"/>
    </row>
    <row r="10" spans="1:5" ht="19.5" customHeight="1">
      <c r="A10" s="141"/>
      <c r="B10" s="141" t="s">
        <v>250</v>
      </c>
      <c r="C10" s="142" t="s">
        <v>137</v>
      </c>
      <c r="D10" s="378"/>
      <c r="E10" s="328">
        <v>39000</v>
      </c>
    </row>
    <row r="11" spans="1:5" ht="19.5" customHeight="1">
      <c r="A11" s="23" t="s">
        <v>8</v>
      </c>
      <c r="B11" s="23"/>
      <c r="C11" s="95" t="s">
        <v>138</v>
      </c>
      <c r="D11" s="375"/>
      <c r="E11" s="168"/>
    </row>
    <row r="12" spans="1:5" ht="18.75" customHeight="1">
      <c r="A12" s="23"/>
      <c r="B12" s="23"/>
      <c r="C12" s="95" t="s">
        <v>139</v>
      </c>
      <c r="D12" s="375"/>
      <c r="E12" s="168"/>
    </row>
    <row r="13" spans="1:5" ht="18.75" customHeight="1">
      <c r="A13" s="23"/>
      <c r="B13" s="23"/>
      <c r="C13" s="95" t="s">
        <v>251</v>
      </c>
      <c r="D13" s="375"/>
      <c r="E13" s="168"/>
    </row>
    <row r="14" spans="1:5" ht="18.75" customHeight="1">
      <c r="A14" s="23"/>
      <c r="B14" s="110" t="s">
        <v>252</v>
      </c>
      <c r="C14" s="111" t="s">
        <v>140</v>
      </c>
      <c r="D14" s="375"/>
      <c r="E14" s="168"/>
    </row>
    <row r="15" spans="1:5" ht="19.5" customHeight="1">
      <c r="A15" s="11" t="s">
        <v>12</v>
      </c>
      <c r="B15" s="140" t="s">
        <v>253</v>
      </c>
      <c r="C15" s="143" t="s">
        <v>141</v>
      </c>
      <c r="D15" s="375"/>
      <c r="E15" s="168"/>
    </row>
    <row r="16" spans="1:5" ht="19.5" customHeight="1">
      <c r="A16" s="23" t="s">
        <v>14</v>
      </c>
      <c r="B16" s="23"/>
      <c r="C16" s="95" t="s">
        <v>142</v>
      </c>
      <c r="D16" s="375"/>
      <c r="E16" s="168"/>
    </row>
    <row r="17" spans="1:5" ht="30" customHeight="1">
      <c r="A17" s="23" t="s">
        <v>16</v>
      </c>
      <c r="B17" s="110" t="s">
        <v>254</v>
      </c>
      <c r="C17" s="111" t="s">
        <v>554</v>
      </c>
      <c r="D17" s="168">
        <v>3253855</v>
      </c>
      <c r="E17" s="168">
        <v>3253855</v>
      </c>
    </row>
    <row r="18" spans="1:5" ht="30" customHeight="1">
      <c r="A18" s="23"/>
      <c r="B18" s="110"/>
      <c r="C18" s="111" t="s">
        <v>553</v>
      </c>
      <c r="D18" s="168"/>
      <c r="E18" s="168"/>
    </row>
    <row r="19" spans="1:5" ht="19.5" customHeight="1">
      <c r="A19" s="23"/>
      <c r="B19" s="23"/>
      <c r="C19" s="96" t="s">
        <v>255</v>
      </c>
      <c r="D19" s="168"/>
      <c r="E19" s="168"/>
    </row>
    <row r="20" spans="1:5" ht="19.5" customHeight="1">
      <c r="A20" s="23"/>
      <c r="B20" s="23"/>
      <c r="C20" s="96" t="s">
        <v>346</v>
      </c>
      <c r="D20" s="168"/>
      <c r="E20" s="168"/>
    </row>
    <row r="21" spans="1:5" ht="19.5" customHeight="1">
      <c r="A21" s="23"/>
      <c r="B21" s="23"/>
      <c r="C21" s="96" t="s">
        <v>392</v>
      </c>
      <c r="D21" s="168"/>
      <c r="E21" s="168"/>
    </row>
    <row r="22" spans="1:5" ht="19.5" customHeight="1">
      <c r="A22" s="23"/>
      <c r="B22" s="23"/>
      <c r="C22" s="96" t="s">
        <v>347</v>
      </c>
      <c r="D22" s="168"/>
      <c r="E22" s="168"/>
    </row>
    <row r="23" spans="1:5" ht="19.5" customHeight="1">
      <c r="A23" s="309"/>
      <c r="B23" s="309" t="s">
        <v>506</v>
      </c>
      <c r="C23" s="310" t="s">
        <v>149</v>
      </c>
      <c r="D23" s="328">
        <v>3253855</v>
      </c>
      <c r="E23" s="328">
        <v>3253855</v>
      </c>
    </row>
    <row r="24" spans="1:5" s="39" customFormat="1" ht="30" customHeight="1">
      <c r="A24" s="542" t="s">
        <v>507</v>
      </c>
      <c r="B24" s="542"/>
      <c r="C24" s="542"/>
      <c r="D24" s="413">
        <v>3253855</v>
      </c>
      <c r="E24" s="413">
        <v>3292855</v>
      </c>
    </row>
    <row r="25" spans="1:3" ht="16.5">
      <c r="A25" s="100"/>
      <c r="B25" s="100"/>
      <c r="C25" s="70"/>
    </row>
    <row r="26" ht="16.5">
      <c r="C26" s="102"/>
    </row>
    <row r="27" ht="16.5">
      <c r="C27" s="102"/>
    </row>
    <row r="28" ht="16.5">
      <c r="C28" s="102"/>
    </row>
  </sheetData>
  <sheetProtection selectLockedCells="1" selectUnlockedCells="1"/>
  <mergeCells count="2">
    <mergeCell ref="A4:C4"/>
    <mergeCell ref="A24:C2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4.75390625" style="0" customWidth="1"/>
    <col min="2" max="2" width="14.00390625" style="0" customWidth="1"/>
    <col min="3" max="3" width="17.375" style="0" customWidth="1"/>
    <col min="4" max="4" width="17.25390625" style="0" customWidth="1"/>
    <col min="5" max="5" width="21.375" style="0" customWidth="1"/>
    <col min="6" max="6" width="22.75390625" style="0" customWidth="1"/>
  </cols>
  <sheetData>
    <row r="3" ht="12.75">
      <c r="A3" t="s">
        <v>415</v>
      </c>
    </row>
    <row r="5" ht="12.75">
      <c r="F5" s="280" t="s">
        <v>468</v>
      </c>
    </row>
    <row r="6" ht="12.75">
      <c r="F6" t="s">
        <v>367</v>
      </c>
    </row>
    <row r="7" spans="1:6" ht="24.75" customHeight="1">
      <c r="A7" s="149" t="s">
        <v>2</v>
      </c>
      <c r="B7" s="149" t="s">
        <v>396</v>
      </c>
      <c r="C7" s="149" t="s">
        <v>397</v>
      </c>
      <c r="D7" s="149"/>
      <c r="E7" s="149"/>
      <c r="F7" s="149" t="s">
        <v>122</v>
      </c>
    </row>
    <row r="8" spans="1:6" ht="24.75" customHeight="1">
      <c r="A8" s="149"/>
      <c r="B8" s="149"/>
      <c r="C8" s="149" t="s">
        <v>398</v>
      </c>
      <c r="D8" s="149" t="s">
        <v>399</v>
      </c>
      <c r="E8" s="149" t="s">
        <v>400</v>
      </c>
      <c r="F8" s="149"/>
    </row>
    <row r="9" spans="1:6" ht="24.75" customHeight="1">
      <c r="A9" s="149" t="s">
        <v>401</v>
      </c>
      <c r="B9" s="319">
        <v>2607000</v>
      </c>
      <c r="C9" s="319">
        <v>2607000</v>
      </c>
      <c r="D9" s="319">
        <v>2607000</v>
      </c>
      <c r="E9" s="319">
        <v>2607000</v>
      </c>
      <c r="F9" s="319">
        <f>SUM(B9:E9)</f>
        <v>10428000</v>
      </c>
    </row>
    <row r="10" spans="1:6" ht="24.75" customHeight="1">
      <c r="A10" s="149" t="s">
        <v>402</v>
      </c>
      <c r="B10" s="149"/>
      <c r="C10" s="149"/>
      <c r="D10" s="149"/>
      <c r="E10" s="149"/>
      <c r="F10" s="149">
        <f>SUM(B10:E10)</f>
        <v>0</v>
      </c>
    </row>
    <row r="11" spans="1:6" ht="24.75" customHeight="1">
      <c r="A11" s="149" t="s">
        <v>403</v>
      </c>
      <c r="B11" s="149"/>
      <c r="C11" s="149"/>
      <c r="D11" s="149"/>
      <c r="E11" s="149"/>
      <c r="F11" s="149">
        <v>0</v>
      </c>
    </row>
    <row r="12" spans="1:6" ht="24.75" customHeight="1">
      <c r="A12" s="149" t="s">
        <v>404</v>
      </c>
      <c r="B12" s="149"/>
      <c r="C12" s="149"/>
      <c r="D12" s="149"/>
      <c r="E12" s="149"/>
      <c r="F12" s="149">
        <v>0</v>
      </c>
    </row>
    <row r="13" spans="1:6" ht="24.75" customHeight="1">
      <c r="A13" s="149" t="s">
        <v>405</v>
      </c>
      <c r="B13" s="149"/>
      <c r="C13" s="149"/>
      <c r="D13" s="149"/>
      <c r="E13" s="149"/>
      <c r="F13" s="149">
        <v>0</v>
      </c>
    </row>
    <row r="14" spans="1:6" ht="24.75" customHeight="1">
      <c r="A14" s="149" t="s">
        <v>406</v>
      </c>
      <c r="B14" s="319">
        <v>2607000</v>
      </c>
      <c r="C14" s="319">
        <v>2607000</v>
      </c>
      <c r="D14" s="319">
        <v>2607000</v>
      </c>
      <c r="E14" s="319">
        <v>2607000</v>
      </c>
      <c r="F14" s="319">
        <f>SUM(B14:E14)</f>
        <v>10428000</v>
      </c>
    </row>
    <row r="15" spans="1:6" ht="24.75" customHeight="1">
      <c r="A15" s="149" t="s">
        <v>407</v>
      </c>
      <c r="B15" s="319">
        <v>1335000</v>
      </c>
      <c r="C15" s="319">
        <v>1335000</v>
      </c>
      <c r="D15" s="319">
        <v>1335000</v>
      </c>
      <c r="E15" s="319">
        <v>1335000</v>
      </c>
      <c r="F15" s="319">
        <f>SUM(B15:E15)</f>
        <v>5340000</v>
      </c>
    </row>
    <row r="16" spans="1:6" ht="24.75" customHeight="1">
      <c r="A16" s="149" t="s">
        <v>408</v>
      </c>
      <c r="B16" s="149"/>
      <c r="C16" s="149"/>
      <c r="D16" s="149"/>
      <c r="E16" s="149"/>
      <c r="F16" s="149">
        <v>0</v>
      </c>
    </row>
    <row r="17" spans="1:6" ht="24.75" customHeight="1">
      <c r="A17" s="149" t="s">
        <v>409</v>
      </c>
      <c r="B17" s="149"/>
      <c r="C17" s="149"/>
      <c r="D17" s="149"/>
      <c r="E17" s="149"/>
      <c r="F17" s="149">
        <v>0</v>
      </c>
    </row>
    <row r="18" spans="1:6" ht="24.75" customHeight="1">
      <c r="A18" s="149" t="s">
        <v>410</v>
      </c>
      <c r="B18" s="149"/>
      <c r="C18" s="149"/>
      <c r="D18" s="149"/>
      <c r="E18" s="149"/>
      <c r="F18" s="149">
        <v>0</v>
      </c>
    </row>
    <row r="19" spans="1:6" ht="24.75" customHeight="1">
      <c r="A19" s="149" t="s">
        <v>411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</row>
    <row r="20" spans="1:6" ht="24.75" customHeight="1">
      <c r="A20" s="149" t="s">
        <v>408</v>
      </c>
      <c r="B20" s="149"/>
      <c r="C20" s="149"/>
      <c r="D20" s="149"/>
      <c r="E20" s="149"/>
      <c r="F20" s="149">
        <v>0</v>
      </c>
    </row>
    <row r="21" spans="1:6" ht="24.75" customHeight="1">
      <c r="A21" s="149" t="s">
        <v>409</v>
      </c>
      <c r="B21" s="149"/>
      <c r="C21" s="149"/>
      <c r="D21" s="149"/>
      <c r="E21" s="149"/>
      <c r="F21" s="149">
        <v>0</v>
      </c>
    </row>
    <row r="22" spans="1:6" ht="24.75" customHeight="1">
      <c r="A22" s="149" t="s">
        <v>410</v>
      </c>
      <c r="B22" s="149"/>
      <c r="C22" s="149"/>
      <c r="D22" s="149"/>
      <c r="E22" s="149"/>
      <c r="F22" s="149">
        <v>0</v>
      </c>
    </row>
    <row r="23" spans="1:6" ht="24.75" customHeight="1">
      <c r="A23" s="149" t="s">
        <v>412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</row>
    <row r="24" spans="1:6" ht="24.75" customHeight="1">
      <c r="A24" s="149" t="s">
        <v>413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</row>
    <row r="25" spans="1:6" ht="24.75" customHeight="1">
      <c r="A25" s="149" t="s">
        <v>414</v>
      </c>
      <c r="B25" s="319">
        <v>2607000</v>
      </c>
      <c r="C25" s="319">
        <v>2607000</v>
      </c>
      <c r="D25" s="319">
        <v>2607000</v>
      </c>
      <c r="E25" s="319">
        <v>2607000</v>
      </c>
      <c r="F25" s="319">
        <f>SUM(B25:E25)</f>
        <v>10428000</v>
      </c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6"/>
  <sheetViews>
    <sheetView view="pageBreakPreview" zoomScale="60" workbookViewId="0" topLeftCell="D21">
      <selection activeCell="O31" sqref="O31"/>
    </sheetView>
  </sheetViews>
  <sheetFormatPr defaultColWidth="9.00390625" defaultRowHeight="12.75"/>
  <cols>
    <col min="1" max="1" width="6.25390625" style="0" customWidth="1"/>
    <col min="2" max="2" width="34.75390625" style="0" customWidth="1"/>
    <col min="3" max="3" width="16.00390625" style="0" customWidth="1"/>
    <col min="4" max="4" width="12.75390625" style="0" customWidth="1"/>
    <col min="5" max="5" width="13.875" style="0" customWidth="1"/>
    <col min="6" max="7" width="13.75390625" style="0" customWidth="1"/>
    <col min="8" max="9" width="13.375" style="0" customWidth="1"/>
    <col min="10" max="10" width="13.875" style="0" customWidth="1"/>
    <col min="11" max="11" width="13.375" style="0" customWidth="1"/>
    <col min="12" max="12" width="12.75390625" style="0" customWidth="1"/>
    <col min="13" max="13" width="14.125" style="0" customWidth="1"/>
    <col min="14" max="14" width="18.75390625" style="0" customWidth="1"/>
    <col min="15" max="15" width="16.375" style="0" customWidth="1"/>
    <col min="16" max="17" width="10.125" style="0" bestFit="1" customWidth="1"/>
  </cols>
  <sheetData>
    <row r="2" spans="1:15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06" t="s">
        <v>466</v>
      </c>
      <c r="O2" s="22"/>
    </row>
    <row r="3" spans="1:15" ht="15.75">
      <c r="A3" s="543" t="s">
        <v>556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</row>
    <row r="4" spans="1:15" ht="15.75">
      <c r="A4" s="34"/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 t="s">
        <v>367</v>
      </c>
    </row>
    <row r="5" spans="1:15" ht="25.5" customHeight="1">
      <c r="A5" s="218" t="s">
        <v>1</v>
      </c>
      <c r="B5" s="219" t="s">
        <v>2</v>
      </c>
      <c r="C5" s="220" t="s">
        <v>416</v>
      </c>
      <c r="D5" s="220" t="s">
        <v>417</v>
      </c>
      <c r="E5" s="220" t="s">
        <v>418</v>
      </c>
      <c r="F5" s="220" t="s">
        <v>419</v>
      </c>
      <c r="G5" s="220" t="s">
        <v>420</v>
      </c>
      <c r="H5" s="220" t="s">
        <v>421</v>
      </c>
      <c r="I5" s="220" t="s">
        <v>422</v>
      </c>
      <c r="J5" s="220" t="s">
        <v>423</v>
      </c>
      <c r="K5" s="220" t="s">
        <v>424</v>
      </c>
      <c r="L5" s="220" t="s">
        <v>425</v>
      </c>
      <c r="M5" s="220" t="s">
        <v>426</v>
      </c>
      <c r="N5" s="220" t="s">
        <v>427</v>
      </c>
      <c r="O5" s="218" t="s">
        <v>122</v>
      </c>
    </row>
    <row r="6" spans="1:15" ht="25.5" customHeight="1">
      <c r="A6" s="221"/>
      <c r="B6" s="282" t="s">
        <v>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83"/>
    </row>
    <row r="7" spans="1:15" ht="25.5" customHeight="1">
      <c r="A7" s="110" t="s">
        <v>4</v>
      </c>
      <c r="B7" s="284" t="s">
        <v>428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5"/>
    </row>
    <row r="8" spans="1:16" ht="25.5" customHeight="1">
      <c r="A8" s="23" t="s">
        <v>6</v>
      </c>
      <c r="B8" s="286" t="s">
        <v>429</v>
      </c>
      <c r="C8" s="287">
        <v>690554</v>
      </c>
      <c r="D8" s="287">
        <v>1016241</v>
      </c>
      <c r="E8" s="287">
        <v>1016241</v>
      </c>
      <c r="F8" s="287">
        <v>1016241</v>
      </c>
      <c r="G8" s="287">
        <v>1016241</v>
      </c>
      <c r="H8" s="287">
        <v>1016241</v>
      </c>
      <c r="I8" s="287">
        <v>2816191</v>
      </c>
      <c r="J8" s="287">
        <v>1067741</v>
      </c>
      <c r="K8" s="287">
        <v>1016241</v>
      </c>
      <c r="L8" s="287">
        <v>1016241</v>
      </c>
      <c r="M8" s="287">
        <v>1016241</v>
      </c>
      <c r="N8" s="287">
        <v>1016246</v>
      </c>
      <c r="O8" s="5">
        <v>13720660</v>
      </c>
      <c r="P8" s="223"/>
    </row>
    <row r="9" spans="1:16" ht="25.5" customHeight="1">
      <c r="A9" s="23" t="s">
        <v>8</v>
      </c>
      <c r="B9" s="286" t="s">
        <v>11</v>
      </c>
      <c r="C9" s="287"/>
      <c r="D9" s="287"/>
      <c r="E9" s="287">
        <v>1304000</v>
      </c>
      <c r="F9" s="287"/>
      <c r="G9" s="287"/>
      <c r="H9" s="287"/>
      <c r="I9" s="287"/>
      <c r="J9" s="287"/>
      <c r="K9" s="287">
        <v>1303000</v>
      </c>
      <c r="L9" s="287"/>
      <c r="M9" s="287"/>
      <c r="N9" s="287"/>
      <c r="O9" s="5">
        <v>2607000</v>
      </c>
      <c r="P9" s="223"/>
    </row>
    <row r="10" spans="1:15" ht="25.5" customHeight="1">
      <c r="A10" s="23" t="s">
        <v>10</v>
      </c>
      <c r="B10" s="286" t="s">
        <v>13</v>
      </c>
      <c r="C10" s="287"/>
      <c r="D10" s="287"/>
      <c r="E10" s="287"/>
      <c r="F10" s="287"/>
      <c r="G10" s="287"/>
      <c r="H10" s="287">
        <v>208319</v>
      </c>
      <c r="I10" s="287"/>
      <c r="J10" s="287"/>
      <c r="K10" s="287"/>
      <c r="L10" s="287"/>
      <c r="M10" s="287"/>
      <c r="N10" s="287"/>
      <c r="O10" s="5">
        <v>208319</v>
      </c>
    </row>
    <row r="11" spans="1:16" ht="25.5" customHeight="1">
      <c r="A11" s="23" t="s">
        <v>12</v>
      </c>
      <c r="B11" s="286" t="s">
        <v>68</v>
      </c>
      <c r="C11" s="287"/>
      <c r="D11" s="287"/>
      <c r="E11" s="287"/>
      <c r="F11" s="287">
        <v>298000</v>
      </c>
      <c r="G11" s="287">
        <v>298000</v>
      </c>
      <c r="H11" s="287">
        <v>298000</v>
      </c>
      <c r="I11" s="287">
        <v>298000</v>
      </c>
      <c r="J11" s="287">
        <v>298000</v>
      </c>
      <c r="K11" s="287">
        <v>298000</v>
      </c>
      <c r="L11" s="287">
        <v>298000</v>
      </c>
      <c r="M11" s="287">
        <v>300000</v>
      </c>
      <c r="N11" s="287">
        <v>298400</v>
      </c>
      <c r="O11" s="5">
        <v>2684400</v>
      </c>
      <c r="P11" s="223"/>
    </row>
    <row r="12" spans="1:16" ht="25.5" customHeight="1">
      <c r="A12" s="288"/>
      <c r="B12" s="289" t="s">
        <v>430</v>
      </c>
      <c r="C12" s="290">
        <f aca="true" t="shared" si="0" ref="C12:O12">SUM(C8:C11)</f>
        <v>690554</v>
      </c>
      <c r="D12" s="290">
        <f t="shared" si="0"/>
        <v>1016241</v>
      </c>
      <c r="E12" s="290">
        <f t="shared" si="0"/>
        <v>2320241</v>
      </c>
      <c r="F12" s="290">
        <f t="shared" si="0"/>
        <v>1314241</v>
      </c>
      <c r="G12" s="290">
        <f t="shared" si="0"/>
        <v>1314241</v>
      </c>
      <c r="H12" s="290">
        <f t="shared" si="0"/>
        <v>1522560</v>
      </c>
      <c r="I12" s="290">
        <f t="shared" si="0"/>
        <v>3114191</v>
      </c>
      <c r="J12" s="290">
        <f t="shared" si="0"/>
        <v>1365741</v>
      </c>
      <c r="K12" s="290">
        <f t="shared" si="0"/>
        <v>2617241</v>
      </c>
      <c r="L12" s="290">
        <f t="shared" si="0"/>
        <v>1314241</v>
      </c>
      <c r="M12" s="290">
        <f t="shared" si="0"/>
        <v>1316241</v>
      </c>
      <c r="N12" s="290">
        <f t="shared" si="0"/>
        <v>1314646</v>
      </c>
      <c r="O12" s="211">
        <f t="shared" si="0"/>
        <v>19220379</v>
      </c>
      <c r="P12" s="223"/>
    </row>
    <row r="13" spans="1:15" ht="25.5" customHeight="1">
      <c r="A13" s="110" t="s">
        <v>20</v>
      </c>
      <c r="B13" s="284" t="s">
        <v>431</v>
      </c>
      <c r="C13" s="285"/>
      <c r="D13" s="285" t="s">
        <v>376</v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5"/>
    </row>
    <row r="14" spans="1:15" ht="25.5" customHeight="1">
      <c r="A14" s="23" t="s">
        <v>6</v>
      </c>
      <c r="B14" s="286" t="s">
        <v>9</v>
      </c>
      <c r="C14" s="285"/>
      <c r="D14" s="285"/>
      <c r="E14" s="285"/>
      <c r="F14" s="285"/>
      <c r="G14" s="285"/>
      <c r="H14" s="285"/>
      <c r="I14" s="285"/>
      <c r="J14" s="312"/>
      <c r="K14" s="285"/>
      <c r="L14" s="285"/>
      <c r="M14" s="285"/>
      <c r="N14" s="285"/>
      <c r="O14" s="313"/>
    </row>
    <row r="15" spans="1:15" ht="25.5" customHeight="1">
      <c r="A15" s="23" t="s">
        <v>8</v>
      </c>
      <c r="B15" s="291" t="s">
        <v>15</v>
      </c>
      <c r="C15" s="292">
        <v>50000</v>
      </c>
      <c r="D15" s="287">
        <v>50000</v>
      </c>
      <c r="E15" s="287">
        <v>50000</v>
      </c>
      <c r="F15" s="287">
        <v>50000</v>
      </c>
      <c r="G15" s="287">
        <v>50000</v>
      </c>
      <c r="H15" s="287">
        <v>50000</v>
      </c>
      <c r="I15" s="287">
        <v>50000</v>
      </c>
      <c r="J15" s="287">
        <v>50000</v>
      </c>
      <c r="K15" s="287">
        <v>50000</v>
      </c>
      <c r="L15" s="287"/>
      <c r="M15" s="287"/>
      <c r="N15" s="287">
        <v>50000</v>
      </c>
      <c r="O15" s="5">
        <f>SUM(C15:N15)</f>
        <v>500000</v>
      </c>
    </row>
    <row r="16" spans="1:15" ht="25.5" customHeight="1">
      <c r="A16" s="23" t="s">
        <v>10</v>
      </c>
      <c r="B16" s="286" t="s">
        <v>70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5"/>
    </row>
    <row r="17" spans="1:15" ht="25.5" customHeight="1">
      <c r="A17" s="288"/>
      <c r="B17" s="293" t="s">
        <v>432</v>
      </c>
      <c r="C17" s="292">
        <v>50000</v>
      </c>
      <c r="D17" s="287">
        <v>50000</v>
      </c>
      <c r="E17" s="287">
        <v>50000</v>
      </c>
      <c r="F17" s="287">
        <v>50000</v>
      </c>
      <c r="G17" s="287">
        <v>50000</v>
      </c>
      <c r="H17" s="287">
        <v>50000</v>
      </c>
      <c r="I17" s="287">
        <v>50000</v>
      </c>
      <c r="J17" s="287">
        <v>50000</v>
      </c>
      <c r="K17" s="287">
        <v>50000</v>
      </c>
      <c r="L17" s="290"/>
      <c r="M17" s="290"/>
      <c r="N17" s="290">
        <v>50000</v>
      </c>
      <c r="O17" s="290">
        <f>SUM(C17:N17)</f>
        <v>500000</v>
      </c>
    </row>
    <row r="18" spans="1:15" ht="25.5" customHeight="1">
      <c r="A18" s="288"/>
      <c r="B18" s="289" t="s">
        <v>433</v>
      </c>
      <c r="C18" s="290">
        <f>SUM(C12:C16)</f>
        <v>740554</v>
      </c>
      <c r="D18" s="290">
        <f>SUM(D12:D17)</f>
        <v>1116241</v>
      </c>
      <c r="E18" s="290">
        <f>SUM(E12:E16)</f>
        <v>2370241</v>
      </c>
      <c r="F18" s="290">
        <v>1792241</v>
      </c>
      <c r="G18" s="290">
        <v>1792241</v>
      </c>
      <c r="H18" s="290">
        <f>SUM(H12:H17)</f>
        <v>1622560</v>
      </c>
      <c r="I18" s="290">
        <v>1792241</v>
      </c>
      <c r="J18" s="290">
        <f>SUM(J12:J16)</f>
        <v>1415741</v>
      </c>
      <c r="K18" s="290">
        <f>SUM(K12:K17)</f>
        <v>2717241</v>
      </c>
      <c r="L18" s="290">
        <v>1792241</v>
      </c>
      <c r="M18" s="290">
        <v>1792241</v>
      </c>
      <c r="N18" s="290">
        <f>SUM(N12:N16)</f>
        <v>1364646</v>
      </c>
      <c r="O18" s="211">
        <f>SUM(O17+O14+O12)</f>
        <v>19720379</v>
      </c>
    </row>
    <row r="19" spans="1:17" ht="25.5" customHeight="1">
      <c r="A19" s="110" t="s">
        <v>48</v>
      </c>
      <c r="B19" s="284" t="s">
        <v>434</v>
      </c>
      <c r="C19" s="285">
        <v>237970621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5">
        <f>SUM(C19:N19)</f>
        <v>237970621</v>
      </c>
      <c r="Q19" s="223"/>
    </row>
    <row r="20" spans="1:16" ht="25.5" customHeight="1">
      <c r="A20" s="294"/>
      <c r="B20" s="295" t="s">
        <v>435</v>
      </c>
      <c r="C20" s="296">
        <f>SUM(C18:C19)</f>
        <v>238711175</v>
      </c>
      <c r="D20" s="296">
        <v>1416241</v>
      </c>
      <c r="E20" s="296">
        <v>3178241</v>
      </c>
      <c r="F20" s="296">
        <v>1792241</v>
      </c>
      <c r="G20" s="296">
        <f>SUM(G18:G19)</f>
        <v>1792241</v>
      </c>
      <c r="H20" s="296">
        <f>SUM(H18)</f>
        <v>1622560</v>
      </c>
      <c r="I20" s="296">
        <f>SUM(I18:I19)</f>
        <v>1792241</v>
      </c>
      <c r="J20" s="296">
        <f>SUM(J18:J19)</f>
        <v>1415741</v>
      </c>
      <c r="K20" s="296">
        <v>3303241</v>
      </c>
      <c r="L20" s="296">
        <v>1792241</v>
      </c>
      <c r="M20" s="296">
        <v>1792241</v>
      </c>
      <c r="N20" s="296">
        <f>SUM(N18:N19)</f>
        <v>1364646</v>
      </c>
      <c r="O20" s="296">
        <f>SUM(O18:O19)</f>
        <v>257691000</v>
      </c>
      <c r="P20" s="223"/>
    </row>
    <row r="21" spans="1:15" ht="25.5" customHeight="1">
      <c r="A21" s="23"/>
      <c r="B21" s="124" t="s">
        <v>23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5"/>
    </row>
    <row r="22" spans="1:15" ht="25.5" customHeight="1">
      <c r="A22" s="110" t="s">
        <v>4</v>
      </c>
      <c r="B22" s="124" t="s">
        <v>436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5"/>
    </row>
    <row r="23" spans="1:15" ht="25.5" customHeight="1">
      <c r="A23" s="23" t="s">
        <v>6</v>
      </c>
      <c r="B23" s="241" t="s">
        <v>437</v>
      </c>
      <c r="C23" s="297">
        <v>608885</v>
      </c>
      <c r="D23" s="297">
        <v>608885</v>
      </c>
      <c r="E23" s="297">
        <v>608885</v>
      </c>
      <c r="F23" s="297">
        <v>608885</v>
      </c>
      <c r="G23" s="297">
        <v>608885</v>
      </c>
      <c r="H23" s="297">
        <v>608885</v>
      </c>
      <c r="I23" s="297">
        <v>608885</v>
      </c>
      <c r="J23" s="297">
        <v>608885</v>
      </c>
      <c r="K23" s="297">
        <v>608885</v>
      </c>
      <c r="L23" s="297">
        <v>608885</v>
      </c>
      <c r="M23" s="297">
        <v>608885</v>
      </c>
      <c r="N23" s="297">
        <v>608890</v>
      </c>
      <c r="O23" s="5">
        <f>SUM(C23:N23)</f>
        <v>7306625</v>
      </c>
    </row>
    <row r="24" spans="1:15" ht="25.5" customHeight="1">
      <c r="A24" s="23" t="s">
        <v>8</v>
      </c>
      <c r="B24" s="241" t="s">
        <v>438</v>
      </c>
      <c r="C24" s="297">
        <v>95895</v>
      </c>
      <c r="D24" s="297">
        <v>95895</v>
      </c>
      <c r="E24" s="297">
        <v>95895</v>
      </c>
      <c r="F24" s="297">
        <v>95895</v>
      </c>
      <c r="G24" s="297">
        <v>95895</v>
      </c>
      <c r="H24" s="297">
        <v>95895</v>
      </c>
      <c r="I24" s="297">
        <v>95895</v>
      </c>
      <c r="J24" s="297">
        <v>95895</v>
      </c>
      <c r="K24" s="297">
        <v>95895</v>
      </c>
      <c r="L24" s="297">
        <v>95895</v>
      </c>
      <c r="M24" s="297">
        <v>95895</v>
      </c>
      <c r="N24" s="297">
        <v>95895</v>
      </c>
      <c r="O24" s="5">
        <f>SUM(C24:N24)</f>
        <v>1150740</v>
      </c>
    </row>
    <row r="25" spans="1:15" ht="25.5" customHeight="1">
      <c r="A25" s="23" t="s">
        <v>10</v>
      </c>
      <c r="B25" s="241" t="s">
        <v>27</v>
      </c>
      <c r="C25" s="297">
        <v>570329</v>
      </c>
      <c r="D25" s="297">
        <v>570329</v>
      </c>
      <c r="E25" s="297">
        <v>677425</v>
      </c>
      <c r="F25" s="297">
        <v>532443</v>
      </c>
      <c r="G25" s="297">
        <v>531583</v>
      </c>
      <c r="H25" s="297">
        <v>741403</v>
      </c>
      <c r="I25" s="297">
        <v>1543033</v>
      </c>
      <c r="J25" s="297">
        <v>531583</v>
      </c>
      <c r="K25" s="297">
        <v>531853</v>
      </c>
      <c r="L25" s="297">
        <v>531583</v>
      </c>
      <c r="M25" s="297">
        <v>531583</v>
      </c>
      <c r="N25" s="297">
        <v>531853</v>
      </c>
      <c r="O25" s="5">
        <f>SUM(C25:N25)</f>
        <v>7825000</v>
      </c>
    </row>
    <row r="26" spans="1:15" ht="25.5" customHeight="1">
      <c r="A26" s="23" t="s">
        <v>12</v>
      </c>
      <c r="B26" s="241" t="s">
        <v>28</v>
      </c>
      <c r="C26" s="297">
        <v>50000</v>
      </c>
      <c r="D26" s="297">
        <v>20000</v>
      </c>
      <c r="E26" s="297">
        <v>20000</v>
      </c>
      <c r="F26" s="297">
        <v>20000</v>
      </c>
      <c r="G26" s="297">
        <v>20000</v>
      </c>
      <c r="H26" s="297">
        <v>20000</v>
      </c>
      <c r="I26" s="297">
        <v>911500</v>
      </c>
      <c r="J26" s="297">
        <v>200000</v>
      </c>
      <c r="K26" s="297">
        <v>20000</v>
      </c>
      <c r="L26" s="297">
        <v>40000</v>
      </c>
      <c r="M26" s="297">
        <v>599355</v>
      </c>
      <c r="N26" s="297">
        <v>1333000</v>
      </c>
      <c r="O26" s="5">
        <f>SUM(C26:N26)</f>
        <v>3253855</v>
      </c>
    </row>
    <row r="27" spans="1:15" ht="25.5" customHeight="1">
      <c r="A27" s="23" t="s">
        <v>14</v>
      </c>
      <c r="B27" s="241" t="s">
        <v>29</v>
      </c>
      <c r="C27" s="297">
        <v>50000</v>
      </c>
      <c r="D27" s="297"/>
      <c r="E27" s="297">
        <v>50000</v>
      </c>
      <c r="F27" s="297"/>
      <c r="G27" s="297"/>
      <c r="H27" s="297">
        <v>50000</v>
      </c>
      <c r="I27" s="297">
        <v>55000</v>
      </c>
      <c r="J27" s="297">
        <v>50000</v>
      </c>
      <c r="K27" s="297">
        <v>50000</v>
      </c>
      <c r="L27" s="297"/>
      <c r="M27" s="297">
        <v>14953</v>
      </c>
      <c r="N27" s="297">
        <v>100000</v>
      </c>
      <c r="O27" s="5">
        <f>SUM(C27:N27)</f>
        <v>419953</v>
      </c>
    </row>
    <row r="28" spans="1:15" ht="25.5" customHeight="1">
      <c r="A28" s="23"/>
      <c r="B28" s="124" t="s">
        <v>109</v>
      </c>
      <c r="C28" s="298">
        <f>SUM(C23:C27)</f>
        <v>1375109</v>
      </c>
      <c r="D28" s="298">
        <f>SUM(D23:D27)</f>
        <v>1295109</v>
      </c>
      <c r="E28" s="298">
        <f>SUM(E23:E27)</f>
        <v>1452205</v>
      </c>
      <c r="F28" s="298">
        <f>SUM(F23:F27)</f>
        <v>1257223</v>
      </c>
      <c r="G28" s="298">
        <f>SUM(G23:G27)</f>
        <v>1256363</v>
      </c>
      <c r="H28" s="298">
        <f aca="true" t="shared" si="1" ref="H28:O28">SUM(H23:H27)</f>
        <v>1516183</v>
      </c>
      <c r="I28" s="298">
        <f t="shared" si="1"/>
        <v>3214313</v>
      </c>
      <c r="J28" s="298">
        <f t="shared" si="1"/>
        <v>1486363</v>
      </c>
      <c r="K28" s="298">
        <f t="shared" si="1"/>
        <v>1306633</v>
      </c>
      <c r="L28" s="298">
        <f t="shared" si="1"/>
        <v>1276363</v>
      </c>
      <c r="M28" s="298">
        <f t="shared" si="1"/>
        <v>1850671</v>
      </c>
      <c r="N28" s="298">
        <f t="shared" si="1"/>
        <v>2669638</v>
      </c>
      <c r="O28" s="7">
        <f t="shared" si="1"/>
        <v>19956173</v>
      </c>
    </row>
    <row r="29" spans="1:15" ht="25.5" customHeight="1">
      <c r="A29" s="110" t="s">
        <v>20</v>
      </c>
      <c r="B29" s="124" t="s">
        <v>439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5"/>
    </row>
    <row r="30" spans="1:15" ht="25.5" customHeight="1">
      <c r="A30" s="11" t="s">
        <v>6</v>
      </c>
      <c r="B30" s="241" t="s">
        <v>31</v>
      </c>
      <c r="C30" s="297">
        <v>230309005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5">
        <f>SUM(C30:F30)</f>
        <v>230309005</v>
      </c>
    </row>
    <row r="31" spans="1:15" ht="25.5" customHeight="1">
      <c r="A31" s="11" t="s">
        <v>8</v>
      </c>
      <c r="B31" s="241" t="s">
        <v>32</v>
      </c>
      <c r="C31" s="297">
        <v>6800000</v>
      </c>
      <c r="D31" s="297"/>
      <c r="E31" s="297"/>
      <c r="F31" s="297"/>
      <c r="G31" s="297"/>
      <c r="H31" s="297"/>
      <c r="I31" s="297"/>
      <c r="J31" s="314"/>
      <c r="K31" s="297"/>
      <c r="L31" s="297"/>
      <c r="M31" s="297"/>
      <c r="N31" s="297"/>
      <c r="O31" s="313">
        <f>SUM(C31:N31)</f>
        <v>6800000</v>
      </c>
    </row>
    <row r="32" spans="1:15" ht="25.5" customHeight="1">
      <c r="A32" s="11" t="s">
        <v>10</v>
      </c>
      <c r="B32" s="303" t="s">
        <v>34</v>
      </c>
      <c r="C32" s="304">
        <v>77330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254">
        <v>77330</v>
      </c>
    </row>
    <row r="33" spans="1:15" ht="25.5" customHeight="1">
      <c r="A33" s="23"/>
      <c r="B33" s="299" t="s">
        <v>440</v>
      </c>
      <c r="C33" s="300">
        <f>SUM(C30:C32)</f>
        <v>237186335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211">
        <f>SUM(O30:O32)</f>
        <v>237186335</v>
      </c>
    </row>
    <row r="34" spans="1:15" ht="25.5" customHeight="1">
      <c r="A34" s="110" t="s">
        <v>48</v>
      </c>
      <c r="B34" s="124" t="s">
        <v>356</v>
      </c>
      <c r="C34" s="297">
        <v>548492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5">
        <v>548492</v>
      </c>
    </row>
    <row r="35" spans="1:17" ht="25.5" customHeight="1">
      <c r="A35" s="23"/>
      <c r="B35" s="301" t="s">
        <v>441</v>
      </c>
      <c r="C35" s="302">
        <f>SUM(C34+C33+C28)</f>
        <v>239109936</v>
      </c>
      <c r="D35" s="302">
        <f>SUM(D28)</f>
        <v>1295109</v>
      </c>
      <c r="E35" s="302">
        <f aca="true" t="shared" si="2" ref="E35:J35">SUM(E33+E28)</f>
        <v>1452205</v>
      </c>
      <c r="F35" s="302">
        <f>SUM(F28:F32)</f>
        <v>1257223</v>
      </c>
      <c r="G35" s="302">
        <f t="shared" si="2"/>
        <v>1256363</v>
      </c>
      <c r="H35" s="305">
        <f>SUM(H28:H32)</f>
        <v>1516183</v>
      </c>
      <c r="I35" s="302">
        <f t="shared" si="2"/>
        <v>3214313</v>
      </c>
      <c r="J35" s="302">
        <f t="shared" si="2"/>
        <v>1486363</v>
      </c>
      <c r="K35" s="302">
        <f>SUM(K32+K28)</f>
        <v>1306633</v>
      </c>
      <c r="L35" s="302">
        <f>SUM(L33+M28)</f>
        <v>1850671</v>
      </c>
      <c r="M35" s="302">
        <f>SUM(L35)</f>
        <v>1850671</v>
      </c>
      <c r="N35" s="302">
        <f>SUM(N33+N28)</f>
        <v>2669638</v>
      </c>
      <c r="O35" s="420">
        <f>SUM(O34+O33+O28)</f>
        <v>257691000</v>
      </c>
      <c r="Q35" s="223"/>
    </row>
    <row r="36" ht="25.5" customHeight="1">
      <c r="N36" s="223"/>
    </row>
    <row r="37" ht="25.5" customHeight="1"/>
    <row r="38" ht="25.5" customHeight="1"/>
    <row r="39" ht="25.5" customHeight="1"/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paperSize="9" scale="56" r:id="rId1"/>
  <colBreaks count="1" manualBreakCount="1">
    <brk id="15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O66"/>
  <sheetViews>
    <sheetView view="pageBreakPreview" zoomScale="60" zoomScalePageLayoutView="0" workbookViewId="0" topLeftCell="A1">
      <selection activeCell="D12" sqref="D12:D13"/>
    </sheetView>
  </sheetViews>
  <sheetFormatPr defaultColWidth="7.875" defaultRowHeight="12.75"/>
  <cols>
    <col min="1" max="1" width="5.00390625" style="16" customWidth="1"/>
    <col min="2" max="2" width="10.875" style="16" customWidth="1"/>
    <col min="3" max="3" width="56.25390625" style="17" customWidth="1"/>
    <col min="4" max="4" width="36.625" style="19" customWidth="1"/>
    <col min="5" max="5" width="36.375" style="19" customWidth="1"/>
    <col min="6" max="242" width="7.875" style="19" customWidth="1"/>
  </cols>
  <sheetData>
    <row r="2" ht="15.75">
      <c r="C2" s="20"/>
    </row>
    <row r="3" spans="1:5" ht="22.5" customHeight="1">
      <c r="A3" s="493" t="s">
        <v>509</v>
      </c>
      <c r="B3" s="493"/>
      <c r="C3" s="493"/>
      <c r="E3" s="19" t="s">
        <v>588</v>
      </c>
    </row>
    <row r="4" spans="1:249" s="21" customFormat="1" ht="60" customHeight="1">
      <c r="A4" s="190" t="s">
        <v>1</v>
      </c>
      <c r="B4" s="190" t="s">
        <v>257</v>
      </c>
      <c r="C4" s="177" t="s">
        <v>2</v>
      </c>
      <c r="D4" s="245" t="s">
        <v>510</v>
      </c>
      <c r="E4" s="246" t="s">
        <v>565</v>
      </c>
      <c r="II4" s="22"/>
      <c r="IJ4" s="22"/>
      <c r="IK4" s="22"/>
      <c r="IL4" s="22"/>
      <c r="IM4" s="22"/>
      <c r="IN4" s="22"/>
      <c r="IO4" s="22"/>
    </row>
    <row r="5" spans="1:5" ht="24.75" customHeight="1">
      <c r="A5" s="193" t="s">
        <v>6</v>
      </c>
      <c r="B5" s="192"/>
      <c r="C5" s="178" t="s">
        <v>37</v>
      </c>
      <c r="D5" s="5"/>
      <c r="E5" s="157"/>
    </row>
    <row r="6" spans="1:5" ht="24.75" customHeight="1">
      <c r="A6" s="193"/>
      <c r="B6" s="194" t="s">
        <v>269</v>
      </c>
      <c r="C6" s="179" t="s">
        <v>38</v>
      </c>
      <c r="D6" s="5">
        <v>8658440</v>
      </c>
      <c r="E6" s="157">
        <v>8658440</v>
      </c>
    </row>
    <row r="7" spans="1:5" ht="24.75" customHeight="1">
      <c r="A7" s="193"/>
      <c r="B7" s="194"/>
      <c r="C7" s="179" t="s">
        <v>382</v>
      </c>
      <c r="D7" s="316">
        <v>8365</v>
      </c>
      <c r="E7" s="431">
        <v>8365</v>
      </c>
    </row>
    <row r="8" spans="1:5" ht="24.75" customHeight="1">
      <c r="A8" s="193"/>
      <c r="B8" s="194" t="s">
        <v>270</v>
      </c>
      <c r="C8" s="179" t="s">
        <v>39</v>
      </c>
      <c r="D8" s="5"/>
      <c r="E8" s="157"/>
    </row>
    <row r="9" spans="1:5" ht="24.75" customHeight="1">
      <c r="A9" s="193"/>
      <c r="B9" s="194" t="s">
        <v>271</v>
      </c>
      <c r="C9" s="179" t="s">
        <v>40</v>
      </c>
      <c r="D9" s="5">
        <v>3253855</v>
      </c>
      <c r="E9" s="157">
        <v>3253855</v>
      </c>
    </row>
    <row r="10" spans="1:5" ht="24.75" customHeight="1">
      <c r="A10" s="193"/>
      <c r="B10" s="194" t="s">
        <v>272</v>
      </c>
      <c r="C10" s="179" t="s">
        <v>41</v>
      </c>
      <c r="D10" s="5">
        <v>1800000</v>
      </c>
      <c r="E10" s="157">
        <v>1800000</v>
      </c>
    </row>
    <row r="11" spans="1:5" ht="24.75" customHeight="1">
      <c r="A11" s="193"/>
      <c r="B11" s="194" t="s">
        <v>273</v>
      </c>
      <c r="C11" s="179" t="s">
        <v>42</v>
      </c>
      <c r="D11" s="5"/>
      <c r="E11" s="157"/>
    </row>
    <row r="12" spans="1:5" ht="24.75" customHeight="1">
      <c r="A12" s="193"/>
      <c r="B12" s="194" t="s">
        <v>274</v>
      </c>
      <c r="C12" s="179" t="s">
        <v>43</v>
      </c>
      <c r="D12" s="10"/>
      <c r="E12" s="247"/>
    </row>
    <row r="13" spans="1:249" s="24" customFormat="1" ht="24.75" customHeight="1">
      <c r="A13" s="191"/>
      <c r="B13" s="192" t="s">
        <v>279</v>
      </c>
      <c r="C13" s="180" t="s">
        <v>323</v>
      </c>
      <c r="D13" s="135">
        <f>SUM(D6:D11)</f>
        <v>13720660</v>
      </c>
      <c r="E13" s="359">
        <f>SUM(E6:E10)</f>
        <v>13720660</v>
      </c>
      <c r="II13" s="25"/>
      <c r="IJ13" s="25"/>
      <c r="IK13" s="25"/>
      <c r="IL13" s="25"/>
      <c r="IM13" s="25"/>
      <c r="IN13" s="25"/>
      <c r="IO13" s="25"/>
    </row>
    <row r="14" spans="1:249" s="26" customFormat="1" ht="24.75" customHeight="1">
      <c r="A14" s="191" t="s">
        <v>20</v>
      </c>
      <c r="B14" s="194"/>
      <c r="C14" s="178" t="s">
        <v>45</v>
      </c>
      <c r="D14" s="248"/>
      <c r="E14" s="249"/>
      <c r="II14" s="8"/>
      <c r="IJ14" s="8"/>
      <c r="IK14" s="8"/>
      <c r="IL14" s="8"/>
      <c r="IM14" s="8"/>
      <c r="IN14" s="8"/>
      <c r="IO14" s="8"/>
    </row>
    <row r="15" spans="1:5" ht="24.75" customHeight="1">
      <c r="A15" s="193" t="s">
        <v>6</v>
      </c>
      <c r="B15" s="194" t="s">
        <v>239</v>
      </c>
      <c r="C15" s="179" t="s">
        <v>46</v>
      </c>
      <c r="D15" s="250"/>
      <c r="E15" s="251"/>
    </row>
    <row r="16" spans="1:5" ht="24.75" customHeight="1">
      <c r="A16" s="193" t="s">
        <v>8</v>
      </c>
      <c r="B16" s="194" t="s">
        <v>377</v>
      </c>
      <c r="C16" s="179" t="s">
        <v>380</v>
      </c>
      <c r="D16" s="250"/>
      <c r="E16" s="251"/>
    </row>
    <row r="17" spans="1:249" s="26" customFormat="1" ht="24.75" customHeight="1">
      <c r="A17" s="191"/>
      <c r="B17" s="192" t="s">
        <v>239</v>
      </c>
      <c r="C17" s="180" t="s">
        <v>47</v>
      </c>
      <c r="D17" s="252"/>
      <c r="E17" s="317"/>
      <c r="II17" s="8"/>
      <c r="IJ17" s="8"/>
      <c r="IK17" s="8"/>
      <c r="IL17" s="8"/>
      <c r="IM17" s="8"/>
      <c r="IN17" s="8"/>
      <c r="IO17" s="8"/>
    </row>
    <row r="18" spans="1:5" ht="24.75" customHeight="1">
      <c r="A18" s="191" t="s">
        <v>48</v>
      </c>
      <c r="B18" s="192"/>
      <c r="C18" s="178" t="s">
        <v>11</v>
      </c>
      <c r="D18" s="5"/>
      <c r="E18" s="157"/>
    </row>
    <row r="19" spans="1:5" ht="24.75" customHeight="1">
      <c r="A19" s="193" t="s">
        <v>6</v>
      </c>
      <c r="B19" s="194"/>
      <c r="C19" s="179" t="s">
        <v>49</v>
      </c>
      <c r="D19" s="5"/>
      <c r="E19" s="157"/>
    </row>
    <row r="20" spans="1:5" ht="24.75" customHeight="1">
      <c r="A20" s="193" t="s">
        <v>8</v>
      </c>
      <c r="B20" s="194"/>
      <c r="C20" s="179" t="s">
        <v>50</v>
      </c>
      <c r="D20" s="253"/>
      <c r="E20" s="432"/>
    </row>
    <row r="21" spans="1:5" ht="24.75" customHeight="1">
      <c r="A21" s="193" t="s">
        <v>10</v>
      </c>
      <c r="B21" s="194"/>
      <c r="C21" s="179" t="s">
        <v>51</v>
      </c>
      <c r="D21" s="253"/>
      <c r="E21" s="432"/>
    </row>
    <row r="22" spans="1:5" ht="24.75" customHeight="1">
      <c r="A22" s="193" t="s">
        <v>12</v>
      </c>
      <c r="B22" s="195" t="s">
        <v>286</v>
      </c>
      <c r="C22" s="179" t="s">
        <v>52</v>
      </c>
      <c r="D22" s="254"/>
      <c r="E22" s="255"/>
    </row>
    <row r="23" spans="1:5" ht="24.75" customHeight="1">
      <c r="A23" s="193"/>
      <c r="B23" s="194" t="s">
        <v>286</v>
      </c>
      <c r="C23" s="179" t="s">
        <v>53</v>
      </c>
      <c r="D23" s="5">
        <v>2000000</v>
      </c>
      <c r="E23" s="157">
        <v>2000000</v>
      </c>
    </row>
    <row r="24" spans="1:5" ht="24.75" customHeight="1">
      <c r="A24" s="193"/>
      <c r="B24" s="194" t="s">
        <v>289</v>
      </c>
      <c r="C24" s="179" t="s">
        <v>324</v>
      </c>
      <c r="D24" s="5"/>
      <c r="E24" s="157"/>
    </row>
    <row r="25" spans="1:5" ht="24.75" customHeight="1">
      <c r="A25" s="193" t="s">
        <v>14</v>
      </c>
      <c r="B25" s="194" t="s">
        <v>342</v>
      </c>
      <c r="C25" s="181" t="s">
        <v>54</v>
      </c>
      <c r="D25" s="5"/>
      <c r="E25" s="157"/>
    </row>
    <row r="26" spans="1:5" ht="24.75" customHeight="1">
      <c r="A26" s="193"/>
      <c r="B26" s="194"/>
      <c r="C26" s="181" t="s">
        <v>55</v>
      </c>
      <c r="D26" s="5"/>
      <c r="E26" s="157"/>
    </row>
    <row r="27" spans="1:5" ht="24.75" customHeight="1">
      <c r="A27" s="193"/>
      <c r="B27" s="194" t="s">
        <v>290</v>
      </c>
      <c r="C27" s="181" t="s">
        <v>56</v>
      </c>
      <c r="D27" s="5">
        <v>465000</v>
      </c>
      <c r="E27" s="157">
        <v>465000</v>
      </c>
    </row>
    <row r="28" spans="1:5" ht="24.75" customHeight="1">
      <c r="A28" s="193" t="s">
        <v>16</v>
      </c>
      <c r="B28" s="194"/>
      <c r="C28" s="181" t="s">
        <v>157</v>
      </c>
      <c r="D28" s="5"/>
      <c r="E28" s="157"/>
    </row>
    <row r="29" spans="1:5" ht="24.75" customHeight="1">
      <c r="A29" s="196" t="s">
        <v>18</v>
      </c>
      <c r="B29" s="194" t="s">
        <v>292</v>
      </c>
      <c r="C29" s="181" t="s">
        <v>167</v>
      </c>
      <c r="D29" s="5"/>
      <c r="E29" s="157"/>
    </row>
    <row r="30" spans="1:5" ht="24.75" customHeight="1">
      <c r="A30" s="197"/>
      <c r="B30" s="198" t="s">
        <v>292</v>
      </c>
      <c r="C30" s="181" t="s">
        <v>166</v>
      </c>
      <c r="D30" s="5">
        <v>92000</v>
      </c>
      <c r="E30" s="157">
        <v>92000</v>
      </c>
    </row>
    <row r="31" spans="1:5" ht="24.75" customHeight="1">
      <c r="A31" s="193" t="s">
        <v>33</v>
      </c>
      <c r="B31" s="194" t="s">
        <v>296</v>
      </c>
      <c r="C31" s="181" t="s">
        <v>57</v>
      </c>
      <c r="D31" s="5">
        <v>50000</v>
      </c>
      <c r="E31" s="157">
        <v>50000</v>
      </c>
    </row>
    <row r="32" spans="1:5" ht="24.75" customHeight="1">
      <c r="A32" s="193" t="s">
        <v>326</v>
      </c>
      <c r="B32" s="194" t="s">
        <v>296</v>
      </c>
      <c r="C32" s="181" t="s">
        <v>359</v>
      </c>
      <c r="D32" s="5"/>
      <c r="E32" s="157"/>
    </row>
    <row r="33" spans="1:5" ht="24.75" customHeight="1">
      <c r="A33" s="193" t="s">
        <v>358</v>
      </c>
      <c r="B33" s="194" t="s">
        <v>296</v>
      </c>
      <c r="C33" s="181" t="s">
        <v>360</v>
      </c>
      <c r="D33" s="5"/>
      <c r="E33" s="157"/>
    </row>
    <row r="34" spans="1:5" ht="24.75" customHeight="1">
      <c r="A34" s="193" t="s">
        <v>361</v>
      </c>
      <c r="B34" s="194" t="s">
        <v>296</v>
      </c>
      <c r="C34" s="181" t="s">
        <v>362</v>
      </c>
      <c r="D34" s="5"/>
      <c r="E34" s="157"/>
    </row>
    <row r="35" spans="1:249" s="24" customFormat="1" ht="24.75" customHeight="1">
      <c r="A35" s="199"/>
      <c r="B35" s="200" t="s">
        <v>296</v>
      </c>
      <c r="C35" s="182" t="s">
        <v>58</v>
      </c>
      <c r="D35" s="207">
        <f>SUM(D18:D34)</f>
        <v>2607000</v>
      </c>
      <c r="E35" s="209">
        <f>SUM(E18:E34)</f>
        <v>2607000</v>
      </c>
      <c r="II35" s="25"/>
      <c r="IJ35" s="25"/>
      <c r="IK35" s="25"/>
      <c r="IL35" s="25"/>
      <c r="IM35" s="25"/>
      <c r="IN35" s="25"/>
      <c r="IO35" s="25"/>
    </row>
    <row r="36" spans="1:249" s="24" customFormat="1" ht="24.75" customHeight="1">
      <c r="A36" s="191" t="s">
        <v>59</v>
      </c>
      <c r="B36" s="192"/>
      <c r="C36" s="201" t="s">
        <v>13</v>
      </c>
      <c r="D36" s="7"/>
      <c r="E36" s="158"/>
      <c r="II36" s="25"/>
      <c r="IJ36" s="25"/>
      <c r="IK36" s="25"/>
      <c r="IL36" s="25"/>
      <c r="IM36" s="25"/>
      <c r="IN36" s="25"/>
      <c r="IO36" s="25"/>
    </row>
    <row r="37" spans="1:5" ht="24.75" customHeight="1">
      <c r="A37" s="193" t="s">
        <v>6</v>
      </c>
      <c r="B37" s="194"/>
      <c r="C37" s="181" t="s">
        <v>60</v>
      </c>
      <c r="D37" s="5"/>
      <c r="E37" s="157"/>
    </row>
    <row r="38" spans="1:249" ht="24.75" customHeight="1">
      <c r="A38" s="193" t="s">
        <v>61</v>
      </c>
      <c r="B38" s="194" t="s">
        <v>298</v>
      </c>
      <c r="C38" s="179" t="s">
        <v>62</v>
      </c>
      <c r="D38" s="5">
        <v>100000</v>
      </c>
      <c r="E38" s="157">
        <v>100000</v>
      </c>
      <c r="II38" s="6"/>
      <c r="IJ38" s="6"/>
      <c r="IK38" s="6"/>
      <c r="IL38" s="6"/>
      <c r="IM38" s="6"/>
      <c r="IN38" s="6"/>
      <c r="IO38" s="6"/>
    </row>
    <row r="39" spans="1:249" ht="24.75" customHeight="1">
      <c r="A39" s="193" t="s">
        <v>10</v>
      </c>
      <c r="B39" s="194" t="s">
        <v>303</v>
      </c>
      <c r="C39" s="179" t="s">
        <v>63</v>
      </c>
      <c r="D39" s="5">
        <v>88319</v>
      </c>
      <c r="E39" s="157">
        <v>88319</v>
      </c>
      <c r="II39" s="6"/>
      <c r="IJ39" s="6"/>
      <c r="IK39" s="6"/>
      <c r="IL39" s="6"/>
      <c r="IM39" s="6"/>
      <c r="IN39" s="6"/>
      <c r="IO39" s="6"/>
    </row>
    <row r="40" spans="1:5" s="19" customFormat="1" ht="24.75" customHeight="1">
      <c r="A40" s="193" t="s">
        <v>12</v>
      </c>
      <c r="B40" s="194" t="s">
        <v>301</v>
      </c>
      <c r="C40" s="179" t="s">
        <v>64</v>
      </c>
      <c r="D40" s="5"/>
      <c r="E40" s="157"/>
    </row>
    <row r="41" spans="1:5" s="19" customFormat="1" ht="24.75" customHeight="1">
      <c r="A41" s="193" t="s">
        <v>16</v>
      </c>
      <c r="B41" s="194" t="s">
        <v>363</v>
      </c>
      <c r="C41" s="183" t="s">
        <v>364</v>
      </c>
      <c r="D41" s="5"/>
      <c r="E41" s="157"/>
    </row>
    <row r="42" spans="1:5" s="19" customFormat="1" ht="24.75" customHeight="1">
      <c r="A42" s="193" t="s">
        <v>18</v>
      </c>
      <c r="B42" s="194" t="s">
        <v>365</v>
      </c>
      <c r="C42" s="183" t="s">
        <v>366</v>
      </c>
      <c r="D42" s="5">
        <v>10000</v>
      </c>
      <c r="E42" s="157">
        <v>10000</v>
      </c>
    </row>
    <row r="43" spans="1:249" ht="24.75" customHeight="1">
      <c r="A43" s="193" t="s">
        <v>33</v>
      </c>
      <c r="B43" s="194" t="s">
        <v>339</v>
      </c>
      <c r="C43" s="179" t="s">
        <v>340</v>
      </c>
      <c r="D43" s="5">
        <v>10000</v>
      </c>
      <c r="E43" s="157">
        <v>10000</v>
      </c>
      <c r="II43" s="6"/>
      <c r="IJ43" s="6"/>
      <c r="IK43" s="6"/>
      <c r="IL43" s="6"/>
      <c r="IM43" s="6"/>
      <c r="IN43" s="6"/>
      <c r="IO43" s="6"/>
    </row>
    <row r="44" spans="1:249" s="24" customFormat="1" ht="24.75" customHeight="1">
      <c r="A44" s="199"/>
      <c r="B44" s="200"/>
      <c r="C44" s="180" t="s">
        <v>65</v>
      </c>
      <c r="D44" s="207">
        <f>SUM(D38:D43)</f>
        <v>208319</v>
      </c>
      <c r="E44" s="209">
        <f>SUM(E38:E43)</f>
        <v>208319</v>
      </c>
      <c r="II44" s="25"/>
      <c r="IJ44" s="25"/>
      <c r="IK44" s="25"/>
      <c r="IL44" s="25"/>
      <c r="IM44" s="25"/>
      <c r="IN44" s="25"/>
      <c r="IO44" s="25"/>
    </row>
    <row r="45" spans="1:249" s="24" customFormat="1" ht="24.75" customHeight="1">
      <c r="A45" s="191" t="s">
        <v>66</v>
      </c>
      <c r="B45" s="192"/>
      <c r="C45" s="178" t="s">
        <v>68</v>
      </c>
      <c r="D45" s="7"/>
      <c r="E45" s="158"/>
      <c r="II45" s="25"/>
      <c r="IJ45" s="25"/>
      <c r="IK45" s="25"/>
      <c r="IL45" s="25"/>
      <c r="IM45" s="25"/>
      <c r="IN45" s="25"/>
      <c r="IO45" s="25"/>
    </row>
    <row r="46" spans="1:247" s="19" customFormat="1" ht="24.75" customHeight="1">
      <c r="A46" s="193" t="s">
        <v>6</v>
      </c>
      <c r="B46" s="194" t="s">
        <v>237</v>
      </c>
      <c r="C46" s="179" t="s">
        <v>341</v>
      </c>
      <c r="D46" s="5"/>
      <c r="E46" s="157"/>
      <c r="II46" s="6"/>
      <c r="IJ46" s="6"/>
      <c r="IK46" s="6"/>
      <c r="IL46" s="6"/>
      <c r="IM46" s="6"/>
    </row>
    <row r="47" spans="1:247" s="19" customFormat="1" ht="24.75" customHeight="1">
      <c r="A47" s="196" t="s">
        <v>61</v>
      </c>
      <c r="B47" s="202" t="s">
        <v>237</v>
      </c>
      <c r="C47" s="184" t="s">
        <v>497</v>
      </c>
      <c r="D47" s="10">
        <v>2684400</v>
      </c>
      <c r="E47" s="247">
        <v>2684400</v>
      </c>
      <c r="II47" s="6"/>
      <c r="IJ47" s="6"/>
      <c r="IK47" s="6"/>
      <c r="IL47" s="6"/>
      <c r="IM47" s="6"/>
    </row>
    <row r="48" spans="1:247" s="19" customFormat="1" ht="24.75" customHeight="1">
      <c r="A48" s="196"/>
      <c r="B48" s="202"/>
      <c r="C48" s="184" t="s">
        <v>559</v>
      </c>
      <c r="D48" s="10"/>
      <c r="E48" s="247">
        <v>1398150</v>
      </c>
      <c r="II48" s="6"/>
      <c r="IJ48" s="6"/>
      <c r="IK48" s="6"/>
      <c r="IL48" s="6"/>
      <c r="IM48" s="6"/>
    </row>
    <row r="49" spans="1:247" s="19" customFormat="1" ht="24.75" customHeight="1">
      <c r="A49" s="196"/>
      <c r="B49" s="202"/>
      <c r="C49" s="184" t="s">
        <v>511</v>
      </c>
      <c r="D49" s="10"/>
      <c r="E49" s="247">
        <v>39000</v>
      </c>
      <c r="II49" s="6"/>
      <c r="IJ49" s="6"/>
      <c r="IK49" s="6"/>
      <c r="IL49" s="6"/>
      <c r="IM49" s="6"/>
    </row>
    <row r="50" spans="1:247" s="19" customFormat="1" ht="24.75" customHeight="1">
      <c r="A50" s="196"/>
      <c r="B50" s="202"/>
      <c r="C50" s="184" t="s">
        <v>562</v>
      </c>
      <c r="D50" s="10"/>
      <c r="E50" s="247">
        <v>300000</v>
      </c>
      <c r="II50" s="6"/>
      <c r="IJ50" s="6"/>
      <c r="IK50" s="6"/>
      <c r="IL50" s="6"/>
      <c r="IM50" s="6"/>
    </row>
    <row r="51" spans="1:247" s="19" customFormat="1" ht="24.75" customHeight="1">
      <c r="A51" s="196"/>
      <c r="B51" s="202"/>
      <c r="C51" s="184" t="s">
        <v>561</v>
      </c>
      <c r="D51" s="10"/>
      <c r="E51" s="247">
        <v>395000</v>
      </c>
      <c r="II51" s="6"/>
      <c r="IJ51" s="6"/>
      <c r="IK51" s="6"/>
      <c r="IL51" s="6"/>
      <c r="IM51" s="6"/>
    </row>
    <row r="52" spans="1:249" s="24" customFormat="1" ht="24.75" customHeight="1">
      <c r="A52" s="203"/>
      <c r="B52" s="203" t="s">
        <v>237</v>
      </c>
      <c r="C52" s="185" t="s">
        <v>69</v>
      </c>
      <c r="D52" s="207">
        <v>2684400</v>
      </c>
      <c r="E52" s="209">
        <v>4816550</v>
      </c>
      <c r="II52" s="25"/>
      <c r="IJ52" s="25"/>
      <c r="IK52" s="25"/>
      <c r="IL52" s="25"/>
      <c r="IM52" s="25"/>
      <c r="IN52" s="25"/>
      <c r="IO52" s="25"/>
    </row>
    <row r="53" spans="1:249" s="24" customFormat="1" ht="24.75" customHeight="1">
      <c r="A53" s="191" t="s">
        <v>67</v>
      </c>
      <c r="B53" s="191"/>
      <c r="C53" s="186" t="s">
        <v>70</v>
      </c>
      <c r="D53" s="7"/>
      <c r="E53" s="158"/>
      <c r="II53" s="25"/>
      <c r="IJ53" s="25"/>
      <c r="IK53" s="25"/>
      <c r="IL53" s="25"/>
      <c r="IM53" s="25"/>
      <c r="IN53" s="25"/>
      <c r="IO53" s="25"/>
    </row>
    <row r="54" spans="1:5" ht="24.75" customHeight="1">
      <c r="A54" s="193" t="s">
        <v>6</v>
      </c>
      <c r="B54" s="193"/>
      <c r="C54" s="187" t="s">
        <v>71</v>
      </c>
      <c r="D54" s="5"/>
      <c r="E54" s="157"/>
    </row>
    <row r="55" spans="1:5" ht="24.75" customHeight="1">
      <c r="A55" s="193" t="s">
        <v>61</v>
      </c>
      <c r="B55" s="193" t="s">
        <v>476</v>
      </c>
      <c r="C55" s="187" t="s">
        <v>344</v>
      </c>
      <c r="D55" s="5">
        <v>500000</v>
      </c>
      <c r="E55" s="157">
        <v>500000</v>
      </c>
    </row>
    <row r="56" spans="1:249" s="24" customFormat="1" ht="24.75" customHeight="1">
      <c r="A56" s="204"/>
      <c r="B56" s="204"/>
      <c r="C56" s="205" t="s">
        <v>381</v>
      </c>
      <c r="D56" s="211">
        <f>SUM(D55+D52+D44+D35+D13)</f>
        <v>19720379</v>
      </c>
      <c r="E56" s="212">
        <f>SUM(E55+E52+E44+E35+E13)</f>
        <v>21852529</v>
      </c>
      <c r="II56" s="25"/>
      <c r="IJ56" s="25"/>
      <c r="IK56" s="25"/>
      <c r="IL56" s="25"/>
      <c r="IM56" s="25"/>
      <c r="IN56" s="25"/>
      <c r="IO56" s="25"/>
    </row>
    <row r="57" spans="1:5" ht="24.75" customHeight="1">
      <c r="A57" s="193" t="s">
        <v>73</v>
      </c>
      <c r="B57" s="193"/>
      <c r="C57" s="188" t="s">
        <v>74</v>
      </c>
      <c r="D57" s="5"/>
      <c r="E57" s="157"/>
    </row>
    <row r="58" spans="1:5" ht="24.75" customHeight="1">
      <c r="A58" s="193"/>
      <c r="B58" s="193"/>
      <c r="C58" s="188" t="s">
        <v>75</v>
      </c>
      <c r="D58" s="5"/>
      <c r="E58" s="157"/>
    </row>
    <row r="59" spans="1:5" ht="24.75" customHeight="1">
      <c r="A59" s="193"/>
      <c r="B59" s="193" t="s">
        <v>343</v>
      </c>
      <c r="C59" s="188" t="s">
        <v>383</v>
      </c>
      <c r="D59" s="5">
        <v>237970621</v>
      </c>
      <c r="E59" s="157">
        <v>237970621</v>
      </c>
    </row>
    <row r="60" spans="1:5" ht="24.75" customHeight="1">
      <c r="A60" s="193"/>
      <c r="B60" s="193"/>
      <c r="C60" s="188" t="s">
        <v>384</v>
      </c>
      <c r="D60" s="5"/>
      <c r="E60" s="431">
        <v>159040</v>
      </c>
    </row>
    <row r="61" spans="1:249" s="24" customFormat="1" ht="24.75" customHeight="1">
      <c r="A61" s="199"/>
      <c r="B61" s="199" t="s">
        <v>306</v>
      </c>
      <c r="C61" s="189" t="s">
        <v>76</v>
      </c>
      <c r="D61" s="207">
        <v>237970621</v>
      </c>
      <c r="E61" s="209">
        <f>SUM(E59:E60)</f>
        <v>238129661</v>
      </c>
      <c r="II61" s="25"/>
      <c r="IJ61" s="25"/>
      <c r="IK61" s="25"/>
      <c r="IL61" s="25"/>
      <c r="IM61" s="25"/>
      <c r="IN61" s="25"/>
      <c r="IO61" s="25"/>
    </row>
    <row r="62" spans="1:249" s="24" customFormat="1" ht="24.75" customHeight="1">
      <c r="A62" s="203"/>
      <c r="B62" s="199"/>
      <c r="C62" s="189" t="s">
        <v>77</v>
      </c>
      <c r="D62" s="207">
        <f>SUM(D61+D56)</f>
        <v>257691000</v>
      </c>
      <c r="E62" s="209">
        <v>259982190</v>
      </c>
      <c r="II62" s="25"/>
      <c r="IJ62" s="25"/>
      <c r="IK62" s="25"/>
      <c r="IL62" s="25"/>
      <c r="IM62" s="25"/>
      <c r="IN62" s="25"/>
      <c r="IO62" s="25"/>
    </row>
    <row r="63" spans="1:4" ht="15.75">
      <c r="A63" s="30"/>
      <c r="B63" s="30"/>
      <c r="C63" s="20"/>
      <c r="D63" s="24"/>
    </row>
    <row r="64" spans="1:3" ht="15.75">
      <c r="A64" s="30"/>
      <c r="B64" s="30"/>
      <c r="C64" s="20"/>
    </row>
    <row r="65" spans="1:3" ht="15.75">
      <c r="A65" s="30"/>
      <c r="B65" s="30"/>
      <c r="C65" s="20"/>
    </row>
    <row r="66" spans="1:3" ht="15.75">
      <c r="A66" s="30"/>
      <c r="B66" s="30"/>
      <c r="C66" s="20"/>
    </row>
  </sheetData>
  <sheetProtection selectLockedCells="1" selectUnlockedCells="1"/>
  <mergeCells count="1">
    <mergeCell ref="A3:C3"/>
  </mergeCells>
  <printOptions/>
  <pageMargins left="0.3597222222222222" right="0.43333333333333335" top="0.7298611111111111" bottom="0.7402777777777778" header="0.5118055555555555" footer="0.511805555555555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O58"/>
  <sheetViews>
    <sheetView view="pageBreakPreview" zoomScaleSheetLayoutView="100" zoomScalePageLayoutView="0" workbookViewId="0" topLeftCell="B1">
      <selection activeCell="F2" sqref="F2"/>
    </sheetView>
  </sheetViews>
  <sheetFormatPr defaultColWidth="7.875" defaultRowHeight="12.75"/>
  <cols>
    <col min="1" max="1" width="7.875" style="0" customWidth="1"/>
    <col min="2" max="2" width="5.00390625" style="18" customWidth="1"/>
    <col min="3" max="3" width="7.75390625" style="18" customWidth="1"/>
    <col min="4" max="4" width="37.25390625" style="33" customWidth="1"/>
    <col min="5" max="5" width="22.375" style="19" customWidth="1"/>
    <col min="6" max="6" width="22.625" style="19" customWidth="1"/>
    <col min="7" max="243" width="7.875" style="19" customWidth="1"/>
  </cols>
  <sheetData>
    <row r="1" spans="2:6" ht="30.75" customHeight="1">
      <c r="B1" s="500" t="s">
        <v>542</v>
      </c>
      <c r="C1" s="500"/>
      <c r="D1" s="500"/>
      <c r="E1" s="500"/>
      <c r="F1" s="500"/>
    </row>
    <row r="2" spans="2:6" ht="15" customHeight="1">
      <c r="B2" s="31"/>
      <c r="C2" s="31"/>
      <c r="D2" s="36"/>
      <c r="F2" s="19" t="s">
        <v>589</v>
      </c>
    </row>
    <row r="3" spans="2:6" ht="48.75" customHeight="1">
      <c r="B3" s="400" t="s">
        <v>1</v>
      </c>
      <c r="C3" s="400" t="s">
        <v>170</v>
      </c>
      <c r="D3" s="397" t="s">
        <v>2</v>
      </c>
      <c r="E3" s="377" t="s">
        <v>510</v>
      </c>
      <c r="F3" s="379" t="s">
        <v>560</v>
      </c>
    </row>
    <row r="4" spans="2:6" s="39" customFormat="1" ht="20.25" customHeight="1">
      <c r="B4" s="131" t="s">
        <v>4</v>
      </c>
      <c r="C4" s="131"/>
      <c r="D4" s="399" t="s">
        <v>25</v>
      </c>
      <c r="E4" s="411"/>
      <c r="F4" s="411"/>
    </row>
    <row r="5" spans="2:6" s="42" customFormat="1" ht="20.25" customHeight="1">
      <c r="B5" s="40" t="s">
        <v>6</v>
      </c>
      <c r="C5" s="37" t="s">
        <v>172</v>
      </c>
      <c r="D5" s="41" t="s">
        <v>171</v>
      </c>
      <c r="E5" s="369">
        <v>4587845</v>
      </c>
      <c r="F5" s="423">
        <v>5757845</v>
      </c>
    </row>
    <row r="6" spans="2:6" s="42" customFormat="1" ht="20.25" customHeight="1">
      <c r="B6" s="40" t="s">
        <v>8</v>
      </c>
      <c r="C6" s="37" t="s">
        <v>173</v>
      </c>
      <c r="D6" s="41" t="s">
        <v>175</v>
      </c>
      <c r="E6" s="369">
        <v>76300</v>
      </c>
      <c r="F6" s="369">
        <v>96300</v>
      </c>
    </row>
    <row r="7" spans="2:6" s="42" customFormat="1" ht="20.25" customHeight="1">
      <c r="B7" s="494" t="s">
        <v>174</v>
      </c>
      <c r="C7" s="495"/>
      <c r="D7" s="206" t="s">
        <v>176</v>
      </c>
      <c r="E7" s="412">
        <f>SUM(E5:E6)</f>
        <v>4664145</v>
      </c>
      <c r="F7" s="412">
        <f>SUM(F5:F6)</f>
        <v>5854145</v>
      </c>
    </row>
    <row r="8" spans="2:6" s="42" customFormat="1" ht="20.25" customHeight="1">
      <c r="B8" s="106" t="s">
        <v>10</v>
      </c>
      <c r="C8" s="130" t="s">
        <v>177</v>
      </c>
      <c r="D8" s="128" t="s">
        <v>178</v>
      </c>
      <c r="E8" s="369">
        <v>2064480</v>
      </c>
      <c r="F8" s="369">
        <v>2064480</v>
      </c>
    </row>
    <row r="9" spans="2:6" s="43" customFormat="1" ht="20.25" customHeight="1">
      <c r="B9" s="129" t="s">
        <v>12</v>
      </c>
      <c r="C9" s="131" t="s">
        <v>514</v>
      </c>
      <c r="D9" s="41" t="s">
        <v>78</v>
      </c>
      <c r="E9" s="369">
        <v>578000</v>
      </c>
      <c r="F9" s="369">
        <v>578000</v>
      </c>
    </row>
    <row r="10" spans="2:6" s="43" customFormat="1" ht="20.25" customHeight="1">
      <c r="B10" s="496" t="s">
        <v>179</v>
      </c>
      <c r="C10" s="497"/>
      <c r="D10" s="206" t="s">
        <v>180</v>
      </c>
      <c r="E10" s="412">
        <f>SUM(E8:E9)</f>
        <v>2642480</v>
      </c>
      <c r="F10" s="412">
        <f>SUM(F8:F9)</f>
        <v>2642480</v>
      </c>
    </row>
    <row r="11" spans="2:6" s="39" customFormat="1" ht="20.25" customHeight="1">
      <c r="B11" s="498" t="s">
        <v>181</v>
      </c>
      <c r="C11" s="499"/>
      <c r="D11" s="121" t="s">
        <v>182</v>
      </c>
      <c r="E11" s="413">
        <f>SUM(E10+E7)</f>
        <v>7306625</v>
      </c>
      <c r="F11" s="424">
        <f>SUM(F10+F7)</f>
        <v>8496625</v>
      </c>
    </row>
    <row r="12" spans="2:6" s="39" customFormat="1" ht="28.5" customHeight="1">
      <c r="B12" s="172" t="s">
        <v>20</v>
      </c>
      <c r="C12" s="172" t="s">
        <v>183</v>
      </c>
      <c r="D12" s="173" t="s">
        <v>26</v>
      </c>
      <c r="E12" s="413">
        <v>1150740</v>
      </c>
      <c r="F12" s="424">
        <v>1378890</v>
      </c>
    </row>
    <row r="13" spans="2:6" s="39" customFormat="1" ht="20.25" customHeight="1">
      <c r="B13" s="37" t="s">
        <v>48</v>
      </c>
      <c r="C13" s="37"/>
      <c r="D13" s="38" t="s">
        <v>27</v>
      </c>
      <c r="E13" s="401"/>
      <c r="F13" s="401"/>
    </row>
    <row r="14" spans="2:6" s="39" customFormat="1" ht="20.25" customHeight="1">
      <c r="B14" s="37" t="s">
        <v>73</v>
      </c>
      <c r="C14" s="37" t="s">
        <v>184</v>
      </c>
      <c r="D14" s="41" t="s">
        <v>368</v>
      </c>
      <c r="E14" s="401"/>
      <c r="F14" s="401"/>
    </row>
    <row r="15" spans="2:6" s="43" customFormat="1" ht="20.25" customHeight="1">
      <c r="B15" s="40"/>
      <c r="C15" s="404" t="s">
        <v>184</v>
      </c>
      <c r="D15" s="405" t="s">
        <v>369</v>
      </c>
      <c r="E15" s="369">
        <v>1820000</v>
      </c>
      <c r="F15" s="423">
        <v>1899523</v>
      </c>
    </row>
    <row r="16" spans="2:6" s="43" customFormat="1" ht="20.25" customHeight="1">
      <c r="B16" s="40" t="s">
        <v>61</v>
      </c>
      <c r="C16" s="406" t="s">
        <v>185</v>
      </c>
      <c r="D16" s="407" t="s">
        <v>79</v>
      </c>
      <c r="E16" s="369">
        <v>275000</v>
      </c>
      <c r="F16" s="369">
        <v>275000</v>
      </c>
    </row>
    <row r="17" spans="2:6" s="43" customFormat="1" ht="20.25" customHeight="1">
      <c r="B17" s="308"/>
      <c r="C17" s="408" t="s">
        <v>212</v>
      </c>
      <c r="D17" s="407" t="s">
        <v>498</v>
      </c>
      <c r="E17" s="427">
        <v>50000</v>
      </c>
      <c r="F17" s="428">
        <v>115000</v>
      </c>
    </row>
    <row r="18" spans="2:6" s="43" customFormat="1" ht="20.25" customHeight="1">
      <c r="B18" s="308" t="s">
        <v>10</v>
      </c>
      <c r="C18" s="409" t="s">
        <v>221</v>
      </c>
      <c r="D18" s="405" t="s">
        <v>80</v>
      </c>
      <c r="E18" s="369">
        <v>4070000</v>
      </c>
      <c r="F18" s="423">
        <v>4451993</v>
      </c>
    </row>
    <row r="19" spans="2:6" s="43" customFormat="1" ht="20.25" customHeight="1">
      <c r="B19" s="45" t="s">
        <v>12</v>
      </c>
      <c r="C19" s="45" t="s">
        <v>226</v>
      </c>
      <c r="D19" s="41" t="s">
        <v>147</v>
      </c>
      <c r="E19" s="369">
        <v>50000</v>
      </c>
      <c r="F19" s="369">
        <v>146750</v>
      </c>
    </row>
    <row r="20" spans="2:6" s="43" customFormat="1" ht="20.25" customHeight="1">
      <c r="B20" s="45" t="s">
        <v>16</v>
      </c>
      <c r="C20" s="45" t="s">
        <v>229</v>
      </c>
      <c r="D20" s="41" t="s">
        <v>318</v>
      </c>
      <c r="E20" s="369"/>
      <c r="F20" s="369"/>
    </row>
    <row r="21" spans="2:6" s="43" customFormat="1" ht="20.25" customHeight="1">
      <c r="B21" s="45" t="s">
        <v>18</v>
      </c>
      <c r="C21" s="45" t="s">
        <v>231</v>
      </c>
      <c r="D21" s="41" t="s">
        <v>316</v>
      </c>
      <c r="E21" s="427">
        <v>10000</v>
      </c>
      <c r="F21" s="427">
        <v>10000</v>
      </c>
    </row>
    <row r="22" spans="2:6" s="43" customFormat="1" ht="20.25" customHeight="1">
      <c r="B22" s="45" t="s">
        <v>33</v>
      </c>
      <c r="C22" s="45" t="s">
        <v>227</v>
      </c>
      <c r="D22" s="41" t="s">
        <v>317</v>
      </c>
      <c r="E22" s="369">
        <v>1600000</v>
      </c>
      <c r="F22" s="423">
        <v>1716734</v>
      </c>
    </row>
    <row r="23" spans="2:6" s="39" customFormat="1" ht="20.25" customHeight="1">
      <c r="B23" s="120"/>
      <c r="C23" s="120" t="s">
        <v>319</v>
      </c>
      <c r="D23" s="121" t="s">
        <v>82</v>
      </c>
      <c r="E23" s="411">
        <v>7825000</v>
      </c>
      <c r="F23" s="411">
        <v>8500000</v>
      </c>
    </row>
    <row r="24" spans="2:6" s="47" customFormat="1" ht="20.25" customHeight="1">
      <c r="B24" s="120" t="s">
        <v>83</v>
      </c>
      <c r="C24" s="120" t="s">
        <v>320</v>
      </c>
      <c r="D24" s="121" t="s">
        <v>28</v>
      </c>
      <c r="E24" s="413">
        <v>3253855</v>
      </c>
      <c r="F24" s="413">
        <v>3253855</v>
      </c>
    </row>
    <row r="25" spans="2:6" s="47" customFormat="1" ht="20.25" customHeight="1">
      <c r="B25" s="257"/>
      <c r="C25" s="257"/>
      <c r="D25" s="121" t="s">
        <v>499</v>
      </c>
      <c r="E25" s="410"/>
      <c r="F25" s="425">
        <v>39000</v>
      </c>
    </row>
    <row r="26" spans="2:6" s="49" customFormat="1" ht="20.25" customHeight="1">
      <c r="B26" s="46" t="s">
        <v>66</v>
      </c>
      <c r="C26" s="46"/>
      <c r="D26" s="48" t="s">
        <v>29</v>
      </c>
      <c r="E26" s="403"/>
      <c r="F26" s="403"/>
    </row>
    <row r="27" spans="2:6" s="42" customFormat="1" ht="20.25" customHeight="1">
      <c r="B27" s="50" t="s">
        <v>73</v>
      </c>
      <c r="C27" s="50" t="s">
        <v>370</v>
      </c>
      <c r="D27" s="51" t="s">
        <v>84</v>
      </c>
      <c r="E27" s="402"/>
      <c r="F27" s="402"/>
    </row>
    <row r="28" spans="2:6" s="42" customFormat="1" ht="20.25" customHeight="1">
      <c r="B28" s="50" t="s">
        <v>8</v>
      </c>
      <c r="C28" s="50"/>
      <c r="D28" s="52" t="s">
        <v>85</v>
      </c>
      <c r="E28" s="402"/>
      <c r="F28" s="402"/>
    </row>
    <row r="29" spans="2:6" s="43" customFormat="1" ht="20.25" customHeight="1">
      <c r="B29" s="45" t="s">
        <v>10</v>
      </c>
      <c r="C29" s="45" t="s">
        <v>245</v>
      </c>
      <c r="D29" s="41" t="s">
        <v>86</v>
      </c>
      <c r="E29" s="369">
        <v>249953</v>
      </c>
      <c r="F29" s="369">
        <v>249953</v>
      </c>
    </row>
    <row r="30" spans="2:6" ht="20.25" customHeight="1">
      <c r="B30" s="53" t="s">
        <v>12</v>
      </c>
      <c r="C30" s="53"/>
      <c r="D30" s="52" t="s">
        <v>87</v>
      </c>
      <c r="E30" s="168"/>
      <c r="F30" s="168"/>
    </row>
    <row r="31" spans="2:6" ht="18" customHeight="1">
      <c r="B31" s="122" t="s">
        <v>81</v>
      </c>
      <c r="C31" s="122" t="s">
        <v>244</v>
      </c>
      <c r="D31" s="123" t="s">
        <v>88</v>
      </c>
      <c r="E31" s="168">
        <v>170000</v>
      </c>
      <c r="F31" s="168">
        <v>170000</v>
      </c>
    </row>
    <row r="32" spans="2:6" s="47" customFormat="1" ht="20.25" customHeight="1">
      <c r="B32" s="46"/>
      <c r="C32" s="46" t="s">
        <v>193</v>
      </c>
      <c r="D32" s="121" t="s">
        <v>89</v>
      </c>
      <c r="E32" s="413">
        <f>SUM(E29:E31)</f>
        <v>419953</v>
      </c>
      <c r="F32" s="413">
        <f>SUM(F29:F31)</f>
        <v>419953</v>
      </c>
    </row>
    <row r="33" spans="2:6" s="39" customFormat="1" ht="20.25" customHeight="1">
      <c r="B33" s="46" t="s">
        <v>67</v>
      </c>
      <c r="C33" s="46" t="s">
        <v>262</v>
      </c>
      <c r="D33" s="38" t="s">
        <v>31</v>
      </c>
      <c r="E33" s="411">
        <v>230309005</v>
      </c>
      <c r="F33" s="422">
        <v>98033423</v>
      </c>
    </row>
    <row r="34" spans="2:6" s="39" customFormat="1" ht="20.25" customHeight="1">
      <c r="B34" s="46" t="s">
        <v>67</v>
      </c>
      <c r="C34" s="46" t="s">
        <v>268</v>
      </c>
      <c r="D34" s="38" t="s">
        <v>32</v>
      </c>
      <c r="E34" s="411">
        <v>6800000</v>
      </c>
      <c r="F34" s="411">
        <v>6800000</v>
      </c>
    </row>
    <row r="35" spans="2:6" s="39" customFormat="1" ht="24.75" customHeight="1">
      <c r="B35" s="46" t="s">
        <v>72</v>
      </c>
      <c r="C35" s="46" t="s">
        <v>247</v>
      </c>
      <c r="D35" s="429" t="s">
        <v>349</v>
      </c>
      <c r="E35" s="411">
        <v>77330</v>
      </c>
      <c r="F35" s="411">
        <v>77330</v>
      </c>
    </row>
    <row r="36" spans="2:6" s="39" customFormat="1" ht="20.25" customHeight="1">
      <c r="B36" s="46"/>
      <c r="C36" s="45" t="s">
        <v>322</v>
      </c>
      <c r="D36" s="38" t="s">
        <v>321</v>
      </c>
      <c r="E36" s="401"/>
      <c r="F36" s="401"/>
    </row>
    <row r="37" spans="2:6" ht="20.25" customHeight="1">
      <c r="B37" s="53" t="s">
        <v>73</v>
      </c>
      <c r="C37" s="53" t="s">
        <v>247</v>
      </c>
      <c r="D37" s="54" t="s">
        <v>90</v>
      </c>
      <c r="E37" s="103"/>
      <c r="F37" s="103"/>
    </row>
    <row r="38" spans="2:6" ht="20.25" customHeight="1">
      <c r="B38" s="55" t="s">
        <v>8</v>
      </c>
      <c r="C38" s="55" t="s">
        <v>557</v>
      </c>
      <c r="D38" s="44" t="s">
        <v>164</v>
      </c>
      <c r="E38" s="103"/>
      <c r="F38" s="421">
        <v>132275582</v>
      </c>
    </row>
    <row r="39" spans="2:249" ht="20.25" customHeight="1">
      <c r="B39" s="56" t="s">
        <v>91</v>
      </c>
      <c r="C39" s="56" t="s">
        <v>247</v>
      </c>
      <c r="D39" s="54" t="s">
        <v>92</v>
      </c>
      <c r="E39" s="103"/>
      <c r="F39" s="103"/>
      <c r="IJ39" s="6"/>
      <c r="IK39" s="6"/>
      <c r="IL39" s="6"/>
      <c r="IM39" s="6"/>
      <c r="IN39" s="6"/>
      <c r="IO39" s="6"/>
    </row>
    <row r="40" spans="2:6" s="26" customFormat="1" ht="20.25" customHeight="1">
      <c r="B40" s="56" t="s">
        <v>12</v>
      </c>
      <c r="C40" s="56" t="s">
        <v>247</v>
      </c>
      <c r="D40" s="41" t="s">
        <v>93</v>
      </c>
      <c r="E40" s="104"/>
      <c r="F40" s="104"/>
    </row>
    <row r="41" spans="2:249" s="26" customFormat="1" ht="19.5" customHeight="1">
      <c r="B41" s="56"/>
      <c r="C41" s="27"/>
      <c r="D41" s="165" t="s">
        <v>36</v>
      </c>
      <c r="E41" s="333">
        <v>257142508</v>
      </c>
      <c r="F41" s="333">
        <f>SUM(F38+F35+F34+F33+F32+F25+F24+F23+F12+F11)</f>
        <v>259274658</v>
      </c>
      <c r="IJ41" s="8"/>
      <c r="IK41" s="8"/>
      <c r="IL41" s="8"/>
      <c r="IM41" s="8"/>
      <c r="IN41" s="8"/>
      <c r="IO41" s="8"/>
    </row>
    <row r="42" spans="2:249" s="26" customFormat="1" ht="19.5" customHeight="1">
      <c r="B42" s="56" t="s">
        <v>16</v>
      </c>
      <c r="C42" s="27" t="s">
        <v>350</v>
      </c>
      <c r="D42" s="165" t="s">
        <v>351</v>
      </c>
      <c r="E42" s="333">
        <v>548492</v>
      </c>
      <c r="F42" s="426">
        <v>707532</v>
      </c>
      <c r="IJ42" s="8"/>
      <c r="IK42" s="8"/>
      <c r="IL42" s="8"/>
      <c r="IM42" s="8"/>
      <c r="IN42" s="8"/>
      <c r="IO42" s="8"/>
    </row>
    <row r="43" spans="2:249" s="26" customFormat="1" ht="19.5" customHeight="1">
      <c r="B43" s="56"/>
      <c r="C43" s="27" t="s">
        <v>479</v>
      </c>
      <c r="D43" s="165" t="s">
        <v>356</v>
      </c>
      <c r="E43" s="115"/>
      <c r="F43" s="115"/>
      <c r="IJ43" s="8"/>
      <c r="IK43" s="8"/>
      <c r="IL43" s="8"/>
      <c r="IM43" s="8"/>
      <c r="IN43" s="8"/>
      <c r="IO43" s="8"/>
    </row>
    <row r="44" spans="2:249" s="26" customFormat="1" ht="19.5" customHeight="1">
      <c r="B44" s="57"/>
      <c r="C44" s="57"/>
      <c r="D44" s="113" t="s">
        <v>94</v>
      </c>
      <c r="E44" s="333">
        <f>SUM(E41:E42)</f>
        <v>257691000</v>
      </c>
      <c r="F44" s="333">
        <f>SUM(F41:F42)</f>
        <v>259982190</v>
      </c>
      <c r="IJ44" s="8"/>
      <c r="IK44" s="8"/>
      <c r="IL44" s="8"/>
      <c r="IM44" s="8"/>
      <c r="IN44" s="8"/>
      <c r="IO44" s="8"/>
    </row>
    <row r="45" spans="2:6" ht="16.5">
      <c r="B45" s="66"/>
      <c r="C45" s="126"/>
      <c r="D45" s="208" t="s">
        <v>114</v>
      </c>
      <c r="E45" s="244">
        <v>257691000</v>
      </c>
      <c r="F45" s="244">
        <v>259982190</v>
      </c>
    </row>
    <row r="46" spans="2:6" ht="16.5">
      <c r="B46" s="71"/>
      <c r="C46" s="127"/>
      <c r="D46" s="72" t="s">
        <v>115</v>
      </c>
      <c r="E46" s="103"/>
      <c r="F46" s="103"/>
    </row>
    <row r="47" spans="2:6" ht="16.5">
      <c r="B47" s="73"/>
      <c r="C47" s="73"/>
      <c r="D47" s="237" t="s">
        <v>116</v>
      </c>
      <c r="E47" s="103">
        <v>4</v>
      </c>
      <c r="F47" s="103">
        <v>5</v>
      </c>
    </row>
    <row r="48" spans="2:6" ht="16.5">
      <c r="B48" s="74"/>
      <c r="C48" s="74"/>
      <c r="D48" s="74" t="s">
        <v>117</v>
      </c>
      <c r="E48" s="103">
        <v>4</v>
      </c>
      <c r="F48" s="103">
        <v>5</v>
      </c>
    </row>
    <row r="49" spans="2:6" ht="16.5">
      <c r="B49" s="12"/>
      <c r="C49" s="12"/>
      <c r="D49" s="12" t="s">
        <v>115</v>
      </c>
      <c r="E49" s="103"/>
      <c r="F49" s="103"/>
    </row>
    <row r="50" spans="2:6" ht="16.5">
      <c r="B50" s="75"/>
      <c r="C50" s="75"/>
      <c r="D50" s="75" t="s">
        <v>118</v>
      </c>
      <c r="E50" s="103">
        <v>3</v>
      </c>
      <c r="F50" s="103">
        <v>3</v>
      </c>
    </row>
    <row r="58" ht="15.75">
      <c r="F58" s="430"/>
    </row>
  </sheetData>
  <sheetProtection selectLockedCells="1" selectUnlockedCells="1"/>
  <mergeCells count="4">
    <mergeCell ref="B7:C7"/>
    <mergeCell ref="B10:C10"/>
    <mergeCell ref="B11:C11"/>
    <mergeCell ref="B1:F1"/>
  </mergeCells>
  <printOptions horizontalCentered="1"/>
  <pageMargins left="0.32013888888888886" right="0.3902777777777778" top="0.42986111111111114" bottom="0.4722222222222222" header="0.5118055555555555" footer="0.511805555555555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H13" sqref="H13"/>
    </sheetView>
  </sheetViews>
  <sheetFormatPr defaultColWidth="11.625" defaultRowHeight="12.75"/>
  <cols>
    <col min="1" max="1" width="4.75390625" style="59" customWidth="1"/>
    <col min="2" max="2" width="38.00390625" style="60" customWidth="1"/>
    <col min="3" max="3" width="25.00390625" style="34" customWidth="1"/>
    <col min="4" max="4" width="29.375" style="34" customWidth="1"/>
    <col min="5" max="5" width="3.625" style="59" customWidth="1"/>
    <col min="6" max="6" width="35.25390625" style="60" customWidth="1"/>
    <col min="7" max="7" width="24.25390625" style="0" customWidth="1"/>
    <col min="8" max="8" width="31.25390625" style="0" customWidth="1"/>
  </cols>
  <sheetData>
    <row r="1" spans="1:6" ht="12" customHeight="1">
      <c r="A1" s="61"/>
      <c r="B1" s="61"/>
      <c r="C1" s="61"/>
      <c r="D1" s="61"/>
      <c r="E1" s="61"/>
      <c r="F1" s="61"/>
    </row>
    <row r="2" spans="1:6" ht="10.5" customHeight="1">
      <c r="A2" s="61"/>
      <c r="B2" s="61"/>
      <c r="C2" s="61"/>
      <c r="D2" s="61"/>
      <c r="E2" s="61"/>
      <c r="F2" s="61"/>
    </row>
    <row r="3" spans="1:6" s="62" customFormat="1" ht="21" customHeight="1">
      <c r="A3" s="501" t="s">
        <v>566</v>
      </c>
      <c r="B3" s="501"/>
      <c r="C3" s="501"/>
      <c r="D3" s="501"/>
      <c r="E3" s="501"/>
      <c r="F3" s="501"/>
    </row>
    <row r="4" spans="1:8" s="62" customFormat="1" ht="21.75" customHeight="1">
      <c r="A4" s="502" t="s">
        <v>543</v>
      </c>
      <c r="B4" s="502"/>
      <c r="C4" s="502"/>
      <c r="D4" s="502"/>
      <c r="E4" s="502"/>
      <c r="F4" s="502"/>
      <c r="H4" s="62" t="s">
        <v>590</v>
      </c>
    </row>
    <row r="5" ht="9.75" customHeight="1"/>
    <row r="6" spans="1:8" s="65" customFormat="1" ht="34.5" customHeight="1">
      <c r="A6" s="63" t="s">
        <v>1</v>
      </c>
      <c r="B6" s="64" t="s">
        <v>2</v>
      </c>
      <c r="C6" s="231" t="s">
        <v>513</v>
      </c>
      <c r="D6" s="231" t="s">
        <v>567</v>
      </c>
      <c r="E6" s="449" t="s">
        <v>1</v>
      </c>
      <c r="F6" s="450" t="s">
        <v>2</v>
      </c>
      <c r="G6" s="435" t="s">
        <v>513</v>
      </c>
      <c r="H6" s="232" t="s">
        <v>567</v>
      </c>
    </row>
    <row r="7" spans="1:8" ht="15.75">
      <c r="A7" s="451"/>
      <c r="B7" s="452" t="s">
        <v>95</v>
      </c>
      <c r="C7" s="437"/>
      <c r="D7" s="437"/>
      <c r="E7" s="438"/>
      <c r="F7" s="453" t="s">
        <v>96</v>
      </c>
      <c r="G7" s="103"/>
      <c r="H7" s="439"/>
    </row>
    <row r="8" spans="1:8" ht="15.75">
      <c r="A8" s="451" t="s">
        <v>6</v>
      </c>
      <c r="B8" s="454" t="s">
        <v>97</v>
      </c>
      <c r="C8" s="437"/>
      <c r="D8" s="437"/>
      <c r="E8" s="438" t="s">
        <v>6</v>
      </c>
      <c r="F8" s="445" t="s">
        <v>169</v>
      </c>
      <c r="G8" s="103"/>
      <c r="H8" s="439"/>
    </row>
    <row r="9" spans="1:8" ht="15.75">
      <c r="A9" s="451"/>
      <c r="B9" s="454" t="s">
        <v>98</v>
      </c>
      <c r="C9" s="437">
        <v>8666805</v>
      </c>
      <c r="D9" s="437">
        <v>8666805</v>
      </c>
      <c r="E9" s="438"/>
      <c r="F9" s="445" t="s">
        <v>99</v>
      </c>
      <c r="G9" s="168">
        <v>7306625</v>
      </c>
      <c r="H9" s="168">
        <v>8496625</v>
      </c>
    </row>
    <row r="10" spans="1:8" ht="15.75">
      <c r="A10" s="451"/>
      <c r="B10" s="454" t="s">
        <v>327</v>
      </c>
      <c r="C10" s="437">
        <v>3253855</v>
      </c>
      <c r="D10" s="437">
        <v>3253855</v>
      </c>
      <c r="E10" s="438"/>
      <c r="F10" s="445" t="s">
        <v>100</v>
      </c>
      <c r="G10" s="168">
        <v>1150740</v>
      </c>
      <c r="H10" s="168">
        <v>1378890</v>
      </c>
    </row>
    <row r="11" spans="1:8" ht="15.75">
      <c r="A11" s="451"/>
      <c r="B11" s="454" t="s">
        <v>328</v>
      </c>
      <c r="C11" s="437">
        <v>1800000</v>
      </c>
      <c r="D11" s="437">
        <v>1800000</v>
      </c>
      <c r="E11" s="438"/>
      <c r="F11" s="445" t="s">
        <v>101</v>
      </c>
      <c r="G11" s="168">
        <v>7825000</v>
      </c>
      <c r="H11" s="168">
        <v>8500000</v>
      </c>
    </row>
    <row r="12" spans="1:8" ht="15.75">
      <c r="A12" s="451"/>
      <c r="B12" s="455" t="s">
        <v>329</v>
      </c>
      <c r="C12" s="437"/>
      <c r="D12" s="437"/>
      <c r="E12" s="438"/>
      <c r="F12" s="445"/>
      <c r="G12" s="168"/>
      <c r="H12" s="168"/>
    </row>
    <row r="13" spans="1:8" ht="15.75">
      <c r="A13" s="451"/>
      <c r="B13" s="454" t="s">
        <v>354</v>
      </c>
      <c r="C13" s="437"/>
      <c r="D13" s="437"/>
      <c r="E13" s="438" t="s">
        <v>8</v>
      </c>
      <c r="F13" s="445"/>
      <c r="G13" s="103"/>
      <c r="H13" s="103"/>
    </row>
    <row r="14" spans="1:8" ht="15.75">
      <c r="A14" s="451"/>
      <c r="B14" s="456" t="s">
        <v>44</v>
      </c>
      <c r="C14" s="440">
        <f>SUM(C9:C12)</f>
        <v>13720660</v>
      </c>
      <c r="D14" s="440">
        <f>SUM(D9:D12)</f>
        <v>13720660</v>
      </c>
      <c r="E14" s="438"/>
      <c r="F14" s="445"/>
      <c r="G14" s="103"/>
      <c r="H14" s="103"/>
    </row>
    <row r="15" spans="1:8" ht="15.75">
      <c r="A15" s="451" t="s">
        <v>61</v>
      </c>
      <c r="B15" s="454" t="s">
        <v>11</v>
      </c>
      <c r="C15" s="437"/>
      <c r="D15" s="437"/>
      <c r="E15" s="438"/>
      <c r="F15" s="445"/>
      <c r="G15" s="103"/>
      <c r="H15" s="103"/>
    </row>
    <row r="16" spans="1:8" ht="15.75">
      <c r="A16" s="451"/>
      <c r="B16" s="457" t="s">
        <v>102</v>
      </c>
      <c r="C16" s="437"/>
      <c r="D16" s="437"/>
      <c r="E16" s="438"/>
      <c r="F16" s="445"/>
      <c r="G16" s="103"/>
      <c r="H16" s="103"/>
    </row>
    <row r="17" spans="1:8" ht="15.75">
      <c r="A17" s="451"/>
      <c r="B17" s="457" t="s">
        <v>103</v>
      </c>
      <c r="C17" s="437"/>
      <c r="D17" s="437"/>
      <c r="E17" s="438" t="s">
        <v>104</v>
      </c>
      <c r="F17" s="445"/>
      <c r="G17" s="103"/>
      <c r="H17" s="103"/>
    </row>
    <row r="18" spans="1:8" ht="15.75">
      <c r="A18" s="451"/>
      <c r="B18" s="457" t="s">
        <v>105</v>
      </c>
      <c r="C18" s="441"/>
      <c r="D18" s="441"/>
      <c r="E18" s="438"/>
      <c r="F18" s="445"/>
      <c r="G18" s="103"/>
      <c r="H18" s="103"/>
    </row>
    <row r="19" spans="1:8" ht="15.75">
      <c r="A19" s="451"/>
      <c r="B19" s="457" t="s">
        <v>106</v>
      </c>
      <c r="C19" s="441">
        <v>2000000</v>
      </c>
      <c r="D19" s="441">
        <v>2000000</v>
      </c>
      <c r="E19" s="438"/>
      <c r="F19" s="445"/>
      <c r="G19" s="103"/>
      <c r="H19" s="103"/>
    </row>
    <row r="20" spans="1:8" ht="15.75">
      <c r="A20" s="451"/>
      <c r="B20" s="457" t="s">
        <v>330</v>
      </c>
      <c r="C20" s="441"/>
      <c r="D20" s="441"/>
      <c r="E20" s="438"/>
      <c r="F20" s="445"/>
      <c r="G20" s="103"/>
      <c r="H20" s="103"/>
    </row>
    <row r="21" spans="1:8" ht="15.75">
      <c r="A21" s="451"/>
      <c r="B21" s="454" t="s">
        <v>331</v>
      </c>
      <c r="C21" s="437">
        <v>465000</v>
      </c>
      <c r="D21" s="437">
        <v>465000</v>
      </c>
      <c r="E21" s="438"/>
      <c r="F21" s="445"/>
      <c r="G21" s="103"/>
      <c r="H21" s="103"/>
    </row>
    <row r="22" spans="1:8" ht="15.75">
      <c r="A22" s="451"/>
      <c r="B22" s="454" t="s">
        <v>332</v>
      </c>
      <c r="C22" s="437"/>
      <c r="D22" s="437"/>
      <c r="E22" s="438"/>
      <c r="F22" s="445"/>
      <c r="G22" s="103"/>
      <c r="H22" s="103"/>
    </row>
    <row r="23" spans="1:8" ht="15.75">
      <c r="A23" s="451"/>
      <c r="B23" s="454" t="s">
        <v>333</v>
      </c>
      <c r="C23" s="437"/>
      <c r="D23" s="437"/>
      <c r="E23" s="438"/>
      <c r="F23" s="445"/>
      <c r="G23" s="103"/>
      <c r="H23" s="103"/>
    </row>
    <row r="24" spans="1:8" ht="15.75">
      <c r="A24" s="451"/>
      <c r="B24" s="454" t="s">
        <v>334</v>
      </c>
      <c r="C24" s="437">
        <v>92000</v>
      </c>
      <c r="D24" s="437">
        <v>92000</v>
      </c>
      <c r="E24" s="438"/>
      <c r="F24" s="445"/>
      <c r="G24" s="103"/>
      <c r="H24" s="103"/>
    </row>
    <row r="25" spans="1:8" ht="15.75">
      <c r="A25" s="451"/>
      <c r="B25" s="454" t="s">
        <v>107</v>
      </c>
      <c r="C25" s="437">
        <v>50000</v>
      </c>
      <c r="D25" s="437">
        <v>50000</v>
      </c>
      <c r="E25" s="438" t="s">
        <v>159</v>
      </c>
      <c r="F25" s="445" t="s">
        <v>28</v>
      </c>
      <c r="G25" s="168">
        <v>3253855</v>
      </c>
      <c r="H25" s="168">
        <v>3253855</v>
      </c>
    </row>
    <row r="26" spans="1:8" ht="15.75">
      <c r="A26" s="451"/>
      <c r="B26" s="456" t="s">
        <v>58</v>
      </c>
      <c r="C26" s="311">
        <f>SUM(C19:C25)</f>
        <v>2607000</v>
      </c>
      <c r="D26" s="311">
        <f>SUM(D19:D25)</f>
        <v>2607000</v>
      </c>
      <c r="E26" s="438"/>
      <c r="F26" s="445"/>
      <c r="G26" s="168"/>
      <c r="H26" s="168">
        <v>39000</v>
      </c>
    </row>
    <row r="27" spans="1:8" ht="15.75">
      <c r="A27" s="451" t="s">
        <v>10</v>
      </c>
      <c r="B27" s="454" t="s">
        <v>13</v>
      </c>
      <c r="C27" s="437">
        <v>208319</v>
      </c>
      <c r="D27" s="437">
        <v>208319</v>
      </c>
      <c r="E27" s="438" t="s">
        <v>14</v>
      </c>
      <c r="F27" s="445" t="s">
        <v>29</v>
      </c>
      <c r="G27" s="168">
        <v>419953</v>
      </c>
      <c r="H27" s="168">
        <v>419953</v>
      </c>
    </row>
    <row r="28" spans="1:8" ht="15.75">
      <c r="A28" s="451" t="s">
        <v>108</v>
      </c>
      <c r="B28" s="454" t="s">
        <v>68</v>
      </c>
      <c r="C28" s="437"/>
      <c r="D28" s="437"/>
      <c r="E28" s="438"/>
      <c r="F28" s="445"/>
      <c r="G28" s="168"/>
      <c r="H28" s="168"/>
    </row>
    <row r="29" spans="1:8" ht="15.75">
      <c r="A29" s="451" t="s">
        <v>14</v>
      </c>
      <c r="B29" s="454" t="s">
        <v>68</v>
      </c>
      <c r="C29" s="437">
        <v>2684400</v>
      </c>
      <c r="D29" s="437">
        <v>4816550</v>
      </c>
      <c r="F29" s="458"/>
      <c r="G29" s="439"/>
      <c r="H29" s="439"/>
    </row>
    <row r="30" spans="1:8" ht="15.75">
      <c r="A30" s="451" t="s">
        <v>30</v>
      </c>
      <c r="B30" s="459" t="s">
        <v>482</v>
      </c>
      <c r="C30" s="437"/>
      <c r="D30" s="437"/>
      <c r="E30" s="438"/>
      <c r="F30" s="34"/>
      <c r="G30" s="439"/>
      <c r="H30" s="439"/>
    </row>
    <row r="31" spans="1:8" s="8" customFormat="1" ht="15.75">
      <c r="A31" s="460"/>
      <c r="B31" s="461" t="s">
        <v>65</v>
      </c>
      <c r="C31" s="442">
        <f>SUM(C29+C27+C26+C14)</f>
        <v>19220379</v>
      </c>
      <c r="D31" s="442">
        <f>SUM(D29+D27+D26+D14)</f>
        <v>21352529</v>
      </c>
      <c r="E31" s="443"/>
      <c r="F31" s="446" t="s">
        <v>109</v>
      </c>
      <c r="G31" s="333">
        <f>SUM(G8:G29)</f>
        <v>19956173</v>
      </c>
      <c r="H31" s="333">
        <f>SUM(H8:H29)</f>
        <v>22088323</v>
      </c>
    </row>
    <row r="32" spans="1:8" ht="15.75">
      <c r="A32" s="451"/>
      <c r="B32" s="452" t="s">
        <v>110</v>
      </c>
      <c r="C32" s="437">
        <v>500000</v>
      </c>
      <c r="D32" s="444">
        <v>500000</v>
      </c>
      <c r="E32" s="438"/>
      <c r="F32" s="447" t="s">
        <v>111</v>
      </c>
      <c r="G32" s="168"/>
      <c r="H32" s="168"/>
    </row>
    <row r="33" spans="1:8" ht="15.75">
      <c r="A33" s="451" t="s">
        <v>73</v>
      </c>
      <c r="B33" s="454" t="s">
        <v>112</v>
      </c>
      <c r="C33" s="437"/>
      <c r="D33" s="437"/>
      <c r="E33" s="438" t="s">
        <v>6</v>
      </c>
      <c r="F33" s="448" t="s">
        <v>31</v>
      </c>
      <c r="G33" s="168">
        <v>230309005</v>
      </c>
      <c r="H33" s="168">
        <v>98033423</v>
      </c>
    </row>
    <row r="34" spans="1:8" ht="15.75">
      <c r="A34" s="451" t="s">
        <v>61</v>
      </c>
      <c r="B34" s="454" t="s">
        <v>15</v>
      </c>
      <c r="C34" s="437"/>
      <c r="D34" s="437"/>
      <c r="E34" s="438" t="s">
        <v>8</v>
      </c>
      <c r="F34" s="448" t="s">
        <v>32</v>
      </c>
      <c r="G34" s="168">
        <v>6800000</v>
      </c>
      <c r="H34" s="168">
        <v>6800000</v>
      </c>
    </row>
    <row r="35" spans="1:8" ht="15.75">
      <c r="A35" s="451" t="s">
        <v>10</v>
      </c>
      <c r="B35" s="454" t="s">
        <v>70</v>
      </c>
      <c r="C35" s="437"/>
      <c r="D35" s="437"/>
      <c r="E35" s="438" t="s">
        <v>10</v>
      </c>
      <c r="F35" s="448" t="s">
        <v>34</v>
      </c>
      <c r="G35" s="168">
        <v>77330</v>
      </c>
      <c r="H35" s="168">
        <v>77330</v>
      </c>
    </row>
    <row r="36" spans="1:8" ht="15.75">
      <c r="A36" s="451"/>
      <c r="B36" s="462" t="s">
        <v>113</v>
      </c>
      <c r="C36" s="238">
        <v>237970621</v>
      </c>
      <c r="D36" s="238">
        <v>237970621</v>
      </c>
      <c r="E36" s="438"/>
      <c r="F36" s="447" t="s">
        <v>568</v>
      </c>
      <c r="G36" s="168"/>
      <c r="H36" s="244">
        <v>132275582</v>
      </c>
    </row>
    <row r="37" spans="1:8" ht="15.75">
      <c r="A37" s="11"/>
      <c r="B37" s="462" t="s">
        <v>395</v>
      </c>
      <c r="C37" s="238"/>
      <c r="D37" s="238">
        <v>159040</v>
      </c>
      <c r="E37" s="438"/>
      <c r="F37" s="447"/>
      <c r="G37" s="168"/>
      <c r="H37" s="168"/>
    </row>
    <row r="38" spans="1:8" ht="15.75">
      <c r="A38" s="11"/>
      <c r="B38" s="462"/>
      <c r="C38" s="238"/>
      <c r="D38" s="238"/>
      <c r="E38" s="438"/>
      <c r="F38" s="447" t="s">
        <v>371</v>
      </c>
      <c r="G38" s="168">
        <v>548492</v>
      </c>
      <c r="H38" s="168">
        <v>707532</v>
      </c>
    </row>
    <row r="39" spans="1:8" s="6" customFormat="1" ht="15.75">
      <c r="A39" s="112"/>
      <c r="B39" s="215" t="s">
        <v>22</v>
      </c>
      <c r="C39" s="209">
        <f>SUM(C31:C36)</f>
        <v>257691000</v>
      </c>
      <c r="D39" s="209">
        <v>259982190</v>
      </c>
      <c r="E39" s="438"/>
      <c r="F39" s="446" t="s">
        <v>36</v>
      </c>
      <c r="G39" s="333">
        <f>SUM(G31:G38)</f>
        <v>257691000</v>
      </c>
      <c r="H39" s="333">
        <f>SUM(H31:H38)</f>
        <v>259982190</v>
      </c>
    </row>
    <row r="40" spans="5:6" ht="15.75">
      <c r="E40" s="67"/>
      <c r="F40" s="68"/>
    </row>
    <row r="41" ht="15.75">
      <c r="F41" s="68"/>
    </row>
    <row r="42" ht="15.75">
      <c r="F42" s="68"/>
    </row>
    <row r="43" ht="15.75">
      <c r="F43" s="68"/>
    </row>
    <row r="44" ht="15.75">
      <c r="F44" s="68"/>
    </row>
    <row r="45" ht="15.75">
      <c r="F45" s="68"/>
    </row>
    <row r="46" ht="15.75">
      <c r="F46" s="68"/>
    </row>
    <row r="47" ht="15.75">
      <c r="F47" s="68"/>
    </row>
    <row r="48" ht="15.75">
      <c r="F48" s="68"/>
    </row>
  </sheetData>
  <sheetProtection selectLockedCells="1" selectUnlockedCells="1"/>
  <mergeCells count="2">
    <mergeCell ref="A3:F3"/>
    <mergeCell ref="A4:F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selection activeCell="E4" sqref="E4:E21"/>
    </sheetView>
  </sheetViews>
  <sheetFormatPr defaultColWidth="7.875" defaultRowHeight="12.75"/>
  <cols>
    <col min="1" max="1" width="5.75390625" style="77" customWidth="1"/>
    <col min="2" max="2" width="8.75390625" style="77" customWidth="1"/>
    <col min="3" max="3" width="28.125" style="21" customWidth="1"/>
    <col min="4" max="4" width="31.875" style="19" customWidth="1"/>
    <col min="5" max="5" width="28.25390625" style="19" customWidth="1"/>
    <col min="6" max="242" width="7.875" style="19" customWidth="1"/>
  </cols>
  <sheetData>
    <row r="1" spans="1:4" ht="18" customHeight="1">
      <c r="A1" s="414" t="s">
        <v>158</v>
      </c>
      <c r="B1" s="414"/>
      <c r="C1" s="414"/>
      <c r="D1" s="78" t="s">
        <v>119</v>
      </c>
    </row>
    <row r="2" spans="1:3" s="26" customFormat="1" ht="12.75" customHeight="1" hidden="1">
      <c r="A2" s="59"/>
      <c r="B2" s="59"/>
      <c r="C2" s="79"/>
    </row>
    <row r="3" spans="1:3" s="26" customFormat="1" ht="17.25" customHeight="1">
      <c r="A3" s="59"/>
      <c r="B3" s="59"/>
      <c r="C3" s="69"/>
    </row>
    <row r="4" spans="1:5" s="43" customFormat="1" ht="49.5" customHeight="1">
      <c r="A4" s="230" t="s">
        <v>1</v>
      </c>
      <c r="B4" s="230" t="s">
        <v>170</v>
      </c>
      <c r="C4" s="116" t="s">
        <v>2</v>
      </c>
      <c r="D4" s="232" t="s">
        <v>513</v>
      </c>
      <c r="E4" s="232" t="s">
        <v>569</v>
      </c>
    </row>
    <row r="5" spans="1:5" s="43" customFormat="1" ht="49.5" customHeight="1">
      <c r="A5" s="109" t="s">
        <v>150</v>
      </c>
      <c r="B5" s="137" t="s">
        <v>172</v>
      </c>
      <c r="C5" s="119" t="s">
        <v>512</v>
      </c>
      <c r="D5" s="107">
        <v>2810845</v>
      </c>
      <c r="E5" s="107">
        <v>2810845</v>
      </c>
    </row>
    <row r="6" spans="1:5" s="43" customFormat="1" ht="49.5" customHeight="1">
      <c r="A6" s="109" t="s">
        <v>162</v>
      </c>
      <c r="B6" s="137" t="s">
        <v>172</v>
      </c>
      <c r="C6" s="233" t="s">
        <v>160</v>
      </c>
      <c r="D6" s="107">
        <v>1777000</v>
      </c>
      <c r="E6" s="107">
        <v>1777000</v>
      </c>
    </row>
    <row r="7" spans="1:5" s="43" customFormat="1" ht="49.5" customHeight="1">
      <c r="A7" s="109" t="s">
        <v>151</v>
      </c>
      <c r="B7" s="137" t="s">
        <v>172</v>
      </c>
      <c r="C7" s="233" t="s">
        <v>570</v>
      </c>
      <c r="D7" s="107"/>
      <c r="E7" s="107">
        <v>1170000</v>
      </c>
    </row>
    <row r="8" spans="1:5" s="43" customFormat="1" ht="49.5" customHeight="1">
      <c r="A8" s="507" t="s">
        <v>471</v>
      </c>
      <c r="B8" s="507"/>
      <c r="C8" s="507"/>
      <c r="D8" s="166">
        <f>SUM(D5:D6)</f>
        <v>4587845</v>
      </c>
      <c r="E8" s="166">
        <f>SUM(E5:E7)</f>
        <v>5757845</v>
      </c>
    </row>
    <row r="9" spans="1:5" s="43" customFormat="1" ht="49.5" customHeight="1">
      <c r="A9" s="109" t="s">
        <v>151</v>
      </c>
      <c r="B9" s="109" t="s">
        <v>186</v>
      </c>
      <c r="C9" s="233" t="s">
        <v>145</v>
      </c>
      <c r="D9" s="108"/>
      <c r="E9" s="108"/>
    </row>
    <row r="10" spans="1:5" s="43" customFormat="1" ht="49.5" customHeight="1">
      <c r="A10" s="109" t="s">
        <v>159</v>
      </c>
      <c r="B10" s="109" t="s">
        <v>187</v>
      </c>
      <c r="C10" s="233" t="s">
        <v>188</v>
      </c>
      <c r="D10" s="108"/>
      <c r="E10" s="108"/>
    </row>
    <row r="11" spans="1:5" s="43" customFormat="1" ht="49.5" customHeight="1">
      <c r="A11" s="109" t="s">
        <v>153</v>
      </c>
      <c r="B11" s="109" t="s">
        <v>189</v>
      </c>
      <c r="C11" s="233" t="s">
        <v>190</v>
      </c>
      <c r="D11" s="108"/>
      <c r="E11" s="108"/>
    </row>
    <row r="12" spans="1:5" s="81" customFormat="1" ht="49.5" customHeight="1">
      <c r="A12" s="109" t="s">
        <v>154</v>
      </c>
      <c r="B12" s="109" t="s">
        <v>173</v>
      </c>
      <c r="C12" s="233" t="s">
        <v>191</v>
      </c>
      <c r="D12" s="107">
        <v>76300</v>
      </c>
      <c r="E12" s="107">
        <v>96300</v>
      </c>
    </row>
    <row r="13" spans="1:5" s="43" customFormat="1" ht="49.5" customHeight="1">
      <c r="A13" s="506" t="s">
        <v>472</v>
      </c>
      <c r="B13" s="506"/>
      <c r="C13" s="506"/>
      <c r="D13" s="166">
        <v>76300</v>
      </c>
      <c r="E13" s="166">
        <v>96300</v>
      </c>
    </row>
    <row r="14" spans="1:5" ht="60" customHeight="1">
      <c r="A14" s="109" t="s">
        <v>148</v>
      </c>
      <c r="B14" s="109" t="s">
        <v>177</v>
      </c>
      <c r="C14" s="119" t="s">
        <v>194</v>
      </c>
      <c r="D14" s="107">
        <v>2064480</v>
      </c>
      <c r="E14" s="107">
        <v>2064480</v>
      </c>
    </row>
    <row r="15" spans="1:5" ht="49.5" customHeight="1">
      <c r="A15" s="109" t="s">
        <v>165</v>
      </c>
      <c r="B15" s="109" t="s">
        <v>514</v>
      </c>
      <c r="C15" s="233" t="s">
        <v>515</v>
      </c>
      <c r="D15" s="107">
        <v>578000</v>
      </c>
      <c r="E15" s="107">
        <v>578000</v>
      </c>
    </row>
    <row r="16" spans="1:5" s="43" customFormat="1" ht="49.5" customHeight="1">
      <c r="A16" s="506" t="s">
        <v>473</v>
      </c>
      <c r="B16" s="506"/>
      <c r="C16" s="506"/>
      <c r="D16" s="166">
        <f>SUM(D14:D15)</f>
        <v>2642480</v>
      </c>
      <c r="E16" s="166">
        <f>SUM(E14:E15)</f>
        <v>2642480</v>
      </c>
    </row>
    <row r="17" spans="1:5" s="43" customFormat="1" ht="49.5" customHeight="1">
      <c r="A17" s="506" t="s">
        <v>474</v>
      </c>
      <c r="B17" s="508"/>
      <c r="C17" s="508"/>
      <c r="D17" s="167">
        <f>SUM(D16+D13+D8)</f>
        <v>7306625</v>
      </c>
      <c r="E17" s="167">
        <f>SUM(E16+E13+E8)</f>
        <v>8496625</v>
      </c>
    </row>
    <row r="18" spans="1:5" s="43" customFormat="1" ht="49.5" customHeight="1">
      <c r="A18" s="109" t="s">
        <v>192</v>
      </c>
      <c r="B18" s="109" t="s">
        <v>183</v>
      </c>
      <c r="C18" s="233" t="s">
        <v>146</v>
      </c>
      <c r="D18" s="107">
        <v>1150740</v>
      </c>
      <c r="E18" s="107">
        <v>1150740</v>
      </c>
    </row>
    <row r="19" spans="1:251" s="82" customFormat="1" ht="49.5" customHeight="1">
      <c r="A19" s="503" t="s">
        <v>475</v>
      </c>
      <c r="B19" s="504"/>
      <c r="C19" s="505"/>
      <c r="D19" s="210">
        <v>1150740</v>
      </c>
      <c r="E19" s="210">
        <v>1378890</v>
      </c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5" ht="49.5" customHeight="1">
      <c r="A20" s="109"/>
      <c r="B20" s="109"/>
      <c r="C20" s="234" t="s">
        <v>469</v>
      </c>
      <c r="D20" s="235">
        <v>4</v>
      </c>
      <c r="E20" s="235">
        <v>5</v>
      </c>
    </row>
    <row r="21" spans="1:5" ht="49.5" customHeight="1">
      <c r="A21" s="109"/>
      <c r="B21" s="109"/>
      <c r="C21" s="103" t="s">
        <v>470</v>
      </c>
      <c r="D21" s="236">
        <v>3</v>
      </c>
      <c r="E21" s="236">
        <v>3</v>
      </c>
    </row>
    <row r="22" spans="1:3" ht="49.5" customHeight="1">
      <c r="A22" s="59"/>
      <c r="B22" s="59"/>
      <c r="C22" s="22"/>
    </row>
    <row r="23" spans="1:3" ht="49.5" customHeight="1">
      <c r="A23" s="59"/>
      <c r="B23" s="59"/>
      <c r="C23" s="22"/>
    </row>
    <row r="24" spans="1:3" ht="49.5" customHeight="1">
      <c r="A24" s="59"/>
      <c r="B24" s="59"/>
      <c r="C24" s="22"/>
    </row>
    <row r="25" ht="49.5" customHeight="1">
      <c r="C25" s="22"/>
    </row>
    <row r="26" ht="16.5">
      <c r="C26" s="22"/>
    </row>
    <row r="27" ht="16.5">
      <c r="C27" s="22"/>
    </row>
    <row r="28" ht="16.5">
      <c r="C28" s="22"/>
    </row>
    <row r="29" ht="16.5">
      <c r="C29" s="22"/>
    </row>
    <row r="30" ht="16.5">
      <c r="C30" s="22"/>
    </row>
    <row r="31" ht="16.5">
      <c r="C31" s="22"/>
    </row>
    <row r="32" ht="16.5">
      <c r="C32" s="22"/>
    </row>
    <row r="33" ht="16.5">
      <c r="C33" s="22"/>
    </row>
    <row r="34" ht="16.5">
      <c r="C34" s="22"/>
    </row>
    <row r="35" ht="16.5">
      <c r="C35" s="22"/>
    </row>
    <row r="36" ht="16.5">
      <c r="C36" s="22"/>
    </row>
    <row r="37" ht="16.5">
      <c r="C37" s="22"/>
    </row>
    <row r="38" ht="16.5">
      <c r="C38" s="22"/>
    </row>
    <row r="39" ht="16.5">
      <c r="C39" s="22"/>
    </row>
    <row r="40" ht="16.5">
      <c r="C40" s="22"/>
    </row>
    <row r="41" ht="16.5">
      <c r="C41" s="22"/>
    </row>
    <row r="42" ht="16.5">
      <c r="C42" s="22"/>
    </row>
  </sheetData>
  <sheetProtection selectLockedCells="1" selectUnlockedCells="1"/>
  <mergeCells count="5">
    <mergeCell ref="A19:C19"/>
    <mergeCell ref="A13:C13"/>
    <mergeCell ref="A8:C8"/>
    <mergeCell ref="A16:C16"/>
    <mergeCell ref="A17:C17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E4" sqref="E4"/>
    </sheetView>
  </sheetViews>
  <sheetFormatPr defaultColWidth="9.00390625" defaultRowHeight="12.75"/>
  <cols>
    <col min="1" max="2" width="7.25390625" style="0" customWidth="1"/>
    <col min="3" max="3" width="25.375" style="0" customWidth="1"/>
    <col min="4" max="4" width="35.625" style="0" customWidth="1"/>
    <col min="5" max="5" width="38.00390625" style="0" customWidth="1"/>
  </cols>
  <sheetData>
    <row r="1" spans="1:4" ht="49.5" customHeight="1">
      <c r="A1" s="509" t="s">
        <v>516</v>
      </c>
      <c r="B1" s="509"/>
      <c r="C1" s="509"/>
      <c r="D1" t="s">
        <v>518</v>
      </c>
    </row>
    <row r="2" spans="1:5" ht="49.5" customHeight="1">
      <c r="A2" s="307" t="s">
        <v>195</v>
      </c>
      <c r="B2" s="307" t="s">
        <v>170</v>
      </c>
      <c r="C2" s="307" t="s">
        <v>2</v>
      </c>
      <c r="D2" s="318" t="s">
        <v>513</v>
      </c>
      <c r="E2" s="318" t="s">
        <v>567</v>
      </c>
    </row>
    <row r="3" spans="1:5" ht="49.5" customHeight="1">
      <c r="A3" s="103">
        <v>1</v>
      </c>
      <c r="B3" s="132" t="s">
        <v>196</v>
      </c>
      <c r="C3" s="320" t="s">
        <v>197</v>
      </c>
      <c r="D3" s="168"/>
      <c r="E3" s="168"/>
    </row>
    <row r="4" spans="1:5" ht="49.5" customHeight="1">
      <c r="A4" s="103">
        <v>2</v>
      </c>
      <c r="B4" s="132" t="s">
        <v>198</v>
      </c>
      <c r="C4" s="234" t="s">
        <v>199</v>
      </c>
      <c r="D4" s="168">
        <v>1820000</v>
      </c>
      <c r="E4" s="168">
        <v>1899523</v>
      </c>
    </row>
    <row r="5" spans="1:5" ht="49.5" customHeight="1">
      <c r="A5" s="103">
        <v>3</v>
      </c>
      <c r="B5" s="132" t="s">
        <v>201</v>
      </c>
      <c r="C5" s="103" t="s">
        <v>200</v>
      </c>
      <c r="D5" s="168"/>
      <c r="E5" s="168"/>
    </row>
    <row r="6" spans="1:5" s="6" customFormat="1" ht="49.5" customHeight="1">
      <c r="A6" s="513" t="s">
        <v>202</v>
      </c>
      <c r="B6" s="513"/>
      <c r="C6" s="513"/>
      <c r="D6" s="333">
        <v>1820000</v>
      </c>
      <c r="E6" s="333">
        <v>1899523</v>
      </c>
    </row>
    <row r="7" spans="1:5" s="6" customFormat="1" ht="49.5" customHeight="1">
      <c r="A7" s="103">
        <v>4</v>
      </c>
      <c r="B7" s="132" t="s">
        <v>203</v>
      </c>
      <c r="C7" s="234" t="s">
        <v>206</v>
      </c>
      <c r="D7" s="243">
        <v>134400</v>
      </c>
      <c r="E7" s="243">
        <v>134400</v>
      </c>
    </row>
    <row r="8" spans="1:5" s="6" customFormat="1" ht="49.5" customHeight="1">
      <c r="A8" s="103">
        <v>5</v>
      </c>
      <c r="B8" s="132" t="s">
        <v>204</v>
      </c>
      <c r="C8" s="103" t="s">
        <v>207</v>
      </c>
      <c r="D8" s="243">
        <v>140600</v>
      </c>
      <c r="E8" s="243">
        <v>140600</v>
      </c>
    </row>
    <row r="9" spans="1:5" s="6" customFormat="1" ht="49.5" customHeight="1">
      <c r="A9" s="513" t="s">
        <v>205</v>
      </c>
      <c r="B9" s="513"/>
      <c r="C9" s="513"/>
      <c r="D9" s="334">
        <f>SUM(D7:D8)</f>
        <v>275000</v>
      </c>
      <c r="E9" s="334">
        <f>SUM(E7:E8)</f>
        <v>275000</v>
      </c>
    </row>
    <row r="10" spans="1:5" s="6" customFormat="1" ht="49.5" customHeight="1">
      <c r="A10" s="321">
        <v>6</v>
      </c>
      <c r="B10" s="322" t="s">
        <v>208</v>
      </c>
      <c r="C10" s="323" t="s">
        <v>209</v>
      </c>
      <c r="D10" s="168">
        <v>900000</v>
      </c>
      <c r="E10" s="168">
        <v>905000</v>
      </c>
    </row>
    <row r="11" spans="1:5" s="6" customFormat="1" ht="49.5" customHeight="1">
      <c r="A11" s="321">
        <v>7</v>
      </c>
      <c r="B11" s="322" t="s">
        <v>210</v>
      </c>
      <c r="C11" s="323" t="s">
        <v>211</v>
      </c>
      <c r="D11" s="330">
        <v>150000</v>
      </c>
      <c r="E11" s="330">
        <v>150000</v>
      </c>
    </row>
    <row r="12" spans="1:5" s="6" customFormat="1" ht="49.5" customHeight="1">
      <c r="A12" s="324">
        <v>8</v>
      </c>
      <c r="B12" s="322" t="s">
        <v>212</v>
      </c>
      <c r="C12" s="103" t="s">
        <v>161</v>
      </c>
      <c r="D12" s="330">
        <v>50000</v>
      </c>
      <c r="E12" s="330">
        <v>115000</v>
      </c>
    </row>
    <row r="13" spans="1:5" s="6" customFormat="1" ht="49.5" customHeight="1">
      <c r="A13" s="103">
        <v>9</v>
      </c>
      <c r="B13" s="322" t="s">
        <v>213</v>
      </c>
      <c r="C13" s="103" t="s">
        <v>214</v>
      </c>
      <c r="D13" s="330">
        <v>1050000</v>
      </c>
      <c r="E13" s="330">
        <v>1361023</v>
      </c>
    </row>
    <row r="14" spans="1:5" ht="49.5" customHeight="1">
      <c r="A14" s="103">
        <v>10</v>
      </c>
      <c r="B14" s="322" t="s">
        <v>215</v>
      </c>
      <c r="C14" s="103" t="s">
        <v>216</v>
      </c>
      <c r="D14" s="330">
        <v>70000</v>
      </c>
      <c r="E14" s="330">
        <v>70000</v>
      </c>
    </row>
    <row r="15" spans="1:5" ht="49.5" customHeight="1">
      <c r="A15" s="103">
        <v>11</v>
      </c>
      <c r="B15" s="322" t="s">
        <v>217</v>
      </c>
      <c r="C15" s="325" t="s">
        <v>219</v>
      </c>
      <c r="D15" s="330"/>
      <c r="E15" s="330"/>
    </row>
    <row r="16" spans="1:5" ht="49.5" customHeight="1">
      <c r="A16" s="103">
        <v>12</v>
      </c>
      <c r="B16" s="322" t="s">
        <v>218</v>
      </c>
      <c r="C16" s="325" t="s">
        <v>220</v>
      </c>
      <c r="D16" s="330">
        <v>1850000</v>
      </c>
      <c r="E16" s="330">
        <v>1850970</v>
      </c>
    </row>
    <row r="17" spans="1:5" ht="49.5" customHeight="1">
      <c r="A17" s="510" t="s">
        <v>221</v>
      </c>
      <c r="B17" s="511"/>
      <c r="C17" s="329" t="s">
        <v>80</v>
      </c>
      <c r="D17" s="332">
        <f>SUM(D10:D16)</f>
        <v>4070000</v>
      </c>
      <c r="E17" s="332">
        <f>SUM(E10:E16)</f>
        <v>4451993</v>
      </c>
    </row>
    <row r="18" spans="1:5" ht="49.5" customHeight="1">
      <c r="A18" s="103">
        <v>13</v>
      </c>
      <c r="B18" s="133" t="s">
        <v>222</v>
      </c>
      <c r="C18" s="103" t="s">
        <v>223</v>
      </c>
      <c r="D18" s="243">
        <v>50000</v>
      </c>
      <c r="E18" s="243">
        <v>146750</v>
      </c>
    </row>
    <row r="19" spans="1:5" ht="49.5" customHeight="1">
      <c r="A19" s="326">
        <v>14</v>
      </c>
      <c r="B19" s="236" t="s">
        <v>224</v>
      </c>
      <c r="C19" s="325" t="s">
        <v>225</v>
      </c>
      <c r="D19" s="243"/>
      <c r="E19" s="243"/>
    </row>
    <row r="20" spans="1:5" ht="49.5" customHeight="1">
      <c r="A20" s="510" t="s">
        <v>226</v>
      </c>
      <c r="B20" s="511"/>
      <c r="C20" s="331" t="s">
        <v>235</v>
      </c>
      <c r="D20" s="327">
        <v>50000</v>
      </c>
      <c r="E20" s="327">
        <v>146750</v>
      </c>
    </row>
    <row r="21" spans="1:5" ht="49.5" customHeight="1">
      <c r="A21" s="103">
        <v>15</v>
      </c>
      <c r="B21" s="133" t="s">
        <v>227</v>
      </c>
      <c r="C21" s="103" t="s">
        <v>228</v>
      </c>
      <c r="D21" s="168">
        <v>1600000</v>
      </c>
      <c r="E21" s="168">
        <v>1716734</v>
      </c>
    </row>
    <row r="22" spans="1:5" ht="49.5" customHeight="1">
      <c r="A22" s="103">
        <v>16</v>
      </c>
      <c r="B22" s="133" t="s">
        <v>229</v>
      </c>
      <c r="C22" s="103" t="s">
        <v>230</v>
      </c>
      <c r="D22" s="103"/>
      <c r="E22" s="103"/>
    </row>
    <row r="23" spans="1:5" ht="49.5" customHeight="1">
      <c r="A23" s="103">
        <v>17</v>
      </c>
      <c r="B23" s="133" t="s">
        <v>231</v>
      </c>
      <c r="C23" s="103" t="s">
        <v>232</v>
      </c>
      <c r="D23" s="243">
        <v>10000</v>
      </c>
      <c r="E23" s="243">
        <v>10000</v>
      </c>
    </row>
    <row r="24" spans="1:5" ht="49.5" customHeight="1">
      <c r="A24" s="510" t="s">
        <v>233</v>
      </c>
      <c r="B24" s="511"/>
      <c r="C24" s="331" t="s">
        <v>234</v>
      </c>
      <c r="D24" s="333">
        <f>SUM(D21:D23)</f>
        <v>1610000</v>
      </c>
      <c r="E24" s="333">
        <f>SUM(E21:E23)</f>
        <v>1726734</v>
      </c>
    </row>
    <row r="25" spans="1:5" ht="49.5" customHeight="1">
      <c r="A25" s="512" t="s">
        <v>236</v>
      </c>
      <c r="B25" s="512"/>
      <c r="C25" s="512"/>
      <c r="D25" s="335">
        <f>SUM(D24+D20+D17+D9+D6)</f>
        <v>7825000</v>
      </c>
      <c r="E25" s="335">
        <f>SUM(E24+E20+E17+E9+E6)</f>
        <v>8500000</v>
      </c>
    </row>
    <row r="26" ht="24.75" customHeight="1"/>
    <row r="27" ht="18" customHeight="1"/>
    <row r="28" ht="18" customHeight="1"/>
    <row r="29" s="76" customFormat="1" ht="18" customHeight="1"/>
    <row r="30" ht="18" customHeight="1"/>
    <row r="31" ht="18" customHeight="1"/>
    <row r="32" s="62" customFormat="1" ht="18" customHeight="1"/>
    <row r="33" s="62" customFormat="1" ht="16.5" customHeight="1"/>
  </sheetData>
  <sheetProtection selectLockedCells="1" selectUnlockedCells="1"/>
  <mergeCells count="7">
    <mergeCell ref="A1:C1"/>
    <mergeCell ref="A17:B17"/>
    <mergeCell ref="A20:B20"/>
    <mergeCell ref="A24:B24"/>
    <mergeCell ref="A25:C25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6"/>
  <sheetViews>
    <sheetView view="pageBreakPreview" zoomScale="60" workbookViewId="0" topLeftCell="A1">
      <selection activeCell="G2" sqref="G2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3" width="52.25390625" style="105" customWidth="1"/>
    <col min="4" max="4" width="49.00390625" style="105" customWidth="1"/>
    <col min="5" max="5" width="40.625" style="0" customWidth="1"/>
    <col min="6" max="6" width="45.00390625" style="0" customWidth="1"/>
    <col min="7" max="7" width="48.875" style="0" customWidth="1"/>
    <col min="9" max="9" width="9.125" style="0" customWidth="1"/>
  </cols>
  <sheetData>
    <row r="1" s="3" customFormat="1" ht="12.75"/>
    <row r="2" spans="2:7" s="3" customFormat="1" ht="35.25" customHeight="1">
      <c r="B2" s="493" t="s">
        <v>517</v>
      </c>
      <c r="C2" s="493"/>
      <c r="D2" s="493"/>
      <c r="E2" s="493"/>
      <c r="G2" s="3" t="s">
        <v>120</v>
      </c>
    </row>
    <row r="3" spans="1:7" ht="60" customHeight="1">
      <c r="A3" s="258"/>
      <c r="B3" s="268" t="s">
        <v>501</v>
      </c>
      <c r="C3" s="336" t="s">
        <v>513</v>
      </c>
      <c r="D3" s="336" t="s">
        <v>571</v>
      </c>
      <c r="E3" s="464" t="s">
        <v>573</v>
      </c>
      <c r="F3" s="463" t="s">
        <v>513</v>
      </c>
      <c r="G3" s="268" t="s">
        <v>574</v>
      </c>
    </row>
    <row r="4" spans="1:7" ht="39.75" customHeight="1">
      <c r="A4" s="258"/>
      <c r="B4" s="242" t="s">
        <v>121</v>
      </c>
      <c r="C4" s="315"/>
      <c r="D4" s="315"/>
      <c r="E4" s="315" t="s">
        <v>121</v>
      </c>
      <c r="F4" s="168"/>
      <c r="G4" s="149"/>
    </row>
    <row r="5" spans="1:7" ht="15.75">
      <c r="A5" s="259" t="s">
        <v>269</v>
      </c>
      <c r="B5" s="103" t="s">
        <v>280</v>
      </c>
      <c r="C5" s="337">
        <v>8666805</v>
      </c>
      <c r="D5" s="337">
        <v>8666805</v>
      </c>
      <c r="E5" s="239" t="s">
        <v>311</v>
      </c>
      <c r="F5" s="168">
        <v>7306625</v>
      </c>
      <c r="G5" s="168">
        <v>8496625</v>
      </c>
    </row>
    <row r="6" spans="1:7" ht="15.75">
      <c r="A6" s="259" t="s">
        <v>271</v>
      </c>
      <c r="B6" s="103" t="s">
        <v>372</v>
      </c>
      <c r="C6" s="337">
        <v>3253855</v>
      </c>
      <c r="D6" s="337">
        <v>3253855</v>
      </c>
      <c r="E6" s="239" t="s">
        <v>312</v>
      </c>
      <c r="F6" s="168">
        <v>1150740</v>
      </c>
      <c r="G6" s="168">
        <v>1378890</v>
      </c>
    </row>
    <row r="7" spans="1:7" ht="15.75">
      <c r="A7" s="259" t="s">
        <v>272</v>
      </c>
      <c r="B7" s="103" t="s">
        <v>281</v>
      </c>
      <c r="C7" s="337">
        <v>1800000</v>
      </c>
      <c r="D7" s="337">
        <v>1800000</v>
      </c>
      <c r="E7" s="239" t="s">
        <v>168</v>
      </c>
      <c r="F7" s="168">
        <v>7825000</v>
      </c>
      <c r="G7" s="168">
        <v>8500000</v>
      </c>
    </row>
    <row r="8" spans="1:7" ht="15.75">
      <c r="A8" s="259" t="s">
        <v>273</v>
      </c>
      <c r="B8" s="103" t="s">
        <v>282</v>
      </c>
      <c r="C8" s="337"/>
      <c r="D8" s="337"/>
      <c r="E8" s="239"/>
      <c r="F8" s="168"/>
      <c r="G8" s="168"/>
    </row>
    <row r="9" spans="1:7" ht="15.75">
      <c r="A9" s="259" t="s">
        <v>274</v>
      </c>
      <c r="B9" s="103" t="s">
        <v>478</v>
      </c>
      <c r="C9" s="337"/>
      <c r="D9" s="337"/>
      <c r="E9" s="239" t="s">
        <v>521</v>
      </c>
      <c r="F9" s="168">
        <v>3253855</v>
      </c>
      <c r="G9" s="168">
        <v>3253855</v>
      </c>
    </row>
    <row r="10" spans="1:7" ht="15.75">
      <c r="A10" s="258"/>
      <c r="B10" s="103"/>
      <c r="C10" s="337"/>
      <c r="D10" s="337"/>
      <c r="E10" s="239"/>
      <c r="F10" s="168"/>
      <c r="G10" s="168">
        <v>39000</v>
      </c>
    </row>
    <row r="11" spans="1:7" ht="15.75">
      <c r="A11" s="260" t="s">
        <v>279</v>
      </c>
      <c r="B11" s="274" t="s">
        <v>355</v>
      </c>
      <c r="C11" s="338">
        <f>SUM(C5:C7)</f>
        <v>13720660</v>
      </c>
      <c r="D11" s="338">
        <f>SUM(D5:D7)</f>
        <v>13720660</v>
      </c>
      <c r="E11" s="239"/>
      <c r="F11" s="168"/>
      <c r="G11" s="168"/>
    </row>
    <row r="12" spans="1:7" ht="15.75">
      <c r="A12" s="259" t="s">
        <v>237</v>
      </c>
      <c r="B12" s="103" t="s">
        <v>283</v>
      </c>
      <c r="C12" s="337">
        <v>2684400</v>
      </c>
      <c r="D12" s="337">
        <v>4816550</v>
      </c>
      <c r="E12" s="239" t="s">
        <v>522</v>
      </c>
      <c r="F12" s="168">
        <v>249953</v>
      </c>
      <c r="G12" s="168">
        <v>249953</v>
      </c>
    </row>
    <row r="13" spans="1:7" ht="15.75">
      <c r="A13" s="259"/>
      <c r="B13" s="103" t="s">
        <v>483</v>
      </c>
      <c r="C13" s="337"/>
      <c r="D13" s="337"/>
      <c r="E13" s="239"/>
      <c r="F13" s="168"/>
      <c r="G13" s="168"/>
    </row>
    <row r="14" spans="1:7" ht="15.75">
      <c r="A14" s="259"/>
      <c r="B14" s="103" t="s">
        <v>499</v>
      </c>
      <c r="C14" s="337"/>
      <c r="D14" s="337"/>
      <c r="E14" s="239" t="s">
        <v>523</v>
      </c>
      <c r="F14" s="168">
        <v>170000</v>
      </c>
      <c r="G14" s="168">
        <v>170000</v>
      </c>
    </row>
    <row r="15" spans="1:7" ht="30" customHeight="1">
      <c r="A15" s="261" t="s">
        <v>284</v>
      </c>
      <c r="B15" s="270" t="s">
        <v>97</v>
      </c>
      <c r="C15" s="339">
        <f>SUM(C12:C13)</f>
        <v>2684400</v>
      </c>
      <c r="D15" s="339">
        <f>SUM(D12:D13)</f>
        <v>4816550</v>
      </c>
      <c r="E15" s="239"/>
      <c r="F15" s="168"/>
      <c r="G15" s="168"/>
    </row>
    <row r="16" spans="1:7" ht="15.75">
      <c r="A16" s="263"/>
      <c r="B16" s="150" t="s">
        <v>288</v>
      </c>
      <c r="C16" s="343">
        <v>2000000</v>
      </c>
      <c r="D16" s="343">
        <v>2000000</v>
      </c>
      <c r="E16" s="239"/>
      <c r="F16" s="168"/>
      <c r="G16" s="168"/>
    </row>
    <row r="17" spans="1:7" ht="15.75">
      <c r="A17" s="262" t="s">
        <v>286</v>
      </c>
      <c r="B17" s="150" t="s">
        <v>287</v>
      </c>
      <c r="C17" s="343"/>
      <c r="D17" s="343"/>
      <c r="E17" s="239"/>
      <c r="F17" s="168"/>
      <c r="G17" s="168"/>
    </row>
    <row r="18" spans="1:7" ht="15.75">
      <c r="A18" s="263" t="s">
        <v>289</v>
      </c>
      <c r="B18" s="150" t="s">
        <v>291</v>
      </c>
      <c r="C18" s="343">
        <v>465000</v>
      </c>
      <c r="D18" s="343">
        <v>465000</v>
      </c>
      <c r="E18" s="239"/>
      <c r="F18" s="168"/>
      <c r="G18" s="168"/>
    </row>
    <row r="19" spans="1:7" ht="15.75">
      <c r="A19" s="264" t="s">
        <v>290</v>
      </c>
      <c r="B19" s="103" t="s">
        <v>572</v>
      </c>
      <c r="C19" s="342"/>
      <c r="D19" s="342"/>
      <c r="E19" s="239"/>
      <c r="F19" s="168"/>
      <c r="G19" s="168"/>
    </row>
    <row r="20" spans="1:7" ht="15.75">
      <c r="A20" s="264" t="s">
        <v>292</v>
      </c>
      <c r="B20" s="103" t="s">
        <v>293</v>
      </c>
      <c r="C20" s="342"/>
      <c r="D20" s="342"/>
      <c r="E20" s="239"/>
      <c r="F20" s="168"/>
      <c r="G20" s="168"/>
    </row>
    <row r="21" spans="1:7" ht="15.75">
      <c r="A21" s="265"/>
      <c r="B21" s="150" t="s">
        <v>294</v>
      </c>
      <c r="C21" s="343">
        <v>92000</v>
      </c>
      <c r="D21" s="343">
        <v>92000</v>
      </c>
      <c r="E21" s="239"/>
      <c r="F21" s="168"/>
      <c r="G21" s="168"/>
    </row>
    <row r="22" spans="1:7" ht="15.75">
      <c r="A22" s="265"/>
      <c r="B22" s="150" t="s">
        <v>386</v>
      </c>
      <c r="C22" s="343">
        <f>SUM(C18:C21)</f>
        <v>557000</v>
      </c>
      <c r="D22" s="343">
        <f>SUM(D18:D21)</f>
        <v>557000</v>
      </c>
      <c r="E22" s="239"/>
      <c r="F22" s="168"/>
      <c r="G22" s="168"/>
    </row>
    <row r="23" spans="1:7" ht="15.75">
      <c r="A23" s="262" t="s">
        <v>295</v>
      </c>
      <c r="B23" s="150" t="s">
        <v>297</v>
      </c>
      <c r="C23" s="343">
        <v>50000</v>
      </c>
      <c r="D23" s="343">
        <v>50000</v>
      </c>
      <c r="E23" s="239"/>
      <c r="F23" s="168"/>
      <c r="G23" s="168"/>
    </row>
    <row r="24" spans="1:7" ht="15.75">
      <c r="A24" s="262"/>
      <c r="B24" s="150" t="s">
        <v>519</v>
      </c>
      <c r="C24" s="343"/>
      <c r="D24" s="343"/>
      <c r="E24" s="239"/>
      <c r="F24" s="168"/>
      <c r="G24" s="168"/>
    </row>
    <row r="25" spans="1:7" ht="15.75">
      <c r="A25" s="263"/>
      <c r="B25" s="272" t="s">
        <v>385</v>
      </c>
      <c r="C25" s="341">
        <f>SUM(C23+C22+C16)</f>
        <v>2607000</v>
      </c>
      <c r="D25" s="341">
        <f>SUM(D23+D22+D16)</f>
        <v>2607000</v>
      </c>
      <c r="E25" s="239"/>
      <c r="F25" s="168"/>
      <c r="G25" s="168"/>
    </row>
    <row r="26" spans="1:7" ht="15.75">
      <c r="A26" s="266" t="s">
        <v>296</v>
      </c>
      <c r="B26" s="103" t="s">
        <v>300</v>
      </c>
      <c r="C26" s="342">
        <v>100000</v>
      </c>
      <c r="D26" s="342">
        <v>100000</v>
      </c>
      <c r="E26" s="239"/>
      <c r="F26" s="168"/>
      <c r="G26" s="168"/>
    </row>
    <row r="27" spans="1:7" ht="15.75">
      <c r="A27" s="267" t="s">
        <v>298</v>
      </c>
      <c r="B27" s="103" t="s">
        <v>304</v>
      </c>
      <c r="C27" s="342">
        <v>88319</v>
      </c>
      <c r="D27" s="342">
        <v>88319</v>
      </c>
      <c r="E27" s="239"/>
      <c r="F27" s="168"/>
      <c r="G27" s="168"/>
    </row>
    <row r="28" spans="1:7" ht="15.75">
      <c r="A28" s="267" t="s">
        <v>303</v>
      </c>
      <c r="B28" s="103" t="s">
        <v>302</v>
      </c>
      <c r="C28" s="342"/>
      <c r="D28" s="342"/>
      <c r="E28" s="239"/>
      <c r="F28" s="168"/>
      <c r="G28" s="168"/>
    </row>
    <row r="29" spans="1:7" ht="15.75">
      <c r="A29" s="267" t="s">
        <v>301</v>
      </c>
      <c r="B29" s="103" t="s">
        <v>364</v>
      </c>
      <c r="C29" s="342"/>
      <c r="D29" s="342"/>
      <c r="E29" s="239"/>
      <c r="F29" s="168"/>
      <c r="G29" s="168"/>
    </row>
    <row r="30" spans="1:7" ht="15.75">
      <c r="A30" s="267" t="s">
        <v>363</v>
      </c>
      <c r="B30" s="103" t="s">
        <v>373</v>
      </c>
      <c r="C30" s="342">
        <v>10000</v>
      </c>
      <c r="D30" s="342">
        <v>10000</v>
      </c>
      <c r="E30" s="239"/>
      <c r="F30" s="168"/>
      <c r="G30" s="168"/>
    </row>
    <row r="31" spans="1:7" ht="15.75">
      <c r="A31" s="267" t="s">
        <v>365</v>
      </c>
      <c r="B31" s="103" t="s">
        <v>340</v>
      </c>
      <c r="C31" s="342">
        <v>10000</v>
      </c>
      <c r="D31" s="342">
        <v>10000</v>
      </c>
      <c r="E31" s="239"/>
      <c r="F31" s="168"/>
      <c r="G31" s="168"/>
    </row>
    <row r="32" spans="1:7" ht="30" customHeight="1">
      <c r="A32" s="346"/>
      <c r="B32" s="272" t="s">
        <v>299</v>
      </c>
      <c r="C32" s="341">
        <v>208319</v>
      </c>
      <c r="D32" s="341">
        <v>208319</v>
      </c>
      <c r="F32" s="168"/>
      <c r="G32" s="168"/>
    </row>
    <row r="33" spans="1:7" ht="30" customHeight="1">
      <c r="A33" s="346"/>
      <c r="B33" s="273" t="s">
        <v>524</v>
      </c>
      <c r="C33" s="339">
        <f>SUM(C32+C25+C15+C11)</f>
        <v>19220379</v>
      </c>
      <c r="D33" s="339">
        <f>SUM(D32+D25+D15+D11)</f>
        <v>21352529</v>
      </c>
      <c r="E33" s="349" t="s">
        <v>525</v>
      </c>
      <c r="F33" s="350">
        <f>SUM(F4:F31)</f>
        <v>19956173</v>
      </c>
      <c r="G33" s="350">
        <f>SUM(G4:G31)</f>
        <v>22088323</v>
      </c>
    </row>
    <row r="34" spans="1:7" ht="30" customHeight="1">
      <c r="A34" s="262" t="s">
        <v>239</v>
      </c>
      <c r="B34" s="271" t="s">
        <v>285</v>
      </c>
      <c r="C34" s="340"/>
      <c r="D34" s="340"/>
      <c r="E34" s="239" t="s">
        <v>313</v>
      </c>
      <c r="F34" s="362">
        <v>230309005</v>
      </c>
      <c r="G34" s="362">
        <v>98033423</v>
      </c>
    </row>
    <row r="35" spans="1:7" ht="15.75">
      <c r="A35" s="346" t="s">
        <v>476</v>
      </c>
      <c r="B35" s="150" t="s">
        <v>305</v>
      </c>
      <c r="C35" s="343">
        <v>500000</v>
      </c>
      <c r="D35" s="343">
        <v>500000</v>
      </c>
      <c r="E35" s="239" t="s">
        <v>531</v>
      </c>
      <c r="F35" s="168">
        <v>6800000</v>
      </c>
      <c r="G35" s="168">
        <v>6800000</v>
      </c>
    </row>
    <row r="36" spans="1:7" ht="15.75">
      <c r="A36" s="151"/>
      <c r="B36" s="150"/>
      <c r="C36" s="343"/>
      <c r="D36" s="343"/>
      <c r="E36" s="349" t="s">
        <v>314</v>
      </c>
      <c r="F36" s="350">
        <v>77330</v>
      </c>
      <c r="G36" s="350">
        <v>77330</v>
      </c>
    </row>
    <row r="37" spans="1:7" ht="15.75">
      <c r="A37" s="151"/>
      <c r="B37" s="150"/>
      <c r="C37" s="343"/>
      <c r="D37" s="343"/>
      <c r="E37" s="349" t="s">
        <v>577</v>
      </c>
      <c r="F37" s="350"/>
      <c r="G37" s="350">
        <v>132275582</v>
      </c>
    </row>
    <row r="38" spans="1:7" ht="15.75">
      <c r="A38" s="348"/>
      <c r="B38" s="150" t="s">
        <v>484</v>
      </c>
      <c r="C38" s="343">
        <v>237970621</v>
      </c>
      <c r="D38" s="343">
        <v>237970621</v>
      </c>
      <c r="E38" s="363" t="s">
        <v>532</v>
      </c>
      <c r="F38" s="362">
        <f>SUM(F34:F36)</f>
        <v>237186335</v>
      </c>
      <c r="G38" s="362">
        <f>SUM(G34:G37)</f>
        <v>237186335</v>
      </c>
    </row>
    <row r="39" spans="1:7" ht="15.75">
      <c r="A39" s="151" t="s">
        <v>306</v>
      </c>
      <c r="B39" s="150" t="s">
        <v>387</v>
      </c>
      <c r="C39" s="343"/>
      <c r="D39" s="343">
        <v>159040</v>
      </c>
      <c r="E39" s="239" t="s">
        <v>356</v>
      </c>
      <c r="F39" s="168">
        <v>548492</v>
      </c>
      <c r="G39" s="168">
        <v>707532</v>
      </c>
    </row>
    <row r="40" spans="1:7" ht="15.75">
      <c r="A40" s="149"/>
      <c r="B40" s="274" t="s">
        <v>22</v>
      </c>
      <c r="C40" s="338">
        <v>257691000</v>
      </c>
      <c r="D40" s="338">
        <v>259982190</v>
      </c>
      <c r="E40" s="240" t="s">
        <v>36</v>
      </c>
      <c r="F40" s="176">
        <v>257691000</v>
      </c>
      <c r="G40" s="176">
        <v>259982190</v>
      </c>
    </row>
    <row r="41" spans="1:7" ht="15.75">
      <c r="A41" s="347"/>
      <c r="B41" s="104" t="s">
        <v>309</v>
      </c>
      <c r="C41" s="159">
        <v>4</v>
      </c>
      <c r="D41" s="159">
        <v>5</v>
      </c>
      <c r="E41" s="104"/>
      <c r="F41" s="168">
        <v>4</v>
      </c>
      <c r="G41" s="168">
        <v>5</v>
      </c>
    </row>
    <row r="42" spans="1:7" ht="15.75">
      <c r="A42" s="149"/>
      <c r="B42" s="275" t="s">
        <v>308</v>
      </c>
      <c r="C42" s="159">
        <v>3</v>
      </c>
      <c r="D42" s="159">
        <v>3</v>
      </c>
      <c r="E42" s="104"/>
      <c r="F42" s="168">
        <v>3</v>
      </c>
      <c r="G42" s="168">
        <v>3</v>
      </c>
    </row>
    <row r="43" spans="2:6" ht="45" customHeight="1">
      <c r="B43" s="493" t="s">
        <v>520</v>
      </c>
      <c r="C43" s="493"/>
      <c r="D43" s="493"/>
      <c r="E43" s="493"/>
      <c r="F43" s="345"/>
    </row>
    <row r="44" spans="2:6" ht="12.75">
      <c r="B44" s="3"/>
      <c r="C44" s="3"/>
      <c r="D44" s="3"/>
      <c r="E44" s="3"/>
      <c r="F44" s="345"/>
    </row>
    <row r="45" spans="2:6" ht="12.75">
      <c r="B45" s="3"/>
      <c r="C45" s="3"/>
      <c r="D45" s="3"/>
      <c r="E45" s="3"/>
      <c r="F45" s="345"/>
    </row>
    <row r="46" spans="2:7" ht="33.75" customHeight="1">
      <c r="B46" s="156" t="s">
        <v>575</v>
      </c>
      <c r="C46" s="156" t="s">
        <v>513</v>
      </c>
      <c r="D46" s="156"/>
      <c r="E46" s="433" t="s">
        <v>576</v>
      </c>
      <c r="F46" s="466" t="s">
        <v>513</v>
      </c>
      <c r="G46" s="467"/>
    </row>
    <row r="47" spans="2:7" ht="15.75">
      <c r="B47" s="124" t="s">
        <v>124</v>
      </c>
      <c r="C47" s="124"/>
      <c r="D47" s="124"/>
      <c r="E47" s="124" t="s">
        <v>124</v>
      </c>
      <c r="F47" s="269"/>
      <c r="G47" s="149"/>
    </row>
    <row r="48" spans="2:7" ht="15.75">
      <c r="B48" s="124" t="s">
        <v>307</v>
      </c>
      <c r="C48" s="124"/>
      <c r="D48" s="124"/>
      <c r="E48" s="124" t="s">
        <v>357</v>
      </c>
      <c r="F48" s="269"/>
      <c r="G48" s="149"/>
    </row>
    <row r="49" spans="2:7" ht="21.75" customHeight="1">
      <c r="B49" s="160" t="s">
        <v>310</v>
      </c>
      <c r="C49" s="161"/>
      <c r="D49" s="161"/>
      <c r="E49" s="148"/>
      <c r="F49" s="269"/>
      <c r="G49" s="149"/>
    </row>
    <row r="50" spans="2:7" ht="15.75">
      <c r="B50" s="514" t="s">
        <v>125</v>
      </c>
      <c r="C50" s="514"/>
      <c r="D50" s="514"/>
      <c r="E50" s="514"/>
      <c r="F50" s="269"/>
      <c r="G50" s="149"/>
    </row>
    <row r="51" spans="2:7" ht="15.75">
      <c r="B51" s="124"/>
      <c r="C51" s="124"/>
      <c r="D51" s="124"/>
      <c r="E51" s="124"/>
      <c r="F51" s="269"/>
      <c r="G51" s="149"/>
    </row>
    <row r="52" spans="2:7" ht="15.75">
      <c r="B52" s="515" t="s">
        <v>308</v>
      </c>
      <c r="C52" s="515"/>
      <c r="D52" s="515"/>
      <c r="E52" s="515"/>
      <c r="F52" s="269"/>
      <c r="G52" s="149"/>
    </row>
    <row r="53" spans="1:7" s="8" customFormat="1" ht="22.5" customHeight="1">
      <c r="A53"/>
      <c r="B53" s="433" t="s">
        <v>126</v>
      </c>
      <c r="C53" s="125"/>
      <c r="D53" s="125"/>
      <c r="E53" s="433" t="s">
        <v>126</v>
      </c>
      <c r="F53" s="275"/>
      <c r="G53" s="436"/>
    </row>
    <row r="54" spans="1:7" s="77" customFormat="1" ht="15.75">
      <c r="A54" s="8"/>
      <c r="B54" s="23" t="s">
        <v>127</v>
      </c>
      <c r="C54" s="23"/>
      <c r="D54" s="23"/>
      <c r="E54" s="23" t="s">
        <v>127</v>
      </c>
      <c r="F54" s="344"/>
      <c r="G54" s="465"/>
    </row>
    <row r="55" spans="1:7" ht="15.75">
      <c r="A55" s="77"/>
      <c r="B55" s="514" t="s">
        <v>129</v>
      </c>
      <c r="C55" s="514"/>
      <c r="D55" s="514"/>
      <c r="E55" s="514"/>
      <c r="F55" s="269"/>
      <c r="G55" s="149"/>
    </row>
    <row r="56" spans="2:7" ht="15.75">
      <c r="B56" s="515" t="s">
        <v>123</v>
      </c>
      <c r="C56" s="515"/>
      <c r="D56" s="515"/>
      <c r="E56" s="515"/>
      <c r="F56" s="149"/>
      <c r="G56" s="149"/>
    </row>
  </sheetData>
  <sheetProtection selectLockedCells="1" selectUnlockedCells="1"/>
  <mergeCells count="6">
    <mergeCell ref="B55:E55"/>
    <mergeCell ref="B56:E56"/>
    <mergeCell ref="B50:E50"/>
    <mergeCell ref="B52:E52"/>
    <mergeCell ref="B2:E2"/>
    <mergeCell ref="B43:E43"/>
  </mergeCells>
  <printOptions/>
  <pageMargins left="0.55" right="0.7" top="0.1798611111111111" bottom="1.07" header="0.22" footer="1.12"/>
  <pageSetup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6"/>
  <sheetViews>
    <sheetView view="pageBreakPreview" zoomScale="60" workbookViewId="0" topLeftCell="A1">
      <selection activeCell="D3" sqref="D3"/>
    </sheetView>
  </sheetViews>
  <sheetFormatPr defaultColWidth="9.00390625" defaultRowHeight="12.75"/>
  <cols>
    <col min="2" max="2" width="60.875" style="34" customWidth="1"/>
    <col min="3" max="3" width="40.25390625" style="34" customWidth="1"/>
    <col min="4" max="4" width="39.625" style="0" customWidth="1"/>
  </cols>
  <sheetData>
    <row r="2" ht="13.5" customHeight="1"/>
    <row r="3" spans="1:4" ht="38.25" customHeight="1">
      <c r="A3" s="6"/>
      <c r="B3" s="518" t="s">
        <v>544</v>
      </c>
      <c r="C3" s="518"/>
      <c r="D3" s="472" t="s">
        <v>508</v>
      </c>
    </row>
    <row r="4" spans="1:4" ht="23.25" customHeight="1">
      <c r="A4" s="6"/>
      <c r="D4" s="6"/>
    </row>
    <row r="5" spans="1:4" ht="13.5" customHeight="1">
      <c r="A5" s="6"/>
      <c r="D5" s="6"/>
    </row>
    <row r="6" spans="1:4" ht="39.75" customHeight="1">
      <c r="A6" s="473" t="s">
        <v>257</v>
      </c>
      <c r="B6" s="474" t="s">
        <v>130</v>
      </c>
      <c r="C6" s="468" t="s">
        <v>510</v>
      </c>
      <c r="D6" s="468" t="s">
        <v>558</v>
      </c>
    </row>
    <row r="7" spans="1:4" ht="39.75" customHeight="1">
      <c r="A7" s="475" t="s">
        <v>269</v>
      </c>
      <c r="B7" s="169" t="s">
        <v>131</v>
      </c>
      <c r="C7" s="469"/>
      <c r="D7" s="469"/>
    </row>
    <row r="8" spans="1:4" ht="39.75" customHeight="1">
      <c r="A8" s="344" t="s">
        <v>269</v>
      </c>
      <c r="B8" s="152" t="s">
        <v>275</v>
      </c>
      <c r="C8" s="168">
        <v>1028030</v>
      </c>
      <c r="D8" s="168">
        <v>1028030</v>
      </c>
    </row>
    <row r="9" spans="1:4" ht="39.75" customHeight="1">
      <c r="A9" s="344" t="s">
        <v>269</v>
      </c>
      <c r="B9" s="153" t="s">
        <v>276</v>
      </c>
      <c r="C9" s="168">
        <v>896000</v>
      </c>
      <c r="D9" s="168">
        <v>896000</v>
      </c>
    </row>
    <row r="10" spans="1:4" ht="39.75" customHeight="1">
      <c r="A10" s="344" t="s">
        <v>269</v>
      </c>
      <c r="B10" s="153" t="s">
        <v>277</v>
      </c>
      <c r="C10" s="168">
        <v>100000</v>
      </c>
      <c r="D10" s="168">
        <v>100000</v>
      </c>
    </row>
    <row r="11" spans="1:4" ht="39.75" customHeight="1">
      <c r="A11" s="344" t="s">
        <v>269</v>
      </c>
      <c r="B11" s="153" t="s">
        <v>278</v>
      </c>
      <c r="C11" s="168">
        <v>551610</v>
      </c>
      <c r="D11" s="168">
        <v>551610</v>
      </c>
    </row>
    <row r="12" spans="1:4" ht="39.75" customHeight="1">
      <c r="A12" s="344" t="s">
        <v>279</v>
      </c>
      <c r="B12" s="476" t="s">
        <v>132</v>
      </c>
      <c r="C12" s="350">
        <f>SUM(C8:C11)</f>
        <v>2575640</v>
      </c>
      <c r="D12" s="350">
        <f>SUM(D8:D11)</f>
        <v>2575640</v>
      </c>
    </row>
    <row r="13" spans="1:4" ht="39.75" customHeight="1">
      <c r="A13" s="477"/>
      <c r="B13" s="415" t="s">
        <v>155</v>
      </c>
      <c r="C13" s="361">
        <v>5000000</v>
      </c>
      <c r="D13" s="361">
        <v>5000000</v>
      </c>
    </row>
    <row r="14" spans="1:4" ht="39.75" customHeight="1">
      <c r="A14" s="478"/>
      <c r="B14" s="154" t="s">
        <v>388</v>
      </c>
      <c r="C14" s="103"/>
      <c r="D14" s="103"/>
    </row>
    <row r="15" spans="1:4" ht="39.75" customHeight="1">
      <c r="A15" s="478"/>
      <c r="B15" s="154" t="s">
        <v>336</v>
      </c>
      <c r="C15" s="168">
        <v>92400</v>
      </c>
      <c r="D15" s="168">
        <v>92400</v>
      </c>
    </row>
    <row r="16" spans="1:4" ht="39.75" customHeight="1">
      <c r="A16" s="478"/>
      <c r="B16" s="154" t="s">
        <v>545</v>
      </c>
      <c r="C16" s="168">
        <v>998765</v>
      </c>
      <c r="D16" s="168">
        <v>998765</v>
      </c>
    </row>
    <row r="17" spans="1:4" ht="39.75" customHeight="1">
      <c r="A17" s="479" t="s">
        <v>269</v>
      </c>
      <c r="B17" s="480" t="s">
        <v>335</v>
      </c>
      <c r="C17" s="328">
        <f>SUM(C12:C16)</f>
        <v>8666805</v>
      </c>
      <c r="D17" s="328">
        <f>SUM(D12:D16)</f>
        <v>8666805</v>
      </c>
    </row>
    <row r="18" spans="1:4" ht="39.75" customHeight="1">
      <c r="A18" s="481" t="s">
        <v>271</v>
      </c>
      <c r="B18" s="476" t="s">
        <v>143</v>
      </c>
      <c r="C18" s="328">
        <v>3253855</v>
      </c>
      <c r="D18" s="328">
        <v>3253855</v>
      </c>
    </row>
    <row r="19" spans="1:4" ht="39.75" customHeight="1">
      <c r="A19" s="344"/>
      <c r="B19" s="162" t="s">
        <v>338</v>
      </c>
      <c r="C19" s="150"/>
      <c r="D19" s="150"/>
    </row>
    <row r="20" spans="1:4" ht="39.75" customHeight="1">
      <c r="A20" s="482"/>
      <c r="B20" s="162" t="s">
        <v>337</v>
      </c>
      <c r="C20" s="103"/>
      <c r="D20" s="103"/>
    </row>
    <row r="21" spans="1:4" ht="39.75" customHeight="1">
      <c r="A21" s="481" t="s">
        <v>272</v>
      </c>
      <c r="B21" s="483" t="s">
        <v>156</v>
      </c>
      <c r="C21" s="416">
        <v>1800000</v>
      </c>
      <c r="D21" s="416">
        <v>1800000</v>
      </c>
    </row>
    <row r="22" spans="1:4" ht="39.75" customHeight="1">
      <c r="A22" s="481" t="s">
        <v>273</v>
      </c>
      <c r="B22" s="155" t="s">
        <v>477</v>
      </c>
      <c r="C22" s="150"/>
      <c r="D22" s="150"/>
    </row>
    <row r="23" spans="1:4" ht="39.75" customHeight="1">
      <c r="A23" s="481" t="s">
        <v>274</v>
      </c>
      <c r="B23" s="155" t="s">
        <v>478</v>
      </c>
      <c r="C23" s="150"/>
      <c r="D23" s="150"/>
    </row>
    <row r="24" spans="1:4" ht="39.75" customHeight="1">
      <c r="A24" s="481" t="s">
        <v>239</v>
      </c>
      <c r="B24" s="155" t="s">
        <v>502</v>
      </c>
      <c r="C24" s="150"/>
      <c r="D24" s="150"/>
    </row>
    <row r="25" spans="1:4" s="8" customFormat="1" ht="39.75" customHeight="1">
      <c r="A25" s="481" t="s">
        <v>279</v>
      </c>
      <c r="B25" s="155" t="s">
        <v>144</v>
      </c>
      <c r="C25" s="328">
        <f>SUM(C17:C21)</f>
        <v>13720660</v>
      </c>
      <c r="D25" s="328">
        <f>SUM(D17:D21)</f>
        <v>13720660</v>
      </c>
    </row>
    <row r="26" spans="1:4" ht="39.75" customHeight="1">
      <c r="A26" s="516"/>
      <c r="B26" s="517"/>
      <c r="C26" s="470"/>
      <c r="D26" s="471"/>
    </row>
    <row r="27" ht="39.75" customHeight="1"/>
    <row r="28" ht="39.75" customHeight="1"/>
    <row r="29" ht="39.75" customHeight="1"/>
    <row r="30" ht="39.75" customHeight="1"/>
    <row r="31" ht="39.75" customHeight="1"/>
  </sheetData>
  <sheetProtection selectLockedCells="1" selectUnlockedCells="1"/>
  <mergeCells count="2">
    <mergeCell ref="A26:B26"/>
    <mergeCell ref="B3:C3"/>
  </mergeCells>
  <printOptions/>
  <pageMargins left="0.6" right="0.7" top="0.35" bottom="0.3298611111111111" header="0.5118055555555555" footer="0.5118055555555555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21"/>
  <sheetViews>
    <sheetView view="pageBreakPreview" zoomScaleSheetLayoutView="100" zoomScalePageLayoutView="0" workbookViewId="0" topLeftCell="A1">
      <selection activeCell="B13" sqref="B13:E13"/>
    </sheetView>
  </sheetViews>
  <sheetFormatPr defaultColWidth="7.875" defaultRowHeight="12.75"/>
  <cols>
    <col min="1" max="2" width="6.25390625" style="34" customWidth="1"/>
    <col min="3" max="3" width="33.00390625" style="34" customWidth="1"/>
    <col min="4" max="4" width="27.00390625" style="80" customWidth="1"/>
    <col min="5" max="5" width="27.375" style="80" customWidth="1"/>
    <col min="6" max="246" width="7.875" style="80" customWidth="1"/>
  </cols>
  <sheetData>
    <row r="1" spans="1:5" ht="48.75" customHeight="1">
      <c r="A1" s="519" t="s">
        <v>533</v>
      </c>
      <c r="B1" s="519"/>
      <c r="C1" s="519"/>
      <c r="E1" s="80" t="s">
        <v>591</v>
      </c>
    </row>
    <row r="2" spans="1:2" ht="15.75" customHeight="1">
      <c r="A2" s="58"/>
      <c r="B2" s="58"/>
    </row>
    <row r="3" spans="1:251" s="21" customFormat="1" ht="57.75" customHeight="1">
      <c r="A3" s="86" t="s">
        <v>1</v>
      </c>
      <c r="B3" s="86" t="s">
        <v>257</v>
      </c>
      <c r="C3" s="87" t="s">
        <v>2</v>
      </c>
      <c r="D3" s="365" t="s">
        <v>534</v>
      </c>
      <c r="E3" s="365" t="s">
        <v>578</v>
      </c>
      <c r="IM3" s="22"/>
      <c r="IN3" s="22"/>
      <c r="IO3" s="22"/>
      <c r="IP3" s="22"/>
      <c r="IQ3" s="22"/>
    </row>
    <row r="4" spans="1:251" s="21" customFormat="1" ht="39.75" customHeight="1">
      <c r="A4" s="276" t="s">
        <v>6</v>
      </c>
      <c r="B4" s="277" t="s">
        <v>485</v>
      </c>
      <c r="C4" s="278" t="s">
        <v>486</v>
      </c>
      <c r="D4" s="366"/>
      <c r="E4" s="366"/>
      <c r="IM4" s="22"/>
      <c r="IN4" s="22"/>
      <c r="IO4" s="22"/>
      <c r="IP4" s="22"/>
      <c r="IQ4" s="22"/>
    </row>
    <row r="5" spans="1:5" ht="29.25" customHeight="1">
      <c r="A5" s="279" t="s">
        <v>8</v>
      </c>
      <c r="B5" s="145" t="s">
        <v>348</v>
      </c>
      <c r="C5" s="89" t="s">
        <v>536</v>
      </c>
      <c r="D5" s="367">
        <v>181345247</v>
      </c>
      <c r="E5" s="367">
        <v>77191245</v>
      </c>
    </row>
    <row r="6" spans="1:5" ht="29.25" customHeight="1">
      <c r="A6" s="88" t="s">
        <v>10</v>
      </c>
      <c r="B6" s="145" t="s">
        <v>487</v>
      </c>
      <c r="C6" s="89" t="s">
        <v>488</v>
      </c>
      <c r="D6" s="367"/>
      <c r="E6" s="367"/>
    </row>
    <row r="7" spans="1:5" ht="31.5" customHeight="1">
      <c r="A7" s="88" t="s">
        <v>12</v>
      </c>
      <c r="B7" s="145" t="s">
        <v>260</v>
      </c>
      <c r="C7" s="89" t="s">
        <v>256</v>
      </c>
      <c r="D7" s="367"/>
      <c r="E7" s="367"/>
    </row>
    <row r="8" spans="1:5" ht="31.5" customHeight="1">
      <c r="A8" s="88" t="s">
        <v>14</v>
      </c>
      <c r="B8" s="146" t="s">
        <v>261</v>
      </c>
      <c r="C8" s="85" t="s">
        <v>258</v>
      </c>
      <c r="D8" s="367">
        <v>48963758</v>
      </c>
      <c r="E8" s="367">
        <v>20842178</v>
      </c>
    </row>
    <row r="9" spans="1:251" s="24" customFormat="1" ht="31.5" customHeight="1">
      <c r="A9" s="147"/>
      <c r="B9" s="147" t="s">
        <v>262</v>
      </c>
      <c r="C9" s="148" t="s">
        <v>122</v>
      </c>
      <c r="D9" s="368">
        <f>SUM(D5:D8)</f>
        <v>230309005</v>
      </c>
      <c r="E9" s="368">
        <f>SUM(E4:E8)</f>
        <v>98033423</v>
      </c>
      <c r="IM9" s="8"/>
      <c r="IN9" s="8"/>
      <c r="IO9" s="8"/>
      <c r="IP9" s="8"/>
      <c r="IQ9" s="8"/>
    </row>
    <row r="10" spans="1:2" ht="15.75">
      <c r="A10" s="90"/>
      <c r="B10" s="90"/>
    </row>
    <row r="12" ht="15.75">
      <c r="E12" s="80" t="s">
        <v>592</v>
      </c>
    </row>
    <row r="13" spans="2:5" ht="31.5" customHeight="1">
      <c r="B13" s="520" t="s">
        <v>535</v>
      </c>
      <c r="C13" s="520"/>
      <c r="D13" s="520"/>
      <c r="E13" s="520"/>
    </row>
    <row r="14" ht="15.75" customHeight="1"/>
    <row r="15" spans="1:5" ht="49.5" customHeight="1">
      <c r="A15" s="144" t="s">
        <v>1</v>
      </c>
      <c r="B15" s="364"/>
      <c r="C15" s="364" t="s">
        <v>2</v>
      </c>
      <c r="D15" s="365" t="s">
        <v>513</v>
      </c>
      <c r="E15" s="365" t="s">
        <v>578</v>
      </c>
    </row>
    <row r="16" spans="1:5" ht="39.75" customHeight="1">
      <c r="A16" s="133" t="s">
        <v>6</v>
      </c>
      <c r="B16" s="103" t="s">
        <v>263</v>
      </c>
      <c r="C16" s="103" t="s">
        <v>315</v>
      </c>
      <c r="D16" s="434"/>
      <c r="E16" s="484"/>
    </row>
    <row r="17" spans="1:5" ht="39.75" customHeight="1">
      <c r="A17" s="133" t="s">
        <v>8</v>
      </c>
      <c r="B17" s="103" t="s">
        <v>263</v>
      </c>
      <c r="C17" s="103" t="s">
        <v>353</v>
      </c>
      <c r="D17" s="168">
        <v>5354320</v>
      </c>
      <c r="E17" s="168">
        <v>5354320</v>
      </c>
    </row>
    <row r="18" spans="1:5" ht="39.75" customHeight="1">
      <c r="A18" s="133" t="s">
        <v>10</v>
      </c>
      <c r="B18" s="103" t="s">
        <v>264</v>
      </c>
      <c r="C18" s="103" t="s">
        <v>393</v>
      </c>
      <c r="D18" s="103"/>
      <c r="E18" s="103"/>
    </row>
    <row r="19" spans="1:5" ht="39.75" customHeight="1">
      <c r="A19" s="133" t="s">
        <v>12</v>
      </c>
      <c r="B19" s="103" t="s">
        <v>266</v>
      </c>
      <c r="C19" s="103" t="s">
        <v>267</v>
      </c>
      <c r="D19" s="103"/>
      <c r="E19" s="103"/>
    </row>
    <row r="20" spans="1:5" ht="39.75" customHeight="1">
      <c r="A20" s="133" t="s">
        <v>14</v>
      </c>
      <c r="B20" s="103" t="s">
        <v>265</v>
      </c>
      <c r="C20" s="103" t="s">
        <v>259</v>
      </c>
      <c r="D20" s="369">
        <v>1445680</v>
      </c>
      <c r="E20" s="369">
        <v>1445680</v>
      </c>
    </row>
    <row r="21" spans="1:5" ht="39.75" customHeight="1">
      <c r="A21" s="170"/>
      <c r="B21" s="170" t="s">
        <v>268</v>
      </c>
      <c r="C21" s="170" t="s">
        <v>149</v>
      </c>
      <c r="D21" s="361">
        <v>6800000</v>
      </c>
      <c r="E21" s="361">
        <v>6800000</v>
      </c>
    </row>
    <row r="27" ht="16.5" customHeight="1"/>
  </sheetData>
  <sheetProtection selectLockedCells="1" selectUnlockedCells="1"/>
  <mergeCells count="2">
    <mergeCell ref="A1:C1"/>
    <mergeCell ref="B13:E1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2019-08-27T11:29:32Z</cp:lastPrinted>
  <dcterms:created xsi:type="dcterms:W3CDTF">2002-11-18T12:26:49Z</dcterms:created>
  <dcterms:modified xsi:type="dcterms:W3CDTF">2019-08-27T11:29:51Z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