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activeTab="1"/>
  </bookViews>
  <sheets>
    <sheet name=" Kiadások 1." sheetId="1" r:id="rId1"/>
    <sheet name="Kiadások 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0" i="2" l="1"/>
  <c r="G70" i="2"/>
  <c r="F70" i="2"/>
  <c r="E70" i="2"/>
  <c r="D70" i="2"/>
  <c r="I70" i="2" s="1"/>
  <c r="D67" i="2"/>
  <c r="I67" i="2" s="1"/>
  <c r="I66" i="2"/>
  <c r="I65" i="2"/>
  <c r="I64" i="2"/>
  <c r="I63" i="2"/>
  <c r="I62" i="2"/>
  <c r="I61" i="2"/>
  <c r="I60" i="2"/>
  <c r="I59" i="2"/>
  <c r="D58" i="2"/>
  <c r="I58" i="2" s="1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H37" i="2"/>
  <c r="H69" i="2" s="1"/>
  <c r="H71" i="2" s="1"/>
  <c r="D37" i="2"/>
  <c r="D69" i="2" s="1"/>
  <c r="I36" i="2"/>
  <c r="I35" i="2"/>
  <c r="I34" i="2"/>
  <c r="I33" i="2"/>
  <c r="I32" i="2"/>
  <c r="I31" i="2"/>
  <c r="I30" i="2"/>
  <c r="I29" i="2"/>
  <c r="I28" i="2"/>
  <c r="I27" i="2"/>
  <c r="F26" i="2"/>
  <c r="F37" i="2" s="1"/>
  <c r="F69" i="2" s="1"/>
  <c r="F71" i="2" s="1"/>
  <c r="D26" i="2"/>
  <c r="I26" i="2" s="1"/>
  <c r="I25" i="2"/>
  <c r="I24" i="2"/>
  <c r="I23" i="2"/>
  <c r="I22" i="2"/>
  <c r="H21" i="2"/>
  <c r="G21" i="2"/>
  <c r="G37" i="2" s="1"/>
  <c r="G69" i="2" s="1"/>
  <c r="G71" i="2" s="1"/>
  <c r="E21" i="2"/>
  <c r="E37" i="2" s="1"/>
  <c r="E69" i="2" s="1"/>
  <c r="E71" i="2" s="1"/>
  <c r="D21" i="2"/>
  <c r="I21" i="2" s="1"/>
  <c r="I20" i="2"/>
  <c r="I19" i="2"/>
  <c r="I18" i="2"/>
  <c r="I17" i="2"/>
  <c r="I16" i="2"/>
  <c r="I15" i="2"/>
  <c r="I14" i="2"/>
  <c r="I13" i="2"/>
  <c r="E13" i="2"/>
  <c r="I12" i="2"/>
  <c r="I11" i="2"/>
  <c r="I10" i="2"/>
  <c r="I9" i="2"/>
  <c r="I8" i="2"/>
  <c r="I8" i="1"/>
  <c r="I9" i="1"/>
  <c r="I10" i="1"/>
  <c r="I11" i="1"/>
  <c r="I12" i="1"/>
  <c r="I13" i="1"/>
  <c r="G14" i="1"/>
  <c r="I14" i="1"/>
  <c r="G15" i="1"/>
  <c r="I15" i="1"/>
  <c r="I16" i="1"/>
  <c r="I17" i="1"/>
  <c r="I18" i="1"/>
  <c r="I19" i="1"/>
  <c r="I20" i="1"/>
  <c r="D21" i="1"/>
  <c r="I21" i="1" s="1"/>
  <c r="E21" i="1"/>
  <c r="F21" i="1"/>
  <c r="G21" i="1"/>
  <c r="H21" i="1"/>
  <c r="H26" i="1" s="1"/>
  <c r="I22" i="1"/>
  <c r="I23" i="1"/>
  <c r="I24" i="1"/>
  <c r="D25" i="1"/>
  <c r="E25" i="1"/>
  <c r="F25" i="1"/>
  <c r="G25" i="1"/>
  <c r="I25" i="1" s="1"/>
  <c r="E26" i="1"/>
  <c r="F26" i="1"/>
  <c r="I27" i="1"/>
  <c r="I28" i="1"/>
  <c r="I29" i="1"/>
  <c r="I30" i="1"/>
  <c r="D31" i="1"/>
  <c r="I31" i="1" s="1"/>
  <c r="E31" i="1"/>
  <c r="F31" i="1"/>
  <c r="G31" i="1"/>
  <c r="H31" i="1"/>
  <c r="I32" i="1"/>
  <c r="I33" i="1"/>
  <c r="E34" i="1"/>
  <c r="I34" i="1" s="1"/>
  <c r="F34" i="1"/>
  <c r="G34" i="1"/>
  <c r="H34" i="1"/>
  <c r="I35" i="1"/>
  <c r="I36" i="1"/>
  <c r="I37" i="1"/>
  <c r="I38" i="1"/>
  <c r="I39" i="1"/>
  <c r="I40" i="1"/>
  <c r="I41" i="1"/>
  <c r="D42" i="1"/>
  <c r="I42" i="1" s="1"/>
  <c r="E42" i="1"/>
  <c r="F42" i="1"/>
  <c r="G42" i="1"/>
  <c r="H42" i="1"/>
  <c r="I43" i="1"/>
  <c r="I44" i="1"/>
  <c r="E45" i="1"/>
  <c r="I45" i="1" s="1"/>
  <c r="F45" i="1"/>
  <c r="H45" i="1"/>
  <c r="I46" i="1"/>
  <c r="I47" i="1"/>
  <c r="I48" i="1"/>
  <c r="I49" i="1"/>
  <c r="I50" i="1"/>
  <c r="D51" i="1"/>
  <c r="I51" i="1" s="1"/>
  <c r="E51" i="1"/>
  <c r="F51" i="1"/>
  <c r="G51" i="1"/>
  <c r="G52" i="1" s="1"/>
  <c r="H51" i="1"/>
  <c r="H52" i="1" s="1"/>
  <c r="E52" i="1"/>
  <c r="F52" i="1"/>
  <c r="I53" i="1"/>
  <c r="E54" i="1"/>
  <c r="I54" i="1" s="1"/>
  <c r="I55" i="1"/>
  <c r="I56" i="1"/>
  <c r="I57" i="1"/>
  <c r="I58" i="1"/>
  <c r="I59" i="1"/>
  <c r="I60" i="1"/>
  <c r="D61" i="1"/>
  <c r="E61" i="1"/>
  <c r="I61" i="1"/>
  <c r="I62" i="1"/>
  <c r="I63" i="1"/>
  <c r="I64" i="1"/>
  <c r="I65" i="1"/>
  <c r="D66" i="1"/>
  <c r="I66" i="1" s="1"/>
  <c r="I67" i="1"/>
  <c r="I68" i="1"/>
  <c r="I69" i="1"/>
  <c r="I70" i="1"/>
  <c r="I71" i="1"/>
  <c r="I72" i="1"/>
  <c r="I69" i="2" l="1"/>
  <c r="D71" i="2"/>
  <c r="I71" i="2" s="1"/>
  <c r="I37" i="2"/>
  <c r="D52" i="1"/>
  <c r="I52" i="1" s="1"/>
  <c r="D26" i="1"/>
  <c r="G26" i="1"/>
  <c r="I26" i="1" l="1"/>
</calcChain>
</file>

<file path=xl/sharedStrings.xml><?xml version="1.0" encoding="utf-8"?>
<sst xmlns="http://schemas.openxmlformats.org/spreadsheetml/2006/main" count="349" uniqueCount="330">
  <si>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</si>
  <si>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</si>
  <si>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</si>
  <si>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</si>
  <si>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</si>
  <si>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</si>
  <si>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</si>
  <si>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</si>
  <si>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</si>
  <si>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</si>
  <si>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</si>
  <si>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</si>
  <si>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</si>
  <si>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 (=56+57+58)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</si>
  <si>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</si>
  <si>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</si>
  <si>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</si>
  <si>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</si>
  <si>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</si>
  <si>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</si>
  <si>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</si>
  <si>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</si>
  <si>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55</t>
  </si>
  <si>
    <t>K4</t>
  </si>
  <si>
    <t>Ellátottak pénzbeli juttatásai (=46+...+53)</t>
  </si>
  <si>
    <t>54</t>
  </si>
  <si>
    <t>K48</t>
  </si>
  <si>
    <t>Egyéb nem intézményi ellátások</t>
  </si>
  <si>
    <t>53</t>
  </si>
  <si>
    <t>K47</t>
  </si>
  <si>
    <t>Intézményi ellátottak pénzbeli juttatásai</t>
  </si>
  <si>
    <t>52</t>
  </si>
  <si>
    <t>K46</t>
  </si>
  <si>
    <t>Lakhatással kapcsolatos ellátások</t>
  </si>
  <si>
    <t>51</t>
  </si>
  <si>
    <t>K45</t>
  </si>
  <si>
    <t>Foglalkoztatással, munkanélküliséggel kapcsolatos ellátások</t>
  </si>
  <si>
    <t>50</t>
  </si>
  <si>
    <t>K44</t>
  </si>
  <si>
    <t>Betegséggel kapcsolatos (nem társadalombiztosítási) ellátások</t>
  </si>
  <si>
    <t>49</t>
  </si>
  <si>
    <t>K43</t>
  </si>
  <si>
    <t>Pénzbeli kárpótlások, kártérítések</t>
  </si>
  <si>
    <t>48</t>
  </si>
  <si>
    <t>K42</t>
  </si>
  <si>
    <t>Családi támogatások</t>
  </si>
  <si>
    <t>47</t>
  </si>
  <si>
    <t>K41</t>
  </si>
  <si>
    <t>Társadalombiztosítási ellátások</t>
  </si>
  <si>
    <t>46</t>
  </si>
  <si>
    <t>K3</t>
  </si>
  <si>
    <t>Dologi kiadások (=24+27+35+38+44)</t>
  </si>
  <si>
    <t>45</t>
  </si>
  <si>
    <t>K35</t>
  </si>
  <si>
    <t>Különféle befizetések és egyéb dologi kiadások (=39+…+43)</t>
  </si>
  <si>
    <t>44</t>
  </si>
  <si>
    <t>K355</t>
  </si>
  <si>
    <t>Egyéb dologi kiadások</t>
  </si>
  <si>
    <t>43</t>
  </si>
  <si>
    <t>K354</t>
  </si>
  <si>
    <t>Egyéb pénzügyi műveletek kiadásai</t>
  </si>
  <si>
    <t>42</t>
  </si>
  <si>
    <t>K353</t>
  </si>
  <si>
    <t xml:space="preserve">Kamatkiadások </t>
  </si>
  <si>
    <t>41</t>
  </si>
  <si>
    <t>K352</t>
  </si>
  <si>
    <t xml:space="preserve">Fizetendő általános forgalmi adó </t>
  </si>
  <si>
    <t>40</t>
  </si>
  <si>
    <t>K351</t>
  </si>
  <si>
    <t>Működési célú előzetesen felszámított általános forgalmi adó</t>
  </si>
  <si>
    <t>39</t>
  </si>
  <si>
    <t>K34</t>
  </si>
  <si>
    <t>Kiküldetések, reklám- és propagandakiadások (=36+37)</t>
  </si>
  <si>
    <t>38</t>
  </si>
  <si>
    <t>K342</t>
  </si>
  <si>
    <t>Reklám- és propagandakiadások</t>
  </si>
  <si>
    <t>37</t>
  </si>
  <si>
    <t>K341</t>
  </si>
  <si>
    <t>Kiküldetések kiadásai</t>
  </si>
  <si>
    <t>36</t>
  </si>
  <si>
    <t>K33</t>
  </si>
  <si>
    <t>Szolgáltatási kiadások (=28+…+34)</t>
  </si>
  <si>
    <t>35</t>
  </si>
  <si>
    <t>K337</t>
  </si>
  <si>
    <t>Egyéb szolgáltatások</t>
  </si>
  <si>
    <t>34</t>
  </si>
  <si>
    <t>K336</t>
  </si>
  <si>
    <t xml:space="preserve">Szakmai tevékenységet segítő szolgáltatások </t>
  </si>
  <si>
    <t>33</t>
  </si>
  <si>
    <t>K335</t>
  </si>
  <si>
    <t>Közvetített szolgáltatások</t>
  </si>
  <si>
    <t>32</t>
  </si>
  <si>
    <t>K334</t>
  </si>
  <si>
    <t>Karbantartási, kisjavítási szolgáltatások</t>
  </si>
  <si>
    <t>31</t>
  </si>
  <si>
    <t>K333</t>
  </si>
  <si>
    <t>Bérleti és lízing díjak</t>
  </si>
  <si>
    <t>30</t>
  </si>
  <si>
    <t>K332</t>
  </si>
  <si>
    <t>Vásárolt élelmezés</t>
  </si>
  <si>
    <t>29</t>
  </si>
  <si>
    <t>K331</t>
  </si>
  <si>
    <t>Közüzemi díjak</t>
  </si>
  <si>
    <t>28</t>
  </si>
  <si>
    <t>K32</t>
  </si>
  <si>
    <t>Kommunikációs szolgáltatások (=25+26)</t>
  </si>
  <si>
    <t>27</t>
  </si>
  <si>
    <t>K322</t>
  </si>
  <si>
    <t>Egyéb kommunikációs szolgáltatások</t>
  </si>
  <si>
    <t>26</t>
  </si>
  <si>
    <t>K321</t>
  </si>
  <si>
    <t>Informatikai szolgáltatások igénybevétele</t>
  </si>
  <si>
    <t>25</t>
  </si>
  <si>
    <t>K31</t>
  </si>
  <si>
    <t>Készletbeszerzés (=21+22+23)</t>
  </si>
  <si>
    <t>24</t>
  </si>
  <si>
    <t>K313</t>
  </si>
  <si>
    <t>Árubeszerzés</t>
  </si>
  <si>
    <t>23</t>
  </si>
  <si>
    <t>K312</t>
  </si>
  <si>
    <t>Üzemeltetési anyagok beszerzése</t>
  </si>
  <si>
    <t>22</t>
  </si>
  <si>
    <t>K311</t>
  </si>
  <si>
    <t>Szakmai anyagok beszerzése</t>
  </si>
  <si>
    <t>21</t>
  </si>
  <si>
    <t>K2</t>
  </si>
  <si>
    <t xml:space="preserve">Munkaadókat terhelő járulékok és szociális hozzájárulási adó                                                                            </t>
  </si>
  <si>
    <t>20</t>
  </si>
  <si>
    <t>K1</t>
  </si>
  <si>
    <t>Személyi juttatások (=14+18)</t>
  </si>
  <si>
    <t>19</t>
  </si>
  <si>
    <t>K12</t>
  </si>
  <si>
    <t>Külső személyi juttatások (=15+16+17)</t>
  </si>
  <si>
    <t>18</t>
  </si>
  <si>
    <t>K123</t>
  </si>
  <si>
    <t>Egyéb külső személyi juttatások</t>
  </si>
  <si>
    <t>17</t>
  </si>
  <si>
    <t>K122</t>
  </si>
  <si>
    <t>Munkavégzésre irányuló egyéb jogviszonyban nem saját foglalkoztatottnak fizetett juttatások</t>
  </si>
  <si>
    <t>16</t>
  </si>
  <si>
    <t>K121</t>
  </si>
  <si>
    <t>Választott tisztségviselők juttatásai</t>
  </si>
  <si>
    <t>15</t>
  </si>
  <si>
    <t>K11</t>
  </si>
  <si>
    <t>Foglalkoztatottak személyi juttatásai (=01+…+13)</t>
  </si>
  <si>
    <t>14</t>
  </si>
  <si>
    <t>K1113</t>
  </si>
  <si>
    <t>Foglalkoztatottak egyéb személyi juttatásai</t>
  </si>
  <si>
    <t>13</t>
  </si>
  <si>
    <t>K1112</t>
  </si>
  <si>
    <t>Szociális támogatások</t>
  </si>
  <si>
    <t>12</t>
  </si>
  <si>
    <t>K1111</t>
  </si>
  <si>
    <t>Lakhatási támogatások</t>
  </si>
  <si>
    <t>11</t>
  </si>
  <si>
    <t>K1110</t>
  </si>
  <si>
    <t>Egyéb költségtérítések</t>
  </si>
  <si>
    <t>10</t>
  </si>
  <si>
    <t>K1109</t>
  </si>
  <si>
    <t>Közlekedési költségtérítés</t>
  </si>
  <si>
    <t>09</t>
  </si>
  <si>
    <t>K1108</t>
  </si>
  <si>
    <t>Ruházati költségtérítés</t>
  </si>
  <si>
    <t>08</t>
  </si>
  <si>
    <t>K1107</t>
  </si>
  <si>
    <t>Béren kívüli juttatások</t>
  </si>
  <si>
    <t>07</t>
  </si>
  <si>
    <t>K1106</t>
  </si>
  <si>
    <t>Jubileumi jutalom</t>
  </si>
  <si>
    <t>06</t>
  </si>
  <si>
    <t>K1105</t>
  </si>
  <si>
    <t>Végkielégítés</t>
  </si>
  <si>
    <t>05</t>
  </si>
  <si>
    <t>K1104</t>
  </si>
  <si>
    <t>Készenléti, ügyeleti, helyettesítési díj, túlóra, túlszolgálat</t>
  </si>
  <si>
    <t>04</t>
  </si>
  <si>
    <t>K1103</t>
  </si>
  <si>
    <t>Céljuttatás, projektprémium</t>
  </si>
  <si>
    <t>03</t>
  </si>
  <si>
    <t>K1102</t>
  </si>
  <si>
    <t>Normatív jutalmak</t>
  </si>
  <si>
    <t>02</t>
  </si>
  <si>
    <t>K1101</t>
  </si>
  <si>
    <t>Törvény szerinti illetmények, munkabérek</t>
  </si>
  <si>
    <t>01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</si>
  <si>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</si>
  <si>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</si>
  <si>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</si>
  <si>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</si>
  <si>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</si>
  <si>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</si>
  <si>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</si>
  <si>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</si>
  <si>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</si>
  <si>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 xml:space="preserve">Önkormányzat Mindösszesen: </t>
  </si>
  <si>
    <t>Községi Közkönyvtár</t>
  </si>
  <si>
    <t>Tószegi Konyha</t>
  </si>
  <si>
    <t>Tószegi Óvoda</t>
  </si>
  <si>
    <t>Tószegi Polgár-mesteri Hivatal</t>
  </si>
  <si>
    <t xml:space="preserve">Tószeg Községi
 Önkormányzat </t>
  </si>
  <si>
    <t>Rovat
száma</t>
  </si>
  <si>
    <t>Rovat megnevezése</t>
  </si>
  <si>
    <t>Sor-
szám</t>
  </si>
  <si>
    <r>
      <t xml:space="preserve">MÓDOSÍTOTT ELŐIRÁNYZATTAL                                                                                                                                                               </t>
    </r>
    <r>
      <rPr>
        <sz val="11"/>
        <rFont val="Calibri Light"/>
        <family val="2"/>
        <charset val="238"/>
        <scheme val="major"/>
      </rPr>
      <t>adatok Ft-ban</t>
    </r>
  </si>
  <si>
    <t xml:space="preserve"> Tószeg Községi Önkormányzat 2019. évi költségvetésének összevont kiadás mérlege - Mindösszesen intézményeivel együtt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</si>
  <si>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</si>
  <si>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</si>
  <si>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</si>
  <si>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</si>
  <si>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</si>
  <si>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</si>
  <si>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</si>
  <si>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</si>
  <si>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</si>
  <si>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</si>
  <si>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</si>
  <si>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</si>
  <si>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</si>
  <si>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</si>
  <si>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</si>
  <si>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</si>
  <si>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</si>
  <si>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</si>
  <si>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</si>
  <si>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</si>
  <si>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</si>
  <si>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</si>
  <si>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</si>
  <si>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</si>
  <si>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</si>
  <si>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</si>
  <si>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</si>
  <si>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</si>
  <si>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</si>
  <si>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</si>
  <si>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</si>
  <si>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</si>
  <si>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</si>
  <si>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</si>
  <si>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</si>
  <si>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</si>
  <si>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</si>
  <si>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</si>
  <si>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</si>
  <si>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</si>
  <si>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</si>
  <si>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</si>
  <si>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</si>
  <si>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</si>
  <si>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</si>
  <si>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</si>
  <si>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</si>
  <si>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</si>
  <si>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</si>
  <si>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</si>
  <si>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</si>
  <si>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</si>
  <si>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</si>
  <si>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</si>
  <si>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</si>
  <si>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</si>
  <si>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</si>
  <si>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</si>
  <si>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</si>
  <si>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</si>
  <si>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Hosszú lejáratú hitelek, kölcsönök törlesztése pénzügyi vállalkozásnak</t>
  </si>
  <si>
    <t>K9111</t>
  </si>
  <si>
    <t>Likviditási célú hitelek, kölcsönök törlesztése pénzügyi vállalkozásnak</t>
  </si>
  <si>
    <t>K9112</t>
  </si>
  <si>
    <t>Rövid lejáratú hitelek, kölcsönök törlesztése pénzügyi vállalkozásnak</t>
  </si>
  <si>
    <t>K9113</t>
  </si>
  <si>
    <t>Hitel-, kölcsöntörlesztés államháztartáson kívülre (=96+97+98)</t>
  </si>
  <si>
    <t>K911</t>
  </si>
  <si>
    <t>Forgatási célú belföldi értékpapírok vásárlása</t>
  </si>
  <si>
    <t>K9121</t>
  </si>
  <si>
    <t>Befektetési célú belföldi értékpapírok vásárlása</t>
  </si>
  <si>
    <t>K9122</t>
  </si>
  <si>
    <t>Kincstárjegyek beváltása</t>
  </si>
  <si>
    <t>K9123</t>
  </si>
  <si>
    <t>Éven belüli lejáratú belföldi értékpapírok beváltása</t>
  </si>
  <si>
    <t>K9124</t>
  </si>
  <si>
    <t>Belföldi kötvények beváltása</t>
  </si>
  <si>
    <t>K9125</t>
  </si>
  <si>
    <t>Éven túli lejáratú belföldi értékpapírok beváltása</t>
  </si>
  <si>
    <t>K9126</t>
  </si>
  <si>
    <t>Belföldi értékpapírok kiadásai (=100+…+105)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</si>
  <si>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</si>
  <si>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</si>
  <si>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</si>
  <si>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</si>
  <si>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</si>
  <si>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</si>
  <si>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</si>
  <si>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</si>
  <si>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</si>
  <si>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</si>
  <si>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</si>
  <si>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</si>
  <si>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</si>
  <si>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</si>
  <si>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</si>
  <si>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</si>
  <si>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</si>
  <si>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(=113+114)</t>
  </si>
  <si>
    <t>K919</t>
  </si>
  <si>
    <t>Belföldi finanszírozás kiadásai (=99+106+107+108+109+110+111+112+115)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</si>
  <si>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</si>
  <si>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</si>
  <si>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</si>
  <si>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</si>
  <si>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</si>
  <si>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</si>
  <si>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</si>
  <si>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</si>
  <si>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</si>
  <si>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</si>
  <si>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</si>
  <si>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(=117+…+121)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</si>
  <si>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</si>
  <si>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</si>
  <si>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</si>
  <si>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</si>
  <si>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</si>
  <si>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(=116+122+123+124)</t>
  </si>
  <si>
    <t>K9</t>
  </si>
  <si>
    <t xml:space="preserve">Költségvetési Kiadás összesen: </t>
  </si>
  <si>
    <t xml:space="preserve">Finaszírozási kiadás összesen: </t>
  </si>
  <si>
    <t xml:space="preserve">Mindösszesen Kiadás: </t>
  </si>
  <si>
    <t xml:space="preserve">5. számú melléklet  4/ 2020 (VII.01.) számú rendeletéhez </t>
  </si>
  <si>
    <t xml:space="preserve">5. számú melléklet   4/ 2020 (VII.01.) számú rendeletéhez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</si>
</sst>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F_t_-;\-* #,##0\ _F_t_-;_-* &quot;-&quot;\ _F_t_-;_-@_-"/>
    <numFmt numFmtId="164" formatCode="\ ##########"/>
    <numFmt numFmtId="165" formatCode="00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1"/>
      <name val="Calibri Light"/>
      <family val="2"/>
      <charset val="238"/>
      <scheme val="major"/>
    </font>
    <font>
      <sz val="10"/>
      <name val="Arial CE"/>
      <charset val="238"/>
    </font>
    <font>
      <sz val="11"/>
      <color indexed="8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b/>
      <sz val="20"/>
      <name val="Calibri Light"/>
      <family val="2"/>
      <charset val="238"/>
      <scheme val="major"/>
    </font>
    <font>
      <sz val="13"/>
      <name val="Calibri Light"/>
      <family val="2"/>
      <charset val="238"/>
      <scheme val="major"/>
    </font>
    <font>
      <b/>
      <sz val="13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7" tint="0.59996337778862885"/>
      </right>
      <top/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/>
      <bottom style="thin">
        <color theme="7" tint="0.59996337778862885"/>
      </bottom>
      <diagonal/>
    </border>
    <border>
      <left/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0" borderId="2" xfId="0" applyBorder="1"/>
    <xf numFmtId="41" fontId="1" fillId="0" borderId="3" xfId="0" applyNumberFormat="1" applyFont="1" applyBorder="1"/>
    <xf numFmtId="164" fontId="3" fillId="0" borderId="3" xfId="1" applyNumberFormat="1" applyFont="1" applyBorder="1" applyAlignment="1">
      <alignment vertical="center"/>
    </xf>
    <xf numFmtId="0" fontId="1" fillId="0" borderId="3" xfId="1" applyFont="1" applyBorder="1" applyAlignment="1">
      <alignment horizontal="left" vertical="center" wrapText="1" indent="1"/>
    </xf>
    <xf numFmtId="165" fontId="3" fillId="0" borderId="3" xfId="1" quotePrefix="1" applyNumberFormat="1" applyFont="1" applyBorder="1" applyAlignment="1">
      <alignment horizontal="center" vertical="center"/>
    </xf>
    <xf numFmtId="41" fontId="4" fillId="2" borderId="3" xfId="0" applyNumberFormat="1" applyFont="1" applyFill="1" applyBorder="1"/>
    <xf numFmtId="0" fontId="5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horizontal="left" vertical="center" wrapText="1" indent="1"/>
    </xf>
    <xf numFmtId="0" fontId="5" fillId="2" borderId="4" xfId="1" quotePrefix="1" applyFont="1" applyFill="1" applyBorder="1" applyAlignment="1">
      <alignment horizontal="center" vertical="center"/>
    </xf>
    <xf numFmtId="0" fontId="1" fillId="3" borderId="3" xfId="1" applyFont="1" applyFill="1" applyBorder="1" applyAlignment="1">
      <alignment horizontal="left" vertical="center" wrapText="1" indent="1"/>
    </xf>
    <xf numFmtId="0" fontId="3" fillId="0" borderId="3" xfId="1" applyFont="1" applyBorder="1" applyAlignment="1">
      <alignment horizontal="left" vertical="center" wrapText="1" indent="1"/>
    </xf>
    <xf numFmtId="0" fontId="3" fillId="0" borderId="3" xfId="1" applyFont="1" applyBorder="1" applyAlignment="1">
      <alignment horizontal="left" vertical="center" indent="1"/>
    </xf>
    <xf numFmtId="0" fontId="3" fillId="3" borderId="3" xfId="1" applyFont="1" applyFill="1" applyBorder="1" applyAlignment="1">
      <alignment horizontal="left" vertical="center" wrapText="1" indent="1"/>
    </xf>
    <xf numFmtId="0" fontId="3" fillId="0" borderId="3" xfId="1" applyFont="1" applyBorder="1" applyAlignment="1">
      <alignment vertical="center"/>
    </xf>
    <xf numFmtId="41" fontId="1" fillId="2" borderId="3" xfId="0" applyNumberFormat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vertical="center"/>
    </xf>
    <xf numFmtId="1" fontId="3" fillId="2" borderId="4" xfId="1" applyNumberFormat="1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1" fillId="0" borderId="3" xfId="1" applyFont="1" applyBorder="1" applyAlignment="1">
      <alignment horizontal="left" vertical="center" indent="1"/>
    </xf>
    <xf numFmtId="166" fontId="3" fillId="0" borderId="3" xfId="1" applyNumberFormat="1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indent="1"/>
    </xf>
    <xf numFmtId="0" fontId="1" fillId="0" borderId="10" xfId="0" applyFont="1" applyBorder="1"/>
    <xf numFmtId="0" fontId="1" fillId="0" borderId="11" xfId="0" applyFont="1" applyBorder="1" applyAlignment="1">
      <alignment horizontal="left" indent="1"/>
    </xf>
    <xf numFmtId="0" fontId="1" fillId="0" borderId="11" xfId="0" applyFont="1" applyBorder="1"/>
    <xf numFmtId="41" fontId="1" fillId="0" borderId="11" xfId="0" applyNumberFormat="1" applyFont="1" applyBorder="1"/>
    <xf numFmtId="0" fontId="1" fillId="2" borderId="12" xfId="0" applyFont="1" applyFill="1" applyBorder="1"/>
    <xf numFmtId="0" fontId="4" fillId="2" borderId="13" xfId="0" applyFont="1" applyFill="1" applyBorder="1" applyAlignment="1">
      <alignment horizontal="left" indent="1"/>
    </xf>
    <xf numFmtId="0" fontId="4" fillId="2" borderId="13" xfId="0" applyFont="1" applyFill="1" applyBorder="1"/>
    <xf numFmtId="41" fontId="4" fillId="2" borderId="13" xfId="0" applyNumberFormat="1" applyFont="1" applyFill="1" applyBorder="1"/>
    <xf numFmtId="0" fontId="4" fillId="2" borderId="14" xfId="0" applyFont="1" applyFill="1" applyBorder="1"/>
    <xf numFmtId="0" fontId="4" fillId="2" borderId="15" xfId="0" applyFont="1" applyFill="1" applyBorder="1" applyAlignment="1">
      <alignment horizontal="left" indent="1"/>
    </xf>
    <xf numFmtId="0" fontId="4" fillId="2" borderId="15" xfId="0" applyFont="1" applyFill="1" applyBorder="1"/>
    <xf numFmtId="41" fontId="4" fillId="2" borderId="15" xfId="0" applyNumberFormat="1" applyFont="1" applyFill="1" applyBorder="1"/>
    <xf numFmtId="0" fontId="1" fillId="2" borderId="14" xfId="0" applyFont="1" applyFill="1" applyBorder="1"/>
    <xf numFmtId="41" fontId="0" fillId="0" borderId="0" xfId="0" applyNumberFormat="1"/>
    <xf numFmtId="0" fontId="0" fillId="0" borderId="0" xfId="0" applyAlignment="1">
      <alignment vertical="top" wrapText="1"/>
    </xf>
    <xf numFmtId="0" fontId="4" fillId="2" borderId="6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5" fontId="5" fillId="2" borderId="6" xfId="1" applyNumberFormat="1" applyFont="1" applyFill="1" applyBorder="1" applyAlignment="1">
      <alignment horizontal="center" vertical="center" wrapText="1"/>
    </xf>
    <xf numFmtId="165" fontId="5" fillId="2" borderId="5" xfId="1" applyNumberFormat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2">
    <cellStyle name="Normál" xfId="0" builtinId="0"/>
    <cellStyle name="Normál_Munk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6"/>
  <sheetViews>
    <sheetView workbookViewId="0">
      <selection activeCell="F1" sqref="F1:I1"/>
    </sheetView>
  </sheetViews>
  <sheetFormatPr defaultRowHeight="15" x14ac:dyDescent="0.25"/>
  <cols>
    <col min="1" max="1" width="7" customWidth="1"/>
    <col min="2" max="2" width="83" customWidth="1"/>
    <col min="3" max="3" width="7.5703125" customWidth="1"/>
    <col min="4" max="4" width="16.85546875" customWidth="1"/>
    <col min="5" max="5" width="17.5703125" customWidth="1"/>
    <col min="6" max="6" width="18.7109375" customWidth="1"/>
    <col min="7" max="8" width="16.7109375" customWidth="1"/>
    <col min="9" max="9" width="18.7109375" customWidth="1"/>
  </cols>
  <sheetData>
    <row r="1" spans="1:9" ht="17.25" x14ac:dyDescent="0.3">
      <c r="F1" s="44" t="s">
        <v>328</v>
      </c>
      <c r="G1" s="44"/>
      <c r="H1" s="44"/>
      <c r="I1" s="44"/>
    </row>
    <row r="2" spans="1:9" x14ac:dyDescent="0.25">
      <c r="A2" s="45" t="s">
        <v>204</v>
      </c>
      <c r="B2" s="45"/>
      <c r="C2" s="45"/>
      <c r="D2" s="45"/>
      <c r="E2" s="45"/>
      <c r="F2" s="45"/>
      <c r="G2" s="45"/>
      <c r="H2" s="45"/>
      <c r="I2" s="45"/>
    </row>
    <row r="3" spans="1:9" s="39" customFormat="1" ht="33" customHeight="1" x14ac:dyDescent="0.25">
      <c r="A3" s="45"/>
      <c r="B3" s="45"/>
      <c r="C3" s="45"/>
      <c r="D3" s="45"/>
      <c r="E3" s="45"/>
      <c r="F3" s="45"/>
      <c r="G3" s="45"/>
      <c r="H3" s="45"/>
      <c r="I3" s="45"/>
    </row>
    <row r="4" spans="1:9" x14ac:dyDescent="0.25">
      <c r="A4" s="42" t="s">
        <v>203</v>
      </c>
      <c r="B4" s="43"/>
      <c r="C4" s="43"/>
      <c r="D4" s="43"/>
      <c r="E4" s="43"/>
      <c r="F4" s="43"/>
      <c r="G4" s="43"/>
      <c r="H4" s="43"/>
      <c r="I4" s="43"/>
    </row>
    <row r="5" spans="1:9" x14ac:dyDescent="0.25">
      <c r="A5" s="48" t="s">
        <v>202</v>
      </c>
      <c r="B5" s="50" t="s">
        <v>201</v>
      </c>
      <c r="C5" s="52" t="s">
        <v>200</v>
      </c>
      <c r="D5" s="40" t="s">
        <v>199</v>
      </c>
      <c r="E5" s="46" t="s">
        <v>198</v>
      </c>
      <c r="F5" s="46" t="s">
        <v>197</v>
      </c>
      <c r="G5" s="46" t="s">
        <v>196</v>
      </c>
      <c r="H5" s="46" t="s">
        <v>195</v>
      </c>
      <c r="I5" s="40" t="s">
        <v>194</v>
      </c>
    </row>
    <row r="6" spans="1:9" x14ac:dyDescent="0.25">
      <c r="A6" s="49"/>
      <c r="B6" s="51"/>
      <c r="C6" s="53"/>
      <c r="D6" s="41"/>
      <c r="E6" s="47"/>
      <c r="F6" s="47"/>
      <c r="G6" s="47"/>
      <c r="H6" s="47"/>
      <c r="I6" s="41"/>
    </row>
    <row r="7" spans="1:9" x14ac:dyDescent="0.25">
      <c r="A7" s="18" t="s">
        <v>193</v>
      </c>
      <c r="B7" s="17" t="s">
        <v>192</v>
      </c>
      <c r="C7" s="17" t="s">
        <v>191</v>
      </c>
      <c r="D7" s="16" t="s">
        <v>190</v>
      </c>
      <c r="E7" s="16" t="s">
        <v>189</v>
      </c>
      <c r="F7" s="16" t="s">
        <v>188</v>
      </c>
      <c r="G7" s="16" t="s">
        <v>187</v>
      </c>
      <c r="H7" s="16" t="s">
        <v>186</v>
      </c>
      <c r="I7" s="16" t="s">
        <v>185</v>
      </c>
    </row>
    <row r="8" spans="1:9" x14ac:dyDescent="0.25">
      <c r="A8" s="6" t="s">
        <v>184</v>
      </c>
      <c r="B8" s="13" t="s">
        <v>183</v>
      </c>
      <c r="C8" s="15" t="s">
        <v>182</v>
      </c>
      <c r="D8" s="3">
        <v>44415614</v>
      </c>
      <c r="E8" s="3">
        <v>54452838</v>
      </c>
      <c r="F8" s="3">
        <v>52371431</v>
      </c>
      <c r="G8" s="3">
        <v>15987473</v>
      </c>
      <c r="H8" s="3">
        <v>5858889</v>
      </c>
      <c r="I8" s="3">
        <f t="shared" ref="I8:I39" si="0">SUM(D8:H8)</f>
        <v>173086245</v>
      </c>
    </row>
    <row r="9" spans="1:9" x14ac:dyDescent="0.25">
      <c r="A9" s="6" t="s">
        <v>181</v>
      </c>
      <c r="B9" s="13" t="s">
        <v>180</v>
      </c>
      <c r="C9" s="4" t="s">
        <v>179</v>
      </c>
      <c r="D9" s="3">
        <v>1477795</v>
      </c>
      <c r="E9" s="3">
        <v>2857843</v>
      </c>
      <c r="F9" s="3">
        <v>2339390</v>
      </c>
      <c r="G9" s="3">
        <v>714032</v>
      </c>
      <c r="H9" s="3">
        <v>640800</v>
      </c>
      <c r="I9" s="3">
        <f t="shared" si="0"/>
        <v>8029860</v>
      </c>
    </row>
    <row r="10" spans="1:9" x14ac:dyDescent="0.25">
      <c r="A10" s="6" t="s">
        <v>178</v>
      </c>
      <c r="B10" s="13" t="s">
        <v>177</v>
      </c>
      <c r="C10" s="4" t="s">
        <v>176</v>
      </c>
      <c r="D10" s="3">
        <v>1350000</v>
      </c>
      <c r="E10" s="3">
        <v>7675426</v>
      </c>
      <c r="F10" s="3">
        <v>4409523</v>
      </c>
      <c r="G10" s="3">
        <v>1584250</v>
      </c>
      <c r="H10" s="3">
        <v>300000</v>
      </c>
      <c r="I10" s="3">
        <f t="shared" si="0"/>
        <v>15319199</v>
      </c>
    </row>
    <row r="11" spans="1:9" x14ac:dyDescent="0.25">
      <c r="A11" s="6" t="s">
        <v>175</v>
      </c>
      <c r="B11" s="12" t="s">
        <v>174</v>
      </c>
      <c r="C11" s="4" t="s">
        <v>173</v>
      </c>
      <c r="D11" s="3"/>
      <c r="E11" s="3"/>
      <c r="F11" s="3"/>
      <c r="G11" s="3"/>
      <c r="H11" s="3"/>
      <c r="I11" s="3">
        <f t="shared" si="0"/>
        <v>0</v>
      </c>
    </row>
    <row r="12" spans="1:9" x14ac:dyDescent="0.25">
      <c r="A12" s="6" t="s">
        <v>172</v>
      </c>
      <c r="B12" s="12" t="s">
        <v>171</v>
      </c>
      <c r="C12" s="4" t="s">
        <v>170</v>
      </c>
      <c r="D12" s="3"/>
      <c r="E12" s="3"/>
      <c r="F12" s="3"/>
      <c r="G12" s="3"/>
      <c r="H12" s="3"/>
      <c r="I12" s="3">
        <f t="shared" si="0"/>
        <v>0</v>
      </c>
    </row>
    <row r="13" spans="1:9" x14ac:dyDescent="0.25">
      <c r="A13" s="6" t="s">
        <v>169</v>
      </c>
      <c r="B13" s="12" t="s">
        <v>168</v>
      </c>
      <c r="C13" s="4" t="s">
        <v>167</v>
      </c>
      <c r="D13" s="3">
        <v>914195</v>
      </c>
      <c r="E13" s="3">
        <v>3402400</v>
      </c>
      <c r="F13" s="3">
        <v>1388520</v>
      </c>
      <c r="G13" s="3">
        <v>470000</v>
      </c>
      <c r="H13" s="3">
        <v>1708500</v>
      </c>
      <c r="I13" s="3">
        <f t="shared" si="0"/>
        <v>7883615</v>
      </c>
    </row>
    <row r="14" spans="1:9" x14ac:dyDescent="0.25">
      <c r="A14" s="6" t="s">
        <v>166</v>
      </c>
      <c r="B14" s="12" t="s">
        <v>165</v>
      </c>
      <c r="C14" s="4" t="s">
        <v>164</v>
      </c>
      <c r="D14" s="3">
        <v>100000</v>
      </c>
      <c r="E14" s="3">
        <v>2062769</v>
      </c>
      <c r="F14" s="3"/>
      <c r="G14" s="3">
        <f>SUM(F14)</f>
        <v>0</v>
      </c>
      <c r="H14" s="3"/>
      <c r="I14" s="3">
        <f t="shared" si="0"/>
        <v>2162769</v>
      </c>
    </row>
    <row r="15" spans="1:9" x14ac:dyDescent="0.25">
      <c r="A15" s="6" t="s">
        <v>163</v>
      </c>
      <c r="B15" s="12" t="s">
        <v>162</v>
      </c>
      <c r="C15" s="4" t="s">
        <v>161</v>
      </c>
      <c r="D15" s="3"/>
      <c r="E15" s="3"/>
      <c r="F15" s="3"/>
      <c r="G15" s="3">
        <f>SUM(F15)</f>
        <v>0</v>
      </c>
      <c r="H15" s="3"/>
      <c r="I15" s="3">
        <f t="shared" si="0"/>
        <v>0</v>
      </c>
    </row>
    <row r="16" spans="1:9" x14ac:dyDescent="0.25">
      <c r="A16" s="6" t="s">
        <v>160</v>
      </c>
      <c r="B16" s="12" t="s">
        <v>159</v>
      </c>
      <c r="C16" s="4" t="s">
        <v>158</v>
      </c>
      <c r="D16" s="3">
        <v>105000</v>
      </c>
      <c r="E16" s="3">
        <v>520000</v>
      </c>
      <c r="F16" s="3">
        <v>245640</v>
      </c>
      <c r="G16" s="3"/>
      <c r="H16" s="3">
        <v>100000</v>
      </c>
      <c r="I16" s="3">
        <f t="shared" si="0"/>
        <v>970640</v>
      </c>
    </row>
    <row r="17" spans="1:9" x14ac:dyDescent="0.25">
      <c r="A17" s="6" t="s">
        <v>157</v>
      </c>
      <c r="B17" s="12" t="s">
        <v>156</v>
      </c>
      <c r="C17" s="4" t="s">
        <v>155</v>
      </c>
      <c r="D17" s="3">
        <v>62380</v>
      </c>
      <c r="E17" s="3">
        <v>1073383</v>
      </c>
      <c r="F17" s="3">
        <v>267973</v>
      </c>
      <c r="G17" s="3">
        <v>108771</v>
      </c>
      <c r="H17" s="3">
        <v>32040</v>
      </c>
      <c r="I17" s="3">
        <f t="shared" si="0"/>
        <v>1544547</v>
      </c>
    </row>
    <row r="18" spans="1:9" x14ac:dyDescent="0.25">
      <c r="A18" s="6" t="s">
        <v>154</v>
      </c>
      <c r="B18" s="12" t="s">
        <v>153</v>
      </c>
      <c r="C18" s="4" t="s">
        <v>152</v>
      </c>
      <c r="D18" s="3"/>
      <c r="E18" s="3"/>
      <c r="F18" s="3"/>
      <c r="G18" s="3"/>
      <c r="H18" s="3"/>
      <c r="I18" s="3">
        <f t="shared" si="0"/>
        <v>0</v>
      </c>
    </row>
    <row r="19" spans="1:9" x14ac:dyDescent="0.25">
      <c r="A19" s="6" t="s">
        <v>151</v>
      </c>
      <c r="B19" s="12" t="s">
        <v>150</v>
      </c>
      <c r="C19" s="4" t="s">
        <v>149</v>
      </c>
      <c r="D19" s="3"/>
      <c r="E19" s="3"/>
      <c r="F19" s="3"/>
      <c r="G19" s="3"/>
      <c r="H19" s="3"/>
      <c r="I19" s="3">
        <f t="shared" si="0"/>
        <v>0</v>
      </c>
    </row>
    <row r="20" spans="1:9" x14ac:dyDescent="0.25">
      <c r="A20" s="6" t="s">
        <v>148</v>
      </c>
      <c r="B20" s="12" t="s">
        <v>147</v>
      </c>
      <c r="C20" s="4" t="s">
        <v>146</v>
      </c>
      <c r="D20" s="3">
        <v>664000</v>
      </c>
      <c r="E20" s="3">
        <v>1306752</v>
      </c>
      <c r="F20" s="3">
        <v>1800000</v>
      </c>
      <c r="G20" s="3">
        <v>475000</v>
      </c>
      <c r="H20" s="3">
        <v>85333</v>
      </c>
      <c r="I20" s="3">
        <f t="shared" si="0"/>
        <v>4331085</v>
      </c>
    </row>
    <row r="21" spans="1:9" x14ac:dyDescent="0.25">
      <c r="A21" s="10" t="s">
        <v>145</v>
      </c>
      <c r="B21" s="9" t="s">
        <v>144</v>
      </c>
      <c r="C21" s="8" t="s">
        <v>143</v>
      </c>
      <c r="D21" s="7">
        <f>SUM(D8:D20)</f>
        <v>49088984</v>
      </c>
      <c r="E21" s="7">
        <f>SUM(E8:E20)</f>
        <v>73351411</v>
      </c>
      <c r="F21" s="7">
        <f>SUM(F8:F20)</f>
        <v>62822477</v>
      </c>
      <c r="G21" s="7">
        <f>SUM(G8:G20)</f>
        <v>19339526</v>
      </c>
      <c r="H21" s="7">
        <f>SUM(H8:H20)</f>
        <v>8725562</v>
      </c>
      <c r="I21" s="7">
        <f t="shared" si="0"/>
        <v>213327960</v>
      </c>
    </row>
    <row r="22" spans="1:9" x14ac:dyDescent="0.25">
      <c r="A22" s="6" t="s">
        <v>142</v>
      </c>
      <c r="B22" s="12" t="s">
        <v>141</v>
      </c>
      <c r="C22" s="4" t="s">
        <v>140</v>
      </c>
      <c r="D22" s="3">
        <v>12344263</v>
      </c>
      <c r="E22" s="3"/>
      <c r="F22" s="3"/>
      <c r="G22" s="3"/>
      <c r="H22" s="3"/>
      <c r="I22" s="3">
        <f t="shared" si="0"/>
        <v>12344263</v>
      </c>
    </row>
    <row r="23" spans="1:9" ht="30" x14ac:dyDescent="0.25">
      <c r="A23" s="6" t="s">
        <v>139</v>
      </c>
      <c r="B23" s="12" t="s">
        <v>138</v>
      </c>
      <c r="C23" s="4" t="s">
        <v>137</v>
      </c>
      <c r="D23" s="3">
        <v>8269000</v>
      </c>
      <c r="E23" s="3">
        <v>800000</v>
      </c>
      <c r="F23" s="3">
        <v>400000</v>
      </c>
      <c r="G23" s="3">
        <v>130000</v>
      </c>
      <c r="H23" s="3"/>
      <c r="I23" s="3">
        <f t="shared" si="0"/>
        <v>9599000</v>
      </c>
    </row>
    <row r="24" spans="1:9" x14ac:dyDescent="0.25">
      <c r="A24" s="6" t="s">
        <v>136</v>
      </c>
      <c r="B24" s="13" t="s">
        <v>135</v>
      </c>
      <c r="C24" s="4" t="s">
        <v>134</v>
      </c>
      <c r="D24" s="3">
        <v>400000</v>
      </c>
      <c r="E24" s="3">
        <v>1530117</v>
      </c>
      <c r="F24" s="3"/>
      <c r="G24" s="3"/>
      <c r="H24" s="3"/>
      <c r="I24" s="3">
        <f t="shared" si="0"/>
        <v>1930117</v>
      </c>
    </row>
    <row r="25" spans="1:9" x14ac:dyDescent="0.25">
      <c r="A25" s="10" t="s">
        <v>133</v>
      </c>
      <c r="B25" s="9" t="s">
        <v>132</v>
      </c>
      <c r="C25" s="8" t="s">
        <v>131</v>
      </c>
      <c r="D25" s="7">
        <f>SUM(D22:D24)</f>
        <v>21013263</v>
      </c>
      <c r="E25" s="7">
        <f>SUM(E22:E24)</f>
        <v>2330117</v>
      </c>
      <c r="F25" s="7">
        <f>SUM(F23:F24)</f>
        <v>400000</v>
      </c>
      <c r="G25" s="7">
        <f>SUM(G23:G24)</f>
        <v>130000</v>
      </c>
      <c r="H25" s="7"/>
      <c r="I25" s="7">
        <f t="shared" si="0"/>
        <v>23873380</v>
      </c>
    </row>
    <row r="26" spans="1:9" x14ac:dyDescent="0.25">
      <c r="A26" s="10" t="s">
        <v>130</v>
      </c>
      <c r="B26" s="9" t="s">
        <v>129</v>
      </c>
      <c r="C26" s="8" t="s">
        <v>128</v>
      </c>
      <c r="D26" s="7">
        <f>D21+D25</f>
        <v>70102247</v>
      </c>
      <c r="E26" s="7">
        <f>E21+E25</f>
        <v>75681528</v>
      </c>
      <c r="F26" s="7">
        <f>F21+F25</f>
        <v>63222477</v>
      </c>
      <c r="G26" s="7">
        <f>G21+G25</f>
        <v>19469526</v>
      </c>
      <c r="H26" s="7">
        <f>SUM(H21:H25)</f>
        <v>8725562</v>
      </c>
      <c r="I26" s="7">
        <f t="shared" si="0"/>
        <v>237201340</v>
      </c>
    </row>
    <row r="27" spans="1:9" x14ac:dyDescent="0.25">
      <c r="A27" s="10" t="s">
        <v>127</v>
      </c>
      <c r="B27" s="9" t="s">
        <v>126</v>
      </c>
      <c r="C27" s="8" t="s">
        <v>125</v>
      </c>
      <c r="D27" s="7">
        <v>8598117</v>
      </c>
      <c r="E27" s="7">
        <v>15246417</v>
      </c>
      <c r="F27" s="7">
        <v>12328383</v>
      </c>
      <c r="G27" s="7">
        <v>3796558</v>
      </c>
      <c r="H27" s="7">
        <v>1701485</v>
      </c>
      <c r="I27" s="7">
        <f t="shared" si="0"/>
        <v>41670960</v>
      </c>
    </row>
    <row r="28" spans="1:9" x14ac:dyDescent="0.25">
      <c r="A28" s="6" t="s">
        <v>124</v>
      </c>
      <c r="B28" s="12" t="s">
        <v>123</v>
      </c>
      <c r="C28" s="4" t="s">
        <v>122</v>
      </c>
      <c r="D28" s="3">
        <v>120000</v>
      </c>
      <c r="E28" s="3">
        <v>630000</v>
      </c>
      <c r="F28" s="3">
        <v>600000</v>
      </c>
      <c r="G28" s="3">
        <v>6105</v>
      </c>
      <c r="H28" s="3">
        <v>1224000</v>
      </c>
      <c r="I28" s="3">
        <f t="shared" si="0"/>
        <v>2580105</v>
      </c>
    </row>
    <row r="29" spans="1:9" x14ac:dyDescent="0.25">
      <c r="A29" s="6" t="s">
        <v>121</v>
      </c>
      <c r="B29" s="12" t="s">
        <v>120</v>
      </c>
      <c r="C29" s="4" t="s">
        <v>119</v>
      </c>
      <c r="D29" s="3">
        <v>17832730</v>
      </c>
      <c r="E29" s="3">
        <v>3120000</v>
      </c>
      <c r="F29" s="3">
        <v>2519077</v>
      </c>
      <c r="G29" s="3">
        <v>34135789</v>
      </c>
      <c r="H29" s="3">
        <v>94270</v>
      </c>
      <c r="I29" s="3">
        <f t="shared" si="0"/>
        <v>57701866</v>
      </c>
    </row>
    <row r="30" spans="1:9" x14ac:dyDescent="0.25">
      <c r="A30" s="6" t="s">
        <v>118</v>
      </c>
      <c r="B30" s="12" t="s">
        <v>117</v>
      </c>
      <c r="C30" s="4" t="s">
        <v>116</v>
      </c>
      <c r="D30" s="3"/>
      <c r="E30" s="3"/>
      <c r="F30" s="3"/>
      <c r="G30" s="3"/>
      <c r="H30" s="3"/>
      <c r="I30" s="3">
        <f t="shared" si="0"/>
        <v>0</v>
      </c>
    </row>
    <row r="31" spans="1:9" x14ac:dyDescent="0.25">
      <c r="A31" s="10" t="s">
        <v>115</v>
      </c>
      <c r="B31" s="9" t="s">
        <v>114</v>
      </c>
      <c r="C31" s="8" t="s">
        <v>113</v>
      </c>
      <c r="D31" s="7">
        <f>SUM(D28:D30)</f>
        <v>17952730</v>
      </c>
      <c r="E31" s="7">
        <f>SUM(E28:E30)</f>
        <v>3750000</v>
      </c>
      <c r="F31" s="7">
        <f>SUM(F28:F30)</f>
        <v>3119077</v>
      </c>
      <c r="G31" s="7">
        <f>SUM(G28:G30)</f>
        <v>34141894</v>
      </c>
      <c r="H31" s="7">
        <f>SUM(H28:H30)</f>
        <v>1318270</v>
      </c>
      <c r="I31" s="7">
        <f t="shared" si="0"/>
        <v>60281971</v>
      </c>
    </row>
    <row r="32" spans="1:9" x14ac:dyDescent="0.25">
      <c r="A32" s="6" t="s">
        <v>112</v>
      </c>
      <c r="B32" s="12" t="s">
        <v>111</v>
      </c>
      <c r="C32" s="4" t="s">
        <v>110</v>
      </c>
      <c r="D32" s="3">
        <v>290000</v>
      </c>
      <c r="E32" s="3">
        <v>2000000</v>
      </c>
      <c r="F32" s="3">
        <v>60000</v>
      </c>
      <c r="G32" s="3"/>
      <c r="H32" s="3">
        <v>175000</v>
      </c>
      <c r="I32" s="3">
        <f t="shared" si="0"/>
        <v>2525000</v>
      </c>
    </row>
    <row r="33" spans="1:9" x14ac:dyDescent="0.25">
      <c r="A33" s="6" t="s">
        <v>109</v>
      </c>
      <c r="B33" s="12" t="s">
        <v>108</v>
      </c>
      <c r="C33" s="4" t="s">
        <v>107</v>
      </c>
      <c r="D33" s="3">
        <v>350000</v>
      </c>
      <c r="E33" s="3">
        <v>1200000</v>
      </c>
      <c r="F33" s="3">
        <v>210000</v>
      </c>
      <c r="G33" s="3">
        <v>107738</v>
      </c>
      <c r="H33" s="3"/>
      <c r="I33" s="3">
        <f t="shared" si="0"/>
        <v>1867738</v>
      </c>
    </row>
    <row r="34" spans="1:9" x14ac:dyDescent="0.25">
      <c r="A34" s="10" t="s">
        <v>106</v>
      </c>
      <c r="B34" s="9" t="s">
        <v>105</v>
      </c>
      <c r="C34" s="8" t="s">
        <v>104</v>
      </c>
      <c r="D34" s="7">
        <v>640000</v>
      </c>
      <c r="E34" s="7">
        <f>SUM(E32:E33)</f>
        <v>3200000</v>
      </c>
      <c r="F34" s="7">
        <f>SUM(F32:F33)</f>
        <v>270000</v>
      </c>
      <c r="G34" s="7">
        <f>SUM(G33)</f>
        <v>107738</v>
      </c>
      <c r="H34" s="7">
        <f>SUM(H32:H33)</f>
        <v>175000</v>
      </c>
      <c r="I34" s="7">
        <f t="shared" si="0"/>
        <v>4392738</v>
      </c>
    </row>
    <row r="35" spans="1:9" x14ac:dyDescent="0.25">
      <c r="A35" s="6" t="s">
        <v>103</v>
      </c>
      <c r="B35" s="12" t="s">
        <v>102</v>
      </c>
      <c r="C35" s="4" t="s">
        <v>101</v>
      </c>
      <c r="D35" s="3">
        <v>13660000</v>
      </c>
      <c r="E35" s="3">
        <v>2200000</v>
      </c>
      <c r="F35" s="3">
        <v>2367000</v>
      </c>
      <c r="G35" s="3">
        <v>3857689</v>
      </c>
      <c r="H35" s="3">
        <v>809924</v>
      </c>
      <c r="I35" s="3">
        <f t="shared" si="0"/>
        <v>22894613</v>
      </c>
    </row>
    <row r="36" spans="1:9" x14ac:dyDescent="0.25">
      <c r="A36" s="6" t="s">
        <v>100</v>
      </c>
      <c r="B36" s="12" t="s">
        <v>99</v>
      </c>
      <c r="C36" s="4" t="s">
        <v>98</v>
      </c>
      <c r="D36" s="3">
        <v>300000</v>
      </c>
      <c r="E36" s="3"/>
      <c r="F36" s="3"/>
      <c r="G36" s="3"/>
      <c r="H36" s="3"/>
      <c r="I36" s="3">
        <f t="shared" si="0"/>
        <v>300000</v>
      </c>
    </row>
    <row r="37" spans="1:9" x14ac:dyDescent="0.25">
      <c r="A37" s="6" t="s">
        <v>97</v>
      </c>
      <c r="B37" s="12" t="s">
        <v>96</v>
      </c>
      <c r="C37" s="4" t="s">
        <v>95</v>
      </c>
      <c r="D37" s="3">
        <v>1717000</v>
      </c>
      <c r="E37" s="3">
        <v>100000</v>
      </c>
      <c r="F37" s="3"/>
      <c r="G37" s="3"/>
      <c r="H37" s="3"/>
      <c r="I37" s="3">
        <f t="shared" si="0"/>
        <v>1817000</v>
      </c>
    </row>
    <row r="38" spans="1:9" x14ac:dyDescent="0.25">
      <c r="A38" s="6" t="s">
        <v>94</v>
      </c>
      <c r="B38" s="12" t="s">
        <v>93</v>
      </c>
      <c r="C38" s="4" t="s">
        <v>92</v>
      </c>
      <c r="D38" s="3">
        <v>9697447</v>
      </c>
      <c r="E38" s="3">
        <v>300000</v>
      </c>
      <c r="F38" s="3">
        <v>215010</v>
      </c>
      <c r="G38" s="3">
        <v>120000</v>
      </c>
      <c r="H38" s="3">
        <v>10000</v>
      </c>
      <c r="I38" s="3">
        <f t="shared" si="0"/>
        <v>10342457</v>
      </c>
    </row>
    <row r="39" spans="1:9" x14ac:dyDescent="0.25">
      <c r="A39" s="6" t="s">
        <v>91</v>
      </c>
      <c r="B39" s="14" t="s">
        <v>90</v>
      </c>
      <c r="C39" s="4" t="s">
        <v>89</v>
      </c>
      <c r="D39" s="3">
        <v>3100000</v>
      </c>
      <c r="E39" s="3">
        <v>1200000</v>
      </c>
      <c r="F39" s="3"/>
      <c r="G39" s="3"/>
      <c r="H39" s="3"/>
      <c r="I39" s="3">
        <f t="shared" si="0"/>
        <v>4300000</v>
      </c>
    </row>
    <row r="40" spans="1:9" x14ac:dyDescent="0.25">
      <c r="A40" s="6" t="s">
        <v>88</v>
      </c>
      <c r="B40" s="13" t="s">
        <v>87</v>
      </c>
      <c r="C40" s="4" t="s">
        <v>86</v>
      </c>
      <c r="D40" s="3">
        <v>2832000</v>
      </c>
      <c r="E40" s="3">
        <v>3330000</v>
      </c>
      <c r="F40" s="3">
        <v>700000</v>
      </c>
      <c r="G40" s="3">
        <v>8000</v>
      </c>
      <c r="H40" s="3">
        <v>10000</v>
      </c>
      <c r="I40" s="3">
        <f t="shared" ref="I40:I71" si="1">SUM(D40:H40)</f>
        <v>6880000</v>
      </c>
    </row>
    <row r="41" spans="1:9" x14ac:dyDescent="0.25">
      <c r="A41" s="6" t="s">
        <v>85</v>
      </c>
      <c r="B41" s="12" t="s">
        <v>84</v>
      </c>
      <c r="C41" s="4" t="s">
        <v>83</v>
      </c>
      <c r="D41" s="3">
        <v>43704553</v>
      </c>
      <c r="E41" s="3">
        <v>6922000</v>
      </c>
      <c r="F41" s="3">
        <v>1099490</v>
      </c>
      <c r="G41" s="3">
        <v>880402</v>
      </c>
      <c r="H41" s="3">
        <v>105000</v>
      </c>
      <c r="I41" s="3">
        <f t="shared" si="1"/>
        <v>52711445</v>
      </c>
    </row>
    <row r="42" spans="1:9" x14ac:dyDescent="0.25">
      <c r="A42" s="10" t="s">
        <v>82</v>
      </c>
      <c r="B42" s="9" t="s">
        <v>81</v>
      </c>
      <c r="C42" s="8" t="s">
        <v>80</v>
      </c>
      <c r="D42" s="7">
        <f>SUM(D35:D41)</f>
        <v>75011000</v>
      </c>
      <c r="E42" s="7">
        <f>SUM(E35:E41)</f>
        <v>14052000</v>
      </c>
      <c r="F42" s="7">
        <f>SUM(F35:F41)</f>
        <v>4381500</v>
      </c>
      <c r="G42" s="7">
        <f>SUM(G35:G41)</f>
        <v>4866091</v>
      </c>
      <c r="H42" s="7">
        <f>SUM(H35:H41)</f>
        <v>934924</v>
      </c>
      <c r="I42" s="7">
        <f t="shared" si="1"/>
        <v>99245515</v>
      </c>
    </row>
    <row r="43" spans="1:9" x14ac:dyDescent="0.25">
      <c r="A43" s="6" t="s">
        <v>79</v>
      </c>
      <c r="B43" s="12" t="s">
        <v>78</v>
      </c>
      <c r="C43" s="4" t="s">
        <v>77</v>
      </c>
      <c r="D43" s="3"/>
      <c r="E43" s="3">
        <v>50000</v>
      </c>
      <c r="F43" s="3">
        <v>100000</v>
      </c>
      <c r="G43" s="3"/>
      <c r="H43" s="3">
        <v>10000</v>
      </c>
      <c r="I43" s="3">
        <f t="shared" si="1"/>
        <v>160000</v>
      </c>
    </row>
    <row r="44" spans="1:9" x14ac:dyDescent="0.25">
      <c r="A44" s="6" t="s">
        <v>76</v>
      </c>
      <c r="B44" s="12" t="s">
        <v>75</v>
      </c>
      <c r="C44" s="4" t="s">
        <v>74</v>
      </c>
      <c r="D44" s="3"/>
      <c r="E44" s="3"/>
      <c r="F44" s="3"/>
      <c r="G44" s="3"/>
      <c r="H44" s="3"/>
      <c r="I44" s="3">
        <f t="shared" si="1"/>
        <v>0</v>
      </c>
    </row>
    <row r="45" spans="1:9" x14ac:dyDescent="0.25">
      <c r="A45" s="10" t="s">
        <v>73</v>
      </c>
      <c r="B45" s="9" t="s">
        <v>72</v>
      </c>
      <c r="C45" s="8" t="s">
        <v>71</v>
      </c>
      <c r="D45" s="7"/>
      <c r="E45" s="7">
        <f>SUM(E43:E44)</f>
        <v>50000</v>
      </c>
      <c r="F45" s="7">
        <f>SUM(F43:F44)</f>
        <v>100000</v>
      </c>
      <c r="G45" s="7"/>
      <c r="H45" s="7">
        <f>SUM(H43:H44)</f>
        <v>10000</v>
      </c>
      <c r="I45" s="7">
        <f t="shared" si="1"/>
        <v>160000</v>
      </c>
    </row>
    <row r="46" spans="1:9" x14ac:dyDescent="0.25">
      <c r="A46" s="6" t="s">
        <v>70</v>
      </c>
      <c r="B46" s="12" t="s">
        <v>69</v>
      </c>
      <c r="C46" s="4" t="s">
        <v>68</v>
      </c>
      <c r="D46" s="3">
        <v>21004644</v>
      </c>
      <c r="E46" s="3">
        <v>3969000</v>
      </c>
      <c r="F46" s="3">
        <v>1732590</v>
      </c>
      <c r="G46" s="3">
        <v>7618748</v>
      </c>
      <c r="H46" s="3">
        <v>247360</v>
      </c>
      <c r="I46" s="3">
        <f t="shared" si="1"/>
        <v>34572342</v>
      </c>
    </row>
    <row r="47" spans="1:9" x14ac:dyDescent="0.25">
      <c r="A47" s="6" t="s">
        <v>67</v>
      </c>
      <c r="B47" s="12" t="s">
        <v>66</v>
      </c>
      <c r="C47" s="4" t="s">
        <v>65</v>
      </c>
      <c r="D47" s="3">
        <v>13835000</v>
      </c>
      <c r="E47" s="3">
        <v>247000</v>
      </c>
      <c r="F47" s="3"/>
      <c r="G47" s="3">
        <v>7138000</v>
      </c>
      <c r="H47" s="3"/>
      <c r="I47" s="3">
        <f t="shared" si="1"/>
        <v>21220000</v>
      </c>
    </row>
    <row r="48" spans="1:9" x14ac:dyDescent="0.25">
      <c r="A48" s="6" t="s">
        <v>64</v>
      </c>
      <c r="B48" s="12" t="s">
        <v>63</v>
      </c>
      <c r="C48" s="4" t="s">
        <v>62</v>
      </c>
      <c r="D48" s="3"/>
      <c r="E48" s="3"/>
      <c r="F48" s="3"/>
      <c r="G48" s="3"/>
      <c r="H48" s="3"/>
      <c r="I48" s="3">
        <f t="shared" si="1"/>
        <v>0</v>
      </c>
    </row>
    <row r="49" spans="1:9" x14ac:dyDescent="0.25">
      <c r="A49" s="6" t="s">
        <v>61</v>
      </c>
      <c r="B49" s="12" t="s">
        <v>60</v>
      </c>
      <c r="C49" s="4" t="s">
        <v>59</v>
      </c>
      <c r="D49" s="3"/>
      <c r="E49" s="3"/>
      <c r="F49" s="3"/>
      <c r="G49" s="3"/>
      <c r="H49" s="3"/>
      <c r="I49" s="3">
        <f t="shared" si="1"/>
        <v>0</v>
      </c>
    </row>
    <row r="50" spans="1:9" x14ac:dyDescent="0.25">
      <c r="A50" s="6" t="s">
        <v>58</v>
      </c>
      <c r="B50" s="12" t="s">
        <v>57</v>
      </c>
      <c r="C50" s="4" t="s">
        <v>56</v>
      </c>
      <c r="D50" s="3">
        <v>1080000</v>
      </c>
      <c r="E50" s="3">
        <v>38490</v>
      </c>
      <c r="F50" s="3">
        <v>55500</v>
      </c>
      <c r="G50" s="3">
        <v>22500</v>
      </c>
      <c r="H50" s="3">
        <v>5000</v>
      </c>
      <c r="I50" s="3">
        <f t="shared" si="1"/>
        <v>1201490</v>
      </c>
    </row>
    <row r="51" spans="1:9" x14ac:dyDescent="0.25">
      <c r="A51" s="10" t="s">
        <v>55</v>
      </c>
      <c r="B51" s="9" t="s">
        <v>54</v>
      </c>
      <c r="C51" s="8" t="s">
        <v>53</v>
      </c>
      <c r="D51" s="7">
        <f>SUM(D46:D50)</f>
        <v>35919644</v>
      </c>
      <c r="E51" s="7">
        <f>SUM(E46:E50)</f>
        <v>4254490</v>
      </c>
      <c r="F51" s="7">
        <f>SUM(F46:F50)</f>
        <v>1788090</v>
      </c>
      <c r="G51" s="7">
        <f>SUM(G46:G50)</f>
        <v>14779248</v>
      </c>
      <c r="H51" s="7">
        <f>SUM(H46:H50)</f>
        <v>252360</v>
      </c>
      <c r="I51" s="7">
        <f t="shared" si="1"/>
        <v>56993832</v>
      </c>
    </row>
    <row r="52" spans="1:9" x14ac:dyDescent="0.25">
      <c r="A52" s="10" t="s">
        <v>52</v>
      </c>
      <c r="B52" s="9" t="s">
        <v>51</v>
      </c>
      <c r="C52" s="8" t="s">
        <v>50</v>
      </c>
      <c r="D52" s="7">
        <f>D31+D34+D42+D45+D51</f>
        <v>129523374</v>
      </c>
      <c r="E52" s="7">
        <f>E31+E34+E42+E45+E51</f>
        <v>25306490</v>
      </c>
      <c r="F52" s="7">
        <f>F31+F34+F42+F45+F51</f>
        <v>9658667</v>
      </c>
      <c r="G52" s="7">
        <f>G31+G34+G42+G51</f>
        <v>53894971</v>
      </c>
      <c r="H52" s="7">
        <f>H51+H45+H42+H31+H34</f>
        <v>2690554</v>
      </c>
      <c r="I52" s="7">
        <f t="shared" si="1"/>
        <v>221074056</v>
      </c>
    </row>
    <row r="53" spans="1:9" x14ac:dyDescent="0.25">
      <c r="A53" s="6" t="s">
        <v>49</v>
      </c>
      <c r="B53" s="5" t="s">
        <v>48</v>
      </c>
      <c r="C53" s="4" t="s">
        <v>47</v>
      </c>
      <c r="D53" s="3"/>
      <c r="E53" s="3"/>
      <c r="F53" s="3"/>
      <c r="G53" s="3"/>
      <c r="H53" s="3"/>
      <c r="I53" s="3">
        <f t="shared" si="1"/>
        <v>0</v>
      </c>
    </row>
    <row r="54" spans="1:9" x14ac:dyDescent="0.25">
      <c r="A54" s="6" t="s">
        <v>46</v>
      </c>
      <c r="B54" s="5" t="s">
        <v>45</v>
      </c>
      <c r="C54" s="4" t="s">
        <v>44</v>
      </c>
      <c r="D54" s="3"/>
      <c r="E54" s="3">
        <f>SUM(D54)</f>
        <v>0</v>
      </c>
      <c r="F54" s="3"/>
      <c r="G54" s="3"/>
      <c r="H54" s="3"/>
      <c r="I54" s="3">
        <f t="shared" si="1"/>
        <v>0</v>
      </c>
    </row>
    <row r="55" spans="1:9" x14ac:dyDescent="0.25">
      <c r="A55" s="6" t="s">
        <v>43</v>
      </c>
      <c r="B55" s="11" t="s">
        <v>42</v>
      </c>
      <c r="C55" s="4" t="s">
        <v>41</v>
      </c>
      <c r="D55" s="3"/>
      <c r="E55" s="3">
        <v>3000000</v>
      </c>
      <c r="F55" s="3"/>
      <c r="G55" s="3"/>
      <c r="H55" s="3"/>
      <c r="I55" s="3">
        <f t="shared" si="1"/>
        <v>3000000</v>
      </c>
    </row>
    <row r="56" spans="1:9" x14ac:dyDescent="0.25">
      <c r="A56" s="6" t="s">
        <v>40</v>
      </c>
      <c r="B56" s="11" t="s">
        <v>39</v>
      </c>
      <c r="C56" s="4" t="s">
        <v>38</v>
      </c>
      <c r="D56" s="3"/>
      <c r="E56" s="3"/>
      <c r="F56" s="3"/>
      <c r="G56" s="3"/>
      <c r="H56" s="3"/>
      <c r="I56" s="3">
        <f t="shared" si="1"/>
        <v>0</v>
      </c>
    </row>
    <row r="57" spans="1:9" x14ac:dyDescent="0.25">
      <c r="A57" s="6" t="s">
        <v>37</v>
      </c>
      <c r="B57" s="11" t="s">
        <v>36</v>
      </c>
      <c r="C57" s="4" t="s">
        <v>35</v>
      </c>
      <c r="D57" s="3"/>
      <c r="E57" s="3"/>
      <c r="F57" s="3"/>
      <c r="G57" s="3"/>
      <c r="H57" s="3"/>
      <c r="I57" s="3">
        <f t="shared" si="1"/>
        <v>0</v>
      </c>
    </row>
    <row r="58" spans="1:9" x14ac:dyDescent="0.25">
      <c r="A58" s="6" t="s">
        <v>34</v>
      </c>
      <c r="B58" s="5" t="s">
        <v>33</v>
      </c>
      <c r="C58" s="4" t="s">
        <v>32</v>
      </c>
      <c r="D58" s="3"/>
      <c r="E58" s="3"/>
      <c r="F58" s="3"/>
      <c r="G58" s="3"/>
      <c r="H58" s="3"/>
      <c r="I58" s="3">
        <f t="shared" si="1"/>
        <v>0</v>
      </c>
    </row>
    <row r="59" spans="1:9" x14ac:dyDescent="0.25">
      <c r="A59" s="6" t="s">
        <v>31</v>
      </c>
      <c r="B59" s="5" t="s">
        <v>30</v>
      </c>
      <c r="C59" s="4" t="s">
        <v>29</v>
      </c>
      <c r="D59" s="3"/>
      <c r="E59" s="3"/>
      <c r="F59" s="3"/>
      <c r="G59" s="3"/>
      <c r="H59" s="3"/>
      <c r="I59" s="3">
        <f t="shared" si="1"/>
        <v>0</v>
      </c>
    </row>
    <row r="60" spans="1:9" x14ac:dyDescent="0.25">
      <c r="A60" s="6" t="s">
        <v>28</v>
      </c>
      <c r="B60" s="5" t="s">
        <v>27</v>
      </c>
      <c r="C60" s="4" t="s">
        <v>26</v>
      </c>
      <c r="D60" s="3">
        <v>23206815</v>
      </c>
      <c r="E60" s="3"/>
      <c r="F60" s="3"/>
      <c r="G60" s="3"/>
      <c r="H60" s="3"/>
      <c r="I60" s="3">
        <f t="shared" si="1"/>
        <v>23206815</v>
      </c>
    </row>
    <row r="61" spans="1:9" x14ac:dyDescent="0.25">
      <c r="A61" s="10" t="s">
        <v>25</v>
      </c>
      <c r="B61" s="9" t="s">
        <v>24</v>
      </c>
      <c r="C61" s="8" t="s">
        <v>23</v>
      </c>
      <c r="D61" s="7">
        <f>SUM(D60)</f>
        <v>23206815</v>
      </c>
      <c r="E61" s="7">
        <f>SUM(E53:E60)</f>
        <v>3000000</v>
      </c>
      <c r="F61" s="7"/>
      <c r="G61" s="7"/>
      <c r="H61" s="7"/>
      <c r="I61" s="7">
        <f t="shared" si="1"/>
        <v>26206815</v>
      </c>
    </row>
    <row r="62" spans="1:9" x14ac:dyDescent="0.25">
      <c r="A62" s="6" t="s">
        <v>22</v>
      </c>
      <c r="B62" s="5" t="s">
        <v>21</v>
      </c>
      <c r="C62" s="4" t="s">
        <v>20</v>
      </c>
      <c r="D62" s="3"/>
      <c r="E62" s="3"/>
      <c r="F62" s="3"/>
      <c r="G62" s="3"/>
      <c r="H62" s="3"/>
      <c r="I62" s="3">
        <f t="shared" si="1"/>
        <v>0</v>
      </c>
    </row>
    <row r="63" spans="1:9" x14ac:dyDescent="0.25">
      <c r="A63" s="6">
        <v>56</v>
      </c>
      <c r="B63" s="5" t="s">
        <v>19</v>
      </c>
      <c r="C63" s="4" t="s">
        <v>18</v>
      </c>
      <c r="D63" s="3">
        <v>2051017</v>
      </c>
      <c r="E63" s="3"/>
      <c r="F63" s="3"/>
      <c r="G63" s="3"/>
      <c r="H63" s="3"/>
      <c r="I63" s="3">
        <f t="shared" si="1"/>
        <v>2051017</v>
      </c>
    </row>
    <row r="64" spans="1:9" x14ac:dyDescent="0.25">
      <c r="A64" s="6">
        <v>57</v>
      </c>
      <c r="B64" s="5" t="s">
        <v>17</v>
      </c>
      <c r="C64" s="4" t="s">
        <v>16</v>
      </c>
      <c r="D64" s="3"/>
      <c r="E64" s="3"/>
      <c r="F64" s="3"/>
      <c r="G64" s="3"/>
      <c r="H64" s="3"/>
      <c r="I64" s="3">
        <f t="shared" si="1"/>
        <v>0</v>
      </c>
    </row>
    <row r="65" spans="1:9" x14ac:dyDescent="0.25">
      <c r="A65" s="6">
        <v>58</v>
      </c>
      <c r="B65" s="5" t="s">
        <v>15</v>
      </c>
      <c r="C65" s="4" t="s">
        <v>14</v>
      </c>
      <c r="D65" s="3"/>
      <c r="E65" s="3"/>
      <c r="F65" s="3"/>
      <c r="G65" s="3"/>
      <c r="H65" s="3"/>
      <c r="I65" s="3">
        <f t="shared" si="1"/>
        <v>0</v>
      </c>
    </row>
    <row r="66" spans="1:9" x14ac:dyDescent="0.25">
      <c r="A66" s="10">
        <v>59</v>
      </c>
      <c r="B66" s="9" t="s">
        <v>13</v>
      </c>
      <c r="C66" s="8" t="s">
        <v>12</v>
      </c>
      <c r="D66" s="7">
        <f>SUM(D63:D65)</f>
        <v>2051017</v>
      </c>
      <c r="E66" s="7"/>
      <c r="F66" s="7"/>
      <c r="G66" s="7"/>
      <c r="H66" s="7"/>
      <c r="I66" s="7">
        <f t="shared" si="1"/>
        <v>2051017</v>
      </c>
    </row>
    <row r="67" spans="1:9" x14ac:dyDescent="0.25">
      <c r="A67" s="6">
        <v>60</v>
      </c>
      <c r="B67" s="5" t="s">
        <v>11</v>
      </c>
      <c r="C67" s="4" t="s">
        <v>10</v>
      </c>
      <c r="D67" s="3"/>
      <c r="E67" s="3"/>
      <c r="F67" s="3"/>
      <c r="G67" s="3"/>
      <c r="H67" s="3"/>
      <c r="I67" s="3">
        <f t="shared" si="1"/>
        <v>0</v>
      </c>
    </row>
    <row r="68" spans="1:9" x14ac:dyDescent="0.25">
      <c r="A68" s="6">
        <v>61</v>
      </c>
      <c r="B68" s="5" t="s">
        <v>9</v>
      </c>
      <c r="C68" s="4" t="s">
        <v>8</v>
      </c>
      <c r="D68" s="3"/>
      <c r="E68" s="3"/>
      <c r="F68" s="3"/>
      <c r="G68" s="3"/>
      <c r="H68" s="3"/>
      <c r="I68" s="3">
        <f t="shared" si="1"/>
        <v>0</v>
      </c>
    </row>
    <row r="69" spans="1:9" ht="30" x14ac:dyDescent="0.25">
      <c r="A69" s="6">
        <v>62</v>
      </c>
      <c r="B69" s="5" t="s">
        <v>7</v>
      </c>
      <c r="C69" s="4" t="s">
        <v>6</v>
      </c>
      <c r="D69" s="3"/>
      <c r="E69" s="3"/>
      <c r="F69" s="3"/>
      <c r="G69" s="3"/>
      <c r="H69" s="3"/>
      <c r="I69" s="3">
        <f t="shared" si="1"/>
        <v>0</v>
      </c>
    </row>
    <row r="70" spans="1:9" x14ac:dyDescent="0.25">
      <c r="A70" s="6">
        <v>63</v>
      </c>
      <c r="B70" s="5" t="s">
        <v>5</v>
      </c>
      <c r="C70" s="4" t="s">
        <v>4</v>
      </c>
      <c r="D70" s="3">
        <v>8143197</v>
      </c>
      <c r="E70" s="3"/>
      <c r="F70" s="3"/>
      <c r="G70" s="3"/>
      <c r="H70" s="3"/>
      <c r="I70" s="3">
        <f t="shared" si="1"/>
        <v>8143197</v>
      </c>
    </row>
    <row r="71" spans="1:9" x14ac:dyDescent="0.25">
      <c r="A71" s="6">
        <v>64</v>
      </c>
      <c r="B71" s="5" t="s">
        <v>3</v>
      </c>
      <c r="C71" s="4" t="s">
        <v>2</v>
      </c>
      <c r="D71" s="3"/>
      <c r="E71" s="3"/>
      <c r="F71" s="3"/>
      <c r="G71" s="3"/>
      <c r="H71" s="3"/>
      <c r="I71" s="3">
        <f t="shared" si="1"/>
        <v>0</v>
      </c>
    </row>
    <row r="72" spans="1:9" x14ac:dyDescent="0.25">
      <c r="A72" s="6">
        <v>65</v>
      </c>
      <c r="B72" s="5" t="s">
        <v>1</v>
      </c>
      <c r="C72" s="4" t="s">
        <v>0</v>
      </c>
      <c r="D72" s="3"/>
      <c r="E72" s="3"/>
      <c r="F72" s="3"/>
      <c r="G72" s="3"/>
      <c r="H72" s="3"/>
      <c r="I72" s="3">
        <f t="shared" ref="I72" si="2">SUM(D72:H72)</f>
        <v>0</v>
      </c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25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25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25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25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25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25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25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1"/>
    </row>
  </sheetData>
  <mergeCells count="12">
    <mergeCell ref="I5:I6"/>
    <mergeCell ref="A4:I4"/>
    <mergeCell ref="F1:I1"/>
    <mergeCell ref="A2:I3"/>
    <mergeCell ref="E5:E6"/>
    <mergeCell ref="F5:F6"/>
    <mergeCell ref="G5:G6"/>
    <mergeCell ref="H5:H6"/>
    <mergeCell ref="A5:A6"/>
    <mergeCell ref="B5:B6"/>
    <mergeCell ref="C5:C6"/>
    <mergeCell ref="D5:D6"/>
  </mergeCells>
  <pageMargins left="0.70866141732283472" right="0.70866141732283472" top="0.74803149606299213" bottom="0.74803149606299213" header="0.31496062992125984" footer="0.31496062992125984"/>
  <pageSetup paperSize="9" scale="4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F1" sqref="F1:I1"/>
    </sheetView>
  </sheetViews>
  <sheetFormatPr defaultRowHeight="15" x14ac:dyDescent="0.25"/>
  <cols>
    <col min="2" max="2" width="104.28515625" customWidth="1"/>
    <col min="3" max="3" width="9.140625" customWidth="1"/>
    <col min="4" max="4" width="18.5703125" bestFit="1" customWidth="1"/>
    <col min="5" max="6" width="18.7109375" customWidth="1"/>
    <col min="7" max="8" width="16.7109375" customWidth="1"/>
    <col min="9" max="9" width="20.5703125" customWidth="1"/>
  </cols>
  <sheetData>
    <row r="1" spans="1:9" ht="17.25" x14ac:dyDescent="0.3">
      <c r="F1" s="44" t="s">
        <v>329</v>
      </c>
      <c r="G1" s="44"/>
      <c r="H1" s="44"/>
      <c r="I1" s="44"/>
    </row>
    <row r="2" spans="1:9" x14ac:dyDescent="0.25">
      <c r="A2" s="54" t="s">
        <v>204</v>
      </c>
      <c r="B2" s="54"/>
      <c r="C2" s="54"/>
      <c r="D2" s="54"/>
      <c r="E2" s="54"/>
      <c r="F2" s="54"/>
      <c r="G2" s="54"/>
      <c r="H2" s="54"/>
      <c r="I2" s="54"/>
    </row>
    <row r="3" spans="1:9" x14ac:dyDescent="0.25">
      <c r="A3" s="54"/>
      <c r="B3" s="54"/>
      <c r="C3" s="54"/>
      <c r="D3" s="54"/>
      <c r="E3" s="54"/>
      <c r="F3" s="54"/>
      <c r="G3" s="54"/>
      <c r="H3" s="54"/>
      <c r="I3" s="54"/>
    </row>
    <row r="4" spans="1:9" ht="17.25" x14ac:dyDescent="0.3">
      <c r="A4" s="19"/>
    </row>
    <row r="5" spans="1:9" x14ac:dyDescent="0.25">
      <c r="A5" s="48" t="s">
        <v>202</v>
      </c>
      <c r="B5" s="50" t="s">
        <v>201</v>
      </c>
      <c r="C5" s="52" t="s">
        <v>200</v>
      </c>
      <c r="D5" s="40" t="s">
        <v>199</v>
      </c>
      <c r="E5" s="46" t="s">
        <v>198</v>
      </c>
      <c r="F5" s="46" t="s">
        <v>197</v>
      </c>
      <c r="G5" s="46" t="s">
        <v>196</v>
      </c>
      <c r="H5" s="46" t="s">
        <v>195</v>
      </c>
      <c r="I5" s="40" t="s">
        <v>194</v>
      </c>
    </row>
    <row r="6" spans="1:9" x14ac:dyDescent="0.25">
      <c r="A6" s="49"/>
      <c r="B6" s="51"/>
      <c r="C6" s="53"/>
      <c r="D6" s="41"/>
      <c r="E6" s="47"/>
      <c r="F6" s="47"/>
      <c r="G6" s="47"/>
      <c r="H6" s="47"/>
      <c r="I6" s="41"/>
    </row>
    <row r="7" spans="1:9" x14ac:dyDescent="0.25">
      <c r="A7" s="18" t="s">
        <v>193</v>
      </c>
      <c r="B7" s="17" t="s">
        <v>192</v>
      </c>
      <c r="C7" s="17" t="s">
        <v>191</v>
      </c>
      <c r="D7" s="16" t="s">
        <v>190</v>
      </c>
      <c r="E7" s="16" t="s">
        <v>189</v>
      </c>
      <c r="F7" s="16" t="s">
        <v>188</v>
      </c>
      <c r="G7" s="16" t="s">
        <v>187</v>
      </c>
      <c r="H7" s="16" t="s">
        <v>186</v>
      </c>
      <c r="I7" s="16" t="s">
        <v>185</v>
      </c>
    </row>
    <row r="8" spans="1:9" x14ac:dyDescent="0.25">
      <c r="A8" s="6">
        <v>66</v>
      </c>
      <c r="B8" s="5" t="s">
        <v>205</v>
      </c>
      <c r="C8" s="4" t="s">
        <v>206</v>
      </c>
      <c r="D8" s="3"/>
      <c r="E8" s="3"/>
      <c r="F8" s="3"/>
      <c r="G8" s="3"/>
      <c r="H8" s="3"/>
      <c r="I8" s="3">
        <f>SUM(D8:H8)</f>
        <v>0</v>
      </c>
    </row>
    <row r="9" spans="1:9" x14ac:dyDescent="0.25">
      <c r="A9" s="6">
        <v>67</v>
      </c>
      <c r="B9" s="20" t="s">
        <v>207</v>
      </c>
      <c r="C9" s="4" t="s">
        <v>208</v>
      </c>
      <c r="D9" s="3"/>
      <c r="E9" s="3"/>
      <c r="F9" s="3"/>
      <c r="G9" s="3"/>
      <c r="H9" s="3"/>
      <c r="I9" s="3">
        <f t="shared" ref="I9:I67" si="0">SUM(D9:H9)</f>
        <v>0</v>
      </c>
    </row>
    <row r="10" spans="1:9" x14ac:dyDescent="0.25">
      <c r="A10" s="6">
        <v>68</v>
      </c>
      <c r="B10" s="5" t="s">
        <v>209</v>
      </c>
      <c r="C10" s="4" t="s">
        <v>210</v>
      </c>
      <c r="D10" s="3"/>
      <c r="E10" s="3"/>
      <c r="F10" s="3"/>
      <c r="G10" s="3"/>
      <c r="H10" s="3"/>
      <c r="I10" s="3">
        <f t="shared" si="0"/>
        <v>0</v>
      </c>
    </row>
    <row r="11" spans="1:9" x14ac:dyDescent="0.25">
      <c r="A11" s="6">
        <v>69</v>
      </c>
      <c r="B11" s="5" t="s">
        <v>211</v>
      </c>
      <c r="C11" s="4" t="s">
        <v>212</v>
      </c>
      <c r="D11" s="3">
        <v>14000000</v>
      </c>
      <c r="E11" s="3">
        <v>19510</v>
      </c>
      <c r="F11" s="3"/>
      <c r="G11" s="3"/>
      <c r="H11" s="3"/>
      <c r="I11" s="3">
        <f t="shared" si="0"/>
        <v>14019510</v>
      </c>
    </row>
    <row r="12" spans="1:9" x14ac:dyDescent="0.25">
      <c r="A12" s="6">
        <v>70</v>
      </c>
      <c r="B12" s="20" t="s">
        <v>213</v>
      </c>
      <c r="C12" s="4" t="s">
        <v>214</v>
      </c>
      <c r="D12" s="3">
        <v>55037496</v>
      </c>
      <c r="E12" s="3"/>
      <c r="F12" s="3"/>
      <c r="G12" s="3"/>
      <c r="H12" s="3"/>
      <c r="I12" s="3">
        <f t="shared" si="0"/>
        <v>55037496</v>
      </c>
    </row>
    <row r="13" spans="1:9" x14ac:dyDescent="0.25">
      <c r="A13" s="10">
        <v>71</v>
      </c>
      <c r="B13" s="9" t="s">
        <v>215</v>
      </c>
      <c r="C13" s="8" t="s">
        <v>216</v>
      </c>
      <c r="D13" s="7">
        <v>79231710</v>
      </c>
      <c r="E13" s="7">
        <f>SUM(E11:E12)</f>
        <v>19510</v>
      </c>
      <c r="F13" s="7"/>
      <c r="G13" s="7"/>
      <c r="H13" s="7"/>
      <c r="I13" s="7">
        <f t="shared" si="0"/>
        <v>79251220</v>
      </c>
    </row>
    <row r="14" spans="1:9" x14ac:dyDescent="0.25">
      <c r="A14" s="6">
        <v>72</v>
      </c>
      <c r="B14" s="21" t="s">
        <v>217</v>
      </c>
      <c r="C14" s="4" t="s">
        <v>218</v>
      </c>
      <c r="D14" s="3"/>
      <c r="E14" s="3"/>
      <c r="F14" s="3"/>
      <c r="G14" s="3">
        <v>97200</v>
      </c>
      <c r="H14" s="3"/>
      <c r="I14" s="3">
        <f t="shared" si="0"/>
        <v>97200</v>
      </c>
    </row>
    <row r="15" spans="1:9" x14ac:dyDescent="0.25">
      <c r="A15" s="6">
        <v>73</v>
      </c>
      <c r="B15" s="21" t="s">
        <v>219</v>
      </c>
      <c r="C15" s="4" t="s">
        <v>220</v>
      </c>
      <c r="D15" s="3">
        <v>79968503</v>
      </c>
      <c r="E15" s="3"/>
      <c r="F15" s="3"/>
      <c r="G15" s="3"/>
      <c r="H15" s="3"/>
      <c r="I15" s="3">
        <f t="shared" si="0"/>
        <v>79968503</v>
      </c>
    </row>
    <row r="16" spans="1:9" x14ac:dyDescent="0.25">
      <c r="A16" s="6">
        <v>74</v>
      </c>
      <c r="B16" s="21" t="s">
        <v>221</v>
      </c>
      <c r="C16" s="4" t="s">
        <v>222</v>
      </c>
      <c r="D16" s="3"/>
      <c r="E16" s="3">
        <v>25000</v>
      </c>
      <c r="F16" s="3"/>
      <c r="G16" s="3"/>
      <c r="H16" s="3"/>
      <c r="I16" s="3">
        <f t="shared" si="0"/>
        <v>25000</v>
      </c>
    </row>
    <row r="17" spans="1:9" x14ac:dyDescent="0.25">
      <c r="A17" s="6">
        <v>75</v>
      </c>
      <c r="B17" s="21" t="s">
        <v>223</v>
      </c>
      <c r="C17" s="4" t="s">
        <v>224</v>
      </c>
      <c r="D17" s="3">
        <v>836200</v>
      </c>
      <c r="E17" s="3">
        <v>565000</v>
      </c>
      <c r="F17" s="3"/>
      <c r="G17" s="3">
        <v>475984</v>
      </c>
      <c r="H17" s="3">
        <v>120000</v>
      </c>
      <c r="I17" s="3">
        <f t="shared" si="0"/>
        <v>1997184</v>
      </c>
    </row>
    <row r="18" spans="1:9" x14ac:dyDescent="0.25">
      <c r="A18" s="6">
        <v>76</v>
      </c>
      <c r="B18" s="13" t="s">
        <v>225</v>
      </c>
      <c r="C18" s="4" t="s">
        <v>226</v>
      </c>
      <c r="D18" s="3"/>
      <c r="E18" s="3"/>
      <c r="F18" s="3"/>
      <c r="G18" s="3"/>
      <c r="H18" s="3"/>
      <c r="I18" s="3">
        <f t="shared" si="0"/>
        <v>0</v>
      </c>
    </row>
    <row r="19" spans="1:9" x14ac:dyDescent="0.25">
      <c r="A19" s="6">
        <v>77</v>
      </c>
      <c r="B19" s="13" t="s">
        <v>227</v>
      </c>
      <c r="C19" s="4" t="s">
        <v>228</v>
      </c>
      <c r="D19" s="3"/>
      <c r="E19" s="3"/>
      <c r="F19" s="3"/>
      <c r="G19" s="3"/>
      <c r="H19" s="3"/>
      <c r="I19" s="3">
        <f t="shared" si="0"/>
        <v>0</v>
      </c>
    </row>
    <row r="20" spans="1:9" x14ac:dyDescent="0.25">
      <c r="A20" s="6">
        <v>78</v>
      </c>
      <c r="B20" s="13" t="s">
        <v>229</v>
      </c>
      <c r="C20" s="4" t="s">
        <v>230</v>
      </c>
      <c r="D20" s="3">
        <v>18045297</v>
      </c>
      <c r="E20" s="3">
        <v>180000</v>
      </c>
      <c r="F20" s="3"/>
      <c r="G20" s="3">
        <v>161244</v>
      </c>
      <c r="H20" s="3">
        <v>85000</v>
      </c>
      <c r="I20" s="3">
        <f t="shared" si="0"/>
        <v>18471541</v>
      </c>
    </row>
    <row r="21" spans="1:9" x14ac:dyDescent="0.25">
      <c r="A21" s="10">
        <v>79</v>
      </c>
      <c r="B21" s="9" t="s">
        <v>231</v>
      </c>
      <c r="C21" s="8" t="s">
        <v>232</v>
      </c>
      <c r="D21" s="7">
        <f>SUM(D14:D20)</f>
        <v>98850000</v>
      </c>
      <c r="E21" s="7">
        <f>SUM(E14:E20)</f>
        <v>770000</v>
      </c>
      <c r="F21" s="7"/>
      <c r="G21" s="7">
        <f>SUM(G14:G20)</f>
        <v>734428</v>
      </c>
      <c r="H21" s="7">
        <f>SUM(H17:H20)</f>
        <v>205000</v>
      </c>
      <c r="I21" s="7">
        <f t="shared" si="0"/>
        <v>100559428</v>
      </c>
    </row>
    <row r="22" spans="1:9" x14ac:dyDescent="0.25">
      <c r="A22" s="6">
        <v>80</v>
      </c>
      <c r="B22" s="5" t="s">
        <v>233</v>
      </c>
      <c r="C22" s="4" t="s">
        <v>234</v>
      </c>
      <c r="D22" s="3">
        <v>10111473</v>
      </c>
      <c r="E22" s="3"/>
      <c r="F22" s="3"/>
      <c r="G22" s="3"/>
      <c r="H22" s="3"/>
      <c r="I22" s="3">
        <f t="shared" si="0"/>
        <v>10111473</v>
      </c>
    </row>
    <row r="23" spans="1:9" x14ac:dyDescent="0.25">
      <c r="A23" s="6">
        <v>81</v>
      </c>
      <c r="B23" s="5" t="s">
        <v>235</v>
      </c>
      <c r="C23" s="4" t="s">
        <v>236</v>
      </c>
      <c r="D23" s="3">
        <v>674000</v>
      </c>
      <c r="E23" s="3"/>
      <c r="F23" s="3">
        <v>200000</v>
      </c>
      <c r="G23" s="3"/>
      <c r="H23" s="3"/>
      <c r="I23" s="3">
        <f t="shared" si="0"/>
        <v>874000</v>
      </c>
    </row>
    <row r="24" spans="1:9" x14ac:dyDescent="0.25">
      <c r="A24" s="6">
        <v>82</v>
      </c>
      <c r="B24" s="5" t="s">
        <v>237</v>
      </c>
      <c r="C24" s="4" t="s">
        <v>238</v>
      </c>
      <c r="D24" s="3"/>
      <c r="E24" s="3"/>
      <c r="F24" s="3">
        <v>600000</v>
      </c>
      <c r="G24" s="3"/>
      <c r="H24" s="3"/>
      <c r="I24" s="3">
        <f t="shared" si="0"/>
        <v>600000</v>
      </c>
    </row>
    <row r="25" spans="1:9" x14ac:dyDescent="0.25">
      <c r="A25" s="6">
        <v>83</v>
      </c>
      <c r="B25" s="5" t="s">
        <v>239</v>
      </c>
      <c r="C25" s="4" t="s">
        <v>240</v>
      </c>
      <c r="D25" s="3">
        <v>4302907</v>
      </c>
      <c r="E25" s="3"/>
      <c r="F25" s="3">
        <v>267500</v>
      </c>
      <c r="G25" s="3"/>
      <c r="H25" s="3"/>
      <c r="I25" s="3">
        <f t="shared" si="0"/>
        <v>4570407</v>
      </c>
    </row>
    <row r="26" spans="1:9" x14ac:dyDescent="0.25">
      <c r="A26" s="10">
        <v>84</v>
      </c>
      <c r="B26" s="9" t="s">
        <v>241</v>
      </c>
      <c r="C26" s="8" t="s">
        <v>242</v>
      </c>
      <c r="D26" s="7">
        <f>SUM(D22:D25)</f>
        <v>15088380</v>
      </c>
      <c r="E26" s="7"/>
      <c r="F26" s="7">
        <f>SUM(F22:F25)</f>
        <v>1067500</v>
      </c>
      <c r="G26" s="7"/>
      <c r="H26" s="7"/>
      <c r="I26" s="7">
        <f t="shared" si="0"/>
        <v>16155880</v>
      </c>
    </row>
    <row r="27" spans="1:9" x14ac:dyDescent="0.25">
      <c r="A27" s="6">
        <v>85</v>
      </c>
      <c r="B27" s="5" t="s">
        <v>243</v>
      </c>
      <c r="C27" s="4" t="s">
        <v>244</v>
      </c>
      <c r="D27" s="3"/>
      <c r="E27" s="3"/>
      <c r="F27" s="3"/>
      <c r="G27" s="3"/>
      <c r="H27" s="3"/>
      <c r="I27" s="3">
        <f t="shared" si="0"/>
        <v>0</v>
      </c>
    </row>
    <row r="28" spans="1:9" x14ac:dyDescent="0.25">
      <c r="A28" s="6">
        <v>86</v>
      </c>
      <c r="B28" s="5" t="s">
        <v>245</v>
      </c>
      <c r="C28" s="4" t="s">
        <v>246</v>
      </c>
      <c r="D28" s="3"/>
      <c r="E28" s="3"/>
      <c r="F28" s="3"/>
      <c r="G28" s="3"/>
      <c r="H28" s="3"/>
      <c r="I28" s="3">
        <f t="shared" si="0"/>
        <v>0</v>
      </c>
    </row>
    <row r="29" spans="1:9" x14ac:dyDescent="0.25">
      <c r="A29" s="6">
        <v>87</v>
      </c>
      <c r="B29" s="5" t="s">
        <v>247</v>
      </c>
      <c r="C29" s="4" t="s">
        <v>248</v>
      </c>
      <c r="D29" s="3"/>
      <c r="E29" s="3"/>
      <c r="F29" s="3"/>
      <c r="G29" s="3"/>
      <c r="H29" s="3"/>
      <c r="I29" s="3">
        <f t="shared" si="0"/>
        <v>0</v>
      </c>
    </row>
    <row r="30" spans="1:9" x14ac:dyDescent="0.25">
      <c r="A30" s="6">
        <v>88</v>
      </c>
      <c r="B30" s="5" t="s">
        <v>249</v>
      </c>
      <c r="C30" s="4" t="s">
        <v>250</v>
      </c>
      <c r="D30" s="3"/>
      <c r="E30" s="3"/>
      <c r="F30" s="3"/>
      <c r="G30" s="3"/>
      <c r="H30" s="3"/>
      <c r="I30" s="3">
        <f t="shared" si="0"/>
        <v>0</v>
      </c>
    </row>
    <row r="31" spans="1:9" x14ac:dyDescent="0.25">
      <c r="A31" s="6">
        <v>89</v>
      </c>
      <c r="B31" s="5" t="s">
        <v>251</v>
      </c>
      <c r="C31" s="4" t="s">
        <v>252</v>
      </c>
      <c r="D31" s="3"/>
      <c r="E31" s="3"/>
      <c r="F31" s="3"/>
      <c r="G31" s="3"/>
      <c r="H31" s="3"/>
      <c r="I31" s="3">
        <f t="shared" si="0"/>
        <v>0</v>
      </c>
    </row>
    <row r="32" spans="1:9" x14ac:dyDescent="0.25">
      <c r="A32" s="6">
        <v>90</v>
      </c>
      <c r="B32" s="5" t="s">
        <v>253</v>
      </c>
      <c r="C32" s="4" t="s">
        <v>254</v>
      </c>
      <c r="D32" s="3"/>
      <c r="E32" s="3"/>
      <c r="F32" s="3"/>
      <c r="G32" s="3"/>
      <c r="H32" s="3"/>
      <c r="I32" s="3">
        <f t="shared" si="0"/>
        <v>0</v>
      </c>
    </row>
    <row r="33" spans="1:9" x14ac:dyDescent="0.25">
      <c r="A33" s="6">
        <v>91</v>
      </c>
      <c r="B33" s="5" t="s">
        <v>255</v>
      </c>
      <c r="C33" s="4" t="s">
        <v>256</v>
      </c>
      <c r="D33" s="3"/>
      <c r="E33" s="3"/>
      <c r="F33" s="3"/>
      <c r="G33" s="3"/>
      <c r="H33" s="3"/>
      <c r="I33" s="3">
        <f t="shared" si="0"/>
        <v>0</v>
      </c>
    </row>
    <row r="34" spans="1:9" x14ac:dyDescent="0.25">
      <c r="A34" s="6">
        <v>92</v>
      </c>
      <c r="B34" s="5" t="s">
        <v>257</v>
      </c>
      <c r="C34" s="4" t="s">
        <v>258</v>
      </c>
      <c r="D34" s="3"/>
      <c r="E34" s="3"/>
      <c r="F34" s="3"/>
      <c r="G34" s="3"/>
      <c r="H34" s="3"/>
      <c r="I34" s="3">
        <f t="shared" si="0"/>
        <v>0</v>
      </c>
    </row>
    <row r="35" spans="1:9" x14ac:dyDescent="0.25">
      <c r="A35" s="6">
        <v>93</v>
      </c>
      <c r="B35" s="5" t="s">
        <v>259</v>
      </c>
      <c r="C35" s="4" t="s">
        <v>260</v>
      </c>
      <c r="D35" s="3"/>
      <c r="E35" s="3"/>
      <c r="F35" s="3"/>
      <c r="G35" s="3"/>
      <c r="H35" s="3"/>
      <c r="I35" s="3">
        <f t="shared" si="0"/>
        <v>0</v>
      </c>
    </row>
    <row r="36" spans="1:9" x14ac:dyDescent="0.25">
      <c r="A36" s="10">
        <v>94</v>
      </c>
      <c r="B36" s="9" t="s">
        <v>261</v>
      </c>
      <c r="C36" s="8" t="s">
        <v>262</v>
      </c>
      <c r="D36" s="7"/>
      <c r="E36" s="7"/>
      <c r="F36" s="7"/>
      <c r="G36" s="7"/>
      <c r="H36" s="7"/>
      <c r="I36" s="7">
        <f t="shared" si="0"/>
        <v>0</v>
      </c>
    </row>
    <row r="37" spans="1:9" x14ac:dyDescent="0.25">
      <c r="A37" s="10">
        <v>95</v>
      </c>
      <c r="B37" s="9" t="s">
        <v>263</v>
      </c>
      <c r="C37" s="8" t="s">
        <v>264</v>
      </c>
      <c r="D37" s="7">
        <f>D26+D21+D13+' Kiadások 1.'!D26+' Kiadások 1.'!D27+' Kiadások 1.'!D52+' Kiadások 1.'!D61</f>
        <v>424600643</v>
      </c>
      <c r="E37" s="7">
        <f>E21+E13+' Kiadások 1.'!E61+' Kiadások 1.'!E52+' Kiadások 1.'!E27+' Kiadások 1.'!E26</f>
        <v>120023945</v>
      </c>
      <c r="F37" s="7">
        <f>F26+' Kiadások 1.'!F26+' Kiadások 1.'!F27+' Kiadások 1.'!F52</f>
        <v>86277027</v>
      </c>
      <c r="G37" s="7">
        <f>G26+G21+G13+' Kiadások 1.'!G26+' Kiadások 1.'!G27+' Kiadások 1.'!G52+' Kiadások 1.'!G61</f>
        <v>77895483</v>
      </c>
      <c r="H37" s="7">
        <f>H21+' Kiadások 1.'!H52+' Kiadások 1.'!H27+' Kiadások 1.'!H26</f>
        <v>13322601</v>
      </c>
      <c r="I37" s="7">
        <f t="shared" si="0"/>
        <v>722119699</v>
      </c>
    </row>
    <row r="38" spans="1:9" x14ac:dyDescent="0.25">
      <c r="A38" s="6">
        <v>96</v>
      </c>
      <c r="B38" s="22" t="s">
        <v>265</v>
      </c>
      <c r="C38" s="23" t="s">
        <v>266</v>
      </c>
      <c r="D38" s="3"/>
      <c r="E38" s="3"/>
      <c r="F38" s="3"/>
      <c r="G38" s="3"/>
      <c r="H38" s="3"/>
      <c r="I38" s="3">
        <f t="shared" si="0"/>
        <v>0</v>
      </c>
    </row>
    <row r="39" spans="1:9" x14ac:dyDescent="0.25">
      <c r="A39" s="6">
        <v>97</v>
      </c>
      <c r="B39" s="22" t="s">
        <v>267</v>
      </c>
      <c r="C39" s="23" t="s">
        <v>268</v>
      </c>
      <c r="D39" s="3"/>
      <c r="E39" s="3"/>
      <c r="F39" s="3"/>
      <c r="G39" s="3"/>
      <c r="H39" s="3"/>
      <c r="I39" s="3">
        <f t="shared" si="0"/>
        <v>0</v>
      </c>
    </row>
    <row r="40" spans="1:9" x14ac:dyDescent="0.25">
      <c r="A40" s="6">
        <v>98</v>
      </c>
      <c r="B40" s="22" t="s">
        <v>269</v>
      </c>
      <c r="C40" s="23" t="s">
        <v>270</v>
      </c>
      <c r="D40" s="3"/>
      <c r="E40" s="3"/>
      <c r="F40" s="3"/>
      <c r="G40" s="3"/>
      <c r="H40" s="3"/>
      <c r="I40" s="3">
        <f t="shared" si="0"/>
        <v>0</v>
      </c>
    </row>
    <row r="41" spans="1:9" x14ac:dyDescent="0.25">
      <c r="A41" s="10">
        <v>99</v>
      </c>
      <c r="B41" s="9" t="s">
        <v>271</v>
      </c>
      <c r="C41" s="8" t="s">
        <v>272</v>
      </c>
      <c r="D41" s="7"/>
      <c r="E41" s="7"/>
      <c r="F41" s="7"/>
      <c r="G41" s="7"/>
      <c r="H41" s="7"/>
      <c r="I41" s="7">
        <f t="shared" si="0"/>
        <v>0</v>
      </c>
    </row>
    <row r="42" spans="1:9" x14ac:dyDescent="0.25">
      <c r="A42" s="6">
        <v>100</v>
      </c>
      <c r="B42" s="24" t="s">
        <v>273</v>
      </c>
      <c r="C42" s="23" t="s">
        <v>274</v>
      </c>
      <c r="D42" s="3"/>
      <c r="E42" s="3"/>
      <c r="F42" s="3"/>
      <c r="G42" s="3"/>
      <c r="H42" s="3"/>
      <c r="I42" s="3">
        <f t="shared" si="0"/>
        <v>0</v>
      </c>
    </row>
    <row r="43" spans="1:9" x14ac:dyDescent="0.25">
      <c r="A43" s="6">
        <v>101</v>
      </c>
      <c r="B43" s="22" t="s">
        <v>275</v>
      </c>
      <c r="C43" s="23" t="s">
        <v>276</v>
      </c>
      <c r="D43" s="3"/>
      <c r="E43" s="3"/>
      <c r="F43" s="3"/>
      <c r="G43" s="3"/>
      <c r="H43" s="3"/>
      <c r="I43" s="3">
        <f t="shared" si="0"/>
        <v>0</v>
      </c>
    </row>
    <row r="44" spans="1:9" x14ac:dyDescent="0.25">
      <c r="A44" s="6">
        <v>102</v>
      </c>
      <c r="B44" s="22" t="s">
        <v>277</v>
      </c>
      <c r="C44" s="23" t="s">
        <v>278</v>
      </c>
      <c r="D44" s="3"/>
      <c r="E44" s="3"/>
      <c r="F44" s="3"/>
      <c r="G44" s="3"/>
      <c r="H44" s="3"/>
      <c r="I44" s="3">
        <f t="shared" si="0"/>
        <v>0</v>
      </c>
    </row>
    <row r="45" spans="1:9" x14ac:dyDescent="0.25">
      <c r="A45" s="6">
        <v>103</v>
      </c>
      <c r="B45" s="22" t="s">
        <v>279</v>
      </c>
      <c r="C45" s="23" t="s">
        <v>280</v>
      </c>
      <c r="D45" s="3"/>
      <c r="E45" s="3"/>
      <c r="F45" s="3"/>
      <c r="G45" s="3"/>
      <c r="H45" s="3"/>
      <c r="I45" s="3">
        <f t="shared" si="0"/>
        <v>0</v>
      </c>
    </row>
    <row r="46" spans="1:9" x14ac:dyDescent="0.25">
      <c r="A46" s="6">
        <v>104</v>
      </c>
      <c r="B46" s="22" t="s">
        <v>281</v>
      </c>
      <c r="C46" s="23" t="s">
        <v>282</v>
      </c>
      <c r="D46" s="3"/>
      <c r="E46" s="3"/>
      <c r="F46" s="3"/>
      <c r="G46" s="3"/>
      <c r="H46" s="3"/>
      <c r="I46" s="3">
        <f t="shared" si="0"/>
        <v>0</v>
      </c>
    </row>
    <row r="47" spans="1:9" x14ac:dyDescent="0.25">
      <c r="A47" s="6">
        <v>105</v>
      </c>
      <c r="B47" s="22" t="s">
        <v>283</v>
      </c>
      <c r="C47" s="23" t="s">
        <v>284</v>
      </c>
      <c r="D47" s="3"/>
      <c r="E47" s="3"/>
      <c r="F47" s="3"/>
      <c r="G47" s="3"/>
      <c r="H47" s="3"/>
      <c r="I47" s="3">
        <f t="shared" si="0"/>
        <v>0</v>
      </c>
    </row>
    <row r="48" spans="1:9" x14ac:dyDescent="0.25">
      <c r="A48" s="10">
        <v>106</v>
      </c>
      <c r="B48" s="9" t="s">
        <v>285</v>
      </c>
      <c r="C48" s="8" t="s">
        <v>286</v>
      </c>
      <c r="D48" s="7"/>
      <c r="E48" s="7"/>
      <c r="F48" s="7"/>
      <c r="G48" s="7"/>
      <c r="H48" s="7"/>
      <c r="I48" s="7">
        <f t="shared" si="0"/>
        <v>0</v>
      </c>
    </row>
    <row r="49" spans="1:9" x14ac:dyDescent="0.25">
      <c r="A49" s="6">
        <v>107</v>
      </c>
      <c r="B49" s="24" t="s">
        <v>287</v>
      </c>
      <c r="C49" s="23" t="s">
        <v>288</v>
      </c>
      <c r="D49" s="3">
        <v>6923209</v>
      </c>
      <c r="E49" s="3"/>
      <c r="F49" s="3"/>
      <c r="G49" s="3"/>
      <c r="H49" s="3"/>
      <c r="I49" s="3">
        <f t="shared" si="0"/>
        <v>6923209</v>
      </c>
    </row>
    <row r="50" spans="1:9" x14ac:dyDescent="0.25">
      <c r="A50" s="6">
        <v>108</v>
      </c>
      <c r="B50" s="24" t="s">
        <v>289</v>
      </c>
      <c r="C50" s="23" t="s">
        <v>290</v>
      </c>
      <c r="D50" s="3"/>
      <c r="E50" s="3"/>
      <c r="F50" s="3"/>
      <c r="G50" s="3"/>
      <c r="H50" s="3"/>
      <c r="I50" s="3">
        <f t="shared" si="0"/>
        <v>0</v>
      </c>
    </row>
    <row r="51" spans="1:9" x14ac:dyDescent="0.25">
      <c r="A51" s="6">
        <v>109</v>
      </c>
      <c r="B51" s="24" t="s">
        <v>291</v>
      </c>
      <c r="C51" s="23" t="s">
        <v>292</v>
      </c>
      <c r="D51" s="3">
        <v>243876550</v>
      </c>
      <c r="E51" s="3"/>
      <c r="F51" s="3"/>
      <c r="G51" s="3"/>
      <c r="H51" s="3"/>
      <c r="I51" s="3">
        <f t="shared" si="0"/>
        <v>243876550</v>
      </c>
    </row>
    <row r="52" spans="1:9" x14ac:dyDescent="0.25">
      <c r="A52" s="6">
        <v>110</v>
      </c>
      <c r="B52" s="24" t="s">
        <v>293</v>
      </c>
      <c r="C52" s="23" t="s">
        <v>294</v>
      </c>
      <c r="D52" s="3"/>
      <c r="E52" s="3"/>
      <c r="F52" s="3"/>
      <c r="G52" s="3"/>
      <c r="H52" s="3"/>
      <c r="I52" s="3">
        <f t="shared" si="0"/>
        <v>0</v>
      </c>
    </row>
    <row r="53" spans="1:9" x14ac:dyDescent="0.25">
      <c r="A53" s="6">
        <v>111</v>
      </c>
      <c r="B53" s="24" t="s">
        <v>295</v>
      </c>
      <c r="C53" s="23" t="s">
        <v>296</v>
      </c>
      <c r="D53" s="3"/>
      <c r="E53" s="3"/>
      <c r="F53" s="3"/>
      <c r="G53" s="3"/>
      <c r="H53" s="3"/>
      <c r="I53" s="3">
        <f t="shared" si="0"/>
        <v>0</v>
      </c>
    </row>
    <row r="54" spans="1:9" x14ac:dyDescent="0.25">
      <c r="A54" s="6">
        <v>112</v>
      </c>
      <c r="B54" s="24" t="s">
        <v>297</v>
      </c>
      <c r="C54" s="23" t="s">
        <v>298</v>
      </c>
      <c r="D54" s="3"/>
      <c r="E54" s="3"/>
      <c r="F54" s="3"/>
      <c r="G54" s="3"/>
      <c r="H54" s="3"/>
      <c r="I54" s="3">
        <f t="shared" si="0"/>
        <v>0</v>
      </c>
    </row>
    <row r="55" spans="1:9" x14ac:dyDescent="0.25">
      <c r="A55" s="6">
        <v>113</v>
      </c>
      <c r="B55" s="24" t="s">
        <v>299</v>
      </c>
      <c r="C55" s="23" t="s">
        <v>300</v>
      </c>
      <c r="D55" s="3"/>
      <c r="E55" s="3"/>
      <c r="F55" s="3"/>
      <c r="G55" s="3"/>
      <c r="H55" s="3"/>
      <c r="I55" s="3">
        <f t="shared" si="0"/>
        <v>0</v>
      </c>
    </row>
    <row r="56" spans="1:9" x14ac:dyDescent="0.25">
      <c r="A56" s="6">
        <v>114</v>
      </c>
      <c r="B56" s="24" t="s">
        <v>301</v>
      </c>
      <c r="C56" s="23" t="s">
        <v>302</v>
      </c>
      <c r="D56" s="3"/>
      <c r="E56" s="3"/>
      <c r="F56" s="3"/>
      <c r="G56" s="3"/>
      <c r="H56" s="3"/>
      <c r="I56" s="3">
        <f t="shared" si="0"/>
        <v>0</v>
      </c>
    </row>
    <row r="57" spans="1:9" x14ac:dyDescent="0.25">
      <c r="A57" s="10">
        <v>115</v>
      </c>
      <c r="B57" s="9" t="s">
        <v>303</v>
      </c>
      <c r="C57" s="8" t="s">
        <v>304</v>
      </c>
      <c r="D57" s="7"/>
      <c r="E57" s="7"/>
      <c r="F57" s="7"/>
      <c r="G57" s="7"/>
      <c r="H57" s="7"/>
      <c r="I57" s="7">
        <f t="shared" si="0"/>
        <v>0</v>
      </c>
    </row>
    <row r="58" spans="1:9" x14ac:dyDescent="0.25">
      <c r="A58" s="10">
        <v>116</v>
      </c>
      <c r="B58" s="9" t="s">
        <v>305</v>
      </c>
      <c r="C58" s="8" t="s">
        <v>306</v>
      </c>
      <c r="D58" s="7">
        <f>SUM(D49:D57)</f>
        <v>250799759</v>
      </c>
      <c r="E58" s="7"/>
      <c r="F58" s="7"/>
      <c r="G58" s="7"/>
      <c r="H58" s="7"/>
      <c r="I58" s="7">
        <f t="shared" si="0"/>
        <v>250799759</v>
      </c>
    </row>
    <row r="59" spans="1:9" x14ac:dyDescent="0.25">
      <c r="A59" s="6">
        <v>117</v>
      </c>
      <c r="B59" s="24" t="s">
        <v>307</v>
      </c>
      <c r="C59" s="23" t="s">
        <v>308</v>
      </c>
      <c r="D59" s="3"/>
      <c r="E59" s="3"/>
      <c r="F59" s="3"/>
      <c r="G59" s="3"/>
      <c r="H59" s="3"/>
      <c r="I59" s="3">
        <f t="shared" si="0"/>
        <v>0</v>
      </c>
    </row>
    <row r="60" spans="1:9" x14ac:dyDescent="0.25">
      <c r="A60" s="6">
        <v>118</v>
      </c>
      <c r="B60" s="22" t="s">
        <v>309</v>
      </c>
      <c r="C60" s="23" t="s">
        <v>310</v>
      </c>
      <c r="D60" s="3"/>
      <c r="E60" s="3"/>
      <c r="F60" s="3"/>
      <c r="G60" s="3"/>
      <c r="H60" s="3"/>
      <c r="I60" s="3">
        <f t="shared" si="0"/>
        <v>0</v>
      </c>
    </row>
    <row r="61" spans="1:9" x14ac:dyDescent="0.25">
      <c r="A61" s="6">
        <v>119</v>
      </c>
      <c r="B61" s="24" t="s">
        <v>311</v>
      </c>
      <c r="C61" s="23" t="s">
        <v>312</v>
      </c>
      <c r="D61" s="3"/>
      <c r="E61" s="3"/>
      <c r="F61" s="3"/>
      <c r="G61" s="3"/>
      <c r="H61" s="3"/>
      <c r="I61" s="3">
        <f t="shared" si="0"/>
        <v>0</v>
      </c>
    </row>
    <row r="62" spans="1:9" x14ac:dyDescent="0.25">
      <c r="A62" s="6">
        <v>120</v>
      </c>
      <c r="B62" s="24" t="s">
        <v>313</v>
      </c>
      <c r="C62" s="23" t="s">
        <v>314</v>
      </c>
      <c r="D62" s="3"/>
      <c r="E62" s="3"/>
      <c r="F62" s="3"/>
      <c r="G62" s="3"/>
      <c r="H62" s="3"/>
      <c r="I62" s="3">
        <f t="shared" si="0"/>
        <v>0</v>
      </c>
    </row>
    <row r="63" spans="1:9" x14ac:dyDescent="0.25">
      <c r="A63" s="6">
        <v>121</v>
      </c>
      <c r="B63" s="24" t="s">
        <v>315</v>
      </c>
      <c r="C63" s="23" t="s">
        <v>316</v>
      </c>
      <c r="D63" s="3"/>
      <c r="E63" s="3"/>
      <c r="F63" s="3"/>
      <c r="G63" s="3"/>
      <c r="H63" s="3"/>
      <c r="I63" s="3">
        <f t="shared" si="0"/>
        <v>0</v>
      </c>
    </row>
    <row r="64" spans="1:9" x14ac:dyDescent="0.25">
      <c r="A64" s="10">
        <v>122</v>
      </c>
      <c r="B64" s="9" t="s">
        <v>317</v>
      </c>
      <c r="C64" s="8" t="s">
        <v>318</v>
      </c>
      <c r="D64" s="7"/>
      <c r="E64" s="7"/>
      <c r="F64" s="7"/>
      <c r="G64" s="7"/>
      <c r="H64" s="7"/>
      <c r="I64" s="7">
        <f t="shared" si="0"/>
        <v>0</v>
      </c>
    </row>
    <row r="65" spans="1:9" x14ac:dyDescent="0.25">
      <c r="A65" s="6">
        <v>123</v>
      </c>
      <c r="B65" s="22" t="s">
        <v>319</v>
      </c>
      <c r="C65" s="23" t="s">
        <v>320</v>
      </c>
      <c r="D65" s="3"/>
      <c r="E65" s="3"/>
      <c r="F65" s="3"/>
      <c r="G65" s="3"/>
      <c r="H65" s="3"/>
      <c r="I65" s="3">
        <f t="shared" si="0"/>
        <v>0</v>
      </c>
    </row>
    <row r="66" spans="1:9" x14ac:dyDescent="0.25">
      <c r="A66" s="6">
        <v>124</v>
      </c>
      <c r="B66" s="22" t="s">
        <v>321</v>
      </c>
      <c r="C66" s="23" t="s">
        <v>322</v>
      </c>
      <c r="D66" s="3"/>
      <c r="E66" s="3"/>
      <c r="F66" s="3"/>
      <c r="G66" s="3"/>
      <c r="H66" s="3"/>
      <c r="I66" s="3">
        <f t="shared" si="0"/>
        <v>0</v>
      </c>
    </row>
    <row r="67" spans="1:9" x14ac:dyDescent="0.25">
      <c r="A67" s="10">
        <v>125</v>
      </c>
      <c r="B67" s="9" t="s">
        <v>323</v>
      </c>
      <c r="C67" s="8" t="s">
        <v>324</v>
      </c>
      <c r="D67" s="7">
        <f>D58</f>
        <v>250799759</v>
      </c>
      <c r="E67" s="7"/>
      <c r="F67" s="7"/>
      <c r="G67" s="7"/>
      <c r="H67" s="7"/>
      <c r="I67" s="7">
        <f t="shared" si="0"/>
        <v>250799759</v>
      </c>
    </row>
    <row r="68" spans="1:9" x14ac:dyDescent="0.25">
      <c r="A68" s="25"/>
      <c r="B68" s="26"/>
      <c r="C68" s="27"/>
      <c r="D68" s="28"/>
      <c r="E68" s="28"/>
      <c r="F68" s="28"/>
      <c r="G68" s="28"/>
      <c r="H68" s="28"/>
      <c r="I68" s="28"/>
    </row>
    <row r="69" spans="1:9" x14ac:dyDescent="0.25">
      <c r="A69" s="29"/>
      <c r="B69" s="30" t="s">
        <v>325</v>
      </c>
      <c r="C69" s="31"/>
      <c r="D69" s="32">
        <f>D37</f>
        <v>424600643</v>
      </c>
      <c r="E69" s="32">
        <f t="shared" ref="E69:H69" si="1">E37+E67</f>
        <v>120023945</v>
      </c>
      <c r="F69" s="32">
        <f t="shared" si="1"/>
        <v>86277027</v>
      </c>
      <c r="G69" s="32">
        <f t="shared" si="1"/>
        <v>77895483</v>
      </c>
      <c r="H69" s="32">
        <f t="shared" si="1"/>
        <v>13322601</v>
      </c>
      <c r="I69" s="32">
        <f>SUM(D69:H69)</f>
        <v>722119699</v>
      </c>
    </row>
    <row r="70" spans="1:9" x14ac:dyDescent="0.25">
      <c r="A70" s="33"/>
      <c r="B70" s="34" t="s">
        <v>326</v>
      </c>
      <c r="C70" s="35"/>
      <c r="D70" s="36">
        <f>D67</f>
        <v>250799759</v>
      </c>
      <c r="E70" s="36">
        <f>E67</f>
        <v>0</v>
      </c>
      <c r="F70" s="36">
        <f t="shared" ref="F70:H70" si="2">F67</f>
        <v>0</v>
      </c>
      <c r="G70" s="36">
        <f t="shared" si="2"/>
        <v>0</v>
      </c>
      <c r="H70" s="36">
        <f t="shared" si="2"/>
        <v>0</v>
      </c>
      <c r="I70" s="32">
        <f>SUM(D70:H70)</f>
        <v>250799759</v>
      </c>
    </row>
    <row r="71" spans="1:9" x14ac:dyDescent="0.25">
      <c r="A71" s="37"/>
      <c r="B71" s="34" t="s">
        <v>327</v>
      </c>
      <c r="C71" s="35"/>
      <c r="D71" s="36">
        <f>SUM(D69:D70)</f>
        <v>675400402</v>
      </c>
      <c r="E71" s="36">
        <f>SUM(E69:E70)</f>
        <v>120023945</v>
      </c>
      <c r="F71" s="36">
        <f t="shared" ref="F71:H71" si="3">SUM(F69:F70)</f>
        <v>86277027</v>
      </c>
      <c r="G71" s="36">
        <f t="shared" si="3"/>
        <v>77895483</v>
      </c>
      <c r="H71" s="36">
        <f t="shared" si="3"/>
        <v>13322601</v>
      </c>
      <c r="I71" s="32">
        <f>SUM(D71:H71)</f>
        <v>972919458</v>
      </c>
    </row>
    <row r="72" spans="1:9" x14ac:dyDescent="0.25">
      <c r="G72" s="38"/>
    </row>
    <row r="73" spans="1:9" x14ac:dyDescent="0.25">
      <c r="G73" s="38"/>
    </row>
  </sheetData>
  <mergeCells count="11">
    <mergeCell ref="I5:I6"/>
    <mergeCell ref="F1:I1"/>
    <mergeCell ref="A2:I3"/>
    <mergeCell ref="A5:A6"/>
    <mergeCell ref="B5:B6"/>
    <mergeCell ref="C5:C6"/>
    <mergeCell ref="D5:D6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4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 Kiadások 1.</vt:lpstr>
      <vt:lpstr>Kiadások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User2</cp:lastModifiedBy>
  <cp:lastPrinted>2020-06-08T08:34:30Z</cp:lastPrinted>
  <dcterms:created xsi:type="dcterms:W3CDTF">2020-06-08T06:29:18Z</dcterms:created>
  <dcterms:modified xsi:type="dcterms:W3CDTF">2020-07-07T08:07:57Z</dcterms:modified>
</cp:coreProperties>
</file>