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sztali anyagok\Timi\2020\KTGVETÉS 2020\SK\SK kitöltött\"/>
    </mc:Choice>
  </mc:AlternateContent>
  <xr:revisionPtr revIDLastSave="0" documentId="13_ncr:1_{17B09D57-E8DD-4FF7-80F5-F88E2951F227}" xr6:coauthVersionLast="45" xr6:coauthVersionMax="45" xr10:uidLastSave="{00000000-0000-0000-0000-000000000000}"/>
  <bookViews>
    <workbookView xWindow="-120" yWindow="-120" windowWidth="29040" windowHeight="15840" tabRatio="908" activeTab="8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40" l="1"/>
  <c r="C31" i="40" l="1"/>
  <c r="C34" i="32" l="1"/>
  <c r="C33" i="29"/>
  <c r="C73" i="31"/>
  <c r="C65" i="31"/>
  <c r="C56" i="41"/>
  <c r="F74" i="40"/>
  <c r="C12" i="12" s="1"/>
  <c r="E22" i="22"/>
  <c r="E20" i="22"/>
  <c r="E25" i="22"/>
  <c r="E23" i="22"/>
  <c r="E21" i="22"/>
  <c r="C32" i="41"/>
  <c r="C33" i="35" l="1"/>
  <c r="F96" i="41" l="1"/>
  <c r="F95" i="41"/>
  <c r="F94" i="41"/>
  <c r="F93" i="41"/>
  <c r="F92" i="41"/>
  <c r="F91" i="41"/>
  <c r="F89" i="41"/>
  <c r="F88" i="41"/>
  <c r="F87" i="41"/>
  <c r="F86" i="41"/>
  <c r="F85" i="41"/>
  <c r="E84" i="41"/>
  <c r="D84" i="41"/>
  <c r="C84" i="41"/>
  <c r="F84" i="41" s="1"/>
  <c r="F83" i="41"/>
  <c r="F82" i="41"/>
  <c r="F81" i="41"/>
  <c r="F80" i="41"/>
  <c r="E79" i="41"/>
  <c r="D79" i="41"/>
  <c r="C79" i="41"/>
  <c r="F78" i="41"/>
  <c r="F77" i="41"/>
  <c r="F76" i="41"/>
  <c r="F75" i="41"/>
  <c r="E74" i="41"/>
  <c r="E90" i="41" s="1"/>
  <c r="E97" i="41" s="1"/>
  <c r="D74" i="41"/>
  <c r="D90" i="41" s="1"/>
  <c r="D97" i="41" s="1"/>
  <c r="C74" i="41"/>
  <c r="F73" i="41"/>
  <c r="F72" i="41"/>
  <c r="F71" i="41"/>
  <c r="E66" i="41"/>
  <c r="D66" i="41"/>
  <c r="C66" i="41"/>
  <c r="F65" i="41"/>
  <c r="F64" i="41"/>
  <c r="F63" i="41"/>
  <c r="E62" i="41"/>
  <c r="F62" i="41" s="1"/>
  <c r="D62" i="41"/>
  <c r="C62" i="41"/>
  <c r="F61" i="41"/>
  <c r="F60" i="41"/>
  <c r="F59" i="41"/>
  <c r="F58" i="41"/>
  <c r="F57" i="41"/>
  <c r="E56" i="41"/>
  <c r="D56" i="41"/>
  <c r="D67" i="41" s="1"/>
  <c r="F55" i="41"/>
  <c r="F54" i="41"/>
  <c r="F53" i="41"/>
  <c r="F52" i="41"/>
  <c r="F51" i="41"/>
  <c r="E49" i="41"/>
  <c r="D49" i="41"/>
  <c r="C49" i="41"/>
  <c r="F48" i="41"/>
  <c r="F46" i="41"/>
  <c r="E45" i="41"/>
  <c r="D45" i="41"/>
  <c r="C45" i="41"/>
  <c r="F43" i="41"/>
  <c r="F41" i="41"/>
  <c r="F40" i="41"/>
  <c r="F39" i="41"/>
  <c r="F38" i="41"/>
  <c r="F37" i="41"/>
  <c r="F36" i="41"/>
  <c r="F35" i="41"/>
  <c r="F33" i="41"/>
  <c r="E32" i="41"/>
  <c r="D32" i="41"/>
  <c r="F32" i="41" s="1"/>
  <c r="F31" i="41"/>
  <c r="F30" i="41"/>
  <c r="F29" i="41"/>
  <c r="F28" i="41"/>
  <c r="F27" i="41"/>
  <c r="C13" i="32" s="1"/>
  <c r="F26" i="41"/>
  <c r="C9" i="32" s="1"/>
  <c r="F25" i="41"/>
  <c r="F24" i="41"/>
  <c r="E23" i="41"/>
  <c r="D23" i="41"/>
  <c r="D34" i="41" s="1"/>
  <c r="C23" i="41"/>
  <c r="F23" i="41" s="1"/>
  <c r="F22" i="41"/>
  <c r="F21" i="41"/>
  <c r="E20" i="41"/>
  <c r="D20" i="41"/>
  <c r="F19" i="41"/>
  <c r="F18" i="41"/>
  <c r="F17" i="41"/>
  <c r="F16" i="41"/>
  <c r="F15" i="41"/>
  <c r="E14" i="41"/>
  <c r="D14" i="41"/>
  <c r="C14" i="41"/>
  <c r="C20" i="41" s="1"/>
  <c r="F13" i="41"/>
  <c r="F12" i="41"/>
  <c r="F11" i="41"/>
  <c r="F10" i="41"/>
  <c r="F9" i="41"/>
  <c r="F8" i="41"/>
  <c r="F123" i="40"/>
  <c r="F122" i="40"/>
  <c r="E122" i="40"/>
  <c r="D122" i="40"/>
  <c r="C122" i="40"/>
  <c r="F121" i="40"/>
  <c r="F120" i="40"/>
  <c r="F119" i="40"/>
  <c r="F118" i="40"/>
  <c r="F116" i="40"/>
  <c r="F115" i="40"/>
  <c r="F114" i="40"/>
  <c r="E113" i="40"/>
  <c r="D113" i="40"/>
  <c r="F112" i="40"/>
  <c r="C27" i="28" s="1"/>
  <c r="F111" i="40"/>
  <c r="E110" i="40"/>
  <c r="F110" i="40" s="1"/>
  <c r="D110" i="40"/>
  <c r="C110" i="40"/>
  <c r="F109" i="40"/>
  <c r="F108" i="40"/>
  <c r="F107" i="40"/>
  <c r="F106" i="40"/>
  <c r="E105" i="40"/>
  <c r="E117" i="40" s="1"/>
  <c r="E124" i="40" s="1"/>
  <c r="D105" i="40"/>
  <c r="C105" i="40"/>
  <c r="C117" i="40" s="1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D84" i="40"/>
  <c r="C84" i="40"/>
  <c r="F84" i="40" s="1"/>
  <c r="F83" i="40"/>
  <c r="F82" i="40"/>
  <c r="F81" i="40"/>
  <c r="F80" i="40"/>
  <c r="F79" i="40"/>
  <c r="F78" i="40"/>
  <c r="F77" i="40"/>
  <c r="E75" i="40"/>
  <c r="D75" i="40"/>
  <c r="C75" i="40"/>
  <c r="F75" i="40" s="1"/>
  <c r="F73" i="40"/>
  <c r="C54" i="30" s="1"/>
  <c r="F72" i="40"/>
  <c r="F71" i="40"/>
  <c r="F70" i="40"/>
  <c r="F69" i="40"/>
  <c r="F68" i="40"/>
  <c r="F67" i="40"/>
  <c r="C37" i="30" s="1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5" i="40" s="1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4" i="40" s="1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100" i="40" l="1"/>
  <c r="C34" i="41"/>
  <c r="C50" i="41" s="1"/>
  <c r="D68" i="41"/>
  <c r="D98" i="41" s="1"/>
  <c r="C26" i="40"/>
  <c r="F61" i="40"/>
  <c r="E100" i="40"/>
  <c r="E34" i="41"/>
  <c r="F45" i="41"/>
  <c r="C67" i="41"/>
  <c r="F79" i="41"/>
  <c r="D100" i="40"/>
  <c r="F105" i="40"/>
  <c r="F113" i="40"/>
  <c r="D117" i="40"/>
  <c r="D124" i="40" s="1"/>
  <c r="D70" i="41"/>
  <c r="E67" i="41"/>
  <c r="E70" i="41" s="1"/>
  <c r="C90" i="41"/>
  <c r="F49" i="41"/>
  <c r="F51" i="40"/>
  <c r="C52" i="40"/>
  <c r="F52" i="40" s="1"/>
  <c r="F76" i="40" s="1"/>
  <c r="F42" i="40"/>
  <c r="F31" i="40"/>
  <c r="F25" i="40"/>
  <c r="F20" i="41"/>
  <c r="C97" i="41"/>
  <c r="F97" i="41" s="1"/>
  <c r="F90" i="41"/>
  <c r="E68" i="41"/>
  <c r="E98" i="41" s="1"/>
  <c r="E50" i="41"/>
  <c r="F66" i="41"/>
  <c r="F74" i="41"/>
  <c r="F14" i="41"/>
  <c r="D50" i="41"/>
  <c r="F56" i="41"/>
  <c r="E101" i="40"/>
  <c r="E125" i="40" s="1"/>
  <c r="E76" i="40"/>
  <c r="C124" i="40"/>
  <c r="F124" i="40" s="1"/>
  <c r="F117" i="40"/>
  <c r="D26" i="40"/>
  <c r="F21" i="40"/>
  <c r="D52" i="40"/>
  <c r="C100" i="40"/>
  <c r="C70" i="41" s="1"/>
  <c r="C68" i="41" l="1"/>
  <c r="F68" i="41" s="1"/>
  <c r="E69" i="41"/>
  <c r="F34" i="41"/>
  <c r="F50" i="41" s="1"/>
  <c r="C76" i="40"/>
  <c r="C69" i="41" s="1"/>
  <c r="C101" i="40"/>
  <c r="C125" i="40" s="1"/>
  <c r="F67" i="41"/>
  <c r="F70" i="41" s="1"/>
  <c r="D101" i="40"/>
  <c r="D125" i="40" s="1"/>
  <c r="D76" i="40"/>
  <c r="D69" i="41" s="1"/>
  <c r="F26" i="40"/>
  <c r="C98" i="41" l="1"/>
  <c r="F98" i="41" s="1"/>
  <c r="F101" i="40"/>
  <c r="F69" i="41"/>
  <c r="F125" i="40"/>
  <c r="D72" i="35" l="1"/>
  <c r="E72" i="35"/>
  <c r="C72" i="35"/>
  <c r="C88" i="35" l="1"/>
  <c r="C31" i="28"/>
  <c r="C23" i="32"/>
  <c r="C11" i="32"/>
  <c r="C39" i="29"/>
  <c r="C40" i="29" s="1"/>
  <c r="C40" i="31"/>
  <c r="C40" i="30"/>
  <c r="E77" i="35"/>
  <c r="E88" i="35" s="1"/>
  <c r="D32" i="35"/>
  <c r="D33" i="35" s="1"/>
  <c r="D36" i="35"/>
  <c r="D37" i="35"/>
  <c r="D35" i="35"/>
  <c r="D50" i="35" s="1"/>
  <c r="D23" i="35"/>
  <c r="D24" i="35"/>
  <c r="D22" i="35"/>
  <c r="H12" i="12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B29" i="8" s="1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34" i="8"/>
  <c r="D29" i="8" l="1"/>
  <c r="C29" i="8"/>
  <c r="E12" i="8"/>
  <c r="E28" i="8"/>
  <c r="C50" i="35"/>
  <c r="E24" i="8"/>
  <c r="E29" i="8"/>
  <c r="C55" i="30" l="1"/>
</calcChain>
</file>

<file path=xl/sharedStrings.xml><?xml version="1.0" encoding="utf-8"?>
<sst xmlns="http://schemas.openxmlformats.org/spreadsheetml/2006/main" count="1488" uniqueCount="711">
  <si>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</si>
  <si>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</si>
  <si>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</si>
  <si>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</si>
  <si>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</si>
  <si>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</si>
  <si>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</si>
  <si>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</si>
  <si>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</si>
  <si>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</si>
  <si>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</si>
  <si>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</si>
  <si>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</si>
  <si>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</si>
  <si>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</si>
  <si>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</si>
  <si>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</si>
  <si>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</si>
  <si>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</si>
  <si>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</si>
  <si>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</si>
  <si>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</si>
  <si>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</si>
  <si>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</si>
  <si>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</si>
  <si>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</si>
  <si>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</si>
  <si>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</si>
  <si>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</si>
  <si>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</si>
  <si>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</si>
  <si>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</si>
  <si>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</si>
  <si>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</si>
  <si>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</si>
  <si>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</si>
  <si>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</si>
  <si>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</si>
  <si>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</si>
  <si>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</si>
  <si>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</si>
  <si>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</si>
  <si>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</si>
  <si>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</si>
  <si>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</si>
  <si>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</si>
  <si>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</si>
  <si>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</si>
  <si>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</si>
  <si>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</si>
  <si>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</si>
  <si>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</si>
  <si>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</si>
  <si>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</si>
  <si>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</si>
  <si>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</si>
  <si>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</si>
  <si>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</si>
  <si>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</si>
  <si>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</si>
  <si>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</si>
  <si>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</si>
  <si>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</si>
  <si>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</si>
  <si>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</si>
  <si>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</si>
  <si>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</si>
  <si>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</si>
  <si>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</si>
  <si>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</si>
  <si>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</si>
  <si>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</si>
  <si>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</si>
  <si>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</si>
  <si>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</si>
  <si>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</si>
  <si>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</si>
  <si>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</si>
  <si>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</si>
  <si>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</si>
  <si>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</si>
  <si>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</si>
  <si>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</si>
  <si>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</si>
  <si>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</si>
  <si>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</si>
  <si>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</si>
  <si>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</si>
  <si>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</si>
  <si>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</si>
  <si>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</si>
  <si>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</si>
  <si>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</si>
  <si>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</si>
  <si>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</si>
  <si>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</si>
  <si>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</si>
  <si>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</si>
  <si>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</si>
  <si>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</si>
  <si>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</si>
  <si>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</si>
  <si>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</si>
  <si>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</si>
  <si>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</si>
  <si>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</si>
  <si>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</si>
  <si>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</si>
  <si>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</si>
  <si>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</si>
  <si>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</si>
  <si>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</si>
  <si>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</si>
  <si>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</si>
  <si>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</si>
  <si>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</si>
  <si>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</si>
  <si>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</si>
  <si>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</si>
  <si>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</si>
  <si>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</si>
  <si>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</si>
  <si>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</si>
  <si>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</si>
  <si>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</si>
  <si>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</si>
  <si>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</si>
  <si>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</si>
  <si>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</si>
  <si>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</si>
  <si>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</si>
  <si>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</si>
  <si>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</si>
  <si>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</si>
  <si>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</si>
  <si>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</si>
  <si>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</si>
  <si>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</si>
  <si>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</si>
  <si>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</si>
  <si>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</si>
  <si>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</si>
  <si>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</si>
  <si>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</si>
  <si>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</si>
  <si>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</si>
  <si>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</si>
  <si>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</si>
  <si>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</si>
  <si>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</si>
  <si>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</si>
  <si>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</si>
  <si>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</si>
  <si>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</si>
  <si>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</si>
  <si>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</si>
  <si>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</si>
  <si>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</si>
  <si>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</si>
  <si>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</si>
  <si>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</si>
  <si>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</si>
  <si>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</si>
  <si>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</si>
  <si>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</si>
  <si>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</si>
  <si>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</si>
  <si>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</si>
  <si>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</si>
  <si>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</si>
  <si>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</si>
  <si>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</si>
  <si>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</si>
  <si>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</si>
  <si>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</si>
  <si>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</si>
  <si>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</si>
  <si>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</si>
  <si>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</si>
  <si>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</si>
  <si>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</si>
  <si>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</si>
  <si>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</si>
  <si>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</si>
  <si>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</si>
  <si>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</si>
  <si>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</si>
  <si>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</si>
  <si>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</si>
  <si>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</si>
  <si>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</si>
  <si>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</si>
  <si>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</si>
  <si>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</si>
  <si>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</si>
  <si>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</si>
  <si>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</si>
  <si>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</si>
  <si>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</si>
  <si>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</si>
  <si>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</si>
  <si>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</si>
  <si>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</si>
  <si>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</si>
  <si>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</si>
  <si>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</si>
  <si>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</si>
  <si>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</si>
  <si>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</si>
  <si>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</si>
  <si>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</si>
  <si>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</si>
  <si>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</si>
  <si>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</si>
  <si>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</si>
  <si>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</si>
  <si>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</si>
  <si>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</si>
  <si>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</si>
  <si>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</si>
  <si>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</si>
  <si>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</si>
  <si>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</si>
  <si>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</si>
  <si>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</si>
  <si>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</si>
  <si>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</si>
  <si>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</si>
  <si>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</si>
  <si>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</si>
  <si>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</si>
  <si>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</si>
  <si>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</si>
  <si>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</si>
  <si>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</si>
  <si>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</si>
  <si>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</si>
  <si>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</si>
  <si>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</si>
  <si>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</si>
  <si>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</si>
  <si>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</si>
  <si>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</si>
  <si>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</si>
  <si>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</si>
  <si>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</si>
  <si>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</si>
  <si>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</si>
  <si>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</si>
  <si>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</si>
  <si>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</si>
  <si>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</si>
  <si>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</si>
  <si>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</si>
  <si>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</si>
  <si>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</si>
  <si>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</si>
  <si>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</si>
  <si>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</si>
  <si>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</si>
  <si>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</si>
  <si>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</si>
  <si>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</si>
  <si>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</si>
  <si>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</si>
  <si>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</si>
  <si>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</si>
  <si>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</si>
  <si>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</si>
  <si>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</si>
  <si>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</si>
  <si>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</si>
  <si>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</si>
  <si>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</si>
  <si>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</si>
  <si>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</si>
  <si>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</si>
  <si>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</si>
  <si>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</si>
  <si>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</si>
  <si>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</si>
  <si>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</si>
  <si>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</si>
  <si>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</si>
  <si>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</si>
  <si>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</si>
  <si>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</si>
  <si>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</si>
  <si>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</si>
  <si>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</si>
  <si>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</si>
  <si>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</si>
  <si>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</si>
  <si>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</si>
  <si>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</si>
  <si>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</si>
  <si>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</si>
  <si>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</si>
  <si>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</si>
  <si>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</si>
  <si>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</si>
  <si>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</si>
  <si>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</si>
  <si>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</si>
  <si>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</si>
  <si>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</si>
  <si>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</si>
  <si>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</si>
  <si>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</si>
  <si>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</si>
  <si>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</si>
  <si>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</si>
  <si>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</si>
  <si>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</si>
  <si>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</si>
  <si>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</si>
  <si>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</si>
  <si>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</si>
  <si>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</si>
  <si>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</si>
  <si>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</si>
  <si>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</si>
  <si>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</si>
  <si>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</si>
  <si>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</si>
  <si>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</si>
  <si>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</si>
  <si>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</si>
  <si>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</si>
  <si>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</si>
  <si>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</si>
  <si>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</si>
  <si>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</si>
  <si>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</si>
  <si>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</si>
  <si>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</si>
  <si>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</si>
  <si>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</si>
  <si>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</si>
  <si>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</si>
  <si>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</si>
  <si>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</si>
  <si>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</si>
  <si>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</si>
  <si>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</si>
  <si>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</si>
  <si>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</si>
  <si>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</si>
  <si>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</si>
  <si>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</si>
  <si>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</si>
  <si>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</si>
  <si>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</si>
  <si>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</si>
  <si>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</si>
  <si>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</si>
  <si>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</si>
  <si>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</si>
  <si>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</si>
  <si>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</si>
  <si>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</si>
  <si>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</si>
  <si>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</si>
  <si>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</si>
  <si>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</si>
  <si>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</si>
  <si>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</si>
  <si>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</si>
  <si>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</si>
  <si>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</si>
  <si>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</si>
  <si>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</si>
  <si>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</si>
  <si>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</si>
  <si>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</si>
  <si>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</si>
  <si>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</si>
  <si>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</si>
  <si>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</si>
  <si>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</si>
  <si>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</si>
  <si>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</si>
  <si>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</si>
  <si>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</si>
  <si>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</si>
  <si>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</si>
  <si>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</si>
  <si>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</si>
  <si>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</si>
  <si>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</si>
  <si>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</si>
  <si>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</si>
  <si>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</si>
  <si>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</si>
  <si>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</si>
  <si>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</si>
  <si>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</si>
  <si>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</si>
  <si>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</si>
  <si>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</si>
  <si>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</si>
  <si>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</si>
  <si>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</si>
  <si>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</si>
  <si>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</si>
  <si>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</si>
  <si>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</si>
  <si>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</si>
  <si>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</si>
  <si>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</si>
  <si>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</si>
  <si>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</si>
  <si>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</si>
  <si>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</si>
  <si>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</si>
  <si>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</si>
  <si>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</si>
  <si>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</si>
  <si>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</si>
  <si>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</si>
  <si>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</si>
  <si>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</si>
  <si>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</si>
  <si>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</si>
  <si>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</si>
  <si>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</si>
  <si>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</si>
  <si>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</si>
  <si>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</si>
  <si>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</si>
  <si>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</si>
  <si>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</si>
  <si>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</si>
  <si>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</si>
  <si>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</si>
  <si>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</si>
  <si>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</si>
  <si>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</si>
  <si>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</si>
  <si>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</si>
  <si>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</si>
  <si>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</si>
  <si>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</si>
  <si>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</si>
  <si>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</si>
  <si>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</si>
  <si>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</si>
  <si>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</si>
  <si>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</si>
  <si>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</si>
  <si>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</si>
  <si>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</si>
  <si>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</si>
  <si>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</si>
  <si>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</si>
  <si>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</si>
  <si>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</si>
  <si>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</si>
  <si>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</si>
  <si>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</si>
  <si>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</si>
  <si>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</si>
  <si>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</si>
  <si>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</si>
  <si>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</si>
  <si>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</si>
  <si>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</si>
  <si>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</si>
  <si>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</si>
  <si>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</si>
  <si>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</si>
  <si>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</si>
  <si>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</si>
  <si>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</si>
  <si>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</si>
  <si>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</si>
  <si>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</si>
  <si>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</si>
  <si>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</si>
  <si>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</si>
  <si>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</si>
  <si>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</si>
  <si>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</si>
  <si>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</si>
  <si>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</si>
  <si>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</si>
  <si>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</si>
  <si>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</si>
  <si>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</si>
  <si>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</si>
  <si>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</si>
  <si>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</si>
  <si>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</si>
  <si>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</si>
  <si>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</si>
  <si>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</si>
  <si>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</si>
  <si>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</si>
  <si>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</si>
  <si>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</si>
  <si>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</si>
  <si>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</si>
  <si>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</si>
  <si>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</si>
  <si>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</si>
  <si>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</si>
  <si>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</si>
  <si>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</si>
  <si>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</si>
  <si>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</si>
  <si>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</si>
  <si>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</si>
  <si>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</si>
  <si>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</si>
  <si>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</si>
  <si>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</si>
  <si>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</si>
  <si>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</si>
  <si>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</si>
  <si>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</si>
  <si>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</si>
  <si>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</si>
  <si>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</si>
  <si>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</si>
  <si>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</si>
  <si>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</si>
  <si>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</si>
  <si>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</si>
  <si>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</si>
  <si>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</si>
  <si>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</si>
  <si>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</si>
  <si>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</si>
  <si>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</si>
  <si>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</si>
  <si>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</si>
  <si>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</si>
  <si>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</si>
  <si>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</si>
  <si>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</si>
  <si>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</si>
  <si>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</si>
  <si>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</si>
  <si>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</si>
  <si>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</si>
  <si>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</si>
  <si>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</si>
  <si>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</si>
  <si>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</si>
  <si>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</si>
  <si>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</si>
  <si>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</si>
  <si>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</si>
  <si>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</si>
  <si>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</si>
  <si>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</si>
  <si>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</si>
  <si>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</si>
  <si>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</si>
  <si>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</si>
  <si>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</si>
  <si>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</si>
  <si>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</si>
  <si>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</si>
  <si>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</si>
  <si>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</si>
  <si>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</si>
  <si>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</si>
  <si>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</si>
  <si>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</si>
  <si>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</si>
  <si>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</si>
  <si>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</si>
  <si>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</si>
  <si>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</si>
  <si>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</si>
  <si>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</si>
  <si>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</si>
  <si>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</si>
  <si>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</si>
  <si>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</si>
  <si>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</si>
  <si>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</si>
  <si>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</si>
  <si>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</si>
  <si>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</si>
  <si>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</si>
  <si>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</si>
  <si>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</si>
  <si>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</si>
  <si>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</si>
  <si>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</si>
  <si>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</si>
  <si>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</si>
  <si>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</si>
  <si>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</si>
  <si>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</si>
  <si>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</si>
  <si>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</si>
  <si>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</si>
  <si>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</si>
  <si>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</si>
  <si>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</si>
  <si>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</si>
  <si>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</si>
  <si>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</si>
  <si>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</si>
  <si>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</si>
  <si>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</si>
  <si>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</si>
  <si>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</si>
  <si>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</si>
  <si>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</si>
  <si>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</si>
  <si>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</si>
  <si>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</si>
  <si>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</si>
  <si>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</si>
  <si>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</si>
  <si>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</si>
  <si>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</si>
  <si>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</si>
  <si>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</si>
  <si>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</si>
  <si>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</si>
  <si>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</si>
  <si>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</si>
  <si>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</si>
  <si>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</si>
  <si>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</si>
  <si>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</si>
  <si>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</si>
  <si>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</si>
  <si>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</si>
  <si>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</si>
  <si>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</si>
  <si>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</si>
  <si>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</si>
  <si>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</si>
  <si>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</si>
  <si>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</si>
  <si>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</si>
  <si>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</si>
  <si>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</si>
  <si>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</si>
  <si>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</si>
  <si>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</si>
  <si>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</si>
  <si>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</si>
  <si>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</si>
  <si>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</si>
  <si>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</si>
  <si>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</si>
  <si>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</si>
  <si>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</si>
  <si>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</si>
  <si>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</si>
  <si>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</si>
  <si>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</si>
  <si>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</si>
  <si>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</si>
  <si>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</si>
  <si>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</si>
  <si>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</si>
  <si>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</si>
  <si>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</si>
  <si>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</si>
  <si>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</si>
  <si>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</si>
  <si>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</si>
  <si>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</si>
  <si>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</si>
  <si>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</si>
  <si>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</si>
  <si>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</si>
  <si>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</si>
  <si>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</si>
  <si>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</si>
  <si>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</si>
  <si>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</si>
  <si>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</si>
  <si>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</si>
  <si>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</si>
  <si>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</si>
  <si>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</si>
  <si>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</si>
  <si>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</si>
  <si>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</si>
  <si>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</si>
  <si>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</si>
  <si>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</si>
  <si>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</si>
  <si>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</si>
  <si>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</si>
  <si>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</si>
  <si>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SORKIKÁPOLNA Önkormányzat 2020. évi költségvetése</t>
  </si>
  <si>
    <t>1. melléklet 1/2020. (I.27.) önkormányzati rendelethez</t>
  </si>
  <si>
    <t>2. melléklet 1/2020. (I.27.) önkormányzati rendelethez</t>
  </si>
  <si>
    <t>3. melléklet 1/2020. (I.27.) önkormányzati rendelethez</t>
  </si>
  <si>
    <t>4. melléklet 1/2020. (I.27.) önkormányzati rendelethez</t>
  </si>
  <si>
    <t>5. melléklet 1/2020. (I.27.) önkormányzati rendelethez</t>
  </si>
  <si>
    <t>6. melléklet 1/2020. (I.27.) önkormányzati rendelethez</t>
  </si>
  <si>
    <t>7. melléklet 1/2020. (I.27.) önkormányzati rendelethez</t>
  </si>
  <si>
    <t>8. melléklet 1/2020. (I.27.) önkormányzati rendelethez</t>
  </si>
  <si>
    <t>9. melléklet 1/2020. (I.27.) önkormányzati rendelethez</t>
  </si>
  <si>
    <t>10. melléklet 1/2020. (I.27.) önkormányzati rendelethez</t>
  </si>
  <si>
    <t>11. melléklet 1/2020. (I.27.) önkormányzati rendelethez</t>
  </si>
  <si>
    <t>12. melléklet 1/2020. (I.27.) önkormányzati rendelethez</t>
  </si>
  <si>
    <t>13. melléklet 1/2020. (I.27.) önkormányzati rendelethez</t>
  </si>
  <si>
    <t>14. melléklet 1/2020. (I.27.) önkormányzati rendelethez</t>
  </si>
  <si>
    <t>15. melléklet 1/2020. (I.27.)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</si>
</sst>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3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0" fontId="0" fillId="0" borderId="0" xfId="0" applyAlignment="1">
      <alignment horizontal="right"/>
    </xf>
    <xf numFmtId="3" fontId="61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49" fillId="5" borderId="3" xfId="0" applyNumberFormat="1" applyFont="1" applyFill="1" applyBorder="1"/>
    <xf numFmtId="3" fontId="53" fillId="6" borderId="3" xfId="0" applyNumberFormat="1" applyFont="1" applyFill="1" applyBorder="1"/>
    <xf numFmtId="3" fontId="55" fillId="0" borderId="3" xfId="0" applyNumberFormat="1" applyFont="1" applyBorder="1"/>
    <xf numFmtId="3" fontId="55" fillId="6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9" fillId="0" borderId="0" xfId="0" applyNumberFormat="1" applyFont="1" applyBorder="1"/>
    <xf numFmtId="3" fontId="0" fillId="0" borderId="0" xfId="0" applyNumberFormat="1" applyFont="1" applyBorder="1"/>
    <xf numFmtId="3" fontId="46" fillId="0" borderId="0" xfId="0" applyNumberFormat="1" applyFont="1" applyBorder="1"/>
    <xf numFmtId="3" fontId="41" fillId="0" borderId="0" xfId="0" applyNumberFormat="1" applyFont="1" applyBorder="1"/>
    <xf numFmtId="3" fontId="47" fillId="0" borderId="0" xfId="0" applyNumberFormat="1" applyFont="1" applyBorder="1"/>
    <xf numFmtId="3" fontId="51" fillId="0" borderId="0" xfId="0" applyNumberFormat="1" applyFont="1" applyBorder="1"/>
    <xf numFmtId="3" fontId="55" fillId="0" borderId="0" xfId="0" applyNumberFormat="1" applyFont="1" applyBorder="1"/>
    <xf numFmtId="0" fontId="3" fillId="0" borderId="6" xfId="0" applyFont="1" applyBorder="1" applyAlignment="1">
      <alignment horizontal="center" wrapText="1"/>
    </xf>
    <xf numFmtId="3" fontId="59" fillId="0" borderId="6" xfId="0" applyNumberFormat="1" applyFont="1" applyBorder="1"/>
    <xf numFmtId="3" fontId="49" fillId="0" borderId="6" xfId="0" applyNumberFormat="1" applyFont="1" applyBorder="1"/>
    <xf numFmtId="3" fontId="41" fillId="0" borderId="6" xfId="0" applyNumberFormat="1" applyFont="1" applyBorder="1"/>
    <xf numFmtId="3" fontId="51" fillId="0" borderId="6" xfId="0" applyNumberFormat="1" applyFont="1" applyBorder="1"/>
    <xf numFmtId="3" fontId="46" fillId="0" borderId="6" xfId="0" applyNumberFormat="1" applyFont="1" applyBorder="1"/>
    <xf numFmtId="3" fontId="47" fillId="0" borderId="6" xfId="0" applyNumberFormat="1" applyFont="1" applyBorder="1"/>
    <xf numFmtId="3" fontId="55" fillId="0" borderId="6" xfId="0" applyNumberFormat="1" applyFont="1" applyBorder="1"/>
    <xf numFmtId="3" fontId="0" fillId="0" borderId="3" xfId="0" applyNumberFormat="1" applyBorder="1"/>
    <xf numFmtId="3" fontId="41" fillId="8" borderId="3" xfId="0" applyNumberFormat="1" applyFont="1" applyFill="1" applyBorder="1"/>
    <xf numFmtId="3" fontId="51" fillId="6" borderId="3" xfId="0" applyNumberFormat="1" applyFont="1" applyFill="1" applyBorder="1"/>
    <xf numFmtId="3" fontId="41" fillId="9" borderId="3" xfId="0" applyNumberFormat="1" applyFont="1" applyFill="1" applyBorder="1"/>
    <xf numFmtId="3" fontId="56" fillId="7" borderId="3" xfId="0" applyNumberFormat="1" applyFont="1" applyFill="1" applyBorder="1"/>
    <xf numFmtId="3" fontId="0" fillId="0" borderId="0" xfId="0" applyNumberFormat="1" applyBorder="1"/>
    <xf numFmtId="3" fontId="61" fillId="0" borderId="0" xfId="0" applyNumberFormat="1" applyFont="1" applyBorder="1"/>
    <xf numFmtId="3" fontId="58" fillId="0" borderId="0" xfId="0" applyNumberFormat="1" applyFont="1" applyBorder="1"/>
    <xf numFmtId="3" fontId="0" fillId="0" borderId="6" xfId="0" applyNumberFormat="1" applyBorder="1"/>
    <xf numFmtId="3" fontId="58" fillId="0" borderId="6" xfId="0" applyNumberFormat="1" applyFont="1" applyBorder="1"/>
    <xf numFmtId="3" fontId="16" fillId="0" borderId="1" xfId="0" applyNumberFormat="1" applyFont="1" applyBorder="1"/>
    <xf numFmtId="3" fontId="51" fillId="0" borderId="6" xfId="0" applyNumberFormat="1" applyFont="1" applyFill="1" applyBorder="1"/>
    <xf numFmtId="3" fontId="51" fillId="0" borderId="0" xfId="0" applyNumberFormat="1" applyFont="1" applyFill="1" applyBorder="1"/>
    <xf numFmtId="3" fontId="55" fillId="0" borderId="0" xfId="0" applyNumberFormat="1" applyFont="1" applyFill="1" applyBorder="1"/>
    <xf numFmtId="0" fontId="41" fillId="0" borderId="0" xfId="0" applyFont="1" applyFill="1"/>
    <xf numFmtId="3" fontId="49" fillId="0" borderId="6" xfId="0" applyNumberFormat="1" applyFont="1" applyFill="1" applyBorder="1"/>
    <xf numFmtId="3" fontId="49" fillId="0" borderId="0" xfId="0" applyNumberFormat="1" applyFont="1" applyFill="1" applyBorder="1"/>
    <xf numFmtId="3" fontId="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53" fillId="0" borderId="6" xfId="0" applyNumberFormat="1" applyFont="1" applyFill="1" applyBorder="1"/>
    <xf numFmtId="3" fontId="53" fillId="0" borderId="0" xfId="0" applyNumberFormat="1" applyFont="1" applyFill="1" applyBorder="1"/>
    <xf numFmtId="3" fontId="41" fillId="0" borderId="6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55" fillId="0" borderId="6" xfId="0" applyNumberFormat="1" applyFont="1" applyFill="1" applyBorder="1"/>
    <xf numFmtId="3" fontId="60" fillId="0" borderId="0" xfId="0" applyNumberFormat="1" applyFont="1" applyFill="1" applyBorder="1"/>
    <xf numFmtId="3" fontId="0" fillId="0" borderId="6" xfId="0" applyNumberFormat="1" applyFill="1" applyBorder="1"/>
    <xf numFmtId="3" fontId="0" fillId="0" borderId="0" xfId="0" applyNumberFormat="1" applyFill="1" applyBorder="1"/>
    <xf numFmtId="3" fontId="58" fillId="0" borderId="0" xfId="0" applyNumberFormat="1" applyFont="1" applyFill="1" applyBorder="1"/>
    <xf numFmtId="3" fontId="61" fillId="0" borderId="0" xfId="0" applyNumberFormat="1" applyFont="1" applyFill="1" applyBorder="1"/>
    <xf numFmtId="3" fontId="56" fillId="0" borderId="0" xfId="0" applyNumberFormat="1" applyFont="1" applyFill="1" applyBorder="1"/>
    <xf numFmtId="0" fontId="61" fillId="0" borderId="0" xfId="0" applyFont="1" applyFill="1"/>
    <xf numFmtId="3" fontId="41" fillId="5" borderId="1" xfId="0" applyNumberFormat="1" applyFont="1" applyFill="1" applyBorder="1"/>
    <xf numFmtId="3" fontId="41" fillId="5" borderId="3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32" t="s">
        <v>696</v>
      </c>
    </row>
    <row r="3" spans="1:9" ht="18" x14ac:dyDescent="0.25">
      <c r="A3" s="76" t="s">
        <v>695</v>
      </c>
    </row>
    <row r="4" spans="1:9" ht="50.25" customHeight="1" x14ac:dyDescent="0.25">
      <c r="A4" s="57" t="s">
        <v>512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8"/>
      <c r="B1" s="79"/>
      <c r="C1" s="79"/>
      <c r="D1" s="79"/>
      <c r="E1" s="79"/>
    </row>
    <row r="2" spans="1:5" x14ac:dyDescent="0.25">
      <c r="A2" s="98"/>
      <c r="B2" s="79"/>
      <c r="C2" s="235" t="s">
        <v>705</v>
      </c>
      <c r="D2" s="235"/>
      <c r="E2" s="235"/>
    </row>
    <row r="3" spans="1:5" x14ac:dyDescent="0.25">
      <c r="A3" s="98"/>
      <c r="B3" s="79"/>
      <c r="C3" s="79"/>
      <c r="D3" s="79"/>
      <c r="E3" s="79"/>
    </row>
    <row r="4" spans="1:5" ht="27" customHeight="1" x14ac:dyDescent="0.25">
      <c r="A4" s="218" t="s">
        <v>695</v>
      </c>
      <c r="B4" s="225"/>
      <c r="C4" s="225"/>
      <c r="D4" s="225"/>
      <c r="E4" s="225"/>
    </row>
    <row r="5" spans="1:5" ht="22.5" customHeight="1" x14ac:dyDescent="0.25">
      <c r="A5" s="230" t="s">
        <v>683</v>
      </c>
      <c r="B5" s="219"/>
      <c r="C5" s="219"/>
      <c r="D5" s="219"/>
      <c r="E5" s="219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0" customFormat="1" ht="29.25" customHeight="1" x14ac:dyDescent="0.25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90" customFormat="1" ht="30.75" customHeight="1" x14ac:dyDescent="0.25">
      <c r="A18" s="87" t="s">
        <v>15</v>
      </c>
      <c r="B18" s="36" t="s">
        <v>341</v>
      </c>
      <c r="C18" s="93"/>
      <c r="D18" s="93"/>
      <c r="E18" s="93"/>
    </row>
    <row r="19" spans="1:5" ht="15" customHeight="1" x14ac:dyDescent="0.25">
      <c r="A19" s="64" t="s">
        <v>534</v>
      </c>
      <c r="B19" s="64" t="s">
        <v>296</v>
      </c>
      <c r="C19" s="37"/>
      <c r="D19" s="37"/>
      <c r="E19" s="37"/>
    </row>
    <row r="20" spans="1:5" ht="15" customHeight="1" x14ac:dyDescent="0.25">
      <c r="A20" s="64" t="s">
        <v>535</v>
      </c>
      <c r="B20" s="64" t="s">
        <v>296</v>
      </c>
      <c r="C20" s="37"/>
      <c r="D20" s="37"/>
      <c r="E20" s="37">
        <f>SUM(C20:D20)</f>
        <v>0</v>
      </c>
    </row>
    <row r="21" spans="1:5" ht="15" customHeight="1" x14ac:dyDescent="0.25">
      <c r="A21" s="64" t="s">
        <v>536</v>
      </c>
      <c r="B21" s="64" t="s">
        <v>296</v>
      </c>
      <c r="C21" s="191"/>
      <c r="D21" s="37"/>
      <c r="E21" s="37">
        <f t="shared" ref="E21:E25" si="0">SUM(C21:D21)</f>
        <v>0</v>
      </c>
    </row>
    <row r="22" spans="1:5" ht="15" customHeight="1" x14ac:dyDescent="0.25">
      <c r="A22" s="64" t="s">
        <v>537</v>
      </c>
      <c r="B22" s="64" t="s">
        <v>296</v>
      </c>
      <c r="C22" s="37"/>
      <c r="D22" s="37"/>
      <c r="E22" s="37">
        <f t="shared" si="0"/>
        <v>0</v>
      </c>
    </row>
    <row r="23" spans="1:5" ht="15" customHeight="1" x14ac:dyDescent="0.25">
      <c r="A23" s="64" t="s">
        <v>488</v>
      </c>
      <c r="B23" s="72" t="s">
        <v>303</v>
      </c>
      <c r="C23" s="191"/>
      <c r="D23" s="37"/>
      <c r="E23" s="37">
        <f t="shared" si="0"/>
        <v>0</v>
      </c>
    </row>
    <row r="24" spans="1:5" ht="15" customHeight="1" x14ac:dyDescent="0.25">
      <c r="A24" s="64" t="s">
        <v>694</v>
      </c>
      <c r="B24" s="72" t="s">
        <v>308</v>
      </c>
      <c r="C24" s="191"/>
      <c r="D24" s="37"/>
      <c r="E24" s="37"/>
    </row>
    <row r="25" spans="1:5" ht="15" customHeight="1" x14ac:dyDescent="0.25">
      <c r="A25" s="64" t="s">
        <v>486</v>
      </c>
      <c r="B25" s="72" t="s">
        <v>297</v>
      </c>
      <c r="C25" s="191"/>
      <c r="D25" s="37"/>
      <c r="E25" s="37">
        <f t="shared" si="0"/>
        <v>0</v>
      </c>
    </row>
    <row r="26" spans="1:5" ht="15" customHeight="1" x14ac:dyDescent="0.25">
      <c r="A26" s="71"/>
      <c r="B26" s="37"/>
      <c r="C26" s="37"/>
      <c r="D26" s="37"/>
      <c r="E26" s="37"/>
    </row>
    <row r="27" spans="1:5" s="90" customFormat="1" ht="27.75" customHeight="1" x14ac:dyDescent="0.25">
      <c r="A27" s="87" t="s">
        <v>16</v>
      </c>
      <c r="B27" s="93" t="s">
        <v>19</v>
      </c>
      <c r="C27" s="93">
        <f>SUM(C18:C25)</f>
        <v>0</v>
      </c>
      <c r="D27" s="93">
        <f>SUM(D18:D25)</f>
        <v>0</v>
      </c>
      <c r="E27" s="93">
        <f>SUM(E18:E25)</f>
        <v>0</v>
      </c>
    </row>
    <row r="28" spans="1:5" ht="15" customHeight="1" x14ac:dyDescent="0.25">
      <c r="A28" s="70"/>
      <c r="B28" s="37" t="s">
        <v>316</v>
      </c>
      <c r="C28" s="37"/>
      <c r="D28" s="37"/>
      <c r="E28" s="37"/>
    </row>
    <row r="29" spans="1:5" ht="15" customHeight="1" x14ac:dyDescent="0.25">
      <c r="A29" s="70"/>
      <c r="B29" s="37" t="s">
        <v>335</v>
      </c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ht="15" customHeight="1" x14ac:dyDescent="0.25">
      <c r="A31" s="71"/>
      <c r="B31" s="37"/>
      <c r="C31" s="37"/>
      <c r="D31" s="37"/>
      <c r="E31" s="37"/>
    </row>
    <row r="32" spans="1:5" s="90" customFormat="1" ht="31.5" customHeight="1" x14ac:dyDescent="0.25">
      <c r="A32" s="87" t="s">
        <v>17</v>
      </c>
      <c r="B32" s="93" t="s">
        <v>20</v>
      </c>
      <c r="C32" s="93">
        <f>SUM(C28:C29)</f>
        <v>0</v>
      </c>
      <c r="D32" s="93">
        <f>SUM(D28:D29)</f>
        <v>0</v>
      </c>
      <c r="E32" s="93">
        <f>SUM(E28:E29)</f>
        <v>0</v>
      </c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ht="15" customHeight="1" x14ac:dyDescent="0.25">
      <c r="A36" s="71"/>
      <c r="B36" s="37"/>
      <c r="C36" s="37"/>
      <c r="D36" s="37"/>
      <c r="E36" s="37"/>
    </row>
    <row r="37" spans="1:5" s="90" customFormat="1" ht="15" customHeight="1" x14ac:dyDescent="0.25">
      <c r="A37" s="87" t="s">
        <v>18</v>
      </c>
      <c r="B37" s="93"/>
      <c r="C37" s="93"/>
      <c r="D37" s="93"/>
      <c r="E37" s="93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26" t="s">
        <v>706</v>
      </c>
      <c r="B1" s="226"/>
      <c r="C1" s="226"/>
    </row>
    <row r="3" spans="1:3" ht="27" customHeight="1" x14ac:dyDescent="0.25">
      <c r="A3" s="218" t="s">
        <v>695</v>
      </c>
      <c r="B3" s="219"/>
      <c r="C3" s="219"/>
    </row>
    <row r="4" spans="1:3" ht="27" customHeight="1" x14ac:dyDescent="0.25">
      <c r="A4" s="230" t="s">
        <v>684</v>
      </c>
      <c r="B4" s="219"/>
      <c r="C4" s="219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3" t="s">
        <v>586</v>
      </c>
      <c r="B8" s="6" t="s">
        <v>174</v>
      </c>
      <c r="C8" s="26"/>
    </row>
    <row r="9" spans="1:3" x14ac:dyDescent="0.25">
      <c r="A9" s="13" t="s">
        <v>587</v>
      </c>
      <c r="B9" s="6" t="s">
        <v>174</v>
      </c>
      <c r="C9" s="26"/>
    </row>
    <row r="10" spans="1:3" x14ac:dyDescent="0.25">
      <c r="A10" s="13" t="s">
        <v>588</v>
      </c>
      <c r="B10" s="6" t="s">
        <v>174</v>
      </c>
      <c r="C10" s="26"/>
    </row>
    <row r="11" spans="1:3" x14ac:dyDescent="0.25">
      <c r="A11" s="13" t="s">
        <v>589</v>
      </c>
      <c r="B11" s="6" t="s">
        <v>174</v>
      </c>
      <c r="C11" s="26"/>
    </row>
    <row r="12" spans="1:3" x14ac:dyDescent="0.25">
      <c r="A12" s="13" t="s">
        <v>590</v>
      </c>
      <c r="B12" s="6" t="s">
        <v>174</v>
      </c>
      <c r="C12" s="26"/>
    </row>
    <row r="13" spans="1:3" x14ac:dyDescent="0.25">
      <c r="A13" s="13" t="s">
        <v>591</v>
      </c>
      <c r="B13" s="6" t="s">
        <v>174</v>
      </c>
      <c r="C13" s="26"/>
    </row>
    <row r="14" spans="1:3" x14ac:dyDescent="0.25">
      <c r="A14" s="13" t="s">
        <v>592</v>
      </c>
      <c r="B14" s="6" t="s">
        <v>174</v>
      </c>
      <c r="C14" s="26"/>
    </row>
    <row r="15" spans="1:3" x14ac:dyDescent="0.25">
      <c r="A15" s="13" t="s">
        <v>593</v>
      </c>
      <c r="B15" s="6" t="s">
        <v>174</v>
      </c>
      <c r="C15" s="26"/>
    </row>
    <row r="16" spans="1:3" x14ac:dyDescent="0.25">
      <c r="A16" s="13" t="s">
        <v>594</v>
      </c>
      <c r="B16" s="6" t="s">
        <v>174</v>
      </c>
      <c r="C16" s="26"/>
    </row>
    <row r="17" spans="1:3" x14ac:dyDescent="0.25">
      <c r="A17" s="13" t="s">
        <v>595</v>
      </c>
      <c r="B17" s="6" t="s">
        <v>174</v>
      </c>
      <c r="C17" s="26"/>
    </row>
    <row r="18" spans="1:3" s="90" customFormat="1" ht="25.5" x14ac:dyDescent="0.25">
      <c r="A18" s="11" t="s">
        <v>417</v>
      </c>
      <c r="B18" s="8" t="s">
        <v>174</v>
      </c>
      <c r="C18" s="95"/>
    </row>
    <row r="19" spans="1:3" x14ac:dyDescent="0.25">
      <c r="A19" s="13" t="s">
        <v>586</v>
      </c>
      <c r="B19" s="6" t="s">
        <v>175</v>
      </c>
      <c r="C19" s="26"/>
    </row>
    <row r="20" spans="1:3" x14ac:dyDescent="0.25">
      <c r="A20" s="13" t="s">
        <v>587</v>
      </c>
      <c r="B20" s="6" t="s">
        <v>175</v>
      </c>
      <c r="C20" s="26"/>
    </row>
    <row r="21" spans="1:3" x14ac:dyDescent="0.25">
      <c r="A21" s="13" t="s">
        <v>588</v>
      </c>
      <c r="B21" s="6" t="s">
        <v>175</v>
      </c>
      <c r="C21" s="26"/>
    </row>
    <row r="22" spans="1:3" x14ac:dyDescent="0.25">
      <c r="A22" s="13" t="s">
        <v>589</v>
      </c>
      <c r="B22" s="6" t="s">
        <v>175</v>
      </c>
      <c r="C22" s="26"/>
    </row>
    <row r="23" spans="1:3" x14ac:dyDescent="0.25">
      <c r="A23" s="13" t="s">
        <v>590</v>
      </c>
      <c r="B23" s="6" t="s">
        <v>175</v>
      </c>
      <c r="C23" s="26"/>
    </row>
    <row r="24" spans="1:3" x14ac:dyDescent="0.25">
      <c r="A24" s="13" t="s">
        <v>591</v>
      </c>
      <c r="B24" s="6" t="s">
        <v>175</v>
      </c>
      <c r="C24" s="26"/>
    </row>
    <row r="25" spans="1:3" x14ac:dyDescent="0.25">
      <c r="A25" s="13" t="s">
        <v>592</v>
      </c>
      <c r="B25" s="6" t="s">
        <v>175</v>
      </c>
      <c r="C25" s="26"/>
    </row>
    <row r="26" spans="1:3" x14ac:dyDescent="0.25">
      <c r="A26" s="13" t="s">
        <v>593</v>
      </c>
      <c r="B26" s="6" t="s">
        <v>175</v>
      </c>
      <c r="C26" s="26"/>
    </row>
    <row r="27" spans="1:3" x14ac:dyDescent="0.25">
      <c r="A27" s="13" t="s">
        <v>594</v>
      </c>
      <c r="B27" s="6" t="s">
        <v>175</v>
      </c>
      <c r="C27" s="26"/>
    </row>
    <row r="28" spans="1:3" x14ac:dyDescent="0.25">
      <c r="A28" s="13" t="s">
        <v>595</v>
      </c>
      <c r="B28" s="6" t="s">
        <v>175</v>
      </c>
      <c r="C28" s="26"/>
    </row>
    <row r="29" spans="1:3" s="90" customFormat="1" ht="25.5" x14ac:dyDescent="0.25">
      <c r="A29" s="11" t="s">
        <v>418</v>
      </c>
      <c r="B29" s="8" t="s">
        <v>175</v>
      </c>
      <c r="C29" s="95"/>
    </row>
    <row r="30" spans="1:3" x14ac:dyDescent="0.25">
      <c r="A30" s="13" t="s">
        <v>586</v>
      </c>
      <c r="B30" s="6" t="s">
        <v>176</v>
      </c>
      <c r="C30" s="26"/>
    </row>
    <row r="31" spans="1:3" x14ac:dyDescent="0.25">
      <c r="A31" s="13" t="s">
        <v>587</v>
      </c>
      <c r="B31" s="6" t="s">
        <v>176</v>
      </c>
      <c r="C31" s="26"/>
    </row>
    <row r="32" spans="1:3" x14ac:dyDescent="0.25">
      <c r="A32" s="13" t="s">
        <v>588</v>
      </c>
      <c r="B32" s="6" t="s">
        <v>176</v>
      </c>
      <c r="C32" s="26"/>
    </row>
    <row r="33" spans="1:3" x14ac:dyDescent="0.25">
      <c r="A33" s="13" t="s">
        <v>589</v>
      </c>
      <c r="B33" s="6" t="s">
        <v>176</v>
      </c>
      <c r="C33" s="26"/>
    </row>
    <row r="34" spans="1:3" x14ac:dyDescent="0.25">
      <c r="A34" s="13" t="s">
        <v>590</v>
      </c>
      <c r="B34" s="6" t="s">
        <v>176</v>
      </c>
      <c r="C34" s="26"/>
    </row>
    <row r="35" spans="1:3" x14ac:dyDescent="0.25">
      <c r="A35" s="13" t="s">
        <v>591</v>
      </c>
      <c r="B35" s="6" t="s">
        <v>176</v>
      </c>
      <c r="C35" s="26"/>
    </row>
    <row r="36" spans="1:3" x14ac:dyDescent="0.25">
      <c r="A36" s="13" t="s">
        <v>592</v>
      </c>
      <c r="B36" s="6" t="s">
        <v>176</v>
      </c>
      <c r="C36" s="26"/>
    </row>
    <row r="37" spans="1:3" x14ac:dyDescent="0.25">
      <c r="A37" s="13" t="s">
        <v>593</v>
      </c>
      <c r="B37" s="6" t="s">
        <v>176</v>
      </c>
      <c r="C37" s="133">
        <f>SUM('2. melléklet'!F67)</f>
        <v>1853950</v>
      </c>
    </row>
    <row r="38" spans="1:3" x14ac:dyDescent="0.25">
      <c r="A38" s="13" t="s">
        <v>594</v>
      </c>
      <c r="B38" s="6" t="s">
        <v>176</v>
      </c>
      <c r="C38" s="26"/>
    </row>
    <row r="39" spans="1:3" x14ac:dyDescent="0.25">
      <c r="A39" s="13" t="s">
        <v>595</v>
      </c>
      <c r="B39" s="6" t="s">
        <v>176</v>
      </c>
      <c r="C39" s="26"/>
    </row>
    <row r="40" spans="1:3" s="90" customFormat="1" x14ac:dyDescent="0.25">
      <c r="A40" s="11" t="s">
        <v>419</v>
      </c>
      <c r="B40" s="8" t="s">
        <v>176</v>
      </c>
      <c r="C40" s="95">
        <f>SUM(C37:C39)</f>
        <v>1853950</v>
      </c>
    </row>
    <row r="41" spans="1:3" x14ac:dyDescent="0.25">
      <c r="A41" s="13" t="s">
        <v>596</v>
      </c>
      <c r="B41" s="5" t="s">
        <v>178</v>
      </c>
      <c r="C41" s="26"/>
    </row>
    <row r="42" spans="1:3" x14ac:dyDescent="0.25">
      <c r="A42" s="13" t="s">
        <v>597</v>
      </c>
      <c r="B42" s="5" t="s">
        <v>178</v>
      </c>
      <c r="C42" s="26"/>
    </row>
    <row r="43" spans="1:3" x14ac:dyDescent="0.25">
      <c r="A43" s="13" t="s">
        <v>598</v>
      </c>
      <c r="B43" s="5" t="s">
        <v>178</v>
      </c>
      <c r="C43" s="26">
        <v>0</v>
      </c>
    </row>
    <row r="44" spans="1:3" x14ac:dyDescent="0.25">
      <c r="A44" s="5" t="s">
        <v>599</v>
      </c>
      <c r="B44" s="5" t="s">
        <v>178</v>
      </c>
      <c r="C44" s="26"/>
    </row>
    <row r="45" spans="1:3" x14ac:dyDescent="0.25">
      <c r="A45" s="5" t="s">
        <v>600</v>
      </c>
      <c r="B45" s="5" t="s">
        <v>178</v>
      </c>
      <c r="C45" s="26"/>
    </row>
    <row r="46" spans="1:3" x14ac:dyDescent="0.25">
      <c r="A46" s="5" t="s">
        <v>601</v>
      </c>
      <c r="B46" s="5" t="s">
        <v>178</v>
      </c>
      <c r="C46" s="26"/>
    </row>
    <row r="47" spans="1:3" x14ac:dyDescent="0.25">
      <c r="A47" s="13" t="s">
        <v>602</v>
      </c>
      <c r="B47" s="5" t="s">
        <v>178</v>
      </c>
      <c r="C47" s="26"/>
    </row>
    <row r="48" spans="1:3" x14ac:dyDescent="0.25">
      <c r="A48" s="13" t="s">
        <v>603</v>
      </c>
      <c r="B48" s="5" t="s">
        <v>178</v>
      </c>
      <c r="C48" s="26"/>
    </row>
    <row r="49" spans="1:3" x14ac:dyDescent="0.25">
      <c r="A49" s="13" t="s">
        <v>604</v>
      </c>
      <c r="B49" s="5" t="s">
        <v>178</v>
      </c>
      <c r="C49" s="26"/>
    </row>
    <row r="50" spans="1:3" x14ac:dyDescent="0.25">
      <c r="A50" s="13" t="s">
        <v>605</v>
      </c>
      <c r="B50" s="5" t="s">
        <v>178</v>
      </c>
      <c r="C50" s="26"/>
    </row>
    <row r="51" spans="1:3" s="90" customFormat="1" ht="25.5" x14ac:dyDescent="0.25">
      <c r="A51" s="11" t="s">
        <v>420</v>
      </c>
      <c r="B51" s="8" t="s">
        <v>178</v>
      </c>
      <c r="C51" s="95">
        <v>0</v>
      </c>
    </row>
    <row r="52" spans="1:3" x14ac:dyDescent="0.25">
      <c r="A52" s="13" t="s">
        <v>596</v>
      </c>
      <c r="B52" s="5" t="s">
        <v>184</v>
      </c>
      <c r="C52" s="26"/>
    </row>
    <row r="53" spans="1:3" x14ac:dyDescent="0.25">
      <c r="A53" s="13" t="s">
        <v>597</v>
      </c>
      <c r="B53" s="5" t="s">
        <v>184</v>
      </c>
      <c r="C53" s="153"/>
    </row>
    <row r="54" spans="1:3" x14ac:dyDescent="0.25">
      <c r="A54" s="13" t="s">
        <v>598</v>
      </c>
      <c r="B54" s="5" t="s">
        <v>184</v>
      </c>
      <c r="C54" s="133">
        <f>SUM('2. melléklet'!F73)</f>
        <v>140000</v>
      </c>
    </row>
    <row r="55" spans="1:3" x14ac:dyDescent="0.25">
      <c r="A55" s="5" t="s">
        <v>599</v>
      </c>
      <c r="B55" s="5" t="s">
        <v>184</v>
      </c>
      <c r="C55" s="26">
        <f ca="1">SUM(C52:C61)</f>
        <v>0</v>
      </c>
    </row>
    <row r="56" spans="1:3" x14ac:dyDescent="0.25">
      <c r="A56" s="5" t="s">
        <v>600</v>
      </c>
      <c r="B56" s="5" t="s">
        <v>184</v>
      </c>
      <c r="C56" s="26"/>
    </row>
    <row r="57" spans="1:3" x14ac:dyDescent="0.25">
      <c r="A57" s="5" t="s">
        <v>601</v>
      </c>
      <c r="B57" s="5" t="s">
        <v>184</v>
      </c>
      <c r="C57" s="26"/>
    </row>
    <row r="58" spans="1:3" x14ac:dyDescent="0.25">
      <c r="A58" s="13" t="s">
        <v>602</v>
      </c>
      <c r="B58" s="5" t="s">
        <v>184</v>
      </c>
      <c r="C58" s="26">
        <v>0</v>
      </c>
    </row>
    <row r="59" spans="1:3" x14ac:dyDescent="0.25">
      <c r="A59" s="13" t="s">
        <v>606</v>
      </c>
      <c r="B59" s="5" t="s">
        <v>184</v>
      </c>
      <c r="C59" s="26"/>
    </row>
    <row r="60" spans="1:3" x14ac:dyDescent="0.25">
      <c r="A60" s="13" t="s">
        <v>604</v>
      </c>
      <c r="B60" s="5" t="s">
        <v>184</v>
      </c>
      <c r="C60" s="26"/>
    </row>
    <row r="61" spans="1:3" x14ac:dyDescent="0.25">
      <c r="A61" s="13" t="s">
        <v>605</v>
      </c>
      <c r="B61" s="5" t="s">
        <v>184</v>
      </c>
      <c r="C61" s="26"/>
    </row>
    <row r="62" spans="1:3" s="90" customFormat="1" x14ac:dyDescent="0.25">
      <c r="A62" s="15" t="s">
        <v>421</v>
      </c>
      <c r="B62" s="8" t="s">
        <v>184</v>
      </c>
      <c r="C62" s="95">
        <v>140000</v>
      </c>
    </row>
    <row r="63" spans="1:3" x14ac:dyDescent="0.25">
      <c r="A63" s="13" t="s">
        <v>586</v>
      </c>
      <c r="B63" s="6" t="s">
        <v>211</v>
      </c>
      <c r="C63" s="26"/>
    </row>
    <row r="64" spans="1:3" x14ac:dyDescent="0.25">
      <c r="A64" s="13" t="s">
        <v>587</v>
      </c>
      <c r="B64" s="6" t="s">
        <v>211</v>
      </c>
      <c r="C64" s="26"/>
    </row>
    <row r="65" spans="1:3" x14ac:dyDescent="0.25">
      <c r="A65" s="13" t="s">
        <v>588</v>
      </c>
      <c r="B65" s="6" t="s">
        <v>211</v>
      </c>
      <c r="C65" s="26"/>
    </row>
    <row r="66" spans="1:3" x14ac:dyDescent="0.25">
      <c r="A66" s="13" t="s">
        <v>589</v>
      </c>
      <c r="B66" s="6" t="s">
        <v>211</v>
      </c>
      <c r="C66" s="26"/>
    </row>
    <row r="67" spans="1:3" x14ac:dyDescent="0.25">
      <c r="A67" s="13" t="s">
        <v>590</v>
      </c>
      <c r="B67" s="6" t="s">
        <v>211</v>
      </c>
      <c r="C67" s="26"/>
    </row>
    <row r="68" spans="1:3" x14ac:dyDescent="0.25">
      <c r="A68" s="13" t="s">
        <v>591</v>
      </c>
      <c r="B68" s="6" t="s">
        <v>211</v>
      </c>
      <c r="C68" s="26"/>
    </row>
    <row r="69" spans="1:3" x14ac:dyDescent="0.25">
      <c r="A69" s="13" t="s">
        <v>592</v>
      </c>
      <c r="B69" s="6" t="s">
        <v>211</v>
      </c>
      <c r="C69" s="26"/>
    </row>
    <row r="70" spans="1:3" x14ac:dyDescent="0.25">
      <c r="A70" s="13" t="s">
        <v>593</v>
      </c>
      <c r="B70" s="6" t="s">
        <v>211</v>
      </c>
      <c r="C70" s="26"/>
    </row>
    <row r="71" spans="1:3" x14ac:dyDescent="0.25">
      <c r="A71" s="13" t="s">
        <v>594</v>
      </c>
      <c r="B71" s="6" t="s">
        <v>211</v>
      </c>
      <c r="C71" s="26"/>
    </row>
    <row r="72" spans="1:3" x14ac:dyDescent="0.25">
      <c r="A72" s="13" t="s">
        <v>595</v>
      </c>
      <c r="B72" s="6" t="s">
        <v>211</v>
      </c>
      <c r="C72" s="26"/>
    </row>
    <row r="73" spans="1:3" s="90" customFormat="1" ht="25.5" x14ac:dyDescent="0.25">
      <c r="A73" s="11" t="s">
        <v>430</v>
      </c>
      <c r="B73" s="8" t="s">
        <v>211</v>
      </c>
      <c r="C73" s="95"/>
    </row>
    <row r="74" spans="1:3" x14ac:dyDescent="0.25">
      <c r="A74" s="13" t="s">
        <v>586</v>
      </c>
      <c r="B74" s="6" t="s">
        <v>212</v>
      </c>
      <c r="C74" s="26"/>
    </row>
    <row r="75" spans="1:3" x14ac:dyDescent="0.25">
      <c r="A75" s="13" t="s">
        <v>587</v>
      </c>
      <c r="B75" s="6" t="s">
        <v>212</v>
      </c>
      <c r="C75" s="26"/>
    </row>
    <row r="76" spans="1:3" x14ac:dyDescent="0.25">
      <c r="A76" s="13" t="s">
        <v>588</v>
      </c>
      <c r="B76" s="6" t="s">
        <v>212</v>
      </c>
      <c r="C76" s="26"/>
    </row>
    <row r="77" spans="1:3" x14ac:dyDescent="0.25">
      <c r="A77" s="13" t="s">
        <v>589</v>
      </c>
      <c r="B77" s="6" t="s">
        <v>212</v>
      </c>
      <c r="C77" s="26"/>
    </row>
    <row r="78" spans="1:3" x14ac:dyDescent="0.25">
      <c r="A78" s="13" t="s">
        <v>590</v>
      </c>
      <c r="B78" s="6" t="s">
        <v>212</v>
      </c>
      <c r="C78" s="26"/>
    </row>
    <row r="79" spans="1:3" x14ac:dyDescent="0.25">
      <c r="A79" s="13" t="s">
        <v>591</v>
      </c>
      <c r="B79" s="6" t="s">
        <v>212</v>
      </c>
      <c r="C79" s="26"/>
    </row>
    <row r="80" spans="1:3" x14ac:dyDescent="0.25">
      <c r="A80" s="13" t="s">
        <v>592</v>
      </c>
      <c r="B80" s="6" t="s">
        <v>212</v>
      </c>
      <c r="C80" s="26"/>
    </row>
    <row r="81" spans="1:3" x14ac:dyDescent="0.25">
      <c r="A81" s="13" t="s">
        <v>593</v>
      </c>
      <c r="B81" s="6" t="s">
        <v>212</v>
      </c>
      <c r="C81" s="26"/>
    </row>
    <row r="82" spans="1:3" x14ac:dyDescent="0.25">
      <c r="A82" s="13" t="s">
        <v>594</v>
      </c>
      <c r="B82" s="6" t="s">
        <v>212</v>
      </c>
      <c r="C82" s="26"/>
    </row>
    <row r="83" spans="1:3" x14ac:dyDescent="0.25">
      <c r="A83" s="13" t="s">
        <v>595</v>
      </c>
      <c r="B83" s="6" t="s">
        <v>212</v>
      </c>
      <c r="C83" s="26"/>
    </row>
    <row r="84" spans="1:3" s="90" customFormat="1" ht="25.5" x14ac:dyDescent="0.25">
      <c r="A84" s="11" t="s">
        <v>429</v>
      </c>
      <c r="B84" s="8" t="s">
        <v>212</v>
      </c>
      <c r="C84" s="95"/>
    </row>
    <row r="85" spans="1:3" x14ac:dyDescent="0.25">
      <c r="A85" s="13" t="s">
        <v>586</v>
      </c>
      <c r="B85" s="6" t="s">
        <v>213</v>
      </c>
      <c r="C85" s="26"/>
    </row>
    <row r="86" spans="1:3" x14ac:dyDescent="0.25">
      <c r="A86" s="13" t="s">
        <v>587</v>
      </c>
      <c r="B86" s="6" t="s">
        <v>213</v>
      </c>
      <c r="C86" s="26"/>
    </row>
    <row r="87" spans="1:3" x14ac:dyDescent="0.25">
      <c r="A87" s="13" t="s">
        <v>588</v>
      </c>
      <c r="B87" s="6" t="s">
        <v>213</v>
      </c>
      <c r="C87" s="26"/>
    </row>
    <row r="88" spans="1:3" x14ac:dyDescent="0.25">
      <c r="A88" s="13" t="s">
        <v>589</v>
      </c>
      <c r="B88" s="6" t="s">
        <v>213</v>
      </c>
      <c r="C88" s="26"/>
    </row>
    <row r="89" spans="1:3" x14ac:dyDescent="0.25">
      <c r="A89" s="13" t="s">
        <v>590</v>
      </c>
      <c r="B89" s="6" t="s">
        <v>213</v>
      </c>
      <c r="C89" s="26"/>
    </row>
    <row r="90" spans="1:3" x14ac:dyDescent="0.25">
      <c r="A90" s="13" t="s">
        <v>591</v>
      </c>
      <c r="B90" s="6" t="s">
        <v>213</v>
      </c>
      <c r="C90" s="26"/>
    </row>
    <row r="91" spans="1:3" x14ac:dyDescent="0.25">
      <c r="A91" s="13" t="s">
        <v>592</v>
      </c>
      <c r="B91" s="6" t="s">
        <v>213</v>
      </c>
      <c r="C91" s="26"/>
    </row>
    <row r="92" spans="1:3" x14ac:dyDescent="0.25">
      <c r="A92" s="13" t="s">
        <v>593</v>
      </c>
      <c r="B92" s="6" t="s">
        <v>213</v>
      </c>
      <c r="C92" s="26"/>
    </row>
    <row r="93" spans="1:3" x14ac:dyDescent="0.25">
      <c r="A93" s="13" t="s">
        <v>594</v>
      </c>
      <c r="B93" s="6" t="s">
        <v>213</v>
      </c>
      <c r="C93" s="26"/>
    </row>
    <row r="94" spans="1:3" x14ac:dyDescent="0.25">
      <c r="A94" s="13" t="s">
        <v>595</v>
      </c>
      <c r="B94" s="6" t="s">
        <v>213</v>
      </c>
      <c r="C94" s="26"/>
    </row>
    <row r="95" spans="1:3" s="90" customFormat="1" x14ac:dyDescent="0.25">
      <c r="A95" s="11" t="s">
        <v>428</v>
      </c>
      <c r="B95" s="8" t="s">
        <v>213</v>
      </c>
      <c r="C95" s="95"/>
    </row>
    <row r="96" spans="1:3" x14ac:dyDescent="0.25">
      <c r="A96" s="13" t="s">
        <v>596</v>
      </c>
      <c r="B96" s="5" t="s">
        <v>215</v>
      </c>
      <c r="C96" s="26"/>
    </row>
    <row r="97" spans="1:3" x14ac:dyDescent="0.25">
      <c r="A97" s="13" t="s">
        <v>597</v>
      </c>
      <c r="B97" s="6" t="s">
        <v>215</v>
      </c>
      <c r="C97" s="26"/>
    </row>
    <row r="98" spans="1:3" x14ac:dyDescent="0.25">
      <c r="A98" s="13" t="s">
        <v>598</v>
      </c>
      <c r="B98" s="5" t="s">
        <v>215</v>
      </c>
      <c r="C98" s="26"/>
    </row>
    <row r="99" spans="1:3" x14ac:dyDescent="0.25">
      <c r="A99" s="5" t="s">
        <v>599</v>
      </c>
      <c r="B99" s="6" t="s">
        <v>215</v>
      </c>
      <c r="C99" s="26"/>
    </row>
    <row r="100" spans="1:3" x14ac:dyDescent="0.25">
      <c r="A100" s="5" t="s">
        <v>600</v>
      </c>
      <c r="B100" s="5" t="s">
        <v>215</v>
      </c>
      <c r="C100" s="26"/>
    </row>
    <row r="101" spans="1:3" x14ac:dyDescent="0.25">
      <c r="A101" s="5" t="s">
        <v>601</v>
      </c>
      <c r="B101" s="6" t="s">
        <v>215</v>
      </c>
      <c r="C101" s="26"/>
    </row>
    <row r="102" spans="1:3" x14ac:dyDescent="0.25">
      <c r="A102" s="13" t="s">
        <v>602</v>
      </c>
      <c r="B102" s="5" t="s">
        <v>215</v>
      </c>
      <c r="C102" s="26"/>
    </row>
    <row r="103" spans="1:3" x14ac:dyDescent="0.25">
      <c r="A103" s="13" t="s">
        <v>606</v>
      </c>
      <c r="B103" s="6" t="s">
        <v>215</v>
      </c>
      <c r="C103" s="26"/>
    </row>
    <row r="104" spans="1:3" x14ac:dyDescent="0.25">
      <c r="A104" s="13" t="s">
        <v>604</v>
      </c>
      <c r="B104" s="5" t="s">
        <v>215</v>
      </c>
      <c r="C104" s="26"/>
    </row>
    <row r="105" spans="1:3" x14ac:dyDescent="0.25">
      <c r="A105" s="13" t="s">
        <v>605</v>
      </c>
      <c r="B105" s="6" t="s">
        <v>215</v>
      </c>
      <c r="C105" s="26"/>
    </row>
    <row r="106" spans="1:3" s="90" customFormat="1" ht="25.5" x14ac:dyDescent="0.25">
      <c r="A106" s="11" t="s">
        <v>427</v>
      </c>
      <c r="B106" s="8" t="s">
        <v>215</v>
      </c>
      <c r="C106" s="95"/>
    </row>
    <row r="107" spans="1:3" x14ac:dyDescent="0.25">
      <c r="A107" s="13" t="s">
        <v>596</v>
      </c>
      <c r="B107" s="5" t="s">
        <v>665</v>
      </c>
      <c r="C107" s="26"/>
    </row>
    <row r="108" spans="1:3" x14ac:dyDescent="0.25">
      <c r="A108" s="13" t="s">
        <v>597</v>
      </c>
      <c r="B108" s="5" t="s">
        <v>665</v>
      </c>
      <c r="C108" s="26"/>
    </row>
    <row r="109" spans="1:3" x14ac:dyDescent="0.25">
      <c r="A109" s="13" t="s">
        <v>598</v>
      </c>
      <c r="B109" s="5" t="s">
        <v>665</v>
      </c>
      <c r="C109" s="26"/>
    </row>
    <row r="110" spans="1:3" x14ac:dyDescent="0.25">
      <c r="A110" s="5" t="s">
        <v>599</v>
      </c>
      <c r="B110" s="5" t="s">
        <v>665</v>
      </c>
      <c r="C110" s="26"/>
    </row>
    <row r="111" spans="1:3" x14ac:dyDescent="0.25">
      <c r="A111" s="5" t="s">
        <v>600</v>
      </c>
      <c r="B111" s="5" t="s">
        <v>665</v>
      </c>
      <c r="C111" s="26"/>
    </row>
    <row r="112" spans="1:3" x14ac:dyDescent="0.25">
      <c r="A112" s="5" t="s">
        <v>601</v>
      </c>
      <c r="B112" s="5" t="s">
        <v>665</v>
      </c>
      <c r="C112" s="26"/>
    </row>
    <row r="113" spans="1:3" x14ac:dyDescent="0.25">
      <c r="A113" s="13" t="s">
        <v>602</v>
      </c>
      <c r="B113" s="5" t="s">
        <v>665</v>
      </c>
      <c r="C113" s="26"/>
    </row>
    <row r="114" spans="1:3" x14ac:dyDescent="0.25">
      <c r="A114" s="13" t="s">
        <v>606</v>
      </c>
      <c r="B114" s="5" t="s">
        <v>665</v>
      </c>
      <c r="C114" s="26"/>
    </row>
    <row r="115" spans="1:3" x14ac:dyDescent="0.25">
      <c r="A115" s="13" t="s">
        <v>604</v>
      </c>
      <c r="B115" s="5" t="s">
        <v>665</v>
      </c>
      <c r="C115" s="26"/>
    </row>
    <row r="116" spans="1:3" x14ac:dyDescent="0.25">
      <c r="A116" s="13" t="s">
        <v>605</v>
      </c>
      <c r="B116" s="5" t="s">
        <v>665</v>
      </c>
      <c r="C116" s="26"/>
    </row>
    <row r="117" spans="1:3" s="90" customFormat="1" x14ac:dyDescent="0.25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26" t="s">
        <v>707</v>
      </c>
      <c r="B1" s="226"/>
      <c r="C1" s="226"/>
    </row>
    <row r="3" spans="1:3" ht="27" customHeight="1" x14ac:dyDescent="0.25">
      <c r="A3" s="218" t="s">
        <v>695</v>
      </c>
      <c r="B3" s="219"/>
      <c r="C3" s="219"/>
    </row>
    <row r="4" spans="1:3" ht="25.5" customHeight="1" x14ac:dyDescent="0.25">
      <c r="A4" s="230" t="s">
        <v>685</v>
      </c>
      <c r="B4" s="219"/>
      <c r="C4" s="219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3" t="s">
        <v>607</v>
      </c>
      <c r="B8" s="6" t="s">
        <v>279</v>
      </c>
      <c r="C8" s="26"/>
    </row>
    <row r="9" spans="1:3" x14ac:dyDescent="0.25">
      <c r="A9" s="13" t="s">
        <v>616</v>
      </c>
      <c r="B9" s="6" t="s">
        <v>279</v>
      </c>
      <c r="C9" s="26"/>
    </row>
    <row r="10" spans="1:3" ht="30" x14ac:dyDescent="0.25">
      <c r="A10" s="13" t="s">
        <v>617</v>
      </c>
      <c r="B10" s="6" t="s">
        <v>279</v>
      </c>
      <c r="C10" s="26"/>
    </row>
    <row r="11" spans="1:3" x14ac:dyDescent="0.25">
      <c r="A11" s="13" t="s">
        <v>615</v>
      </c>
      <c r="B11" s="6" t="s">
        <v>279</v>
      </c>
      <c r="C11" s="26"/>
    </row>
    <row r="12" spans="1:3" x14ac:dyDescent="0.25">
      <c r="A12" s="13" t="s">
        <v>614</v>
      </c>
      <c r="B12" s="6" t="s">
        <v>279</v>
      </c>
      <c r="C12" s="26"/>
    </row>
    <row r="13" spans="1:3" x14ac:dyDescent="0.25">
      <c r="A13" s="13" t="s">
        <v>613</v>
      </c>
      <c r="B13" s="6" t="s">
        <v>279</v>
      </c>
      <c r="C13" s="26"/>
    </row>
    <row r="14" spans="1:3" x14ac:dyDescent="0.25">
      <c r="A14" s="13" t="s">
        <v>608</v>
      </c>
      <c r="B14" s="6" t="s">
        <v>279</v>
      </c>
      <c r="C14" s="26"/>
    </row>
    <row r="15" spans="1:3" x14ac:dyDescent="0.25">
      <c r="A15" s="13" t="s">
        <v>609</v>
      </c>
      <c r="B15" s="6" t="s">
        <v>279</v>
      </c>
      <c r="C15" s="26"/>
    </row>
    <row r="16" spans="1:3" x14ac:dyDescent="0.25">
      <c r="A16" s="13" t="s">
        <v>610</v>
      </c>
      <c r="B16" s="6" t="s">
        <v>279</v>
      </c>
      <c r="C16" s="26"/>
    </row>
    <row r="17" spans="1:3" x14ac:dyDescent="0.25">
      <c r="A17" s="13" t="s">
        <v>611</v>
      </c>
      <c r="B17" s="6" t="s">
        <v>279</v>
      </c>
      <c r="C17" s="26"/>
    </row>
    <row r="18" spans="1:3" s="90" customFormat="1" ht="25.5" x14ac:dyDescent="0.25">
      <c r="A18" s="7" t="s">
        <v>475</v>
      </c>
      <c r="B18" s="8" t="s">
        <v>279</v>
      </c>
      <c r="C18" s="95"/>
    </row>
    <row r="19" spans="1:3" x14ac:dyDescent="0.25">
      <c r="A19" s="13" t="s">
        <v>607</v>
      </c>
      <c r="B19" s="6" t="s">
        <v>280</v>
      </c>
      <c r="C19" s="26"/>
    </row>
    <row r="20" spans="1:3" x14ac:dyDescent="0.25">
      <c r="A20" s="13" t="s">
        <v>616</v>
      </c>
      <c r="B20" s="6" t="s">
        <v>280</v>
      </c>
      <c r="C20" s="26"/>
    </row>
    <row r="21" spans="1:3" ht="30" x14ac:dyDescent="0.25">
      <c r="A21" s="13" t="s">
        <v>617</v>
      </c>
      <c r="B21" s="6" t="s">
        <v>280</v>
      </c>
      <c r="C21" s="26"/>
    </row>
    <row r="22" spans="1:3" x14ac:dyDescent="0.25">
      <c r="A22" s="13" t="s">
        <v>615</v>
      </c>
      <c r="B22" s="6" t="s">
        <v>280</v>
      </c>
      <c r="C22" s="26"/>
    </row>
    <row r="23" spans="1:3" x14ac:dyDescent="0.25">
      <c r="A23" s="13" t="s">
        <v>614</v>
      </c>
      <c r="B23" s="6" t="s">
        <v>280</v>
      </c>
      <c r="C23" s="26"/>
    </row>
    <row r="24" spans="1:3" x14ac:dyDescent="0.25">
      <c r="A24" s="13" t="s">
        <v>613</v>
      </c>
      <c r="B24" s="6" t="s">
        <v>280</v>
      </c>
      <c r="C24" s="26"/>
    </row>
    <row r="25" spans="1:3" x14ac:dyDescent="0.25">
      <c r="A25" s="13" t="s">
        <v>608</v>
      </c>
      <c r="B25" s="6" t="s">
        <v>280</v>
      </c>
      <c r="C25" s="26"/>
    </row>
    <row r="26" spans="1:3" x14ac:dyDescent="0.25">
      <c r="A26" s="13" t="s">
        <v>609</v>
      </c>
      <c r="B26" s="6" t="s">
        <v>280</v>
      </c>
      <c r="C26" s="26"/>
    </row>
    <row r="27" spans="1:3" x14ac:dyDescent="0.25">
      <c r="A27" s="13" t="s">
        <v>610</v>
      </c>
      <c r="B27" s="6" t="s">
        <v>280</v>
      </c>
      <c r="C27" s="26"/>
    </row>
    <row r="28" spans="1:3" x14ac:dyDescent="0.25">
      <c r="A28" s="13" t="s">
        <v>611</v>
      </c>
      <c r="B28" s="6" t="s">
        <v>280</v>
      </c>
      <c r="C28" s="26"/>
    </row>
    <row r="29" spans="1:3" s="90" customFormat="1" ht="25.5" x14ac:dyDescent="0.25">
      <c r="A29" s="7" t="s">
        <v>532</v>
      </c>
      <c r="B29" s="8" t="s">
        <v>280</v>
      </c>
      <c r="C29" s="95"/>
    </row>
    <row r="30" spans="1:3" x14ac:dyDescent="0.25">
      <c r="A30" s="13" t="s">
        <v>607</v>
      </c>
      <c r="B30" s="6" t="s">
        <v>281</v>
      </c>
      <c r="C30" s="26">
        <v>0</v>
      </c>
    </row>
    <row r="31" spans="1:3" x14ac:dyDescent="0.25">
      <c r="A31" s="13" t="s">
        <v>616</v>
      </c>
      <c r="B31" s="6" t="s">
        <v>281</v>
      </c>
      <c r="C31" s="26"/>
    </row>
    <row r="32" spans="1:3" ht="30" x14ac:dyDescent="0.25">
      <c r="A32" s="13" t="s">
        <v>617</v>
      </c>
      <c r="B32" s="6" t="s">
        <v>281</v>
      </c>
      <c r="C32" s="26"/>
    </row>
    <row r="33" spans="1:3" x14ac:dyDescent="0.25">
      <c r="A33" s="13" t="s">
        <v>615</v>
      </c>
      <c r="B33" s="6" t="s">
        <v>281</v>
      </c>
      <c r="C33" s="26"/>
    </row>
    <row r="34" spans="1:3" x14ac:dyDescent="0.25">
      <c r="A34" s="13" t="s">
        <v>614</v>
      </c>
      <c r="B34" s="6" t="s">
        <v>281</v>
      </c>
      <c r="C34" s="26"/>
    </row>
    <row r="35" spans="1:3" x14ac:dyDescent="0.25">
      <c r="A35" s="13" t="s">
        <v>613</v>
      </c>
      <c r="B35" s="6" t="s">
        <v>281</v>
      </c>
      <c r="C35" s="26"/>
    </row>
    <row r="36" spans="1:3" x14ac:dyDescent="0.25">
      <c r="A36" s="13" t="s">
        <v>608</v>
      </c>
      <c r="B36" s="6" t="s">
        <v>281</v>
      </c>
      <c r="C36" s="116"/>
    </row>
    <row r="37" spans="1:3" x14ac:dyDescent="0.25">
      <c r="A37" s="13" t="s">
        <v>609</v>
      </c>
      <c r="B37" s="6" t="s">
        <v>281</v>
      </c>
      <c r="C37" s="116"/>
    </row>
    <row r="38" spans="1:3" x14ac:dyDescent="0.25">
      <c r="A38" s="13" t="s">
        <v>610</v>
      </c>
      <c r="B38" s="6" t="s">
        <v>281</v>
      </c>
      <c r="C38" s="116"/>
    </row>
    <row r="39" spans="1:3" x14ac:dyDescent="0.25">
      <c r="A39" s="13" t="s">
        <v>611</v>
      </c>
      <c r="B39" s="6" t="s">
        <v>281</v>
      </c>
      <c r="C39" s="116"/>
    </row>
    <row r="40" spans="1:3" s="90" customFormat="1" x14ac:dyDescent="0.25">
      <c r="A40" s="7" t="s">
        <v>531</v>
      </c>
      <c r="B40" s="8" t="s">
        <v>281</v>
      </c>
      <c r="C40" s="118">
        <f>SUM(C30:C39)</f>
        <v>0</v>
      </c>
    </row>
    <row r="41" spans="1:3" x14ac:dyDescent="0.25">
      <c r="A41" s="13" t="s">
        <v>607</v>
      </c>
      <c r="B41" s="6" t="s">
        <v>287</v>
      </c>
      <c r="C41" s="26"/>
    </row>
    <row r="42" spans="1:3" x14ac:dyDescent="0.25">
      <c r="A42" s="13" t="s">
        <v>616</v>
      </c>
      <c r="B42" s="6" t="s">
        <v>287</v>
      </c>
      <c r="C42" s="26"/>
    </row>
    <row r="43" spans="1:3" ht="30" x14ac:dyDescent="0.25">
      <c r="A43" s="13" t="s">
        <v>617</v>
      </c>
      <c r="B43" s="6" t="s">
        <v>287</v>
      </c>
      <c r="C43" s="26"/>
    </row>
    <row r="44" spans="1:3" x14ac:dyDescent="0.25">
      <c r="A44" s="13" t="s">
        <v>615</v>
      </c>
      <c r="B44" s="6" t="s">
        <v>287</v>
      </c>
      <c r="C44" s="26"/>
    </row>
    <row r="45" spans="1:3" x14ac:dyDescent="0.25">
      <c r="A45" s="13" t="s">
        <v>614</v>
      </c>
      <c r="B45" s="6" t="s">
        <v>287</v>
      </c>
      <c r="C45" s="26"/>
    </row>
    <row r="46" spans="1:3" x14ac:dyDescent="0.25">
      <c r="A46" s="13" t="s">
        <v>613</v>
      </c>
      <c r="B46" s="6" t="s">
        <v>287</v>
      </c>
      <c r="C46" s="26"/>
    </row>
    <row r="47" spans="1:3" x14ac:dyDescent="0.25">
      <c r="A47" s="13" t="s">
        <v>608</v>
      </c>
      <c r="B47" s="6" t="s">
        <v>287</v>
      </c>
      <c r="C47" s="26"/>
    </row>
    <row r="48" spans="1:3" x14ac:dyDescent="0.25">
      <c r="A48" s="13" t="s">
        <v>609</v>
      </c>
      <c r="B48" s="6" t="s">
        <v>287</v>
      </c>
      <c r="C48" s="26"/>
    </row>
    <row r="49" spans="1:3" x14ac:dyDescent="0.25">
      <c r="A49" s="13" t="s">
        <v>610</v>
      </c>
      <c r="B49" s="6" t="s">
        <v>287</v>
      </c>
      <c r="C49" s="26"/>
    </row>
    <row r="50" spans="1:3" x14ac:dyDescent="0.25">
      <c r="A50" s="13" t="s">
        <v>611</v>
      </c>
      <c r="B50" s="6" t="s">
        <v>287</v>
      </c>
      <c r="C50" s="26"/>
    </row>
    <row r="51" spans="1:3" s="90" customFormat="1" ht="25.5" x14ac:dyDescent="0.25">
      <c r="A51" s="7" t="s">
        <v>530</v>
      </c>
      <c r="B51" s="8" t="s">
        <v>287</v>
      </c>
      <c r="C51" s="95"/>
    </row>
    <row r="52" spans="1:3" x14ac:dyDescent="0.25">
      <c r="A52" s="13" t="s">
        <v>612</v>
      </c>
      <c r="B52" s="6" t="s">
        <v>288</v>
      </c>
      <c r="C52" s="26"/>
    </row>
    <row r="53" spans="1:3" x14ac:dyDescent="0.25">
      <c r="A53" s="13" t="s">
        <v>616</v>
      </c>
      <c r="B53" s="6" t="s">
        <v>288</v>
      </c>
      <c r="C53" s="26"/>
    </row>
    <row r="54" spans="1:3" ht="30" x14ac:dyDescent="0.25">
      <c r="A54" s="13" t="s">
        <v>617</v>
      </c>
      <c r="B54" s="6" t="s">
        <v>288</v>
      </c>
      <c r="C54" s="26"/>
    </row>
    <row r="55" spans="1:3" x14ac:dyDescent="0.25">
      <c r="A55" s="13" t="s">
        <v>615</v>
      </c>
      <c r="B55" s="6" t="s">
        <v>288</v>
      </c>
      <c r="C55" s="26"/>
    </row>
    <row r="56" spans="1:3" x14ac:dyDescent="0.25">
      <c r="A56" s="13" t="s">
        <v>614</v>
      </c>
      <c r="B56" s="6" t="s">
        <v>288</v>
      </c>
      <c r="C56" s="26"/>
    </row>
    <row r="57" spans="1:3" x14ac:dyDescent="0.25">
      <c r="A57" s="13" t="s">
        <v>613</v>
      </c>
      <c r="B57" s="6" t="s">
        <v>288</v>
      </c>
      <c r="C57" s="26"/>
    </row>
    <row r="58" spans="1:3" x14ac:dyDescent="0.25">
      <c r="A58" s="13" t="s">
        <v>608</v>
      </c>
      <c r="B58" s="6" t="s">
        <v>288</v>
      </c>
      <c r="C58" s="26"/>
    </row>
    <row r="59" spans="1:3" x14ac:dyDescent="0.25">
      <c r="A59" s="13" t="s">
        <v>609</v>
      </c>
      <c r="B59" s="6" t="s">
        <v>288</v>
      </c>
      <c r="C59" s="26"/>
    </row>
    <row r="60" spans="1:3" x14ac:dyDescent="0.25">
      <c r="A60" s="13" t="s">
        <v>610</v>
      </c>
      <c r="B60" s="6" t="s">
        <v>288</v>
      </c>
      <c r="C60" s="26"/>
    </row>
    <row r="61" spans="1:3" x14ac:dyDescent="0.25">
      <c r="A61" s="13" t="s">
        <v>611</v>
      </c>
      <c r="B61" s="6" t="s">
        <v>288</v>
      </c>
      <c r="C61" s="26"/>
    </row>
    <row r="62" spans="1:3" s="90" customFormat="1" ht="25.5" x14ac:dyDescent="0.25">
      <c r="A62" s="7" t="s">
        <v>533</v>
      </c>
      <c r="B62" s="8" t="s">
        <v>288</v>
      </c>
      <c r="C62" s="95"/>
    </row>
    <row r="63" spans="1:3" x14ac:dyDescent="0.25">
      <c r="A63" s="13" t="s">
        <v>607</v>
      </c>
      <c r="B63" s="6" t="s">
        <v>289</v>
      </c>
      <c r="C63" s="26"/>
    </row>
    <row r="64" spans="1:3" x14ac:dyDescent="0.25">
      <c r="A64" s="13" t="s">
        <v>616</v>
      </c>
      <c r="B64" s="6" t="s">
        <v>289</v>
      </c>
      <c r="C64" s="26"/>
    </row>
    <row r="65" spans="1:3" ht="30" x14ac:dyDescent="0.25">
      <c r="A65" s="13" t="s">
        <v>617</v>
      </c>
      <c r="B65" s="6" t="s">
        <v>289</v>
      </c>
      <c r="C65" s="109">
        <f>SUM('3. melléklet'!C55)</f>
        <v>2590963</v>
      </c>
    </row>
    <row r="66" spans="1:3" x14ac:dyDescent="0.25">
      <c r="A66" s="13" t="s">
        <v>615</v>
      </c>
      <c r="B66" s="6" t="s">
        <v>289</v>
      </c>
      <c r="C66" s="117"/>
    </row>
    <row r="67" spans="1:3" x14ac:dyDescent="0.25">
      <c r="A67" s="13" t="s">
        <v>614</v>
      </c>
      <c r="B67" s="6" t="s">
        <v>289</v>
      </c>
      <c r="C67" s="117"/>
    </row>
    <row r="68" spans="1:3" x14ac:dyDescent="0.25">
      <c r="A68" s="13" t="s">
        <v>613</v>
      </c>
      <c r="B68" s="6" t="s">
        <v>289</v>
      </c>
      <c r="C68" s="117"/>
    </row>
    <row r="69" spans="1:3" x14ac:dyDescent="0.25">
      <c r="A69" s="13" t="s">
        <v>608</v>
      </c>
      <c r="B69" s="6" t="s">
        <v>289</v>
      </c>
      <c r="C69" s="117"/>
    </row>
    <row r="70" spans="1:3" x14ac:dyDescent="0.25">
      <c r="A70" s="13" t="s">
        <v>609</v>
      </c>
      <c r="B70" s="6" t="s">
        <v>289</v>
      </c>
      <c r="C70" s="117"/>
    </row>
    <row r="71" spans="1:3" x14ac:dyDescent="0.25">
      <c r="A71" s="13" t="s">
        <v>610</v>
      </c>
      <c r="B71" s="6" t="s">
        <v>289</v>
      </c>
      <c r="C71" s="117"/>
    </row>
    <row r="72" spans="1:3" x14ac:dyDescent="0.25">
      <c r="A72" s="13" t="s">
        <v>611</v>
      </c>
      <c r="B72" s="6" t="s">
        <v>289</v>
      </c>
      <c r="C72" s="117"/>
    </row>
    <row r="73" spans="1:3" s="90" customFormat="1" x14ac:dyDescent="0.25">
      <c r="A73" s="7" t="s">
        <v>480</v>
      </c>
      <c r="B73" s="8" t="s">
        <v>289</v>
      </c>
      <c r="C73" s="118">
        <f>SUM(C63:C72)</f>
        <v>2590963</v>
      </c>
    </row>
    <row r="74" spans="1:3" x14ac:dyDescent="0.25">
      <c r="A74" s="13" t="s">
        <v>618</v>
      </c>
      <c r="B74" s="5" t="s">
        <v>690</v>
      </c>
      <c r="C74" s="26"/>
    </row>
    <row r="75" spans="1:3" x14ac:dyDescent="0.25">
      <c r="A75" s="13" t="s">
        <v>619</v>
      </c>
      <c r="B75" s="5" t="s">
        <v>690</v>
      </c>
      <c r="C75" s="26"/>
    </row>
    <row r="76" spans="1:3" x14ac:dyDescent="0.25">
      <c r="A76" s="13" t="s">
        <v>627</v>
      </c>
      <c r="B76" s="5" t="s">
        <v>690</v>
      </c>
      <c r="C76" s="26">
        <v>0</v>
      </c>
    </row>
    <row r="77" spans="1:3" x14ac:dyDescent="0.25">
      <c r="A77" s="5" t="s">
        <v>626</v>
      </c>
      <c r="B77" s="5" t="s">
        <v>690</v>
      </c>
      <c r="C77" s="26"/>
    </row>
    <row r="78" spans="1:3" x14ac:dyDescent="0.25">
      <c r="A78" s="5" t="s">
        <v>625</v>
      </c>
      <c r="B78" s="5" t="s">
        <v>690</v>
      </c>
      <c r="C78" s="26"/>
    </row>
    <row r="79" spans="1:3" x14ac:dyDescent="0.25">
      <c r="A79" s="5" t="s">
        <v>624</v>
      </c>
      <c r="B79" s="5" t="s">
        <v>690</v>
      </c>
      <c r="C79" s="26"/>
    </row>
    <row r="80" spans="1:3" x14ac:dyDescent="0.25">
      <c r="A80" s="13" t="s">
        <v>623</v>
      </c>
      <c r="B80" s="5" t="s">
        <v>690</v>
      </c>
      <c r="C80" s="26"/>
    </row>
    <row r="81" spans="1:3" x14ac:dyDescent="0.25">
      <c r="A81" s="13" t="s">
        <v>628</v>
      </c>
      <c r="B81" s="5" t="s">
        <v>690</v>
      </c>
      <c r="C81" s="26"/>
    </row>
    <row r="82" spans="1:3" x14ac:dyDescent="0.25">
      <c r="A82" s="13" t="s">
        <v>620</v>
      </c>
      <c r="B82" s="5" t="s">
        <v>690</v>
      </c>
      <c r="C82" s="26"/>
    </row>
    <row r="83" spans="1:3" x14ac:dyDescent="0.25">
      <c r="A83" s="13" t="s">
        <v>621</v>
      </c>
      <c r="B83" s="5" t="s">
        <v>690</v>
      </c>
      <c r="C83" s="26"/>
    </row>
    <row r="84" spans="1:3" s="90" customFormat="1" ht="25.5" x14ac:dyDescent="0.25">
      <c r="A84" s="7" t="s">
        <v>548</v>
      </c>
      <c r="B84" s="7" t="s">
        <v>690</v>
      </c>
      <c r="C84" s="95">
        <v>0</v>
      </c>
    </row>
    <row r="85" spans="1:3" x14ac:dyDescent="0.25">
      <c r="A85" s="13" t="s">
        <v>618</v>
      </c>
      <c r="B85" s="5" t="s">
        <v>669</v>
      </c>
      <c r="C85" s="26"/>
    </row>
    <row r="86" spans="1:3" x14ac:dyDescent="0.25">
      <c r="A86" s="13" t="s">
        <v>619</v>
      </c>
      <c r="B86" s="5" t="s">
        <v>669</v>
      </c>
      <c r="C86" s="26"/>
    </row>
    <row r="87" spans="1:3" x14ac:dyDescent="0.25">
      <c r="A87" s="13" t="s">
        <v>627</v>
      </c>
      <c r="B87" s="5" t="s">
        <v>669</v>
      </c>
      <c r="C87" s="26"/>
    </row>
    <row r="88" spans="1:3" x14ac:dyDescent="0.25">
      <c r="A88" s="5" t="s">
        <v>626</v>
      </c>
      <c r="B88" s="5" t="s">
        <v>669</v>
      </c>
      <c r="C88" s="26"/>
    </row>
    <row r="89" spans="1:3" x14ac:dyDescent="0.25">
      <c r="A89" s="5" t="s">
        <v>625</v>
      </c>
      <c r="B89" s="5" t="s">
        <v>669</v>
      </c>
      <c r="C89" s="26"/>
    </row>
    <row r="90" spans="1:3" x14ac:dyDescent="0.25">
      <c r="A90" s="5" t="s">
        <v>657</v>
      </c>
      <c r="B90" s="5" t="s">
        <v>669</v>
      </c>
      <c r="C90" s="117"/>
    </row>
    <row r="91" spans="1:3" x14ac:dyDescent="0.25">
      <c r="A91" s="13" t="s">
        <v>623</v>
      </c>
      <c r="B91" s="5" t="s">
        <v>669</v>
      </c>
      <c r="C91" s="117"/>
    </row>
    <row r="92" spans="1:3" x14ac:dyDescent="0.25">
      <c r="A92" s="13" t="s">
        <v>622</v>
      </c>
      <c r="B92" s="5" t="s">
        <v>669</v>
      </c>
      <c r="C92" s="117"/>
    </row>
    <row r="93" spans="1:3" x14ac:dyDescent="0.25">
      <c r="A93" s="13" t="s">
        <v>620</v>
      </c>
      <c r="B93" s="5" t="s">
        <v>669</v>
      </c>
      <c r="C93" s="117"/>
    </row>
    <row r="94" spans="1:3" x14ac:dyDescent="0.25">
      <c r="A94" s="13" t="s">
        <v>621</v>
      </c>
      <c r="B94" s="5" t="s">
        <v>669</v>
      </c>
      <c r="C94" s="117"/>
    </row>
    <row r="95" spans="1:3" s="90" customFormat="1" x14ac:dyDescent="0.25">
      <c r="A95" s="15" t="s">
        <v>549</v>
      </c>
      <c r="B95" s="15" t="s">
        <v>669</v>
      </c>
      <c r="C95" s="118">
        <v>0</v>
      </c>
    </row>
    <row r="96" spans="1:3" x14ac:dyDescent="0.25">
      <c r="A96" s="13" t="s">
        <v>618</v>
      </c>
      <c r="B96" s="5" t="s">
        <v>691</v>
      </c>
      <c r="C96" s="117"/>
    </row>
    <row r="97" spans="1:3" x14ac:dyDescent="0.25">
      <c r="A97" s="13" t="s">
        <v>619</v>
      </c>
      <c r="B97" s="5" t="s">
        <v>691</v>
      </c>
      <c r="C97" s="117"/>
    </row>
    <row r="98" spans="1:3" x14ac:dyDescent="0.25">
      <c r="A98" s="13" t="s">
        <v>627</v>
      </c>
      <c r="B98" s="5" t="s">
        <v>691</v>
      </c>
      <c r="C98" s="26"/>
    </row>
    <row r="99" spans="1:3" x14ac:dyDescent="0.25">
      <c r="A99" s="5" t="s">
        <v>626</v>
      </c>
      <c r="B99" s="5" t="s">
        <v>691</v>
      </c>
      <c r="C99" s="26"/>
    </row>
    <row r="100" spans="1:3" x14ac:dyDescent="0.25">
      <c r="A100" s="5" t="s">
        <v>625</v>
      </c>
      <c r="B100" s="5" t="s">
        <v>691</v>
      </c>
      <c r="C100" s="26"/>
    </row>
    <row r="101" spans="1:3" x14ac:dyDescent="0.25">
      <c r="A101" s="5" t="s">
        <v>624</v>
      </c>
      <c r="B101" s="5" t="s">
        <v>691</v>
      </c>
      <c r="C101" s="26"/>
    </row>
    <row r="102" spans="1:3" x14ac:dyDescent="0.25">
      <c r="A102" s="13" t="s">
        <v>623</v>
      </c>
      <c r="B102" s="5" t="s">
        <v>691</v>
      </c>
      <c r="C102" s="26"/>
    </row>
    <row r="103" spans="1:3" x14ac:dyDescent="0.25">
      <c r="A103" s="13" t="s">
        <v>628</v>
      </c>
      <c r="B103" s="5" t="s">
        <v>691</v>
      </c>
      <c r="C103" s="26"/>
    </row>
    <row r="104" spans="1:3" x14ac:dyDescent="0.25">
      <c r="A104" s="13" t="s">
        <v>620</v>
      </c>
      <c r="B104" s="5" t="s">
        <v>691</v>
      </c>
      <c r="C104" s="26"/>
    </row>
    <row r="105" spans="1:3" x14ac:dyDescent="0.25">
      <c r="A105" s="13" t="s">
        <v>621</v>
      </c>
      <c r="B105" s="5" t="s">
        <v>691</v>
      </c>
      <c r="C105" s="26"/>
    </row>
    <row r="106" spans="1:3" s="90" customFormat="1" ht="25.5" x14ac:dyDescent="0.25">
      <c r="A106" s="7" t="s">
        <v>550</v>
      </c>
      <c r="B106" s="8" t="s">
        <v>691</v>
      </c>
      <c r="C106" s="95"/>
    </row>
    <row r="107" spans="1:3" x14ac:dyDescent="0.25">
      <c r="A107" s="13" t="s">
        <v>618</v>
      </c>
      <c r="B107" s="5" t="s">
        <v>692</v>
      </c>
      <c r="C107" s="26"/>
    </row>
    <row r="108" spans="1:3" x14ac:dyDescent="0.25">
      <c r="A108" s="13" t="s">
        <v>619</v>
      </c>
      <c r="B108" s="5" t="s">
        <v>692</v>
      </c>
      <c r="C108" s="26"/>
    </row>
    <row r="109" spans="1:3" x14ac:dyDescent="0.25">
      <c r="A109" s="13" t="s">
        <v>627</v>
      </c>
      <c r="B109" s="5" t="s">
        <v>692</v>
      </c>
      <c r="C109" s="26"/>
    </row>
    <row r="110" spans="1:3" x14ac:dyDescent="0.25">
      <c r="A110" s="5" t="s">
        <v>626</v>
      </c>
      <c r="B110" s="5" t="s">
        <v>692</v>
      </c>
      <c r="C110" s="26"/>
    </row>
    <row r="111" spans="1:3" x14ac:dyDescent="0.25">
      <c r="A111" s="5" t="s">
        <v>625</v>
      </c>
      <c r="B111" s="5" t="s">
        <v>692</v>
      </c>
      <c r="C111" s="26"/>
    </row>
    <row r="112" spans="1:3" x14ac:dyDescent="0.25">
      <c r="A112" s="5" t="s">
        <v>624</v>
      </c>
      <c r="B112" s="5" t="s">
        <v>692</v>
      </c>
      <c r="C112" s="26"/>
    </row>
    <row r="113" spans="1:3" x14ac:dyDescent="0.25">
      <c r="A113" s="13" t="s">
        <v>623</v>
      </c>
      <c r="B113" s="5" t="s">
        <v>692</v>
      </c>
      <c r="C113" s="26"/>
    </row>
    <row r="114" spans="1:3" x14ac:dyDescent="0.25">
      <c r="A114" s="13" t="s">
        <v>622</v>
      </c>
      <c r="B114" s="5" t="s">
        <v>692</v>
      </c>
      <c r="C114" s="26"/>
    </row>
    <row r="115" spans="1:3" x14ac:dyDescent="0.25">
      <c r="A115" s="13" t="s">
        <v>620</v>
      </c>
      <c r="B115" s="5" t="s">
        <v>692</v>
      </c>
      <c r="C115" s="26"/>
    </row>
    <row r="116" spans="1:3" x14ac:dyDescent="0.25">
      <c r="A116" s="13" t="s">
        <v>621</v>
      </c>
      <c r="B116" s="5" t="s">
        <v>692</v>
      </c>
      <c r="C116" s="26"/>
    </row>
    <row r="117" spans="1:3" s="90" customFormat="1" x14ac:dyDescent="0.25">
      <c r="A117" s="15" t="s">
        <v>551</v>
      </c>
      <c r="B117" s="8" t="s">
        <v>692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26" t="s">
        <v>708</v>
      </c>
      <c r="B1" s="226"/>
      <c r="C1" s="226"/>
    </row>
    <row r="3" spans="1:3" ht="28.5" customHeight="1" x14ac:dyDescent="0.25">
      <c r="A3" s="218" t="s">
        <v>695</v>
      </c>
      <c r="B3" s="225"/>
      <c r="C3" s="225"/>
    </row>
    <row r="4" spans="1:3" ht="26.25" customHeight="1" x14ac:dyDescent="0.25">
      <c r="A4" s="230" t="s">
        <v>686</v>
      </c>
      <c r="B4" s="230"/>
      <c r="C4" s="230"/>
    </row>
    <row r="5" spans="1:3" ht="18.75" customHeight="1" x14ac:dyDescent="0.3">
      <c r="A5" s="74"/>
      <c r="B5" s="78"/>
      <c r="C5" s="78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2" t="s">
        <v>389</v>
      </c>
      <c r="B8" s="6" t="s">
        <v>163</v>
      </c>
      <c r="C8" s="26"/>
    </row>
    <row r="9" spans="1:3" x14ac:dyDescent="0.25">
      <c r="A9" s="12" t="s">
        <v>390</v>
      </c>
      <c r="B9" s="6" t="s">
        <v>163</v>
      </c>
      <c r="C9" s="26"/>
    </row>
    <row r="10" spans="1:3" x14ac:dyDescent="0.25">
      <c r="A10" s="12" t="s">
        <v>391</v>
      </c>
      <c r="B10" s="6" t="s">
        <v>163</v>
      </c>
      <c r="C10" s="26"/>
    </row>
    <row r="11" spans="1:3" x14ac:dyDescent="0.25">
      <c r="A11" s="12" t="s">
        <v>392</v>
      </c>
      <c r="B11" s="6" t="s">
        <v>163</v>
      </c>
      <c r="C11" s="26"/>
    </row>
    <row r="12" spans="1:3" x14ac:dyDescent="0.25">
      <c r="A12" s="13" t="s">
        <v>393</v>
      </c>
      <c r="B12" s="6" t="s">
        <v>163</v>
      </c>
      <c r="C12" s="26"/>
    </row>
    <row r="13" spans="1:3" x14ac:dyDescent="0.25">
      <c r="A13" s="13" t="s">
        <v>394</v>
      </c>
      <c r="B13" s="6" t="s">
        <v>163</v>
      </c>
      <c r="C13" s="26"/>
    </row>
    <row r="14" spans="1:3" s="90" customFormat="1" x14ac:dyDescent="0.25">
      <c r="A14" s="15" t="s">
        <v>32</v>
      </c>
      <c r="B14" s="14" t="s">
        <v>163</v>
      </c>
      <c r="C14" s="95"/>
    </row>
    <row r="15" spans="1:3" x14ac:dyDescent="0.25">
      <c r="A15" s="12" t="s">
        <v>395</v>
      </c>
      <c r="B15" s="6" t="s">
        <v>164</v>
      </c>
      <c r="C15" s="26"/>
    </row>
    <row r="16" spans="1:3" s="90" customFormat="1" x14ac:dyDescent="0.25">
      <c r="A16" s="16" t="s">
        <v>31</v>
      </c>
      <c r="B16" s="14" t="s">
        <v>164</v>
      </c>
      <c r="C16" s="95"/>
    </row>
    <row r="17" spans="1:3" x14ac:dyDescent="0.25">
      <c r="A17" s="12" t="s">
        <v>396</v>
      </c>
      <c r="B17" s="6" t="s">
        <v>165</v>
      </c>
      <c r="C17" s="26"/>
    </row>
    <row r="18" spans="1:3" x14ac:dyDescent="0.25">
      <c r="A18" s="12" t="s">
        <v>397</v>
      </c>
      <c r="B18" s="6" t="s">
        <v>165</v>
      </c>
      <c r="C18" s="26"/>
    </row>
    <row r="19" spans="1:3" x14ac:dyDescent="0.25">
      <c r="A19" s="13" t="s">
        <v>398</v>
      </c>
      <c r="B19" s="6" t="s">
        <v>165</v>
      </c>
      <c r="C19" s="26"/>
    </row>
    <row r="20" spans="1:3" x14ac:dyDescent="0.25">
      <c r="A20" s="13" t="s">
        <v>399</v>
      </c>
      <c r="B20" s="6" t="s">
        <v>165</v>
      </c>
      <c r="C20" s="26"/>
    </row>
    <row r="21" spans="1:3" x14ac:dyDescent="0.25">
      <c r="A21" s="13" t="s">
        <v>400</v>
      </c>
      <c r="B21" s="6" t="s">
        <v>165</v>
      </c>
      <c r="C21" s="26"/>
    </row>
    <row r="22" spans="1:3" ht="30" x14ac:dyDescent="0.25">
      <c r="A22" s="17" t="s">
        <v>401</v>
      </c>
      <c r="B22" s="6" t="s">
        <v>165</v>
      </c>
      <c r="C22" s="26"/>
    </row>
    <row r="23" spans="1:3" s="90" customFormat="1" x14ac:dyDescent="0.25">
      <c r="A23" s="11" t="s">
        <v>30</v>
      </c>
      <c r="B23" s="14" t="s">
        <v>165</v>
      </c>
      <c r="C23" s="95"/>
    </row>
    <row r="24" spans="1:3" x14ac:dyDescent="0.25">
      <c r="A24" s="12" t="s">
        <v>402</v>
      </c>
      <c r="B24" s="6" t="s">
        <v>166</v>
      </c>
      <c r="C24" s="26"/>
    </row>
    <row r="25" spans="1:3" x14ac:dyDescent="0.25">
      <c r="A25" s="12" t="s">
        <v>403</v>
      </c>
      <c r="B25" s="6" t="s">
        <v>166</v>
      </c>
      <c r="C25" s="26">
        <v>0</v>
      </c>
    </row>
    <row r="26" spans="1:3" s="90" customFormat="1" x14ac:dyDescent="0.25">
      <c r="A26" s="11" t="s">
        <v>29</v>
      </c>
      <c r="B26" s="8" t="s">
        <v>166</v>
      </c>
      <c r="C26" s="95">
        <v>0</v>
      </c>
    </row>
    <row r="27" spans="1:3" x14ac:dyDescent="0.25">
      <c r="A27" s="12" t="s">
        <v>404</v>
      </c>
      <c r="B27" s="6" t="s">
        <v>167</v>
      </c>
      <c r="C27" s="26"/>
    </row>
    <row r="28" spans="1:3" x14ac:dyDescent="0.25">
      <c r="A28" s="12" t="s">
        <v>405</v>
      </c>
      <c r="B28" s="6" t="s">
        <v>167</v>
      </c>
      <c r="C28" s="26"/>
    </row>
    <row r="29" spans="1:3" x14ac:dyDescent="0.25">
      <c r="A29" s="13" t="s">
        <v>406</v>
      </c>
      <c r="B29" s="6" t="s">
        <v>167</v>
      </c>
      <c r="C29" s="26"/>
    </row>
    <row r="30" spans="1:3" x14ac:dyDescent="0.25">
      <c r="A30" s="13" t="s">
        <v>407</v>
      </c>
      <c r="B30" s="6" t="s">
        <v>167</v>
      </c>
      <c r="C30" s="26"/>
    </row>
    <row r="31" spans="1:3" x14ac:dyDescent="0.25">
      <c r="A31" s="13" t="s">
        <v>408</v>
      </c>
      <c r="B31" s="6" t="s">
        <v>167</v>
      </c>
      <c r="C31" s="116"/>
    </row>
    <row r="32" spans="1:3" x14ac:dyDescent="0.25">
      <c r="A32" s="13" t="s">
        <v>409</v>
      </c>
      <c r="B32" s="6" t="s">
        <v>167</v>
      </c>
      <c r="C32" s="26"/>
    </row>
    <row r="33" spans="1:3" x14ac:dyDescent="0.25">
      <c r="A33" s="13" t="s">
        <v>658</v>
      </c>
      <c r="B33" s="6" t="s">
        <v>167</v>
      </c>
      <c r="C33" s="88">
        <f>SUM('2. melléklet'!C60)</f>
        <v>1662000</v>
      </c>
    </row>
    <row r="34" spans="1:3" x14ac:dyDescent="0.25">
      <c r="A34" s="13" t="s">
        <v>410</v>
      </c>
      <c r="B34" s="6" t="s">
        <v>167</v>
      </c>
      <c r="C34" s="26"/>
    </row>
    <row r="35" spans="1:3" x14ac:dyDescent="0.25">
      <c r="A35" s="13" t="s">
        <v>411</v>
      </c>
      <c r="B35" s="6" t="s">
        <v>167</v>
      </c>
      <c r="C35" s="26"/>
    </row>
    <row r="36" spans="1:3" x14ac:dyDescent="0.25">
      <c r="A36" s="13" t="s">
        <v>412</v>
      </c>
      <c r="B36" s="6" t="s">
        <v>167</v>
      </c>
      <c r="C36" s="26"/>
    </row>
    <row r="37" spans="1:3" ht="30" x14ac:dyDescent="0.25">
      <c r="A37" s="13" t="s">
        <v>413</v>
      </c>
      <c r="B37" s="6" t="s">
        <v>167</v>
      </c>
      <c r="C37" s="26"/>
    </row>
    <row r="38" spans="1:3" ht="30" x14ac:dyDescent="0.25">
      <c r="A38" s="13" t="s">
        <v>414</v>
      </c>
      <c r="B38" s="6" t="s">
        <v>167</v>
      </c>
      <c r="C38" s="26"/>
    </row>
    <row r="39" spans="1:3" s="90" customFormat="1" x14ac:dyDescent="0.25">
      <c r="A39" s="11" t="s">
        <v>415</v>
      </c>
      <c r="B39" s="14" t="s">
        <v>167</v>
      </c>
      <c r="C39" s="118">
        <f>SUM(C33:C38)</f>
        <v>1662000</v>
      </c>
    </row>
    <row r="40" spans="1:3" s="90" customFormat="1" ht="15.75" x14ac:dyDescent="0.25">
      <c r="A40" s="18" t="s">
        <v>416</v>
      </c>
      <c r="B40" s="9" t="s">
        <v>168</v>
      </c>
      <c r="C40" s="95">
        <f>SUM(C39)</f>
        <v>1662000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26" t="s">
        <v>709</v>
      </c>
      <c r="B1" s="226"/>
      <c r="C1" s="226"/>
    </row>
    <row r="3" spans="1:3" ht="24" customHeight="1" x14ac:dyDescent="0.25">
      <c r="A3" s="218" t="s">
        <v>695</v>
      </c>
      <c r="B3" s="219"/>
      <c r="C3" s="219"/>
    </row>
    <row r="4" spans="1:3" ht="26.25" customHeight="1" x14ac:dyDescent="0.25">
      <c r="A4" s="230" t="s">
        <v>687</v>
      </c>
      <c r="B4" s="219"/>
      <c r="C4" s="219"/>
    </row>
    <row r="6" spans="1:3" ht="25.5" x14ac:dyDescent="0.25">
      <c r="A6" s="38" t="s">
        <v>636</v>
      </c>
      <c r="B6" s="3" t="s">
        <v>84</v>
      </c>
      <c r="C6" s="73" t="s">
        <v>26</v>
      </c>
    </row>
    <row r="7" spans="1:3" x14ac:dyDescent="0.25">
      <c r="A7" s="5" t="s">
        <v>534</v>
      </c>
      <c r="B7" s="5" t="s">
        <v>296</v>
      </c>
      <c r="C7" s="26"/>
    </row>
    <row r="8" spans="1:3" x14ac:dyDescent="0.25">
      <c r="A8" s="5" t="s">
        <v>535</v>
      </c>
      <c r="B8" s="5" t="s">
        <v>296</v>
      </c>
      <c r="C8" s="26"/>
    </row>
    <row r="9" spans="1:3" x14ac:dyDescent="0.25">
      <c r="A9" s="5" t="s">
        <v>536</v>
      </c>
      <c r="B9" s="5" t="s">
        <v>296</v>
      </c>
      <c r="C9" s="109">
        <f>SUM('3. melléklet'!F26)</f>
        <v>250000</v>
      </c>
    </row>
    <row r="10" spans="1:3" x14ac:dyDescent="0.25">
      <c r="A10" s="5" t="s">
        <v>537</v>
      </c>
      <c r="B10" s="5" t="s">
        <v>296</v>
      </c>
      <c r="C10" s="26"/>
    </row>
    <row r="11" spans="1:3" s="90" customFormat="1" x14ac:dyDescent="0.25">
      <c r="A11" s="7" t="s">
        <v>485</v>
      </c>
      <c r="B11" s="8" t="s">
        <v>296</v>
      </c>
      <c r="C11" s="95">
        <f>SUM(C9:C10)</f>
        <v>250000</v>
      </c>
    </row>
    <row r="12" spans="1:3" x14ac:dyDescent="0.25">
      <c r="A12" s="5" t="s">
        <v>486</v>
      </c>
      <c r="B12" s="6" t="s">
        <v>297</v>
      </c>
      <c r="C12" s="26">
        <v>0</v>
      </c>
    </row>
    <row r="13" spans="1:3" ht="27" x14ac:dyDescent="0.25">
      <c r="A13" s="47" t="s">
        <v>298</v>
      </c>
      <c r="B13" s="47" t="s">
        <v>297</v>
      </c>
      <c r="C13" s="88">
        <f>SUM('3. melléklet'!F27)</f>
        <v>2000000</v>
      </c>
    </row>
    <row r="14" spans="1:3" ht="27" x14ac:dyDescent="0.25">
      <c r="A14" s="47" t="s">
        <v>299</v>
      </c>
      <c r="B14" s="47" t="s">
        <v>297</v>
      </c>
      <c r="C14" s="26"/>
    </row>
    <row r="15" spans="1:3" x14ac:dyDescent="0.25">
      <c r="A15" s="5" t="s">
        <v>488</v>
      </c>
      <c r="B15" s="6" t="s">
        <v>303</v>
      </c>
      <c r="C15" s="26">
        <v>0</v>
      </c>
    </row>
    <row r="16" spans="1:3" ht="27" x14ac:dyDescent="0.25">
      <c r="A16" s="47" t="s">
        <v>304</v>
      </c>
      <c r="B16" s="47" t="s">
        <v>303</v>
      </c>
      <c r="C16" s="26"/>
    </row>
    <row r="17" spans="1:3" ht="27" x14ac:dyDescent="0.25">
      <c r="A17" s="47" t="s">
        <v>305</v>
      </c>
      <c r="B17" s="47" t="s">
        <v>303</v>
      </c>
      <c r="C17" s="26">
        <v>500000</v>
      </c>
    </row>
    <row r="18" spans="1:3" x14ac:dyDescent="0.25">
      <c r="A18" s="47" t="s">
        <v>306</v>
      </c>
      <c r="B18" s="47" t="s">
        <v>303</v>
      </c>
      <c r="C18" s="26"/>
    </row>
    <row r="19" spans="1:3" x14ac:dyDescent="0.25">
      <c r="A19" s="47" t="s">
        <v>307</v>
      </c>
      <c r="B19" s="47" t="s">
        <v>303</v>
      </c>
      <c r="C19" s="26"/>
    </row>
    <row r="20" spans="1:3" x14ac:dyDescent="0.25">
      <c r="A20" s="5" t="s">
        <v>538</v>
      </c>
      <c r="B20" s="6" t="s">
        <v>308</v>
      </c>
      <c r="C20" s="26">
        <v>0</v>
      </c>
    </row>
    <row r="21" spans="1:3" x14ac:dyDescent="0.25">
      <c r="A21" s="47" t="s">
        <v>309</v>
      </c>
      <c r="B21" s="47" t="s">
        <v>308</v>
      </c>
      <c r="C21" s="26">
        <v>40000</v>
      </c>
    </row>
    <row r="22" spans="1:3" x14ac:dyDescent="0.25">
      <c r="A22" s="47" t="s">
        <v>310</v>
      </c>
      <c r="B22" s="47" t="s">
        <v>308</v>
      </c>
      <c r="C22" s="26">
        <v>0</v>
      </c>
    </row>
    <row r="23" spans="1:3" s="90" customFormat="1" x14ac:dyDescent="0.25">
      <c r="A23" s="7" t="s">
        <v>517</v>
      </c>
      <c r="B23" s="8" t="s">
        <v>311</v>
      </c>
      <c r="C23" s="95">
        <f>SUM(C12:C22)</f>
        <v>2540000</v>
      </c>
    </row>
    <row r="24" spans="1:3" x14ac:dyDescent="0.25">
      <c r="A24" s="5" t="s">
        <v>539</v>
      </c>
      <c r="B24" s="5" t="s">
        <v>312</v>
      </c>
      <c r="C24" s="26">
        <v>0</v>
      </c>
    </row>
    <row r="25" spans="1:3" x14ac:dyDescent="0.25">
      <c r="A25" s="5" t="s">
        <v>540</v>
      </c>
      <c r="B25" s="5" t="s">
        <v>312</v>
      </c>
      <c r="C25" s="26"/>
    </row>
    <row r="26" spans="1:3" x14ac:dyDescent="0.25">
      <c r="A26" s="5" t="s">
        <v>541</v>
      </c>
      <c r="B26" s="5" t="s">
        <v>312</v>
      </c>
      <c r="C26" s="26"/>
    </row>
    <row r="27" spans="1:3" x14ac:dyDescent="0.25">
      <c r="A27" s="5" t="s">
        <v>542</v>
      </c>
      <c r="B27" s="5" t="s">
        <v>312</v>
      </c>
      <c r="C27" s="26"/>
    </row>
    <row r="28" spans="1:3" x14ac:dyDescent="0.25">
      <c r="A28" s="5" t="s">
        <v>543</v>
      </c>
      <c r="B28" s="5" t="s">
        <v>312</v>
      </c>
      <c r="C28" s="26"/>
    </row>
    <row r="29" spans="1:3" x14ac:dyDescent="0.25">
      <c r="A29" s="5" t="s">
        <v>544</v>
      </c>
      <c r="B29" s="5" t="s">
        <v>312</v>
      </c>
      <c r="C29" s="26"/>
    </row>
    <row r="30" spans="1:3" x14ac:dyDescent="0.25">
      <c r="A30" s="5" t="s">
        <v>545</v>
      </c>
      <c r="B30" s="5" t="s">
        <v>312</v>
      </c>
      <c r="C30" s="26"/>
    </row>
    <row r="31" spans="1:3" x14ac:dyDescent="0.25">
      <c r="A31" s="5" t="s">
        <v>546</v>
      </c>
      <c r="B31" s="5" t="s">
        <v>312</v>
      </c>
      <c r="C31" s="26"/>
    </row>
    <row r="32" spans="1:3" ht="45" x14ac:dyDescent="0.25">
      <c r="A32" s="5" t="s">
        <v>547</v>
      </c>
      <c r="B32" s="5" t="s">
        <v>312</v>
      </c>
      <c r="C32" s="26"/>
    </row>
    <row r="33" spans="1:3" x14ac:dyDescent="0.25">
      <c r="A33" s="5" t="s">
        <v>656</v>
      </c>
      <c r="B33" s="5" t="s">
        <v>312</v>
      </c>
      <c r="C33" s="117">
        <v>20000</v>
      </c>
    </row>
    <row r="34" spans="1:3" s="90" customFormat="1" x14ac:dyDescent="0.25">
      <c r="A34" s="7" t="s">
        <v>490</v>
      </c>
      <c r="B34" s="8" t="s">
        <v>312</v>
      </c>
      <c r="C34" s="118">
        <f>SUM(C24:C33)</f>
        <v>20000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topLeftCell="A22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26" t="s">
        <v>710</v>
      </c>
      <c r="D1" s="226"/>
    </row>
    <row r="3" spans="1:4" ht="22.5" customHeight="1" x14ac:dyDescent="0.25">
      <c r="A3" s="218" t="s">
        <v>695</v>
      </c>
      <c r="B3" s="219"/>
      <c r="C3" s="219"/>
      <c r="D3" s="219"/>
    </row>
    <row r="4" spans="1:4" ht="48.75" customHeight="1" x14ac:dyDescent="0.25">
      <c r="A4" s="221" t="s">
        <v>688</v>
      </c>
      <c r="B4" s="219"/>
      <c r="C4" s="219"/>
      <c r="D4" s="220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25.5" x14ac:dyDescent="0.25">
      <c r="A7" s="38" t="s">
        <v>636</v>
      </c>
      <c r="B7" s="3" t="s">
        <v>84</v>
      </c>
      <c r="C7" s="73" t="s">
        <v>27</v>
      </c>
      <c r="D7" s="73" t="s">
        <v>28</v>
      </c>
    </row>
    <row r="8" spans="1:4" x14ac:dyDescent="0.25">
      <c r="A8" s="12" t="s">
        <v>433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08"/>
    </row>
    <row r="12" spans="1:4" x14ac:dyDescent="0.25">
      <c r="A12" s="12" t="s">
        <v>432</v>
      </c>
      <c r="B12" s="5" t="s">
        <v>226</v>
      </c>
      <c r="C12" s="108"/>
      <c r="D12" s="116"/>
    </row>
    <row r="13" spans="1:4" x14ac:dyDescent="0.25">
      <c r="A13" s="19" t="s">
        <v>222</v>
      </c>
      <c r="B13" s="19" t="s">
        <v>226</v>
      </c>
      <c r="C13" s="26"/>
      <c r="D13" s="116"/>
    </row>
    <row r="14" spans="1:4" x14ac:dyDescent="0.25">
      <c r="A14" s="19" t="s">
        <v>223</v>
      </c>
      <c r="B14" s="19" t="s">
        <v>227</v>
      </c>
      <c r="C14" s="26"/>
      <c r="D14" s="116"/>
    </row>
    <row r="15" spans="1:4" s="90" customFormat="1" x14ac:dyDescent="0.25">
      <c r="A15" s="11" t="s">
        <v>431</v>
      </c>
      <c r="B15" s="7" t="s">
        <v>228</v>
      </c>
      <c r="C15" s="95"/>
      <c r="D15" s="115"/>
    </row>
    <row r="16" spans="1:4" x14ac:dyDescent="0.25">
      <c r="A16" s="21" t="s">
        <v>436</v>
      </c>
      <c r="B16" s="5" t="s">
        <v>229</v>
      </c>
      <c r="C16" s="26"/>
      <c r="D16" s="116"/>
    </row>
    <row r="17" spans="1:4" x14ac:dyDescent="0.25">
      <c r="A17" s="19" t="s">
        <v>230</v>
      </c>
      <c r="B17" s="19" t="s">
        <v>229</v>
      </c>
      <c r="C17" s="26"/>
      <c r="D17" s="108"/>
    </row>
    <row r="18" spans="1:4" x14ac:dyDescent="0.25">
      <c r="A18" s="19" t="s">
        <v>231</v>
      </c>
      <c r="B18" s="19" t="s">
        <v>229</v>
      </c>
      <c r="C18" s="26"/>
      <c r="D18" s="108"/>
    </row>
    <row r="19" spans="1:4" x14ac:dyDescent="0.25">
      <c r="A19" s="21" t="s">
        <v>437</v>
      </c>
      <c r="B19" s="5" t="s">
        <v>232</v>
      </c>
      <c r="C19" s="26"/>
      <c r="D19" s="108"/>
    </row>
    <row r="20" spans="1:4" x14ac:dyDescent="0.25">
      <c r="A20" s="19" t="s">
        <v>223</v>
      </c>
      <c r="B20" s="19" t="s">
        <v>232</v>
      </c>
      <c r="C20" s="26"/>
      <c r="D20" s="108"/>
    </row>
    <row r="21" spans="1:4" x14ac:dyDescent="0.25">
      <c r="A21" s="13" t="s">
        <v>233</v>
      </c>
      <c r="B21" s="5" t="s">
        <v>234</v>
      </c>
      <c r="C21" s="26"/>
      <c r="D21" s="108"/>
    </row>
    <row r="22" spans="1:4" x14ac:dyDescent="0.25">
      <c r="A22" s="13" t="s">
        <v>438</v>
      </c>
      <c r="B22" s="5" t="s">
        <v>235</v>
      </c>
      <c r="C22" s="26"/>
      <c r="D22" s="108"/>
    </row>
    <row r="23" spans="1:4" x14ac:dyDescent="0.25">
      <c r="A23" s="19" t="s">
        <v>231</v>
      </c>
      <c r="B23" s="19" t="s">
        <v>235</v>
      </c>
      <c r="C23" s="26"/>
      <c r="D23" s="116"/>
    </row>
    <row r="24" spans="1:4" x14ac:dyDescent="0.25">
      <c r="A24" s="19" t="s">
        <v>223</v>
      </c>
      <c r="B24" s="19" t="s">
        <v>235</v>
      </c>
      <c r="C24" s="26"/>
      <c r="D24" s="116"/>
    </row>
    <row r="25" spans="1:4" s="90" customFormat="1" x14ac:dyDescent="0.25">
      <c r="A25" s="22" t="s">
        <v>434</v>
      </c>
      <c r="B25" s="7" t="s">
        <v>236</v>
      </c>
      <c r="C25" s="95"/>
      <c r="D25" s="115"/>
    </row>
    <row r="26" spans="1:4" x14ac:dyDescent="0.25">
      <c r="A26" s="21" t="s">
        <v>237</v>
      </c>
      <c r="B26" s="5" t="s">
        <v>238</v>
      </c>
      <c r="C26" s="26"/>
      <c r="D26" s="116"/>
    </row>
    <row r="27" spans="1:4" x14ac:dyDescent="0.25">
      <c r="A27" s="21" t="s">
        <v>239</v>
      </c>
      <c r="B27" s="5" t="s">
        <v>240</v>
      </c>
      <c r="C27" s="88">
        <f>SUM('2. melléklet'!F112)</f>
        <v>688656</v>
      </c>
      <c r="D27" s="116"/>
    </row>
    <row r="28" spans="1:4" x14ac:dyDescent="0.25">
      <c r="A28" s="21" t="s">
        <v>243</v>
      </c>
      <c r="B28" s="5" t="s">
        <v>244</v>
      </c>
      <c r="C28" s="26"/>
      <c r="D28" s="116"/>
    </row>
    <row r="29" spans="1:4" x14ac:dyDescent="0.25">
      <c r="A29" s="21" t="s">
        <v>245</v>
      </c>
      <c r="B29" s="5" t="s">
        <v>246</v>
      </c>
      <c r="C29" s="26"/>
      <c r="D29" s="116"/>
    </row>
    <row r="30" spans="1:4" x14ac:dyDescent="0.25">
      <c r="A30" s="21" t="s">
        <v>247</v>
      </c>
      <c r="B30" s="5" t="s">
        <v>248</v>
      </c>
      <c r="C30" s="26"/>
      <c r="D30" s="116"/>
    </row>
    <row r="31" spans="1:4" s="90" customFormat="1" x14ac:dyDescent="0.25">
      <c r="A31" s="40" t="s">
        <v>435</v>
      </c>
      <c r="B31" s="41" t="s">
        <v>249</v>
      </c>
      <c r="C31" s="95">
        <f>SUM(C27:C30)</f>
        <v>688656</v>
      </c>
      <c r="D31" s="115"/>
    </row>
    <row r="32" spans="1:4" x14ac:dyDescent="0.25">
      <c r="A32" s="21" t="s">
        <v>250</v>
      </c>
      <c r="B32" s="5" t="s">
        <v>251</v>
      </c>
      <c r="C32" s="26"/>
      <c r="D32" s="108"/>
    </row>
    <row r="33" spans="1:4" x14ac:dyDescent="0.25">
      <c r="A33" s="12" t="s">
        <v>252</v>
      </c>
      <c r="B33" s="5" t="s">
        <v>253</v>
      </c>
      <c r="C33" s="26"/>
      <c r="D33" s="108"/>
    </row>
    <row r="34" spans="1:4" x14ac:dyDescent="0.25">
      <c r="A34" s="21" t="s">
        <v>439</v>
      </c>
      <c r="B34" s="5" t="s">
        <v>254</v>
      </c>
      <c r="C34" s="26"/>
      <c r="D34" s="108"/>
    </row>
    <row r="35" spans="1:4" x14ac:dyDescent="0.25">
      <c r="A35" s="19" t="s">
        <v>223</v>
      </c>
      <c r="B35" s="19" t="s">
        <v>254</v>
      </c>
      <c r="C35" s="26"/>
      <c r="D35" s="108"/>
    </row>
    <row r="36" spans="1:4" x14ac:dyDescent="0.25">
      <c r="A36" s="21" t="s">
        <v>440</v>
      </c>
      <c r="B36" s="5" t="s">
        <v>255</v>
      </c>
      <c r="C36" s="26"/>
      <c r="D36" s="108"/>
    </row>
    <row r="37" spans="1:4" x14ac:dyDescent="0.25">
      <c r="A37" s="19" t="s">
        <v>256</v>
      </c>
      <c r="B37" s="19" t="s">
        <v>255</v>
      </c>
      <c r="C37" s="26"/>
      <c r="D37" s="108"/>
    </row>
    <row r="38" spans="1:4" x14ac:dyDescent="0.25">
      <c r="A38" s="19" t="s">
        <v>257</v>
      </c>
      <c r="B38" s="19" t="s">
        <v>255</v>
      </c>
      <c r="C38" s="26"/>
      <c r="D38" s="108"/>
    </row>
    <row r="39" spans="1:4" x14ac:dyDescent="0.25">
      <c r="A39" s="19" t="s">
        <v>258</v>
      </c>
      <c r="B39" s="19" t="s">
        <v>255</v>
      </c>
      <c r="C39" s="26"/>
      <c r="D39" s="108"/>
    </row>
    <row r="40" spans="1:4" x14ac:dyDescent="0.25">
      <c r="A40" s="19" t="s">
        <v>223</v>
      </c>
      <c r="B40" s="19" t="s">
        <v>255</v>
      </c>
      <c r="C40" s="26"/>
      <c r="D40" s="108"/>
    </row>
    <row r="41" spans="1:4" s="90" customFormat="1" x14ac:dyDescent="0.25">
      <c r="A41" s="40" t="s">
        <v>441</v>
      </c>
      <c r="B41" s="41" t="s">
        <v>259</v>
      </c>
      <c r="C41" s="95"/>
      <c r="D41" s="115"/>
    </row>
    <row r="44" spans="1:4" ht="25.5" x14ac:dyDescent="0.25">
      <c r="A44" s="38" t="s">
        <v>636</v>
      </c>
      <c r="B44" s="3" t="s">
        <v>84</v>
      </c>
      <c r="C44" s="73" t="s">
        <v>27</v>
      </c>
      <c r="D44" s="73"/>
    </row>
    <row r="45" spans="1:4" x14ac:dyDescent="0.25">
      <c r="A45" s="21" t="s">
        <v>504</v>
      </c>
      <c r="B45" s="5" t="s">
        <v>344</v>
      </c>
      <c r="C45" s="26"/>
      <c r="D45" s="26"/>
    </row>
    <row r="46" spans="1:4" x14ac:dyDescent="0.25">
      <c r="A46" s="47" t="s">
        <v>222</v>
      </c>
      <c r="B46" s="47" t="s">
        <v>344</v>
      </c>
      <c r="C46" s="26"/>
      <c r="D46" s="26"/>
    </row>
    <row r="47" spans="1:4" ht="30" x14ac:dyDescent="0.25">
      <c r="A47" s="12" t="s">
        <v>345</v>
      </c>
      <c r="B47" s="5" t="s">
        <v>346</v>
      </c>
      <c r="C47" s="26"/>
      <c r="D47" s="116"/>
    </row>
    <row r="48" spans="1:4" x14ac:dyDescent="0.25">
      <c r="A48" s="21" t="s">
        <v>552</v>
      </c>
      <c r="B48" s="5" t="s">
        <v>347</v>
      </c>
      <c r="C48" s="26"/>
      <c r="D48" s="116"/>
    </row>
    <row r="49" spans="1:4" x14ac:dyDescent="0.25">
      <c r="A49" s="47" t="s">
        <v>222</v>
      </c>
      <c r="B49" s="47" t="s">
        <v>347</v>
      </c>
      <c r="C49" s="26"/>
      <c r="D49" s="116"/>
    </row>
    <row r="50" spans="1:4" s="90" customFormat="1" x14ac:dyDescent="0.25">
      <c r="A50" s="11" t="s">
        <v>524</v>
      </c>
      <c r="B50" s="7" t="s">
        <v>348</v>
      </c>
      <c r="C50" s="95"/>
      <c r="D50" s="115"/>
    </row>
    <row r="51" spans="1:4" x14ac:dyDescent="0.25">
      <c r="A51" s="12" t="s">
        <v>553</v>
      </c>
      <c r="B51" s="5" t="s">
        <v>349</v>
      </c>
      <c r="C51" s="26"/>
      <c r="D51" s="116"/>
    </row>
    <row r="52" spans="1:4" x14ac:dyDescent="0.25">
      <c r="A52" s="47" t="s">
        <v>230</v>
      </c>
      <c r="B52" s="47" t="s">
        <v>349</v>
      </c>
      <c r="C52" s="26"/>
      <c r="D52" s="116"/>
    </row>
    <row r="53" spans="1:4" x14ac:dyDescent="0.25">
      <c r="A53" s="21" t="s">
        <v>350</v>
      </c>
      <c r="B53" s="5" t="s">
        <v>351</v>
      </c>
      <c r="C53" s="26"/>
      <c r="D53" s="116"/>
    </row>
    <row r="54" spans="1:4" x14ac:dyDescent="0.25">
      <c r="A54" s="13" t="s">
        <v>554</v>
      </c>
      <c r="B54" s="5" t="s">
        <v>352</v>
      </c>
      <c r="C54" s="26"/>
      <c r="D54" s="116"/>
    </row>
    <row r="55" spans="1:4" x14ac:dyDescent="0.25">
      <c r="A55" s="47" t="s">
        <v>231</v>
      </c>
      <c r="B55" s="47" t="s">
        <v>352</v>
      </c>
      <c r="C55" s="26"/>
      <c r="D55" s="116"/>
    </row>
    <row r="56" spans="1:4" x14ac:dyDescent="0.25">
      <c r="A56" s="21" t="s">
        <v>353</v>
      </c>
      <c r="B56" s="5" t="s">
        <v>354</v>
      </c>
      <c r="C56" s="26"/>
      <c r="D56" s="116"/>
    </row>
    <row r="57" spans="1:4" s="90" customFormat="1" x14ac:dyDescent="0.25">
      <c r="A57" s="22" t="s">
        <v>525</v>
      </c>
      <c r="B57" s="7" t="s">
        <v>355</v>
      </c>
      <c r="C57" s="95"/>
      <c r="D57" s="115"/>
    </row>
    <row r="58" spans="1:4" s="90" customFormat="1" x14ac:dyDescent="0.25">
      <c r="A58" s="22" t="s">
        <v>359</v>
      </c>
      <c r="B58" s="7" t="s">
        <v>360</v>
      </c>
      <c r="C58" s="95"/>
      <c r="D58" s="115"/>
    </row>
    <row r="59" spans="1:4" s="90" customFormat="1" x14ac:dyDescent="0.25">
      <c r="A59" s="22" t="s">
        <v>361</v>
      </c>
      <c r="B59" s="7" t="s">
        <v>362</v>
      </c>
      <c r="C59" s="95"/>
      <c r="D59" s="115"/>
    </row>
    <row r="60" spans="1:4" s="90" customFormat="1" x14ac:dyDescent="0.25">
      <c r="A60" s="22" t="s">
        <v>365</v>
      </c>
      <c r="B60" s="7" t="s">
        <v>366</v>
      </c>
      <c r="C60" s="95"/>
      <c r="D60" s="115"/>
    </row>
    <row r="61" spans="1:4" s="90" customFormat="1" x14ac:dyDescent="0.25">
      <c r="A61" s="11" t="s">
        <v>0</v>
      </c>
      <c r="B61" s="7" t="s">
        <v>367</v>
      </c>
      <c r="C61" s="95"/>
      <c r="D61" s="115"/>
    </row>
    <row r="62" spans="1:4" s="90" customFormat="1" x14ac:dyDescent="0.25">
      <c r="A62" s="15" t="s">
        <v>368</v>
      </c>
      <c r="B62" s="7" t="s">
        <v>367</v>
      </c>
      <c r="C62" s="95"/>
      <c r="D62" s="115"/>
    </row>
    <row r="63" spans="1:4" s="90" customFormat="1" x14ac:dyDescent="0.25">
      <c r="A63" s="77" t="s">
        <v>527</v>
      </c>
      <c r="B63" s="41" t="s">
        <v>369</v>
      </c>
      <c r="C63" s="95"/>
      <c r="D63" s="115"/>
    </row>
    <row r="64" spans="1:4" x14ac:dyDescent="0.25">
      <c r="A64" s="12" t="s">
        <v>370</v>
      </c>
      <c r="B64" s="5" t="s">
        <v>371</v>
      </c>
      <c r="C64" s="26"/>
      <c r="D64" s="116"/>
    </row>
    <row r="65" spans="1:4" x14ac:dyDescent="0.25">
      <c r="A65" s="13" t="s">
        <v>372</v>
      </c>
      <c r="B65" s="5" t="s">
        <v>373</v>
      </c>
      <c r="C65" s="26"/>
      <c r="D65" s="116"/>
    </row>
    <row r="66" spans="1:4" x14ac:dyDescent="0.25">
      <c r="A66" s="21" t="s">
        <v>374</v>
      </c>
      <c r="B66" s="5" t="s">
        <v>375</v>
      </c>
      <c r="C66" s="26"/>
      <c r="D66" s="116"/>
    </row>
    <row r="67" spans="1:4" x14ac:dyDescent="0.25">
      <c r="A67" s="21" t="s">
        <v>509</v>
      </c>
      <c r="B67" s="5" t="s">
        <v>376</v>
      </c>
      <c r="C67" s="26"/>
      <c r="D67" s="116"/>
    </row>
    <row r="68" spans="1:4" x14ac:dyDescent="0.25">
      <c r="A68" s="47" t="s">
        <v>256</v>
      </c>
      <c r="B68" s="47" t="s">
        <v>376</v>
      </c>
      <c r="C68" s="26"/>
      <c r="D68" s="116"/>
    </row>
    <row r="69" spans="1:4" x14ac:dyDescent="0.25">
      <c r="A69" s="47" t="s">
        <v>257</v>
      </c>
      <c r="B69" s="47" t="s">
        <v>376</v>
      </c>
      <c r="C69" s="26"/>
      <c r="D69" s="116"/>
    </row>
    <row r="70" spans="1:4" x14ac:dyDescent="0.25">
      <c r="A70" s="48" t="s">
        <v>258</v>
      </c>
      <c r="B70" s="48" t="s">
        <v>376</v>
      </c>
      <c r="C70" s="26"/>
      <c r="D70" s="116"/>
    </row>
    <row r="71" spans="1:4" s="90" customFormat="1" x14ac:dyDescent="0.25">
      <c r="A71" s="40" t="s">
        <v>528</v>
      </c>
      <c r="B71" s="41" t="s">
        <v>377</v>
      </c>
      <c r="C71" s="95"/>
      <c r="D71" s="11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4"/>
  <sheetViews>
    <sheetView topLeftCell="A94" zoomScaleNormal="100" workbookViewId="0">
      <selection activeCell="C75" sqref="C75"/>
    </sheetView>
  </sheetViews>
  <sheetFormatPr defaultRowHeight="15" x14ac:dyDescent="0.2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16" t="s">
        <v>697</v>
      </c>
      <c r="D1" s="216"/>
      <c r="E1" s="216"/>
      <c r="F1" s="216"/>
      <c r="G1" s="1"/>
      <c r="H1" s="1"/>
      <c r="I1" s="1"/>
      <c r="J1" s="1"/>
    </row>
    <row r="3" spans="1:18" ht="21" customHeight="1" x14ac:dyDescent="0.25">
      <c r="A3" s="218" t="s">
        <v>693</v>
      </c>
      <c r="B3" s="219"/>
      <c r="C3" s="219"/>
      <c r="D3" s="219"/>
      <c r="E3" s="219"/>
      <c r="F3" s="220"/>
    </row>
    <row r="4" spans="1:18" ht="18.75" customHeight="1" x14ac:dyDescent="0.25">
      <c r="A4" s="221" t="s">
        <v>677</v>
      </c>
      <c r="B4" s="219"/>
      <c r="C4" s="219"/>
      <c r="D4" s="219"/>
      <c r="E4" s="219"/>
      <c r="F4" s="220"/>
    </row>
    <row r="5" spans="1:18" ht="18" x14ac:dyDescent="0.25">
      <c r="A5" s="100"/>
    </row>
    <row r="6" spans="1:18" x14ac:dyDescent="0.25">
      <c r="A6" s="89" t="s">
        <v>668</v>
      </c>
      <c r="C6" s="222" t="s">
        <v>652</v>
      </c>
      <c r="D6" s="222"/>
      <c r="E6" s="222"/>
      <c r="F6" s="223"/>
      <c r="G6" s="224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</row>
    <row r="7" spans="1:18" ht="30" x14ac:dyDescent="0.3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54" t="s">
        <v>24</v>
      </c>
      <c r="G7" s="17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</row>
    <row r="8" spans="1:18" x14ac:dyDescent="0.25">
      <c r="A8" s="27" t="s">
        <v>85</v>
      </c>
      <c r="B8" s="28" t="s">
        <v>86</v>
      </c>
      <c r="C8" s="119">
        <v>3739980</v>
      </c>
      <c r="D8" s="119">
        <v>0</v>
      </c>
      <c r="E8" s="119">
        <v>0</v>
      </c>
      <c r="F8" s="155">
        <f>SUM(C8:E8)</f>
        <v>3739980</v>
      </c>
      <c r="G8" s="174"/>
      <c r="H8" s="166"/>
      <c r="I8" s="166"/>
      <c r="J8" s="167"/>
      <c r="K8" s="165"/>
      <c r="L8" s="166"/>
      <c r="M8" s="166"/>
      <c r="N8" s="167"/>
      <c r="O8" s="165"/>
      <c r="P8" s="166"/>
      <c r="Q8" s="166"/>
      <c r="R8" s="167"/>
    </row>
    <row r="9" spans="1:18" x14ac:dyDescent="0.25">
      <c r="A9" s="27" t="s">
        <v>87</v>
      </c>
      <c r="B9" s="29" t="s">
        <v>88</v>
      </c>
      <c r="C9" s="119">
        <v>0</v>
      </c>
      <c r="D9" s="119">
        <v>0</v>
      </c>
      <c r="E9" s="119">
        <v>0</v>
      </c>
      <c r="F9" s="155">
        <f t="shared" ref="F9:F72" si="0">SUM(C9:E9)</f>
        <v>0</v>
      </c>
      <c r="G9" s="175"/>
      <c r="H9" s="166"/>
      <c r="I9" s="166"/>
      <c r="J9" s="167"/>
      <c r="K9" s="168"/>
      <c r="L9" s="166"/>
      <c r="M9" s="166"/>
      <c r="N9" s="167"/>
      <c r="O9" s="168"/>
      <c r="P9" s="166"/>
      <c r="Q9" s="166"/>
      <c r="R9" s="167"/>
    </row>
    <row r="10" spans="1:18" x14ac:dyDescent="0.25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55">
        <f t="shared" si="0"/>
        <v>0</v>
      </c>
      <c r="G10" s="175"/>
      <c r="H10" s="166"/>
      <c r="I10" s="166"/>
      <c r="J10" s="167"/>
      <c r="K10" s="168"/>
      <c r="L10" s="166"/>
      <c r="M10" s="166"/>
      <c r="N10" s="167"/>
      <c r="O10" s="168"/>
      <c r="P10" s="166"/>
      <c r="Q10" s="166"/>
      <c r="R10" s="167"/>
    </row>
    <row r="11" spans="1:18" x14ac:dyDescent="0.25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55">
        <f t="shared" si="0"/>
        <v>0</v>
      </c>
      <c r="G11" s="175"/>
      <c r="H11" s="166"/>
      <c r="I11" s="166"/>
      <c r="J11" s="167"/>
      <c r="K11" s="168"/>
      <c r="L11" s="166"/>
      <c r="M11" s="166"/>
      <c r="N11" s="167"/>
      <c r="O11" s="168"/>
      <c r="P11" s="166"/>
      <c r="Q11" s="166"/>
      <c r="R11" s="167"/>
    </row>
    <row r="12" spans="1:18" x14ac:dyDescent="0.25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55">
        <f t="shared" si="0"/>
        <v>0</v>
      </c>
      <c r="G12" s="175"/>
      <c r="H12" s="166"/>
      <c r="I12" s="166"/>
      <c r="J12" s="167"/>
      <c r="K12" s="168"/>
      <c r="L12" s="166"/>
      <c r="M12" s="166"/>
      <c r="N12" s="167"/>
      <c r="O12" s="168"/>
      <c r="P12" s="166"/>
      <c r="Q12" s="166"/>
      <c r="R12" s="167"/>
    </row>
    <row r="13" spans="1:18" x14ac:dyDescent="0.25">
      <c r="A13" s="30" t="s">
        <v>95</v>
      </c>
      <c r="B13" s="29" t="s">
        <v>96</v>
      </c>
      <c r="C13" s="119">
        <v>0</v>
      </c>
      <c r="D13" s="119">
        <v>0</v>
      </c>
      <c r="E13" s="119">
        <v>0</v>
      </c>
      <c r="F13" s="155">
        <f t="shared" si="0"/>
        <v>0</v>
      </c>
      <c r="G13" s="175"/>
      <c r="H13" s="166"/>
      <c r="I13" s="166"/>
      <c r="J13" s="167"/>
      <c r="K13" s="168"/>
      <c r="L13" s="166"/>
      <c r="M13" s="166"/>
      <c r="N13" s="167"/>
      <c r="O13" s="168"/>
      <c r="P13" s="166"/>
      <c r="Q13" s="166"/>
      <c r="R13" s="167"/>
    </row>
    <row r="14" spans="1:18" x14ac:dyDescent="0.25">
      <c r="A14" s="30" t="s">
        <v>97</v>
      </c>
      <c r="B14" s="29" t="s">
        <v>98</v>
      </c>
      <c r="C14" s="119">
        <v>20000</v>
      </c>
      <c r="D14" s="119">
        <v>0</v>
      </c>
      <c r="E14" s="119">
        <v>0</v>
      </c>
      <c r="F14" s="155">
        <f t="shared" si="0"/>
        <v>20000</v>
      </c>
      <c r="G14" s="175"/>
      <c r="H14" s="166"/>
      <c r="I14" s="166"/>
      <c r="J14" s="167"/>
      <c r="K14" s="168"/>
      <c r="L14" s="166"/>
      <c r="M14" s="166"/>
      <c r="N14" s="167"/>
      <c r="O14" s="168"/>
      <c r="P14" s="166"/>
      <c r="Q14" s="166"/>
      <c r="R14" s="167"/>
    </row>
    <row r="15" spans="1:18" x14ac:dyDescent="0.25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55">
        <f t="shared" si="0"/>
        <v>0</v>
      </c>
      <c r="G15" s="175"/>
      <c r="H15" s="166"/>
      <c r="I15" s="166"/>
      <c r="J15" s="167"/>
      <c r="K15" s="168"/>
      <c r="L15" s="166"/>
      <c r="M15" s="166"/>
      <c r="N15" s="167"/>
      <c r="O15" s="168"/>
      <c r="P15" s="166"/>
      <c r="Q15" s="166"/>
      <c r="R15" s="167"/>
    </row>
    <row r="16" spans="1:18" x14ac:dyDescent="0.25">
      <c r="A16" s="5" t="s">
        <v>101</v>
      </c>
      <c r="B16" s="29" t="s">
        <v>102</v>
      </c>
      <c r="C16" s="119">
        <v>0</v>
      </c>
      <c r="D16" s="119">
        <v>0</v>
      </c>
      <c r="E16" s="119">
        <v>0</v>
      </c>
      <c r="F16" s="155">
        <f t="shared" si="0"/>
        <v>0</v>
      </c>
      <c r="G16" s="175"/>
      <c r="H16" s="166"/>
      <c r="I16" s="166"/>
      <c r="J16" s="167"/>
      <c r="K16" s="168"/>
      <c r="L16" s="166"/>
      <c r="M16" s="166"/>
      <c r="N16" s="167"/>
      <c r="O16" s="168"/>
      <c r="P16" s="166"/>
      <c r="Q16" s="166"/>
      <c r="R16" s="167"/>
    </row>
    <row r="17" spans="1:18" x14ac:dyDescent="0.25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55">
        <f t="shared" si="0"/>
        <v>0</v>
      </c>
      <c r="G17" s="175"/>
      <c r="H17" s="166"/>
      <c r="I17" s="166"/>
      <c r="J17" s="167"/>
      <c r="K17" s="168"/>
      <c r="L17" s="166"/>
      <c r="M17" s="166"/>
      <c r="N17" s="167"/>
      <c r="O17" s="168"/>
      <c r="P17" s="166"/>
      <c r="Q17" s="166"/>
      <c r="R17" s="167"/>
    </row>
    <row r="18" spans="1:18" x14ac:dyDescent="0.25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55">
        <f t="shared" si="0"/>
        <v>0</v>
      </c>
      <c r="G18" s="175"/>
      <c r="H18" s="166"/>
      <c r="I18" s="166"/>
      <c r="J18" s="167"/>
      <c r="K18" s="168"/>
      <c r="L18" s="166"/>
      <c r="M18" s="166"/>
      <c r="N18" s="167"/>
      <c r="O18" s="168"/>
      <c r="P18" s="166"/>
      <c r="Q18" s="166"/>
      <c r="R18" s="167"/>
    </row>
    <row r="19" spans="1:18" x14ac:dyDescent="0.25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55">
        <f t="shared" si="0"/>
        <v>0</v>
      </c>
      <c r="G19" s="175"/>
      <c r="H19" s="166"/>
      <c r="I19" s="166"/>
      <c r="J19" s="167"/>
      <c r="K19" s="168"/>
      <c r="L19" s="166"/>
      <c r="M19" s="166"/>
      <c r="N19" s="167"/>
      <c r="O19" s="168"/>
      <c r="P19" s="166"/>
      <c r="Q19" s="166"/>
      <c r="R19" s="167"/>
    </row>
    <row r="20" spans="1:18" x14ac:dyDescent="0.25">
      <c r="A20" s="5" t="s">
        <v>442</v>
      </c>
      <c r="B20" s="29" t="s">
        <v>109</v>
      </c>
      <c r="C20" s="119">
        <v>0</v>
      </c>
      <c r="D20" s="119">
        <v>0</v>
      </c>
      <c r="E20" s="119">
        <v>0</v>
      </c>
      <c r="F20" s="155">
        <f t="shared" si="0"/>
        <v>0</v>
      </c>
      <c r="G20" s="175"/>
      <c r="H20" s="166"/>
      <c r="I20" s="166"/>
      <c r="J20" s="167"/>
      <c r="K20" s="168"/>
      <c r="L20" s="166"/>
      <c r="M20" s="166"/>
      <c r="N20" s="167"/>
      <c r="O20" s="165"/>
      <c r="P20" s="166"/>
      <c r="Q20" s="166"/>
      <c r="R20" s="167"/>
    </row>
    <row r="21" spans="1:18" s="90" customFormat="1" x14ac:dyDescent="0.25">
      <c r="A21" s="31" t="s">
        <v>381</v>
      </c>
      <c r="B21" s="32" t="s">
        <v>110</v>
      </c>
      <c r="C21" s="91">
        <f>SUM(C8:C20)</f>
        <v>3759980</v>
      </c>
      <c r="D21" s="91">
        <f>SUM(D8:D20)</f>
        <v>0</v>
      </c>
      <c r="E21" s="91">
        <f>SUM(E8:E20)</f>
        <v>0</v>
      </c>
      <c r="F21" s="156">
        <f t="shared" si="0"/>
        <v>3759980</v>
      </c>
      <c r="G21" s="176"/>
      <c r="H21" s="169"/>
      <c r="I21" s="169"/>
      <c r="J21" s="169"/>
      <c r="K21" s="170"/>
      <c r="L21" s="169"/>
      <c r="M21" s="169"/>
      <c r="N21" s="169"/>
      <c r="O21" s="170"/>
      <c r="P21" s="169"/>
      <c r="Q21" s="169"/>
      <c r="R21" s="169"/>
    </row>
    <row r="22" spans="1:18" x14ac:dyDescent="0.25">
      <c r="A22" s="5" t="s">
        <v>111</v>
      </c>
      <c r="B22" s="29" t="s">
        <v>112</v>
      </c>
      <c r="C22" s="119">
        <v>3040072</v>
      </c>
      <c r="D22" s="119">
        <v>0</v>
      </c>
      <c r="E22" s="119">
        <v>0</v>
      </c>
      <c r="F22" s="155">
        <f t="shared" si="0"/>
        <v>3040072</v>
      </c>
      <c r="G22" s="175"/>
      <c r="H22" s="166"/>
      <c r="I22" s="166"/>
      <c r="J22" s="167"/>
      <c r="K22" s="168"/>
      <c r="L22" s="166"/>
      <c r="M22" s="166"/>
      <c r="N22" s="167"/>
      <c r="O22" s="168"/>
      <c r="P22" s="166"/>
      <c r="Q22" s="166"/>
      <c r="R22" s="167"/>
    </row>
    <row r="23" spans="1:18" x14ac:dyDescent="0.25">
      <c r="A23" s="5" t="s">
        <v>113</v>
      </c>
      <c r="B23" s="29" t="s">
        <v>114</v>
      </c>
      <c r="C23" s="119">
        <v>1023000</v>
      </c>
      <c r="D23" s="119">
        <v>0</v>
      </c>
      <c r="E23" s="119">
        <v>0</v>
      </c>
      <c r="F23" s="155">
        <f t="shared" si="0"/>
        <v>1023000</v>
      </c>
      <c r="G23" s="174"/>
      <c r="H23" s="166"/>
      <c r="I23" s="166"/>
      <c r="J23" s="167"/>
      <c r="K23" s="165"/>
      <c r="L23" s="166"/>
      <c r="M23" s="166"/>
      <c r="N23" s="167"/>
      <c r="O23" s="168"/>
      <c r="P23" s="166"/>
      <c r="Q23" s="166"/>
      <c r="R23" s="167"/>
    </row>
    <row r="24" spans="1:18" x14ac:dyDescent="0.25">
      <c r="A24" s="6" t="s">
        <v>115</v>
      </c>
      <c r="B24" s="29" t="s">
        <v>116</v>
      </c>
      <c r="C24" s="119">
        <v>450000</v>
      </c>
      <c r="D24" s="119">
        <v>0</v>
      </c>
      <c r="E24" s="119">
        <v>0</v>
      </c>
      <c r="F24" s="155">
        <f t="shared" si="0"/>
        <v>450000</v>
      </c>
      <c r="G24" s="174"/>
      <c r="H24" s="166"/>
      <c r="I24" s="166"/>
      <c r="J24" s="167"/>
      <c r="K24" s="165"/>
      <c r="L24" s="166"/>
      <c r="M24" s="166"/>
      <c r="N24" s="167"/>
      <c r="O24" s="168"/>
      <c r="P24" s="166"/>
      <c r="Q24" s="166"/>
      <c r="R24" s="167"/>
    </row>
    <row r="25" spans="1:18" s="90" customFormat="1" x14ac:dyDescent="0.25">
      <c r="A25" s="7" t="s">
        <v>382</v>
      </c>
      <c r="B25" s="32" t="s">
        <v>117</v>
      </c>
      <c r="C25" s="91">
        <f>SUM(C22:C24)</f>
        <v>4513072</v>
      </c>
      <c r="D25" s="91">
        <f>SUM(D22:D24)</f>
        <v>0</v>
      </c>
      <c r="E25" s="91">
        <f>SUM(E22:E24)</f>
        <v>0</v>
      </c>
      <c r="F25" s="156">
        <f t="shared" si="0"/>
        <v>4513072</v>
      </c>
      <c r="G25" s="176"/>
      <c r="H25" s="169"/>
      <c r="I25" s="169"/>
      <c r="J25" s="169"/>
      <c r="K25" s="170"/>
      <c r="L25" s="169"/>
      <c r="M25" s="169"/>
      <c r="N25" s="169"/>
      <c r="O25" s="170"/>
      <c r="P25" s="169"/>
      <c r="Q25" s="169"/>
      <c r="R25" s="169"/>
    </row>
    <row r="26" spans="1:18" s="90" customFormat="1" ht="15.75" x14ac:dyDescent="0.25">
      <c r="A26" s="45" t="s">
        <v>471</v>
      </c>
      <c r="B26" s="46" t="s">
        <v>118</v>
      </c>
      <c r="C26" s="120">
        <f>C21+C25</f>
        <v>8273052</v>
      </c>
      <c r="D26" s="120">
        <f>D21+D25</f>
        <v>0</v>
      </c>
      <c r="E26" s="120">
        <f>E21+E25</f>
        <v>0</v>
      </c>
      <c r="F26" s="157">
        <f t="shared" si="0"/>
        <v>8273052</v>
      </c>
      <c r="G26" s="177"/>
      <c r="H26" s="171"/>
      <c r="I26" s="171"/>
      <c r="J26" s="171"/>
      <c r="K26" s="172"/>
      <c r="L26" s="171"/>
      <c r="M26" s="171"/>
      <c r="N26" s="171"/>
      <c r="O26" s="172"/>
      <c r="P26" s="171"/>
      <c r="Q26" s="171"/>
      <c r="R26" s="171"/>
    </row>
    <row r="27" spans="1:18" s="90" customFormat="1" ht="15.75" x14ac:dyDescent="0.25">
      <c r="A27" s="36" t="s">
        <v>443</v>
      </c>
      <c r="B27" s="46" t="s">
        <v>119</v>
      </c>
      <c r="C27" s="120">
        <v>1598777</v>
      </c>
      <c r="D27" s="120">
        <v>0</v>
      </c>
      <c r="E27" s="120">
        <v>0</v>
      </c>
      <c r="F27" s="157">
        <f t="shared" si="0"/>
        <v>1598777</v>
      </c>
      <c r="G27" s="177"/>
      <c r="H27" s="171"/>
      <c r="I27" s="171"/>
      <c r="J27" s="171"/>
      <c r="K27" s="172"/>
      <c r="L27" s="171"/>
      <c r="M27" s="171"/>
      <c r="N27" s="171"/>
      <c r="O27" s="172"/>
      <c r="P27" s="171"/>
      <c r="Q27" s="171"/>
      <c r="R27" s="171"/>
    </row>
    <row r="28" spans="1:18" x14ac:dyDescent="0.25">
      <c r="A28" s="5" t="s">
        <v>120</v>
      </c>
      <c r="B28" s="29" t="s">
        <v>121</v>
      </c>
      <c r="C28" s="119">
        <v>14000</v>
      </c>
      <c r="D28" s="119">
        <v>0</v>
      </c>
      <c r="E28" s="119">
        <v>0</v>
      </c>
      <c r="F28" s="155">
        <f t="shared" si="0"/>
        <v>14000</v>
      </c>
      <c r="G28" s="175"/>
      <c r="H28" s="166"/>
      <c r="I28" s="166"/>
      <c r="J28" s="167"/>
      <c r="K28" s="165"/>
      <c r="L28" s="166"/>
      <c r="M28" s="166"/>
      <c r="N28" s="167"/>
      <c r="O28" s="168"/>
      <c r="P28" s="166"/>
      <c r="Q28" s="166"/>
      <c r="R28" s="167"/>
    </row>
    <row r="29" spans="1:18" x14ac:dyDescent="0.25">
      <c r="A29" s="5" t="s">
        <v>122</v>
      </c>
      <c r="B29" s="29" t="s">
        <v>123</v>
      </c>
      <c r="C29" s="119">
        <v>1024000</v>
      </c>
      <c r="D29" s="119">
        <v>0</v>
      </c>
      <c r="E29" s="119">
        <v>0</v>
      </c>
      <c r="F29" s="155">
        <f t="shared" si="0"/>
        <v>1024000</v>
      </c>
      <c r="G29" s="175"/>
      <c r="H29" s="166"/>
      <c r="I29" s="166"/>
      <c r="J29" s="167"/>
      <c r="K29" s="168"/>
      <c r="L29" s="166"/>
      <c r="M29" s="166"/>
      <c r="N29" s="167"/>
      <c r="O29" s="168"/>
      <c r="P29" s="166"/>
      <c r="Q29" s="166"/>
      <c r="R29" s="167"/>
    </row>
    <row r="30" spans="1:18" x14ac:dyDescent="0.25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55">
        <f t="shared" si="0"/>
        <v>0</v>
      </c>
      <c r="G30" s="175"/>
      <c r="H30" s="166"/>
      <c r="I30" s="166"/>
      <c r="J30" s="167"/>
      <c r="K30" s="168"/>
      <c r="L30" s="166"/>
      <c r="M30" s="166"/>
      <c r="N30" s="167"/>
      <c r="O30" s="168"/>
      <c r="P30" s="166"/>
      <c r="Q30" s="166"/>
      <c r="R30" s="167"/>
    </row>
    <row r="31" spans="1:18" s="90" customFormat="1" x14ac:dyDescent="0.25">
      <c r="A31" s="7" t="s">
        <v>383</v>
      </c>
      <c r="B31" s="32" t="s">
        <v>126</v>
      </c>
      <c r="C31" s="91">
        <f>SUM(C28:C30)</f>
        <v>1038000</v>
      </c>
      <c r="D31" s="91">
        <f>SUM(D28:D30)</f>
        <v>0</v>
      </c>
      <c r="E31" s="91">
        <f>SUM(E28:E30)</f>
        <v>0</v>
      </c>
      <c r="F31" s="156">
        <f t="shared" si="0"/>
        <v>1038000</v>
      </c>
      <c r="G31" s="176"/>
      <c r="H31" s="169"/>
      <c r="I31" s="169"/>
      <c r="J31" s="169"/>
      <c r="K31" s="170"/>
      <c r="L31" s="169"/>
      <c r="M31" s="169"/>
      <c r="N31" s="169"/>
      <c r="O31" s="170"/>
      <c r="P31" s="169"/>
      <c r="Q31" s="169"/>
      <c r="R31" s="169"/>
    </row>
    <row r="32" spans="1:18" x14ac:dyDescent="0.25">
      <c r="A32" s="5" t="s">
        <v>127</v>
      </c>
      <c r="B32" s="29" t="s">
        <v>128</v>
      </c>
      <c r="C32" s="119">
        <v>268000</v>
      </c>
      <c r="D32" s="119">
        <v>0</v>
      </c>
      <c r="E32" s="119">
        <v>0</v>
      </c>
      <c r="F32" s="155">
        <f t="shared" si="0"/>
        <v>268000</v>
      </c>
      <c r="G32" s="175"/>
      <c r="H32" s="166"/>
      <c r="I32" s="166"/>
      <c r="J32" s="167"/>
      <c r="K32" s="165"/>
      <c r="L32" s="166"/>
      <c r="M32" s="166"/>
      <c r="N32" s="167"/>
      <c r="O32" s="168"/>
      <c r="P32" s="166"/>
      <c r="Q32" s="166"/>
      <c r="R32" s="167"/>
    </row>
    <row r="33" spans="1:18" x14ac:dyDescent="0.25">
      <c r="A33" s="5" t="s">
        <v>129</v>
      </c>
      <c r="B33" s="29" t="s">
        <v>130</v>
      </c>
      <c r="C33" s="119">
        <v>230000</v>
      </c>
      <c r="D33" s="119">
        <v>0</v>
      </c>
      <c r="E33" s="119">
        <v>0</v>
      </c>
      <c r="F33" s="155">
        <f t="shared" si="0"/>
        <v>230000</v>
      </c>
      <c r="G33" s="175"/>
      <c r="H33" s="166"/>
      <c r="I33" s="166"/>
      <c r="J33" s="167"/>
      <c r="K33" s="165"/>
      <c r="L33" s="166"/>
      <c r="M33" s="166"/>
      <c r="N33" s="167"/>
      <c r="O33" s="168"/>
      <c r="P33" s="166"/>
      <c r="Q33" s="166"/>
      <c r="R33" s="167"/>
    </row>
    <row r="34" spans="1:18" s="90" customFormat="1" ht="15" customHeight="1" x14ac:dyDescent="0.25">
      <c r="A34" s="7" t="s">
        <v>472</v>
      </c>
      <c r="B34" s="32" t="s">
        <v>131</v>
      </c>
      <c r="C34" s="91">
        <f>SUM(C32:C33)</f>
        <v>498000</v>
      </c>
      <c r="D34" s="91">
        <f>SUM(D32:D33)</f>
        <v>0</v>
      </c>
      <c r="E34" s="91">
        <f>SUM(E32:E33)</f>
        <v>0</v>
      </c>
      <c r="F34" s="156">
        <f t="shared" si="0"/>
        <v>498000</v>
      </c>
      <c r="G34" s="176"/>
      <c r="H34" s="169"/>
      <c r="I34" s="169"/>
      <c r="J34" s="169"/>
      <c r="K34" s="170"/>
      <c r="L34" s="169"/>
      <c r="M34" s="169"/>
      <c r="N34" s="169"/>
      <c r="O34" s="170"/>
      <c r="P34" s="169"/>
      <c r="Q34" s="169"/>
      <c r="R34" s="169"/>
    </row>
    <row r="35" spans="1:18" x14ac:dyDescent="0.25">
      <c r="A35" s="5" t="s">
        <v>132</v>
      </c>
      <c r="B35" s="29" t="s">
        <v>133</v>
      </c>
      <c r="C35" s="119">
        <v>1930606</v>
      </c>
      <c r="D35" s="119">
        <v>0</v>
      </c>
      <c r="E35" s="119">
        <v>0</v>
      </c>
      <c r="F35" s="155">
        <f t="shared" si="0"/>
        <v>1930606</v>
      </c>
      <c r="G35" s="175"/>
      <c r="H35" s="166"/>
      <c r="I35" s="166"/>
      <c r="J35" s="167"/>
      <c r="K35" s="168"/>
      <c r="L35" s="166"/>
      <c r="M35" s="166"/>
      <c r="N35" s="167"/>
      <c r="O35" s="168"/>
      <c r="P35" s="166"/>
      <c r="Q35" s="166"/>
      <c r="R35" s="167"/>
    </row>
    <row r="36" spans="1:18" x14ac:dyDescent="0.25">
      <c r="A36" s="5" t="s">
        <v>134</v>
      </c>
      <c r="B36" s="29" t="s">
        <v>135</v>
      </c>
      <c r="C36" s="119">
        <v>0</v>
      </c>
      <c r="D36" s="119">
        <v>0</v>
      </c>
      <c r="E36" s="119">
        <v>0</v>
      </c>
      <c r="F36" s="155">
        <f t="shared" si="0"/>
        <v>0</v>
      </c>
      <c r="G36" s="175"/>
      <c r="H36" s="166"/>
      <c r="I36" s="166"/>
      <c r="J36" s="167"/>
      <c r="K36" s="168"/>
      <c r="L36" s="166"/>
      <c r="M36" s="166"/>
      <c r="N36" s="167"/>
      <c r="O36" s="168"/>
      <c r="P36" s="166"/>
      <c r="Q36" s="166"/>
      <c r="R36" s="167"/>
    </row>
    <row r="37" spans="1:18" x14ac:dyDescent="0.25">
      <c r="A37" s="5" t="s">
        <v>444</v>
      </c>
      <c r="B37" s="29" t="s">
        <v>136</v>
      </c>
      <c r="C37" s="119">
        <v>0</v>
      </c>
      <c r="D37" s="119">
        <v>0</v>
      </c>
      <c r="E37" s="119">
        <v>0</v>
      </c>
      <c r="F37" s="155">
        <f t="shared" si="0"/>
        <v>0</v>
      </c>
      <c r="G37" s="175"/>
      <c r="H37" s="166"/>
      <c r="I37" s="166"/>
      <c r="J37" s="167"/>
      <c r="K37" s="168"/>
      <c r="L37" s="166"/>
      <c r="M37" s="166"/>
      <c r="N37" s="167"/>
      <c r="O37" s="168"/>
      <c r="P37" s="166"/>
      <c r="Q37" s="166"/>
      <c r="R37" s="167"/>
    </row>
    <row r="38" spans="1:18" x14ac:dyDescent="0.25">
      <c r="A38" s="5" t="s">
        <v>137</v>
      </c>
      <c r="B38" s="29" t="s">
        <v>138</v>
      </c>
      <c r="C38" s="119">
        <v>884000</v>
      </c>
      <c r="D38" s="119">
        <v>0</v>
      </c>
      <c r="E38" s="119">
        <v>0</v>
      </c>
      <c r="F38" s="155">
        <f t="shared" si="0"/>
        <v>884000</v>
      </c>
      <c r="G38" s="175"/>
      <c r="H38" s="166"/>
      <c r="I38" s="166"/>
      <c r="J38" s="167"/>
      <c r="K38" s="168"/>
      <c r="L38" s="166"/>
      <c r="M38" s="166"/>
      <c r="N38" s="167"/>
      <c r="O38" s="168"/>
      <c r="P38" s="166"/>
      <c r="Q38" s="166"/>
      <c r="R38" s="167"/>
    </row>
    <row r="39" spans="1:18" x14ac:dyDescent="0.25">
      <c r="A39" s="10" t="s">
        <v>445</v>
      </c>
      <c r="B39" s="29" t="s">
        <v>139</v>
      </c>
      <c r="C39" s="119">
        <v>0</v>
      </c>
      <c r="D39" s="119">
        <v>0</v>
      </c>
      <c r="E39" s="119">
        <v>0</v>
      </c>
      <c r="F39" s="155">
        <f t="shared" si="0"/>
        <v>0</v>
      </c>
      <c r="G39" s="175"/>
      <c r="H39" s="166"/>
      <c r="I39" s="166"/>
      <c r="J39" s="167"/>
      <c r="K39" s="168"/>
      <c r="L39" s="166"/>
      <c r="M39" s="166"/>
      <c r="N39" s="167"/>
      <c r="O39" s="168"/>
      <c r="P39" s="166"/>
      <c r="Q39" s="166"/>
      <c r="R39" s="167"/>
    </row>
    <row r="40" spans="1:18" x14ac:dyDescent="0.25">
      <c r="A40" s="6" t="s">
        <v>140</v>
      </c>
      <c r="B40" s="29" t="s">
        <v>141</v>
      </c>
      <c r="C40" s="119">
        <v>450000</v>
      </c>
      <c r="D40" s="119">
        <v>0</v>
      </c>
      <c r="E40" s="119">
        <v>0</v>
      </c>
      <c r="F40" s="155">
        <f t="shared" si="0"/>
        <v>450000</v>
      </c>
      <c r="G40" s="175"/>
      <c r="H40" s="166"/>
      <c r="I40" s="166"/>
      <c r="J40" s="167"/>
      <c r="K40" s="168"/>
      <c r="L40" s="166"/>
      <c r="M40" s="166"/>
      <c r="N40" s="167"/>
      <c r="O40" s="168"/>
      <c r="P40" s="166"/>
      <c r="Q40" s="166"/>
      <c r="R40" s="167"/>
    </row>
    <row r="41" spans="1:18" x14ac:dyDescent="0.25">
      <c r="A41" s="5" t="s">
        <v>446</v>
      </c>
      <c r="B41" s="29" t="s">
        <v>142</v>
      </c>
      <c r="C41" s="119">
        <v>12603823</v>
      </c>
      <c r="D41" s="119">
        <v>0</v>
      </c>
      <c r="E41" s="119">
        <v>0</v>
      </c>
      <c r="F41" s="155">
        <f t="shared" si="0"/>
        <v>12603823</v>
      </c>
      <c r="G41" s="175"/>
      <c r="H41" s="166"/>
      <c r="I41" s="166"/>
      <c r="J41" s="167"/>
      <c r="K41" s="168"/>
      <c r="L41" s="166"/>
      <c r="M41" s="166"/>
      <c r="N41" s="167"/>
      <c r="O41" s="168"/>
      <c r="P41" s="166"/>
      <c r="Q41" s="166"/>
      <c r="R41" s="167"/>
    </row>
    <row r="42" spans="1:18" s="90" customFormat="1" x14ac:dyDescent="0.25">
      <c r="A42" s="7" t="s">
        <v>384</v>
      </c>
      <c r="B42" s="32" t="s">
        <v>143</v>
      </c>
      <c r="C42" s="91">
        <f>SUM(C35:C41)</f>
        <v>15868429</v>
      </c>
      <c r="D42" s="91">
        <f>SUM(D35:D41)</f>
        <v>0</v>
      </c>
      <c r="E42" s="91">
        <f>SUM(E35:E41)</f>
        <v>0</v>
      </c>
      <c r="F42" s="156">
        <f t="shared" si="0"/>
        <v>15868429</v>
      </c>
      <c r="G42" s="176"/>
      <c r="H42" s="169"/>
      <c r="I42" s="169"/>
      <c r="J42" s="169"/>
      <c r="K42" s="170"/>
      <c r="L42" s="169"/>
      <c r="M42" s="169"/>
      <c r="N42" s="169"/>
      <c r="O42" s="170"/>
      <c r="P42" s="169"/>
      <c r="Q42" s="169"/>
      <c r="R42" s="169"/>
    </row>
    <row r="43" spans="1:18" x14ac:dyDescent="0.25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55">
        <f t="shared" si="0"/>
        <v>0</v>
      </c>
      <c r="G43" s="175"/>
      <c r="H43" s="166"/>
      <c r="I43" s="166"/>
      <c r="J43" s="167"/>
      <c r="K43" s="168"/>
      <c r="L43" s="166"/>
      <c r="M43" s="166"/>
      <c r="N43" s="167"/>
      <c r="O43" s="168"/>
      <c r="P43" s="166"/>
      <c r="Q43" s="166"/>
      <c r="R43" s="167"/>
    </row>
    <row r="44" spans="1:18" x14ac:dyDescent="0.25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55">
        <f t="shared" si="0"/>
        <v>0</v>
      </c>
      <c r="G44" s="175"/>
      <c r="H44" s="166"/>
      <c r="I44" s="166"/>
      <c r="J44" s="167"/>
      <c r="K44" s="168"/>
      <c r="L44" s="166"/>
      <c r="M44" s="166"/>
      <c r="N44" s="167"/>
      <c r="O44" s="168"/>
      <c r="P44" s="166"/>
      <c r="Q44" s="166"/>
      <c r="R44" s="167"/>
    </row>
    <row r="45" spans="1:18" s="90" customFormat="1" x14ac:dyDescent="0.25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156">
        <f t="shared" si="0"/>
        <v>0</v>
      </c>
      <c r="G45" s="176"/>
      <c r="H45" s="169"/>
      <c r="I45" s="169"/>
      <c r="J45" s="169"/>
      <c r="K45" s="170"/>
      <c r="L45" s="169"/>
      <c r="M45" s="169"/>
      <c r="N45" s="169"/>
      <c r="O45" s="170"/>
      <c r="P45" s="169"/>
      <c r="Q45" s="169"/>
      <c r="R45" s="169"/>
    </row>
    <row r="46" spans="1:18" x14ac:dyDescent="0.25">
      <c r="A46" s="5" t="s">
        <v>149</v>
      </c>
      <c r="B46" s="29" t="s">
        <v>150</v>
      </c>
      <c r="C46" s="119">
        <v>3926445</v>
      </c>
      <c r="D46" s="119">
        <v>0</v>
      </c>
      <c r="E46" s="119">
        <v>3000</v>
      </c>
      <c r="F46" s="155">
        <f t="shared" si="0"/>
        <v>3929445</v>
      </c>
      <c r="G46" s="175"/>
      <c r="H46" s="166"/>
      <c r="I46" s="166"/>
      <c r="J46" s="167"/>
      <c r="K46" s="168"/>
      <c r="L46" s="166"/>
      <c r="M46" s="166"/>
      <c r="N46" s="167"/>
      <c r="O46" s="168"/>
      <c r="P46" s="166"/>
      <c r="Q46" s="166"/>
      <c r="R46" s="167"/>
    </row>
    <row r="47" spans="1:18" x14ac:dyDescent="0.25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55">
        <f t="shared" si="0"/>
        <v>0</v>
      </c>
      <c r="G47" s="175"/>
      <c r="H47" s="166"/>
      <c r="I47" s="166"/>
      <c r="J47" s="167"/>
      <c r="K47" s="168"/>
      <c r="L47" s="166"/>
      <c r="M47" s="166"/>
      <c r="N47" s="167"/>
      <c r="O47" s="168"/>
      <c r="P47" s="166"/>
      <c r="Q47" s="166"/>
      <c r="R47" s="167"/>
    </row>
    <row r="48" spans="1:18" x14ac:dyDescent="0.25">
      <c r="A48" s="5" t="s">
        <v>447</v>
      </c>
      <c r="B48" s="29" t="s">
        <v>153</v>
      </c>
      <c r="C48" s="119">
        <v>0</v>
      </c>
      <c r="D48" s="119">
        <v>0</v>
      </c>
      <c r="E48" s="119">
        <v>0</v>
      </c>
      <c r="F48" s="155">
        <f t="shared" si="0"/>
        <v>0</v>
      </c>
      <c r="G48" s="175"/>
      <c r="H48" s="166"/>
      <c r="I48" s="166"/>
      <c r="J48" s="167"/>
      <c r="K48" s="168"/>
      <c r="L48" s="166"/>
      <c r="M48" s="166"/>
      <c r="N48" s="167"/>
      <c r="O48" s="168"/>
      <c r="P48" s="166"/>
      <c r="Q48" s="166"/>
      <c r="R48" s="167"/>
    </row>
    <row r="49" spans="1:18" x14ac:dyDescent="0.25">
      <c r="A49" s="5" t="s">
        <v>448</v>
      </c>
      <c r="B49" s="29" t="s">
        <v>154</v>
      </c>
      <c r="C49" s="119">
        <v>0</v>
      </c>
      <c r="D49" s="119">
        <v>0</v>
      </c>
      <c r="E49" s="119">
        <v>0</v>
      </c>
      <c r="F49" s="155">
        <f t="shared" si="0"/>
        <v>0</v>
      </c>
      <c r="G49" s="175"/>
      <c r="H49" s="166"/>
      <c r="I49" s="166"/>
      <c r="J49" s="167"/>
      <c r="K49" s="168"/>
      <c r="L49" s="166"/>
      <c r="M49" s="166"/>
      <c r="N49" s="167"/>
      <c r="O49" s="168"/>
      <c r="P49" s="166"/>
      <c r="Q49" s="166"/>
      <c r="R49" s="167"/>
    </row>
    <row r="50" spans="1:18" x14ac:dyDescent="0.25">
      <c r="A50" s="5" t="s">
        <v>155</v>
      </c>
      <c r="B50" s="29" t="s">
        <v>156</v>
      </c>
      <c r="C50" s="109">
        <v>20000</v>
      </c>
      <c r="D50" s="109">
        <v>0</v>
      </c>
      <c r="E50" s="109">
        <v>10000</v>
      </c>
      <c r="F50" s="155">
        <f t="shared" si="0"/>
        <v>30000</v>
      </c>
      <c r="G50" s="178"/>
      <c r="H50" s="168"/>
      <c r="I50" s="168"/>
      <c r="J50" s="167"/>
      <c r="K50" s="168"/>
      <c r="L50" s="168"/>
      <c r="M50" s="168"/>
      <c r="N50" s="167"/>
      <c r="O50" s="168"/>
      <c r="P50" s="168"/>
      <c r="Q50" s="168"/>
      <c r="R50" s="167"/>
    </row>
    <row r="51" spans="1:18" s="90" customFormat="1" x14ac:dyDescent="0.25">
      <c r="A51" s="7" t="s">
        <v>386</v>
      </c>
      <c r="B51" s="32" t="s">
        <v>157</v>
      </c>
      <c r="C51" s="91">
        <f>SUM(C46:C50)</f>
        <v>3946445</v>
      </c>
      <c r="D51" s="91">
        <f>SUM(D46:D50)</f>
        <v>0</v>
      </c>
      <c r="E51" s="91">
        <f>SUM(E46:E50)</f>
        <v>13000</v>
      </c>
      <c r="F51" s="156">
        <f t="shared" si="0"/>
        <v>3959445</v>
      </c>
      <c r="G51" s="176"/>
      <c r="H51" s="169"/>
      <c r="I51" s="169"/>
      <c r="J51" s="169"/>
      <c r="K51" s="170"/>
      <c r="L51" s="169"/>
      <c r="M51" s="169"/>
      <c r="N51" s="169"/>
      <c r="O51" s="170"/>
      <c r="P51" s="169"/>
      <c r="Q51" s="169"/>
      <c r="R51" s="169"/>
    </row>
    <row r="52" spans="1:18" s="90" customFormat="1" ht="15.75" x14ac:dyDescent="0.25">
      <c r="A52" s="36" t="s">
        <v>387</v>
      </c>
      <c r="B52" s="46" t="s">
        <v>158</v>
      </c>
      <c r="C52" s="120">
        <f>C31+C34+C42+C45+C51</f>
        <v>21350874</v>
      </c>
      <c r="D52" s="120">
        <f>D31+D34+D42+D45+D51</f>
        <v>0</v>
      </c>
      <c r="E52" s="120">
        <f>E31+E34+E42+E45+E51</f>
        <v>13000</v>
      </c>
      <c r="F52" s="156">
        <f t="shared" si="0"/>
        <v>21363874</v>
      </c>
      <c r="G52" s="177"/>
      <c r="H52" s="171"/>
      <c r="I52" s="171"/>
      <c r="J52" s="169"/>
      <c r="K52" s="172"/>
      <c r="L52" s="171"/>
      <c r="M52" s="171"/>
      <c r="N52" s="169"/>
      <c r="O52" s="172"/>
      <c r="P52" s="171"/>
      <c r="Q52" s="171"/>
      <c r="R52" s="169"/>
    </row>
    <row r="53" spans="1:18" x14ac:dyDescent="0.25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55">
        <f t="shared" si="0"/>
        <v>0</v>
      </c>
      <c r="G53" s="175"/>
      <c r="H53" s="166"/>
      <c r="I53" s="166"/>
      <c r="J53" s="167"/>
      <c r="K53" s="168"/>
      <c r="L53" s="166"/>
      <c r="M53" s="166"/>
      <c r="N53" s="167"/>
      <c r="O53" s="168"/>
      <c r="P53" s="166"/>
      <c r="Q53" s="166"/>
      <c r="R53" s="167"/>
    </row>
    <row r="54" spans="1:18" x14ac:dyDescent="0.25">
      <c r="A54" s="13" t="s">
        <v>388</v>
      </c>
      <c r="B54" s="29" t="s">
        <v>161</v>
      </c>
      <c r="C54" s="119">
        <v>0</v>
      </c>
      <c r="D54" s="119">
        <v>0</v>
      </c>
      <c r="E54" s="119">
        <v>0</v>
      </c>
      <c r="F54" s="155">
        <v>0</v>
      </c>
      <c r="G54" s="175"/>
      <c r="H54" s="166"/>
      <c r="I54" s="166"/>
      <c r="J54" s="167"/>
      <c r="K54" s="168"/>
      <c r="L54" s="166"/>
      <c r="M54" s="166"/>
      <c r="N54" s="167"/>
      <c r="O54" s="168"/>
      <c r="P54" s="166"/>
      <c r="Q54" s="166"/>
      <c r="R54" s="167"/>
    </row>
    <row r="55" spans="1:18" x14ac:dyDescent="0.25">
      <c r="A55" s="17" t="s">
        <v>449</v>
      </c>
      <c r="B55" s="29" t="s">
        <v>162</v>
      </c>
      <c r="C55" s="119">
        <v>0</v>
      </c>
      <c r="D55" s="119">
        <v>0</v>
      </c>
      <c r="E55" s="119">
        <v>0</v>
      </c>
      <c r="F55" s="155">
        <f t="shared" si="0"/>
        <v>0</v>
      </c>
      <c r="G55" s="175"/>
      <c r="H55" s="166"/>
      <c r="I55" s="166"/>
      <c r="J55" s="167"/>
      <c r="K55" s="168"/>
      <c r="L55" s="166"/>
      <c r="M55" s="166"/>
      <c r="N55" s="167"/>
      <c r="O55" s="168"/>
      <c r="P55" s="166"/>
      <c r="Q55" s="166"/>
      <c r="R55" s="167"/>
    </row>
    <row r="56" spans="1:18" x14ac:dyDescent="0.25">
      <c r="A56" s="17" t="s">
        <v>450</v>
      </c>
      <c r="B56" s="29" t="s">
        <v>163</v>
      </c>
      <c r="C56" s="119">
        <v>0</v>
      </c>
      <c r="D56" s="119">
        <v>0</v>
      </c>
      <c r="E56" s="119">
        <v>0</v>
      </c>
      <c r="F56" s="155">
        <f t="shared" si="0"/>
        <v>0</v>
      </c>
      <c r="G56" s="175"/>
      <c r="H56" s="166"/>
      <c r="I56" s="166"/>
      <c r="J56" s="167"/>
      <c r="K56" s="168"/>
      <c r="L56" s="166"/>
      <c r="M56" s="166"/>
      <c r="N56" s="167"/>
      <c r="O56" s="168"/>
      <c r="P56" s="166"/>
      <c r="Q56" s="166"/>
      <c r="R56" s="167"/>
    </row>
    <row r="57" spans="1:18" x14ac:dyDescent="0.25">
      <c r="A57" s="17" t="s">
        <v>451</v>
      </c>
      <c r="B57" s="29" t="s">
        <v>164</v>
      </c>
      <c r="C57" s="119">
        <v>0</v>
      </c>
      <c r="D57" s="119">
        <v>0</v>
      </c>
      <c r="E57" s="119">
        <v>0</v>
      </c>
      <c r="F57" s="155">
        <f t="shared" si="0"/>
        <v>0</v>
      </c>
      <c r="G57" s="175"/>
      <c r="H57" s="166"/>
      <c r="I57" s="166"/>
      <c r="J57" s="167"/>
      <c r="K57" s="168"/>
      <c r="L57" s="166"/>
      <c r="M57" s="166"/>
      <c r="N57" s="167"/>
      <c r="O57" s="168"/>
      <c r="P57" s="166"/>
      <c r="Q57" s="166"/>
      <c r="R57" s="167"/>
    </row>
    <row r="58" spans="1:18" x14ac:dyDescent="0.25">
      <c r="A58" s="13" t="s">
        <v>452</v>
      </c>
      <c r="B58" s="29" t="s">
        <v>165</v>
      </c>
      <c r="C58" s="119">
        <v>0</v>
      </c>
      <c r="D58" s="119">
        <v>0</v>
      </c>
      <c r="E58" s="119">
        <v>0</v>
      </c>
      <c r="F58" s="155">
        <f t="shared" si="0"/>
        <v>0</v>
      </c>
      <c r="G58" s="175"/>
      <c r="H58" s="166"/>
      <c r="I58" s="166"/>
      <c r="J58" s="167"/>
      <c r="K58" s="168"/>
      <c r="L58" s="166"/>
      <c r="M58" s="166"/>
      <c r="N58" s="167"/>
      <c r="O58" s="168"/>
      <c r="P58" s="166"/>
      <c r="Q58" s="166"/>
      <c r="R58" s="167"/>
    </row>
    <row r="59" spans="1:18" x14ac:dyDescent="0.25">
      <c r="A59" s="13" t="s">
        <v>453</v>
      </c>
      <c r="B59" s="29" t="s">
        <v>166</v>
      </c>
      <c r="C59" s="119"/>
      <c r="D59" s="119">
        <v>0</v>
      </c>
      <c r="E59" s="119">
        <v>0</v>
      </c>
      <c r="F59" s="155">
        <f t="shared" si="0"/>
        <v>0</v>
      </c>
      <c r="G59" s="175"/>
      <c r="H59" s="166"/>
      <c r="I59" s="166"/>
      <c r="J59" s="167"/>
      <c r="K59" s="168"/>
      <c r="L59" s="166"/>
      <c r="M59" s="166"/>
      <c r="N59" s="167"/>
      <c r="O59" s="168"/>
      <c r="P59" s="166"/>
      <c r="Q59" s="166"/>
      <c r="R59" s="167"/>
    </row>
    <row r="60" spans="1:18" x14ac:dyDescent="0.25">
      <c r="A60" s="13" t="s">
        <v>454</v>
      </c>
      <c r="B60" s="29" t="s">
        <v>167</v>
      </c>
      <c r="C60" s="119">
        <v>1662000</v>
      </c>
      <c r="D60" s="119">
        <v>0</v>
      </c>
      <c r="E60" s="119">
        <v>0</v>
      </c>
      <c r="F60" s="155">
        <f t="shared" si="0"/>
        <v>1662000</v>
      </c>
      <c r="G60" s="175"/>
      <c r="H60" s="166"/>
      <c r="I60" s="166"/>
      <c r="J60" s="167"/>
      <c r="K60" s="168"/>
      <c r="L60" s="166"/>
      <c r="M60" s="166"/>
      <c r="N60" s="167"/>
      <c r="O60" s="168"/>
      <c r="P60" s="166"/>
      <c r="Q60" s="166"/>
      <c r="R60" s="167"/>
    </row>
    <row r="61" spans="1:18" s="90" customFormat="1" ht="15.75" x14ac:dyDescent="0.25">
      <c r="A61" s="43" t="s">
        <v>416</v>
      </c>
      <c r="B61" s="46" t="s">
        <v>168</v>
      </c>
      <c r="C61" s="120">
        <f>SUM(C53:C60)</f>
        <v>1662000</v>
      </c>
      <c r="D61" s="120">
        <f>SUM(D53:D60)</f>
        <v>0</v>
      </c>
      <c r="E61" s="120">
        <f>SUM(E53:E60)</f>
        <v>0</v>
      </c>
      <c r="F61" s="157">
        <f t="shared" si="0"/>
        <v>1662000</v>
      </c>
      <c r="G61" s="177"/>
      <c r="H61" s="171"/>
      <c r="I61" s="171"/>
      <c r="J61" s="171"/>
      <c r="K61" s="172"/>
      <c r="L61" s="171"/>
      <c r="M61" s="171"/>
      <c r="N61" s="171"/>
      <c r="O61" s="172"/>
      <c r="P61" s="171"/>
      <c r="Q61" s="171"/>
      <c r="R61" s="171"/>
    </row>
    <row r="62" spans="1:18" x14ac:dyDescent="0.25">
      <c r="A62" s="12" t="s">
        <v>455</v>
      </c>
      <c r="B62" s="29" t="s">
        <v>169</v>
      </c>
      <c r="C62" s="119">
        <v>0</v>
      </c>
      <c r="D62" s="119">
        <v>0</v>
      </c>
      <c r="E62" s="119">
        <v>0</v>
      </c>
      <c r="F62" s="155">
        <f t="shared" si="0"/>
        <v>0</v>
      </c>
      <c r="G62" s="175"/>
      <c r="H62" s="166"/>
      <c r="I62" s="166"/>
      <c r="J62" s="167"/>
      <c r="K62" s="168"/>
      <c r="L62" s="166"/>
      <c r="M62" s="166"/>
      <c r="N62" s="167"/>
      <c r="O62" s="168"/>
      <c r="P62" s="166"/>
      <c r="Q62" s="166"/>
      <c r="R62" s="167"/>
    </row>
    <row r="63" spans="1:18" x14ac:dyDescent="0.25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55">
        <f t="shared" si="0"/>
        <v>0</v>
      </c>
      <c r="G63" s="175"/>
      <c r="H63" s="166"/>
      <c r="I63" s="166"/>
      <c r="J63" s="167"/>
      <c r="K63" s="168"/>
      <c r="L63" s="166"/>
      <c r="M63" s="166"/>
      <c r="N63" s="167"/>
      <c r="O63" s="168"/>
      <c r="P63" s="166"/>
      <c r="Q63" s="166"/>
      <c r="R63" s="167"/>
    </row>
    <row r="64" spans="1:18" x14ac:dyDescent="0.25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55">
        <f t="shared" si="0"/>
        <v>0</v>
      </c>
      <c r="G64" s="175"/>
      <c r="H64" s="166"/>
      <c r="I64" s="166"/>
      <c r="J64" s="167"/>
      <c r="K64" s="168"/>
      <c r="L64" s="166"/>
      <c r="M64" s="166"/>
      <c r="N64" s="167"/>
      <c r="O64" s="168"/>
      <c r="P64" s="166"/>
      <c r="Q64" s="166"/>
      <c r="R64" s="167"/>
    </row>
    <row r="65" spans="1:19" x14ac:dyDescent="0.25">
      <c r="A65" s="12" t="s">
        <v>417</v>
      </c>
      <c r="B65" s="29" t="s">
        <v>174</v>
      </c>
      <c r="C65" s="119">
        <v>0</v>
      </c>
      <c r="D65" s="119">
        <v>0</v>
      </c>
      <c r="E65" s="119">
        <v>0</v>
      </c>
      <c r="F65" s="155">
        <f t="shared" si="0"/>
        <v>0</v>
      </c>
      <c r="G65" s="175"/>
      <c r="H65" s="166"/>
      <c r="I65" s="166"/>
      <c r="J65" s="167"/>
      <c r="K65" s="168"/>
      <c r="L65" s="166"/>
      <c r="M65" s="166"/>
      <c r="N65" s="167"/>
      <c r="O65" s="168"/>
      <c r="P65" s="166"/>
      <c r="Q65" s="166"/>
      <c r="R65" s="167"/>
    </row>
    <row r="66" spans="1:19" x14ac:dyDescent="0.25">
      <c r="A66" s="12" t="s">
        <v>456</v>
      </c>
      <c r="B66" s="29" t="s">
        <v>175</v>
      </c>
      <c r="C66" s="119">
        <v>0</v>
      </c>
      <c r="D66" s="119">
        <v>0</v>
      </c>
      <c r="E66" s="119">
        <v>0</v>
      </c>
      <c r="F66" s="155">
        <f t="shared" si="0"/>
        <v>0</v>
      </c>
      <c r="G66" s="175"/>
      <c r="H66" s="166"/>
      <c r="I66" s="166"/>
      <c r="J66" s="167"/>
      <c r="K66" s="168"/>
      <c r="L66" s="166"/>
      <c r="M66" s="166"/>
      <c r="N66" s="167"/>
      <c r="O66" s="168"/>
      <c r="P66" s="166"/>
      <c r="Q66" s="166"/>
      <c r="R66" s="167"/>
    </row>
    <row r="67" spans="1:19" x14ac:dyDescent="0.25">
      <c r="A67" s="12" t="s">
        <v>419</v>
      </c>
      <c r="B67" s="29" t="s">
        <v>176</v>
      </c>
      <c r="C67" s="119">
        <v>1853950</v>
      </c>
      <c r="D67" s="119">
        <v>0</v>
      </c>
      <c r="E67" s="119">
        <v>0</v>
      </c>
      <c r="F67" s="155">
        <f t="shared" si="0"/>
        <v>1853950</v>
      </c>
      <c r="G67" s="175"/>
      <c r="H67" s="166"/>
      <c r="I67" s="166"/>
      <c r="J67" s="167"/>
      <c r="K67" s="165"/>
      <c r="L67" s="166"/>
      <c r="M67" s="166"/>
      <c r="N67" s="167"/>
      <c r="O67" s="168"/>
      <c r="P67" s="166"/>
      <c r="Q67" s="166"/>
      <c r="R67" s="167"/>
    </row>
    <row r="68" spans="1:19" x14ac:dyDescent="0.25">
      <c r="A68" s="12" t="s">
        <v>457</v>
      </c>
      <c r="B68" s="29" t="s">
        <v>177</v>
      </c>
      <c r="C68" s="119">
        <v>0</v>
      </c>
      <c r="D68" s="119">
        <v>0</v>
      </c>
      <c r="E68" s="119">
        <v>0</v>
      </c>
      <c r="F68" s="155">
        <f t="shared" si="0"/>
        <v>0</v>
      </c>
      <c r="G68" s="175"/>
      <c r="H68" s="166"/>
      <c r="I68" s="166"/>
      <c r="J68" s="167"/>
      <c r="K68" s="168"/>
      <c r="L68" s="166"/>
      <c r="M68" s="166"/>
      <c r="N68" s="167"/>
      <c r="O68" s="168"/>
      <c r="P68" s="166"/>
      <c r="Q68" s="166"/>
      <c r="R68" s="167"/>
    </row>
    <row r="69" spans="1:19" x14ac:dyDescent="0.25">
      <c r="A69" s="12" t="s">
        <v>458</v>
      </c>
      <c r="B69" s="29" t="s">
        <v>178</v>
      </c>
      <c r="C69" s="119">
        <v>0</v>
      </c>
      <c r="D69" s="119">
        <v>0</v>
      </c>
      <c r="E69" s="119">
        <v>0</v>
      </c>
      <c r="F69" s="155">
        <f t="shared" si="0"/>
        <v>0</v>
      </c>
      <c r="G69" s="175"/>
      <c r="H69" s="166"/>
      <c r="I69" s="166"/>
      <c r="J69" s="167"/>
      <c r="K69" s="168"/>
      <c r="L69" s="166"/>
      <c r="M69" s="166"/>
      <c r="N69" s="167"/>
      <c r="O69" s="168"/>
      <c r="P69" s="166"/>
      <c r="Q69" s="166"/>
      <c r="R69" s="167"/>
    </row>
    <row r="70" spans="1:19" x14ac:dyDescent="0.25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55">
        <f t="shared" si="0"/>
        <v>0</v>
      </c>
      <c r="G70" s="175"/>
      <c r="H70" s="166"/>
      <c r="I70" s="166"/>
      <c r="J70" s="167"/>
      <c r="K70" s="168"/>
      <c r="L70" s="166"/>
      <c r="M70" s="166"/>
      <c r="N70" s="167"/>
      <c r="O70" s="168"/>
      <c r="P70" s="166"/>
      <c r="Q70" s="166"/>
      <c r="R70" s="167"/>
    </row>
    <row r="71" spans="1:19" x14ac:dyDescent="0.25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55">
        <f t="shared" si="0"/>
        <v>0</v>
      </c>
      <c r="G71" s="175"/>
      <c r="H71" s="166"/>
      <c r="I71" s="166"/>
      <c r="J71" s="167"/>
      <c r="K71" s="168"/>
      <c r="L71" s="166"/>
      <c r="M71" s="166"/>
      <c r="N71" s="167"/>
      <c r="O71" s="168"/>
      <c r="P71" s="166"/>
      <c r="Q71" s="166"/>
      <c r="R71" s="167"/>
    </row>
    <row r="72" spans="1:19" x14ac:dyDescent="0.25">
      <c r="A72" s="12" t="s">
        <v>660</v>
      </c>
      <c r="B72" s="29" t="s">
        <v>183</v>
      </c>
      <c r="C72" s="119">
        <v>0</v>
      </c>
      <c r="D72" s="119">
        <v>0</v>
      </c>
      <c r="E72" s="119">
        <v>0</v>
      </c>
      <c r="F72" s="155">
        <f t="shared" si="0"/>
        <v>0</v>
      </c>
      <c r="G72" s="175"/>
      <c r="H72" s="166"/>
      <c r="I72" s="166"/>
      <c r="J72" s="167"/>
      <c r="K72" s="168"/>
      <c r="L72" s="166"/>
      <c r="M72" s="166"/>
      <c r="N72" s="167"/>
      <c r="O72" s="168"/>
      <c r="P72" s="166"/>
      <c r="Q72" s="166"/>
      <c r="R72" s="167"/>
    </row>
    <row r="73" spans="1:19" x14ac:dyDescent="0.25">
      <c r="A73" s="21" t="s">
        <v>459</v>
      </c>
      <c r="B73" s="29" t="s">
        <v>184</v>
      </c>
      <c r="C73" s="109">
        <v>140000</v>
      </c>
      <c r="D73" s="109">
        <v>0</v>
      </c>
      <c r="E73" s="109">
        <v>0</v>
      </c>
      <c r="F73" s="155">
        <f t="shared" ref="F73:F125" si="1">SUM(C73:E73)</f>
        <v>140000</v>
      </c>
      <c r="G73" s="178"/>
      <c r="H73" s="168"/>
      <c r="I73" s="168"/>
      <c r="J73" s="167"/>
      <c r="K73" s="165"/>
      <c r="L73" s="168"/>
      <c r="M73" s="168"/>
      <c r="N73" s="167"/>
      <c r="O73" s="168"/>
      <c r="P73" s="168"/>
      <c r="Q73" s="168"/>
      <c r="R73" s="167"/>
    </row>
    <row r="74" spans="1:19" x14ac:dyDescent="0.25">
      <c r="A74" s="21" t="s">
        <v>662</v>
      </c>
      <c r="B74" s="29" t="s">
        <v>661</v>
      </c>
      <c r="C74" s="119">
        <v>4150728</v>
      </c>
      <c r="D74" s="119">
        <v>0</v>
      </c>
      <c r="E74" s="119">
        <v>0</v>
      </c>
      <c r="F74" s="155">
        <f>SUM(C74:E74)</f>
        <v>4150728</v>
      </c>
      <c r="G74" s="175"/>
      <c r="H74" s="166"/>
      <c r="I74" s="166"/>
      <c r="J74" s="167"/>
      <c r="K74" s="165"/>
      <c r="L74" s="166"/>
      <c r="M74" s="166"/>
      <c r="N74" s="167"/>
      <c r="O74" s="168"/>
      <c r="P74" s="166"/>
      <c r="Q74" s="166"/>
      <c r="R74" s="167"/>
    </row>
    <row r="75" spans="1:19" s="90" customFormat="1" ht="15.75" x14ac:dyDescent="0.25">
      <c r="A75" s="43" t="s">
        <v>422</v>
      </c>
      <c r="B75" s="46" t="s">
        <v>185</v>
      </c>
      <c r="C75" s="120">
        <f>SUM(C62:C74)</f>
        <v>6144678</v>
      </c>
      <c r="D75" s="120">
        <f>SUM(D62:D74)</f>
        <v>0</v>
      </c>
      <c r="E75" s="120">
        <f>SUM(E62:E74)</f>
        <v>0</v>
      </c>
      <c r="F75" s="157">
        <f t="shared" si="1"/>
        <v>6144678</v>
      </c>
      <c r="G75" s="192"/>
      <c r="H75" s="193"/>
      <c r="I75" s="193"/>
      <c r="J75" s="193"/>
      <c r="K75" s="194"/>
      <c r="L75" s="193"/>
      <c r="M75" s="193"/>
      <c r="N75" s="193"/>
      <c r="O75" s="194"/>
      <c r="P75" s="193"/>
      <c r="Q75" s="193"/>
      <c r="R75" s="193"/>
      <c r="S75" s="195"/>
    </row>
    <row r="76" spans="1:19" s="90" customFormat="1" ht="15.75" x14ac:dyDescent="0.25">
      <c r="A76" s="134" t="s">
        <v>39</v>
      </c>
      <c r="B76" s="135"/>
      <c r="C76" s="214">
        <f>SUM(C26+C27+C52+C61+C75)</f>
        <v>39029381</v>
      </c>
      <c r="D76" s="214">
        <f t="shared" ref="D76:E76" si="2">SUM(D26+D27+D52+D61+D75)</f>
        <v>0</v>
      </c>
      <c r="E76" s="214">
        <f t="shared" si="2"/>
        <v>13000</v>
      </c>
      <c r="F76" s="215">
        <f>SUM(F75+F61+F52+F27+F26)</f>
        <v>39042381</v>
      </c>
      <c r="G76" s="196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5"/>
    </row>
    <row r="77" spans="1:19" x14ac:dyDescent="0.25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55">
        <f t="shared" si="1"/>
        <v>0</v>
      </c>
      <c r="G77" s="196"/>
      <c r="H77" s="197"/>
      <c r="I77" s="197"/>
      <c r="J77" s="198"/>
      <c r="K77" s="199"/>
      <c r="L77" s="197"/>
      <c r="M77" s="197"/>
      <c r="N77" s="198"/>
      <c r="O77" s="199"/>
      <c r="P77" s="197"/>
      <c r="Q77" s="197"/>
      <c r="R77" s="198"/>
      <c r="S77" s="79"/>
    </row>
    <row r="78" spans="1:19" x14ac:dyDescent="0.25">
      <c r="A78" s="33" t="s">
        <v>460</v>
      </c>
      <c r="B78" s="29" t="s">
        <v>188</v>
      </c>
      <c r="C78" s="119">
        <v>0</v>
      </c>
      <c r="D78" s="119">
        <v>0</v>
      </c>
      <c r="E78" s="119">
        <v>0</v>
      </c>
      <c r="F78" s="155">
        <f t="shared" si="1"/>
        <v>0</v>
      </c>
      <c r="G78" s="196"/>
      <c r="H78" s="197"/>
      <c r="I78" s="197"/>
      <c r="J78" s="198"/>
      <c r="K78" s="199"/>
      <c r="L78" s="197"/>
      <c r="M78" s="197"/>
      <c r="N78" s="198"/>
      <c r="O78" s="199"/>
      <c r="P78" s="197"/>
      <c r="Q78" s="197"/>
      <c r="R78" s="198"/>
      <c r="S78" s="79"/>
    </row>
    <row r="79" spans="1:19" x14ac:dyDescent="0.25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55">
        <f t="shared" si="1"/>
        <v>0</v>
      </c>
      <c r="G79" s="196"/>
      <c r="H79" s="197"/>
      <c r="I79" s="197"/>
      <c r="J79" s="198"/>
      <c r="K79" s="200"/>
      <c r="L79" s="197"/>
      <c r="M79" s="197"/>
      <c r="N79" s="198"/>
      <c r="O79" s="199"/>
      <c r="P79" s="197"/>
      <c r="Q79" s="197"/>
      <c r="R79" s="198"/>
      <c r="S79" s="79"/>
    </row>
    <row r="80" spans="1:19" x14ac:dyDescent="0.25">
      <c r="A80" s="33" t="s">
        <v>191</v>
      </c>
      <c r="B80" s="29" t="s">
        <v>192</v>
      </c>
      <c r="C80" s="119">
        <v>60000</v>
      </c>
      <c r="D80" s="119">
        <v>0</v>
      </c>
      <c r="E80" s="119">
        <v>0</v>
      </c>
      <c r="F80" s="155">
        <f t="shared" si="1"/>
        <v>60000</v>
      </c>
      <c r="G80" s="196"/>
      <c r="H80" s="197"/>
      <c r="I80" s="197"/>
      <c r="J80" s="198"/>
      <c r="K80" s="199"/>
      <c r="L80" s="197"/>
      <c r="M80" s="197"/>
      <c r="N80" s="198"/>
      <c r="O80" s="199"/>
      <c r="P80" s="197"/>
      <c r="Q80" s="197"/>
      <c r="R80" s="198"/>
      <c r="S80" s="79"/>
    </row>
    <row r="81" spans="1:19" x14ac:dyDescent="0.25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55">
        <f t="shared" si="1"/>
        <v>0</v>
      </c>
      <c r="G81" s="196"/>
      <c r="H81" s="197"/>
      <c r="I81" s="197"/>
      <c r="J81" s="198"/>
      <c r="K81" s="199"/>
      <c r="L81" s="197"/>
      <c r="M81" s="197"/>
      <c r="N81" s="198"/>
      <c r="O81" s="199"/>
      <c r="P81" s="197"/>
      <c r="Q81" s="197"/>
      <c r="R81" s="198"/>
      <c r="S81" s="79"/>
    </row>
    <row r="82" spans="1:19" x14ac:dyDescent="0.25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55">
        <f t="shared" si="1"/>
        <v>0</v>
      </c>
      <c r="G82" s="196"/>
      <c r="H82" s="197"/>
      <c r="I82" s="197"/>
      <c r="J82" s="198"/>
      <c r="K82" s="199"/>
      <c r="L82" s="197"/>
      <c r="M82" s="197"/>
      <c r="N82" s="198"/>
      <c r="O82" s="199"/>
      <c r="P82" s="197"/>
      <c r="Q82" s="197"/>
      <c r="R82" s="198"/>
      <c r="S82" s="79"/>
    </row>
    <row r="83" spans="1:19" x14ac:dyDescent="0.25">
      <c r="A83" s="6" t="s">
        <v>197</v>
      </c>
      <c r="B83" s="29" t="s">
        <v>198</v>
      </c>
      <c r="C83" s="119">
        <v>16000</v>
      </c>
      <c r="D83" s="119">
        <v>0</v>
      </c>
      <c r="E83" s="119">
        <v>0</v>
      </c>
      <c r="F83" s="155">
        <f t="shared" si="1"/>
        <v>16000</v>
      </c>
      <c r="G83" s="196"/>
      <c r="H83" s="197"/>
      <c r="I83" s="197"/>
      <c r="J83" s="198"/>
      <c r="K83" s="199"/>
      <c r="L83" s="197"/>
      <c r="M83" s="197"/>
      <c r="N83" s="198"/>
      <c r="O83" s="199"/>
      <c r="P83" s="197"/>
      <c r="Q83" s="197"/>
      <c r="R83" s="198"/>
      <c r="S83" s="79"/>
    </row>
    <row r="84" spans="1:19" s="90" customFormat="1" ht="15.75" x14ac:dyDescent="0.25">
      <c r="A84" s="44" t="s">
        <v>424</v>
      </c>
      <c r="B84" s="46" t="s">
        <v>199</v>
      </c>
      <c r="C84" s="120">
        <f>SUM(C77:C83)</f>
        <v>76000</v>
      </c>
      <c r="D84" s="120">
        <f>SUM(D77:D83)</f>
        <v>0</v>
      </c>
      <c r="E84" s="120">
        <f>SUM(E77:E83)</f>
        <v>0</v>
      </c>
      <c r="F84" s="157">
        <f t="shared" si="1"/>
        <v>76000</v>
      </c>
      <c r="G84" s="192"/>
      <c r="H84" s="193"/>
      <c r="I84" s="193"/>
      <c r="J84" s="193"/>
      <c r="K84" s="194"/>
      <c r="L84" s="193"/>
      <c r="M84" s="193"/>
      <c r="N84" s="193"/>
      <c r="O84" s="194"/>
      <c r="P84" s="193"/>
      <c r="Q84" s="193"/>
      <c r="R84" s="193"/>
      <c r="S84" s="195"/>
    </row>
    <row r="85" spans="1:19" x14ac:dyDescent="0.25">
      <c r="A85" s="13" t="s">
        <v>200</v>
      </c>
      <c r="B85" s="29" t="s">
        <v>201</v>
      </c>
      <c r="C85" s="119">
        <v>0</v>
      </c>
      <c r="D85" s="119">
        <v>0</v>
      </c>
      <c r="E85" s="119">
        <v>0</v>
      </c>
      <c r="F85" s="155">
        <f t="shared" si="1"/>
        <v>0</v>
      </c>
      <c r="G85" s="196"/>
      <c r="H85" s="197"/>
      <c r="I85" s="197"/>
      <c r="J85" s="198"/>
      <c r="K85" s="200"/>
      <c r="L85" s="197"/>
      <c r="M85" s="197"/>
      <c r="N85" s="198"/>
      <c r="O85" s="199"/>
      <c r="P85" s="197"/>
      <c r="Q85" s="197"/>
      <c r="R85" s="198"/>
      <c r="S85" s="79"/>
    </row>
    <row r="86" spans="1:19" x14ac:dyDescent="0.25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55">
        <f t="shared" si="1"/>
        <v>0</v>
      </c>
      <c r="G86" s="196"/>
      <c r="H86" s="197"/>
      <c r="I86" s="197"/>
      <c r="J86" s="198"/>
      <c r="K86" s="199"/>
      <c r="L86" s="197"/>
      <c r="M86" s="197"/>
      <c r="N86" s="198"/>
      <c r="O86" s="199"/>
      <c r="P86" s="197"/>
      <c r="Q86" s="197"/>
      <c r="R86" s="198"/>
      <c r="S86" s="79"/>
    </row>
    <row r="87" spans="1:19" x14ac:dyDescent="0.25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55">
        <f t="shared" si="1"/>
        <v>0</v>
      </c>
      <c r="G87" s="196"/>
      <c r="H87" s="197"/>
      <c r="I87" s="197"/>
      <c r="J87" s="198"/>
      <c r="K87" s="199"/>
      <c r="L87" s="197"/>
      <c r="M87" s="197"/>
      <c r="N87" s="198"/>
      <c r="O87" s="200"/>
      <c r="P87" s="197"/>
      <c r="Q87" s="197"/>
      <c r="R87" s="198"/>
      <c r="S87" s="79"/>
    </row>
    <row r="88" spans="1:19" x14ac:dyDescent="0.25">
      <c r="A88" s="13" t="s">
        <v>206</v>
      </c>
      <c r="B88" s="29" t="s">
        <v>207</v>
      </c>
      <c r="C88" s="119">
        <v>0</v>
      </c>
      <c r="D88" s="119">
        <v>0</v>
      </c>
      <c r="E88" s="119">
        <v>0</v>
      </c>
      <c r="F88" s="155">
        <f t="shared" si="1"/>
        <v>0</v>
      </c>
      <c r="G88" s="196"/>
      <c r="H88" s="197"/>
      <c r="I88" s="197"/>
      <c r="J88" s="198"/>
      <c r="K88" s="199"/>
      <c r="L88" s="197"/>
      <c r="M88" s="197"/>
      <c r="N88" s="198"/>
      <c r="O88" s="200"/>
      <c r="P88" s="197"/>
      <c r="Q88" s="197"/>
      <c r="R88" s="198"/>
      <c r="S88" s="79"/>
    </row>
    <row r="89" spans="1:19" s="90" customFormat="1" ht="15.75" x14ac:dyDescent="0.25">
      <c r="A89" s="43" t="s">
        <v>425</v>
      </c>
      <c r="B89" s="46" t="s">
        <v>208</v>
      </c>
      <c r="C89" s="120">
        <f>SUM(C85:C88)</f>
        <v>0</v>
      </c>
      <c r="D89" s="120">
        <f>SUM(D85:D88)</f>
        <v>0</v>
      </c>
      <c r="E89" s="120">
        <f>SUM(E85:E88)</f>
        <v>0</v>
      </c>
      <c r="F89" s="157">
        <f t="shared" si="1"/>
        <v>0</v>
      </c>
      <c r="G89" s="192"/>
      <c r="H89" s="193"/>
      <c r="I89" s="193"/>
      <c r="J89" s="193"/>
      <c r="K89" s="194"/>
      <c r="L89" s="193"/>
      <c r="M89" s="193"/>
      <c r="N89" s="193"/>
      <c r="O89" s="194"/>
      <c r="P89" s="193"/>
      <c r="Q89" s="193"/>
      <c r="R89" s="193"/>
      <c r="S89" s="195"/>
    </row>
    <row r="90" spans="1:19" x14ac:dyDescent="0.25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55">
        <f t="shared" si="1"/>
        <v>0</v>
      </c>
      <c r="G90" s="196"/>
      <c r="H90" s="197"/>
      <c r="I90" s="197"/>
      <c r="J90" s="198"/>
      <c r="K90" s="199"/>
      <c r="L90" s="197"/>
      <c r="M90" s="197"/>
      <c r="N90" s="198"/>
      <c r="O90" s="199"/>
      <c r="P90" s="197"/>
      <c r="Q90" s="197"/>
      <c r="R90" s="198"/>
      <c r="S90" s="79"/>
    </row>
    <row r="91" spans="1:19" x14ac:dyDescent="0.25">
      <c r="A91" s="13" t="s">
        <v>461</v>
      </c>
      <c r="B91" s="29" t="s">
        <v>211</v>
      </c>
      <c r="C91" s="119">
        <v>0</v>
      </c>
      <c r="D91" s="119">
        <v>0</v>
      </c>
      <c r="E91" s="119">
        <v>0</v>
      </c>
      <c r="F91" s="155">
        <f t="shared" si="1"/>
        <v>0</v>
      </c>
      <c r="G91" s="196"/>
      <c r="H91" s="197"/>
      <c r="I91" s="197"/>
      <c r="J91" s="198"/>
      <c r="K91" s="199"/>
      <c r="L91" s="197"/>
      <c r="M91" s="197"/>
      <c r="N91" s="198"/>
      <c r="O91" s="199"/>
      <c r="P91" s="197"/>
      <c r="Q91" s="197"/>
      <c r="R91" s="198"/>
      <c r="S91" s="79"/>
    </row>
    <row r="92" spans="1:19" x14ac:dyDescent="0.25">
      <c r="A92" s="13" t="s">
        <v>462</v>
      </c>
      <c r="B92" s="29" t="s">
        <v>212</v>
      </c>
      <c r="C92" s="119">
        <v>0</v>
      </c>
      <c r="D92" s="119">
        <v>0</v>
      </c>
      <c r="E92" s="119">
        <v>0</v>
      </c>
      <c r="F92" s="155">
        <f t="shared" si="1"/>
        <v>0</v>
      </c>
      <c r="G92" s="196"/>
      <c r="H92" s="197"/>
      <c r="I92" s="197"/>
      <c r="J92" s="198"/>
      <c r="K92" s="199"/>
      <c r="L92" s="197"/>
      <c r="M92" s="197"/>
      <c r="N92" s="198"/>
      <c r="O92" s="199"/>
      <c r="P92" s="197"/>
      <c r="Q92" s="197"/>
      <c r="R92" s="198"/>
      <c r="S92" s="79"/>
    </row>
    <row r="93" spans="1:19" x14ac:dyDescent="0.25">
      <c r="A93" s="13" t="s">
        <v>463</v>
      </c>
      <c r="B93" s="29" t="s">
        <v>213</v>
      </c>
      <c r="C93" s="119">
        <v>0</v>
      </c>
      <c r="D93" s="119">
        <v>0</v>
      </c>
      <c r="E93" s="119">
        <v>0</v>
      </c>
      <c r="F93" s="155">
        <f t="shared" si="1"/>
        <v>0</v>
      </c>
      <c r="G93" s="196"/>
      <c r="H93" s="197"/>
      <c r="I93" s="197"/>
      <c r="J93" s="198"/>
      <c r="K93" s="199"/>
      <c r="L93" s="197"/>
      <c r="M93" s="197"/>
      <c r="N93" s="198"/>
      <c r="O93" s="199"/>
      <c r="P93" s="197"/>
      <c r="Q93" s="197"/>
      <c r="R93" s="198"/>
      <c r="S93" s="79"/>
    </row>
    <row r="94" spans="1:19" x14ac:dyDescent="0.25">
      <c r="A94" s="13" t="s">
        <v>464</v>
      </c>
      <c r="B94" s="29" t="s">
        <v>214</v>
      </c>
      <c r="C94" s="119">
        <v>0</v>
      </c>
      <c r="D94" s="119">
        <v>0</v>
      </c>
      <c r="E94" s="119">
        <v>0</v>
      </c>
      <c r="F94" s="155">
        <f t="shared" si="1"/>
        <v>0</v>
      </c>
      <c r="G94" s="196"/>
      <c r="H94" s="197"/>
      <c r="I94" s="197"/>
      <c r="J94" s="198"/>
      <c r="K94" s="199"/>
      <c r="L94" s="197"/>
      <c r="M94" s="197"/>
      <c r="N94" s="198"/>
      <c r="O94" s="199"/>
      <c r="P94" s="197"/>
      <c r="Q94" s="197"/>
      <c r="R94" s="198"/>
      <c r="S94" s="79"/>
    </row>
    <row r="95" spans="1:19" x14ac:dyDescent="0.25">
      <c r="A95" s="13" t="s">
        <v>465</v>
      </c>
      <c r="B95" s="29" t="s">
        <v>215</v>
      </c>
      <c r="C95" s="119">
        <v>0</v>
      </c>
      <c r="D95" s="119">
        <v>0</v>
      </c>
      <c r="E95" s="119">
        <v>0</v>
      </c>
      <c r="F95" s="155">
        <f t="shared" si="1"/>
        <v>0</v>
      </c>
      <c r="G95" s="196"/>
      <c r="H95" s="197"/>
      <c r="I95" s="197"/>
      <c r="J95" s="198"/>
      <c r="K95" s="199"/>
      <c r="L95" s="197"/>
      <c r="M95" s="197"/>
      <c r="N95" s="198"/>
      <c r="O95" s="199"/>
      <c r="P95" s="197"/>
      <c r="Q95" s="197"/>
      <c r="R95" s="198"/>
      <c r="S95" s="79"/>
    </row>
    <row r="96" spans="1:19" x14ac:dyDescent="0.25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55">
        <f t="shared" si="1"/>
        <v>0</v>
      </c>
      <c r="G96" s="196"/>
      <c r="H96" s="197"/>
      <c r="I96" s="197"/>
      <c r="J96" s="198"/>
      <c r="K96" s="199"/>
      <c r="L96" s="197"/>
      <c r="M96" s="197"/>
      <c r="N96" s="198"/>
      <c r="O96" s="199"/>
      <c r="P96" s="197"/>
      <c r="Q96" s="197"/>
      <c r="R96" s="198"/>
      <c r="S96" s="79"/>
    </row>
    <row r="97" spans="1:19" x14ac:dyDescent="0.25">
      <c r="A97" s="13" t="s">
        <v>663</v>
      </c>
      <c r="B97" s="29" t="s">
        <v>218</v>
      </c>
      <c r="C97" s="119">
        <v>0</v>
      </c>
      <c r="D97" s="119">
        <v>0</v>
      </c>
      <c r="E97" s="119">
        <v>0</v>
      </c>
      <c r="F97" s="155">
        <f t="shared" si="1"/>
        <v>0</v>
      </c>
      <c r="G97" s="196"/>
      <c r="H97" s="197"/>
      <c r="I97" s="197"/>
      <c r="J97" s="198"/>
      <c r="K97" s="199"/>
      <c r="L97" s="197"/>
      <c r="M97" s="197"/>
      <c r="N97" s="198"/>
      <c r="O97" s="199"/>
      <c r="P97" s="197"/>
      <c r="Q97" s="197"/>
      <c r="R97" s="198"/>
      <c r="S97" s="79"/>
    </row>
    <row r="98" spans="1:19" x14ac:dyDescent="0.25">
      <c r="A98" s="13" t="s">
        <v>664</v>
      </c>
      <c r="B98" s="29" t="s">
        <v>665</v>
      </c>
      <c r="C98" s="119">
        <v>0</v>
      </c>
      <c r="D98" s="119">
        <v>0</v>
      </c>
      <c r="E98" s="119">
        <v>0</v>
      </c>
      <c r="F98" s="155">
        <f t="shared" si="1"/>
        <v>0</v>
      </c>
      <c r="G98" s="196"/>
      <c r="H98" s="197"/>
      <c r="I98" s="197"/>
      <c r="J98" s="198"/>
      <c r="K98" s="199"/>
      <c r="L98" s="197"/>
      <c r="M98" s="197"/>
      <c r="N98" s="198"/>
      <c r="O98" s="199"/>
      <c r="P98" s="197"/>
      <c r="Q98" s="197"/>
      <c r="R98" s="198"/>
      <c r="S98" s="79"/>
    </row>
    <row r="99" spans="1:19" s="90" customFormat="1" ht="15.75" x14ac:dyDescent="0.25">
      <c r="A99" s="43" t="s">
        <v>426</v>
      </c>
      <c r="B99" s="46" t="s">
        <v>219</v>
      </c>
      <c r="C99" s="120">
        <f>SUM(C90:C98)</f>
        <v>0</v>
      </c>
      <c r="D99" s="120">
        <f>SUM(D90:D98)</f>
        <v>0</v>
      </c>
      <c r="E99" s="120">
        <f>SUM(E90:E98)</f>
        <v>0</v>
      </c>
      <c r="F99" s="157">
        <f t="shared" si="1"/>
        <v>0</v>
      </c>
      <c r="G99" s="192"/>
      <c r="H99" s="193"/>
      <c r="I99" s="193"/>
      <c r="J99" s="193"/>
      <c r="K99" s="194"/>
      <c r="L99" s="193"/>
      <c r="M99" s="193"/>
      <c r="N99" s="193"/>
      <c r="O99" s="194"/>
      <c r="P99" s="193"/>
      <c r="Q99" s="193"/>
      <c r="R99" s="193"/>
      <c r="S99" s="195"/>
    </row>
    <row r="100" spans="1:19" s="90" customFormat="1" ht="15.75" x14ac:dyDescent="0.25">
      <c r="A100" s="134" t="s">
        <v>40</v>
      </c>
      <c r="B100" s="135"/>
      <c r="C100" s="136">
        <f>SUM(C84+C89+C99)</f>
        <v>76000</v>
      </c>
      <c r="D100" s="136">
        <f t="shared" ref="D100:F100" si="3">SUM(D84+D89+D99)</f>
        <v>0</v>
      </c>
      <c r="E100" s="136">
        <f t="shared" si="3"/>
        <v>0</v>
      </c>
      <c r="F100" s="158">
        <f t="shared" si="3"/>
        <v>76000</v>
      </c>
      <c r="G100" s="196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5"/>
    </row>
    <row r="101" spans="1:19" s="90" customFormat="1" ht="17.25" x14ac:dyDescent="0.3">
      <c r="A101" s="137" t="s">
        <v>473</v>
      </c>
      <c r="B101" s="138" t="s">
        <v>220</v>
      </c>
      <c r="C101" s="139">
        <f>C26+C27+C52+C61+C75+C84+C89+C99</f>
        <v>39105381</v>
      </c>
      <c r="D101" s="139">
        <f t="shared" ref="D101:F101" si="4">D26+D27+D52+D61+D75+D84+D89+D99</f>
        <v>0</v>
      </c>
      <c r="E101" s="139">
        <f t="shared" si="4"/>
        <v>13000</v>
      </c>
      <c r="F101" s="159">
        <f t="shared" si="4"/>
        <v>39118381</v>
      </c>
      <c r="G101" s="201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195"/>
    </row>
    <row r="102" spans="1:19" x14ac:dyDescent="0.25">
      <c r="A102" s="13" t="s">
        <v>666</v>
      </c>
      <c r="B102" s="5" t="s">
        <v>221</v>
      </c>
      <c r="C102" s="119">
        <v>0</v>
      </c>
      <c r="D102" s="119">
        <v>0</v>
      </c>
      <c r="E102" s="119">
        <v>0</v>
      </c>
      <c r="F102" s="155">
        <f t="shared" si="1"/>
        <v>0</v>
      </c>
      <c r="G102" s="196"/>
      <c r="H102" s="197"/>
      <c r="I102" s="197"/>
      <c r="J102" s="198"/>
      <c r="K102" s="199"/>
      <c r="L102" s="197"/>
      <c r="M102" s="197"/>
      <c r="N102" s="198"/>
      <c r="O102" s="199"/>
      <c r="P102" s="197"/>
      <c r="Q102" s="197"/>
      <c r="R102" s="198"/>
      <c r="S102" s="79"/>
    </row>
    <row r="103" spans="1:19" x14ac:dyDescent="0.25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55">
        <f t="shared" si="1"/>
        <v>0</v>
      </c>
      <c r="G103" s="196"/>
      <c r="H103" s="197"/>
      <c r="I103" s="197"/>
      <c r="J103" s="198"/>
      <c r="K103" s="199"/>
      <c r="L103" s="197"/>
      <c r="M103" s="197"/>
      <c r="N103" s="198"/>
      <c r="O103" s="199"/>
      <c r="P103" s="197"/>
      <c r="Q103" s="197"/>
      <c r="R103" s="198"/>
      <c r="S103" s="79"/>
    </row>
    <row r="104" spans="1:19" x14ac:dyDescent="0.25">
      <c r="A104" s="13" t="s">
        <v>467</v>
      </c>
      <c r="B104" s="5" t="s">
        <v>226</v>
      </c>
      <c r="C104" s="119">
        <v>0</v>
      </c>
      <c r="D104" s="119">
        <v>0</v>
      </c>
      <c r="E104" s="119">
        <v>0</v>
      </c>
      <c r="F104" s="155">
        <f t="shared" si="1"/>
        <v>0</v>
      </c>
      <c r="G104" s="196"/>
      <c r="H104" s="197"/>
      <c r="I104" s="197"/>
      <c r="J104" s="198"/>
      <c r="K104" s="199"/>
      <c r="L104" s="197"/>
      <c r="M104" s="197"/>
      <c r="N104" s="198"/>
      <c r="O104" s="199"/>
      <c r="P104" s="197"/>
      <c r="Q104" s="197"/>
      <c r="R104" s="198"/>
      <c r="S104" s="79"/>
    </row>
    <row r="105" spans="1:19" s="90" customFormat="1" x14ac:dyDescent="0.25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156">
        <f t="shared" si="1"/>
        <v>0</v>
      </c>
      <c r="G105" s="176"/>
      <c r="H105" s="169"/>
      <c r="I105" s="169"/>
      <c r="J105" s="169"/>
      <c r="K105" s="170"/>
      <c r="L105" s="169"/>
      <c r="M105" s="169"/>
      <c r="N105" s="169"/>
      <c r="O105" s="170"/>
      <c r="P105" s="169"/>
      <c r="Q105" s="169"/>
      <c r="R105" s="169"/>
    </row>
    <row r="106" spans="1:19" x14ac:dyDescent="0.25">
      <c r="A106" s="34" t="s">
        <v>468</v>
      </c>
      <c r="B106" s="5" t="s">
        <v>229</v>
      </c>
      <c r="C106" s="119">
        <v>0</v>
      </c>
      <c r="D106" s="119">
        <v>0</v>
      </c>
      <c r="E106" s="119">
        <v>0</v>
      </c>
      <c r="F106" s="155">
        <f t="shared" si="1"/>
        <v>0</v>
      </c>
      <c r="G106" s="175"/>
      <c r="H106" s="166"/>
      <c r="I106" s="166"/>
      <c r="J106" s="167"/>
      <c r="K106" s="168"/>
      <c r="L106" s="166"/>
      <c r="M106" s="166"/>
      <c r="N106" s="167"/>
      <c r="O106" s="168"/>
      <c r="P106" s="166"/>
      <c r="Q106" s="166"/>
      <c r="R106" s="167"/>
    </row>
    <row r="107" spans="1:19" x14ac:dyDescent="0.25">
      <c r="A107" s="34" t="s">
        <v>437</v>
      </c>
      <c r="B107" s="5" t="s">
        <v>232</v>
      </c>
      <c r="C107" s="119">
        <v>0</v>
      </c>
      <c r="D107" s="119">
        <v>0</v>
      </c>
      <c r="E107" s="119">
        <v>0</v>
      </c>
      <c r="F107" s="155">
        <f t="shared" si="1"/>
        <v>0</v>
      </c>
      <c r="G107" s="175"/>
      <c r="H107" s="166"/>
      <c r="I107" s="166"/>
      <c r="J107" s="167"/>
      <c r="K107" s="168"/>
      <c r="L107" s="166"/>
      <c r="M107" s="166"/>
      <c r="N107" s="167"/>
      <c r="O107" s="168"/>
      <c r="P107" s="166"/>
      <c r="Q107" s="166"/>
      <c r="R107" s="167"/>
    </row>
    <row r="108" spans="1:19" x14ac:dyDescent="0.25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55">
        <f t="shared" si="1"/>
        <v>0</v>
      </c>
      <c r="G108" s="175"/>
      <c r="H108" s="166"/>
      <c r="I108" s="166"/>
      <c r="J108" s="167"/>
      <c r="K108" s="168"/>
      <c r="L108" s="166"/>
      <c r="M108" s="166"/>
      <c r="N108" s="167"/>
      <c r="O108" s="168"/>
      <c r="P108" s="166"/>
      <c r="Q108" s="166"/>
      <c r="R108" s="167"/>
    </row>
    <row r="109" spans="1:19" x14ac:dyDescent="0.25">
      <c r="A109" s="13" t="s">
        <v>469</v>
      </c>
      <c r="B109" s="5" t="s">
        <v>235</v>
      </c>
      <c r="C109" s="119">
        <v>0</v>
      </c>
      <c r="D109" s="119">
        <v>0</v>
      </c>
      <c r="E109" s="119">
        <v>0</v>
      </c>
      <c r="F109" s="155">
        <f t="shared" si="1"/>
        <v>0</v>
      </c>
      <c r="G109" s="175"/>
      <c r="H109" s="166"/>
      <c r="I109" s="166"/>
      <c r="J109" s="167"/>
      <c r="K109" s="168"/>
      <c r="L109" s="166"/>
      <c r="M109" s="166"/>
      <c r="N109" s="167"/>
      <c r="O109" s="168"/>
      <c r="P109" s="166"/>
      <c r="Q109" s="166"/>
      <c r="R109" s="167"/>
    </row>
    <row r="110" spans="1:19" s="90" customFormat="1" x14ac:dyDescent="0.25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156">
        <f t="shared" si="1"/>
        <v>0</v>
      </c>
      <c r="G110" s="176"/>
      <c r="H110" s="169"/>
      <c r="I110" s="169"/>
      <c r="J110" s="169"/>
      <c r="K110" s="170"/>
      <c r="L110" s="169"/>
      <c r="M110" s="169"/>
      <c r="N110" s="169"/>
      <c r="O110" s="170"/>
      <c r="P110" s="169"/>
      <c r="Q110" s="169"/>
      <c r="R110" s="169"/>
    </row>
    <row r="111" spans="1:19" s="90" customFormat="1" x14ac:dyDescent="0.25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156">
        <f t="shared" si="1"/>
        <v>0</v>
      </c>
      <c r="G111" s="176"/>
      <c r="H111" s="169"/>
      <c r="I111" s="169"/>
      <c r="J111" s="169"/>
      <c r="K111" s="170"/>
      <c r="L111" s="169"/>
      <c r="M111" s="169"/>
      <c r="N111" s="169"/>
      <c r="O111" s="170"/>
      <c r="P111" s="169"/>
      <c r="Q111" s="169"/>
      <c r="R111" s="169"/>
    </row>
    <row r="112" spans="1:19" s="90" customFormat="1" x14ac:dyDescent="0.25">
      <c r="A112" s="14" t="s">
        <v>239</v>
      </c>
      <c r="B112" s="7" t="s">
        <v>240</v>
      </c>
      <c r="C112" s="91">
        <v>688656</v>
      </c>
      <c r="D112" s="91">
        <v>0</v>
      </c>
      <c r="E112" s="91">
        <v>0</v>
      </c>
      <c r="F112" s="156">
        <f t="shared" si="1"/>
        <v>688656</v>
      </c>
      <c r="G112" s="176"/>
      <c r="H112" s="169"/>
      <c r="I112" s="169"/>
      <c r="J112" s="169"/>
      <c r="K112" s="170"/>
      <c r="L112" s="169"/>
      <c r="M112" s="169"/>
      <c r="N112" s="169"/>
      <c r="O112" s="170"/>
      <c r="P112" s="169"/>
      <c r="Q112" s="169"/>
      <c r="R112" s="169"/>
    </row>
    <row r="113" spans="1:18" s="90" customFormat="1" x14ac:dyDescent="0.25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156">
        <f t="shared" si="1"/>
        <v>0</v>
      </c>
      <c r="G113" s="176"/>
      <c r="H113" s="169"/>
      <c r="I113" s="169"/>
      <c r="J113" s="169"/>
      <c r="K113" s="170"/>
      <c r="L113" s="169"/>
      <c r="M113" s="169"/>
      <c r="N113" s="169"/>
      <c r="O113" s="170"/>
      <c r="P113" s="169"/>
      <c r="Q113" s="169"/>
      <c r="R113" s="169"/>
    </row>
    <row r="114" spans="1:18" s="90" customFormat="1" x14ac:dyDescent="0.25">
      <c r="A114" s="14" t="s">
        <v>243</v>
      </c>
      <c r="B114" s="7" t="s">
        <v>244</v>
      </c>
      <c r="C114" s="129">
        <v>0</v>
      </c>
      <c r="D114" s="129">
        <v>0</v>
      </c>
      <c r="E114" s="129">
        <v>0</v>
      </c>
      <c r="F114" s="156">
        <f t="shared" si="1"/>
        <v>0</v>
      </c>
      <c r="G114" s="179"/>
      <c r="H114" s="170"/>
      <c r="I114" s="170"/>
      <c r="J114" s="169"/>
      <c r="K114" s="170"/>
      <c r="L114" s="170"/>
      <c r="M114" s="170"/>
      <c r="N114" s="169"/>
      <c r="O114" s="170"/>
      <c r="P114" s="170"/>
      <c r="Q114" s="170"/>
      <c r="R114" s="169"/>
    </row>
    <row r="115" spans="1:18" s="90" customFormat="1" x14ac:dyDescent="0.25">
      <c r="A115" s="14" t="s">
        <v>245</v>
      </c>
      <c r="B115" s="7" t="s">
        <v>246</v>
      </c>
      <c r="C115" s="129">
        <v>0</v>
      </c>
      <c r="D115" s="129">
        <v>0</v>
      </c>
      <c r="E115" s="129">
        <v>0</v>
      </c>
      <c r="F115" s="156">
        <f t="shared" si="1"/>
        <v>0</v>
      </c>
      <c r="G115" s="179"/>
      <c r="H115" s="170"/>
      <c r="I115" s="170"/>
      <c r="J115" s="169"/>
      <c r="K115" s="170"/>
      <c r="L115" s="170"/>
      <c r="M115" s="170"/>
      <c r="N115" s="169"/>
      <c r="O115" s="170"/>
      <c r="P115" s="170"/>
      <c r="Q115" s="170"/>
      <c r="R115" s="169"/>
    </row>
    <row r="116" spans="1:18" s="90" customFormat="1" x14ac:dyDescent="0.25">
      <c r="A116" s="14" t="s">
        <v>247</v>
      </c>
      <c r="B116" s="7" t="s">
        <v>248</v>
      </c>
      <c r="C116" s="129">
        <v>0</v>
      </c>
      <c r="D116" s="129">
        <v>0</v>
      </c>
      <c r="E116" s="129">
        <v>0</v>
      </c>
      <c r="F116" s="156">
        <f t="shared" si="1"/>
        <v>0</v>
      </c>
      <c r="G116" s="179"/>
      <c r="H116" s="170"/>
      <c r="I116" s="170"/>
      <c r="J116" s="169"/>
      <c r="K116" s="170"/>
      <c r="L116" s="170"/>
      <c r="M116" s="170"/>
      <c r="N116" s="169"/>
      <c r="O116" s="170"/>
      <c r="P116" s="170"/>
      <c r="Q116" s="170"/>
      <c r="R116" s="169"/>
    </row>
    <row r="117" spans="1:18" s="90" customFormat="1" ht="15.75" x14ac:dyDescent="0.25">
      <c r="A117" s="35" t="s">
        <v>435</v>
      </c>
      <c r="B117" s="36" t="s">
        <v>249</v>
      </c>
      <c r="C117" s="130">
        <f>C105+C110+C111+C112+C113+C114+C115+C116</f>
        <v>688656</v>
      </c>
      <c r="D117" s="130">
        <f>D105+D110+D111+D112+D113+D114+D115+D116</f>
        <v>0</v>
      </c>
      <c r="E117" s="130">
        <f>E105+E110+E111+E112+E113+E114+E115+E116</f>
        <v>0</v>
      </c>
      <c r="F117" s="160">
        <f t="shared" si="1"/>
        <v>688656</v>
      </c>
      <c r="G117" s="180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</row>
    <row r="118" spans="1:18" x14ac:dyDescent="0.25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55">
        <f t="shared" si="1"/>
        <v>0</v>
      </c>
      <c r="G118" s="175"/>
      <c r="H118" s="166"/>
      <c r="I118" s="166"/>
      <c r="J118" s="167"/>
      <c r="K118" s="168"/>
      <c r="L118" s="166"/>
      <c r="M118" s="166"/>
      <c r="N118" s="167"/>
      <c r="O118" s="168"/>
      <c r="P118" s="166"/>
      <c r="Q118" s="166"/>
      <c r="R118" s="167"/>
    </row>
    <row r="119" spans="1:18" x14ac:dyDescent="0.25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55">
        <f t="shared" si="1"/>
        <v>0</v>
      </c>
      <c r="G119" s="175"/>
      <c r="H119" s="166"/>
      <c r="I119" s="166"/>
      <c r="J119" s="167"/>
      <c r="K119" s="168"/>
      <c r="L119" s="166"/>
      <c r="M119" s="166"/>
      <c r="N119" s="167"/>
      <c r="O119" s="168"/>
      <c r="P119" s="166"/>
      <c r="Q119" s="166"/>
      <c r="R119" s="167"/>
    </row>
    <row r="120" spans="1:18" x14ac:dyDescent="0.25">
      <c r="A120" s="34" t="s">
        <v>470</v>
      </c>
      <c r="B120" s="5" t="s">
        <v>254</v>
      </c>
      <c r="C120" s="119">
        <v>0</v>
      </c>
      <c r="D120" s="119">
        <v>0</v>
      </c>
      <c r="E120" s="119">
        <v>0</v>
      </c>
      <c r="F120" s="155">
        <f t="shared" si="1"/>
        <v>0</v>
      </c>
      <c r="G120" s="175"/>
      <c r="H120" s="166"/>
      <c r="I120" s="166"/>
      <c r="J120" s="167"/>
      <c r="K120" s="168"/>
      <c r="L120" s="166"/>
      <c r="M120" s="166"/>
      <c r="N120" s="167"/>
      <c r="O120" s="168"/>
      <c r="P120" s="166"/>
      <c r="Q120" s="166"/>
      <c r="R120" s="167"/>
    </row>
    <row r="121" spans="1:18" x14ac:dyDescent="0.25">
      <c r="A121" s="34" t="s">
        <v>440</v>
      </c>
      <c r="B121" s="5" t="s">
        <v>255</v>
      </c>
      <c r="C121" s="119">
        <v>0</v>
      </c>
      <c r="D121" s="119">
        <v>0</v>
      </c>
      <c r="E121" s="119">
        <v>0</v>
      </c>
      <c r="F121" s="155">
        <f t="shared" si="1"/>
        <v>0</v>
      </c>
      <c r="G121" s="175"/>
      <c r="H121" s="166"/>
      <c r="I121" s="166"/>
      <c r="J121" s="167"/>
      <c r="K121" s="168"/>
      <c r="L121" s="166"/>
      <c r="M121" s="166"/>
      <c r="N121" s="167"/>
      <c r="O121" s="168"/>
      <c r="P121" s="166"/>
      <c r="Q121" s="166"/>
      <c r="R121" s="167"/>
    </row>
    <row r="122" spans="1:18" s="90" customFormat="1" x14ac:dyDescent="0.25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156">
        <f t="shared" si="1"/>
        <v>0</v>
      </c>
      <c r="G122" s="203"/>
      <c r="H122" s="204"/>
      <c r="I122" s="204"/>
      <c r="J122" s="204"/>
      <c r="K122" s="205"/>
      <c r="L122" s="204"/>
      <c r="M122" s="204"/>
      <c r="N122" s="204"/>
      <c r="O122" s="205"/>
      <c r="P122" s="204"/>
      <c r="Q122" s="204"/>
      <c r="R122" s="204"/>
    </row>
    <row r="123" spans="1:18" x14ac:dyDescent="0.25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55">
        <f t="shared" si="1"/>
        <v>0</v>
      </c>
      <c r="G123" s="196"/>
      <c r="H123" s="197"/>
      <c r="I123" s="197"/>
      <c r="J123" s="198"/>
      <c r="K123" s="199"/>
      <c r="L123" s="197"/>
      <c r="M123" s="197"/>
      <c r="N123" s="198"/>
      <c r="O123" s="199"/>
      <c r="P123" s="197"/>
      <c r="Q123" s="197"/>
      <c r="R123" s="198"/>
    </row>
    <row r="124" spans="1:18" s="90" customFormat="1" ht="15.75" x14ac:dyDescent="0.25">
      <c r="A124" s="140" t="s">
        <v>474</v>
      </c>
      <c r="B124" s="141" t="s">
        <v>262</v>
      </c>
      <c r="C124" s="142">
        <f>C117+C122+C123</f>
        <v>688656</v>
      </c>
      <c r="D124" s="142">
        <f>D117+D122+D123</f>
        <v>0</v>
      </c>
      <c r="E124" s="142">
        <f>E117+E122+E123</f>
        <v>0</v>
      </c>
      <c r="F124" s="161">
        <f t="shared" si="1"/>
        <v>688656</v>
      </c>
      <c r="G124" s="206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</row>
    <row r="125" spans="1:18" s="90" customFormat="1" ht="17.25" x14ac:dyDescent="0.3">
      <c r="A125" s="143" t="s">
        <v>510</v>
      </c>
      <c r="B125" s="143"/>
      <c r="C125" s="144">
        <f>C101+C124</f>
        <v>39794037</v>
      </c>
      <c r="D125" s="144">
        <f>D101+D124</f>
        <v>0</v>
      </c>
      <c r="E125" s="144">
        <f>E101+E124</f>
        <v>13000</v>
      </c>
      <c r="F125" s="162">
        <f t="shared" si="1"/>
        <v>39807037</v>
      </c>
      <c r="G125" s="201"/>
      <c r="H125" s="202"/>
      <c r="I125" s="202"/>
      <c r="J125" s="202"/>
      <c r="K125" s="207"/>
      <c r="L125" s="202"/>
      <c r="M125" s="202"/>
      <c r="N125" s="202"/>
      <c r="O125" s="207"/>
      <c r="P125" s="202"/>
      <c r="Q125" s="202"/>
      <c r="R125" s="202"/>
    </row>
    <row r="126" spans="1:18" x14ac:dyDescent="0.25">
      <c r="B126" s="25"/>
      <c r="C126" s="25"/>
      <c r="D126" s="25"/>
      <c r="E126" s="25"/>
      <c r="F126" s="25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</row>
    <row r="127" spans="1:18" x14ac:dyDescent="0.25">
      <c r="B127" s="25"/>
      <c r="C127" s="25"/>
      <c r="D127" s="25"/>
      <c r="E127" s="25"/>
      <c r="F127" s="25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</row>
    <row r="128" spans="1:18" x14ac:dyDescent="0.25">
      <c r="B128" s="25"/>
      <c r="C128" s="25"/>
      <c r="D128" s="25"/>
      <c r="E128" s="25"/>
      <c r="F128" s="25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 x14ac:dyDescent="0.25">
      <c r="B129" s="25"/>
      <c r="C129" s="25"/>
      <c r="D129" s="25"/>
      <c r="E129" s="25"/>
      <c r="F129" s="25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  <ignoredErrors>
    <ignoredError sqref="F76" formula="1"/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1"/>
  <sheetViews>
    <sheetView topLeftCell="A79" zoomScale="110" zoomScaleNormal="110" workbookViewId="0">
      <selection activeCell="C39" sqref="C39"/>
    </sheetView>
  </sheetViews>
  <sheetFormatPr defaultRowHeight="15" x14ac:dyDescent="0.2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16" t="s">
        <v>698</v>
      </c>
      <c r="C1" s="216"/>
      <c r="D1" s="216"/>
      <c r="E1" s="216"/>
      <c r="F1" s="216"/>
      <c r="G1" s="1"/>
      <c r="H1" s="1"/>
      <c r="I1" s="1"/>
      <c r="J1" s="1"/>
    </row>
    <row r="3" spans="1:18" ht="24" customHeight="1" x14ac:dyDescent="0.25">
      <c r="A3" s="218" t="s">
        <v>695</v>
      </c>
      <c r="B3" s="225"/>
      <c r="C3" s="225"/>
      <c r="D3" s="225"/>
      <c r="E3" s="225"/>
      <c r="F3" s="220"/>
    </row>
    <row r="4" spans="1:18" ht="24" customHeight="1" x14ac:dyDescent="0.25">
      <c r="A4" s="221" t="s">
        <v>678</v>
      </c>
      <c r="B4" s="219"/>
      <c r="C4" s="219"/>
      <c r="D4" s="219"/>
      <c r="E4" s="219"/>
      <c r="F4" s="220"/>
      <c r="H4" s="75"/>
    </row>
    <row r="5" spans="1:18" ht="18" x14ac:dyDescent="0.25">
      <c r="A5" s="100"/>
    </row>
    <row r="6" spans="1:18" x14ac:dyDescent="0.25">
      <c r="A6" s="89" t="s">
        <v>668</v>
      </c>
      <c r="C6" s="222" t="s">
        <v>652</v>
      </c>
      <c r="D6" s="222"/>
      <c r="E6" s="222"/>
      <c r="F6" s="223"/>
      <c r="G6" s="224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</row>
    <row r="7" spans="1:18" ht="30" x14ac:dyDescent="0.3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54" t="s">
        <v>24</v>
      </c>
      <c r="G7" s="17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</row>
    <row r="8" spans="1:18" ht="15" customHeight="1" x14ac:dyDescent="0.25">
      <c r="A8" s="30" t="s">
        <v>263</v>
      </c>
      <c r="B8" s="6" t="s">
        <v>264</v>
      </c>
      <c r="C8" s="88">
        <v>9504409</v>
      </c>
      <c r="D8" s="88">
        <v>0</v>
      </c>
      <c r="E8" s="88">
        <v>0</v>
      </c>
      <c r="F8" s="181">
        <f>SUM(C8:E8)</f>
        <v>9504409</v>
      </c>
      <c r="G8" s="189"/>
      <c r="H8" s="186"/>
      <c r="I8" s="186"/>
      <c r="J8" s="186"/>
      <c r="K8" s="187"/>
      <c r="L8" s="186"/>
      <c r="M8" s="186"/>
      <c r="N8" s="186"/>
      <c r="O8" s="187"/>
      <c r="P8" s="186"/>
      <c r="Q8" s="186"/>
      <c r="R8" s="186"/>
    </row>
    <row r="9" spans="1:18" ht="15" customHeight="1" x14ac:dyDescent="0.25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181">
        <f t="shared" ref="F9:F72" si="0">SUM(C9:E9)</f>
        <v>0</v>
      </c>
      <c r="G9" s="189"/>
      <c r="H9" s="186"/>
      <c r="I9" s="186"/>
      <c r="J9" s="186"/>
      <c r="K9" s="187"/>
      <c r="L9" s="186"/>
      <c r="M9" s="186"/>
      <c r="N9" s="186"/>
      <c r="O9" s="187"/>
      <c r="P9" s="186"/>
      <c r="Q9" s="186"/>
      <c r="R9" s="186"/>
    </row>
    <row r="10" spans="1:18" ht="15" customHeight="1" x14ac:dyDescent="0.25">
      <c r="A10" s="5" t="s">
        <v>267</v>
      </c>
      <c r="B10" s="6" t="s">
        <v>268</v>
      </c>
      <c r="C10" s="88">
        <v>5912000</v>
      </c>
      <c r="D10" s="88">
        <v>0</v>
      </c>
      <c r="E10" s="88">
        <v>0</v>
      </c>
      <c r="F10" s="181">
        <f t="shared" si="0"/>
        <v>5912000</v>
      </c>
      <c r="G10" s="190"/>
      <c r="H10" s="186"/>
      <c r="I10" s="186"/>
      <c r="J10" s="186"/>
      <c r="K10" s="188"/>
      <c r="L10" s="186"/>
      <c r="M10" s="186"/>
      <c r="N10" s="186"/>
      <c r="O10" s="188"/>
      <c r="P10" s="186"/>
      <c r="Q10" s="186"/>
      <c r="R10" s="186"/>
    </row>
    <row r="11" spans="1:18" ht="15" customHeight="1" x14ac:dyDescent="0.25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181">
        <f t="shared" si="0"/>
        <v>1800000</v>
      </c>
      <c r="G11" s="189"/>
      <c r="H11" s="186"/>
      <c r="I11" s="186"/>
      <c r="J11" s="186"/>
      <c r="K11" s="187"/>
      <c r="L11" s="186"/>
      <c r="M11" s="186"/>
      <c r="N11" s="186"/>
      <c r="O11" s="187"/>
      <c r="P11" s="186"/>
      <c r="Q11" s="186"/>
      <c r="R11" s="186"/>
    </row>
    <row r="12" spans="1:18" ht="15" customHeight="1" x14ac:dyDescent="0.25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181">
        <f t="shared" si="0"/>
        <v>0</v>
      </c>
      <c r="G12" s="189"/>
      <c r="H12" s="186"/>
      <c r="I12" s="186"/>
      <c r="J12" s="186"/>
      <c r="K12" s="187"/>
      <c r="L12" s="186"/>
      <c r="M12" s="186"/>
      <c r="N12" s="186"/>
      <c r="O12" s="187"/>
      <c r="P12" s="186"/>
      <c r="Q12" s="186"/>
      <c r="R12" s="186"/>
    </row>
    <row r="13" spans="1:18" ht="15" customHeight="1" x14ac:dyDescent="0.25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181">
        <f t="shared" si="0"/>
        <v>0</v>
      </c>
      <c r="G13" s="189"/>
      <c r="H13" s="186"/>
      <c r="I13" s="186"/>
      <c r="J13" s="186"/>
      <c r="K13" s="187"/>
      <c r="L13" s="186"/>
      <c r="M13" s="186"/>
      <c r="N13" s="186"/>
      <c r="O13" s="187"/>
      <c r="P13" s="186"/>
      <c r="Q13" s="186"/>
      <c r="R13" s="186"/>
    </row>
    <row r="14" spans="1:18" s="90" customFormat="1" ht="15" customHeight="1" x14ac:dyDescent="0.25">
      <c r="A14" s="7" t="s">
        <v>513</v>
      </c>
      <c r="B14" s="8" t="s">
        <v>274</v>
      </c>
      <c r="C14" s="91">
        <f>SUM(C8:C13)</f>
        <v>17216409</v>
      </c>
      <c r="D14" s="91">
        <f>SUM(D8:D13)</f>
        <v>0</v>
      </c>
      <c r="E14" s="91">
        <f>SUM(E8:E13)</f>
        <v>0</v>
      </c>
      <c r="F14" s="156">
        <f t="shared" si="0"/>
        <v>17216409</v>
      </c>
      <c r="G14" s="176"/>
      <c r="H14" s="169"/>
      <c r="I14" s="169"/>
      <c r="J14" s="169"/>
      <c r="K14" s="170"/>
      <c r="L14" s="169"/>
      <c r="M14" s="169"/>
      <c r="N14" s="169"/>
      <c r="O14" s="170"/>
      <c r="P14" s="169"/>
      <c r="Q14" s="169"/>
      <c r="R14" s="169"/>
    </row>
    <row r="15" spans="1:18" ht="15" customHeight="1" x14ac:dyDescent="0.25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181">
        <f t="shared" si="0"/>
        <v>0</v>
      </c>
      <c r="G15" s="189"/>
      <c r="H15" s="186"/>
      <c r="I15" s="186"/>
      <c r="J15" s="186"/>
      <c r="K15" s="187"/>
      <c r="L15" s="186"/>
      <c r="M15" s="186"/>
      <c r="N15" s="186"/>
      <c r="O15" s="187"/>
      <c r="P15" s="186"/>
      <c r="Q15" s="186"/>
      <c r="R15" s="186"/>
    </row>
    <row r="16" spans="1:18" ht="15" customHeight="1" x14ac:dyDescent="0.25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181">
        <f t="shared" si="0"/>
        <v>0</v>
      </c>
      <c r="G16" s="189"/>
      <c r="H16" s="186"/>
      <c r="I16" s="186"/>
      <c r="J16" s="186"/>
      <c r="K16" s="187"/>
      <c r="L16" s="186"/>
      <c r="M16" s="186"/>
      <c r="N16" s="186"/>
      <c r="O16" s="187"/>
      <c r="P16" s="186"/>
      <c r="Q16" s="186"/>
      <c r="R16" s="186"/>
    </row>
    <row r="17" spans="1:18" ht="15" customHeight="1" x14ac:dyDescent="0.25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181">
        <f t="shared" si="0"/>
        <v>0</v>
      </c>
      <c r="G17" s="189"/>
      <c r="H17" s="186"/>
      <c r="I17" s="186"/>
      <c r="J17" s="186"/>
      <c r="K17" s="187"/>
      <c r="L17" s="186"/>
      <c r="M17" s="186"/>
      <c r="N17" s="186"/>
      <c r="O17" s="187"/>
      <c r="P17" s="186"/>
      <c r="Q17" s="186"/>
      <c r="R17" s="186"/>
    </row>
    <row r="18" spans="1:18" ht="15" customHeight="1" x14ac:dyDescent="0.25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181">
        <f t="shared" si="0"/>
        <v>0</v>
      </c>
      <c r="G18" s="189"/>
      <c r="H18" s="186"/>
      <c r="I18" s="186"/>
      <c r="J18" s="186"/>
      <c r="K18" s="187"/>
      <c r="L18" s="186"/>
      <c r="M18" s="186"/>
      <c r="N18" s="186"/>
      <c r="O18" s="187"/>
      <c r="P18" s="186"/>
      <c r="Q18" s="186"/>
      <c r="R18" s="186"/>
    </row>
    <row r="19" spans="1:18" ht="15" customHeight="1" x14ac:dyDescent="0.25">
      <c r="A19" s="5" t="s">
        <v>477</v>
      </c>
      <c r="B19" s="6" t="s">
        <v>281</v>
      </c>
      <c r="C19" s="88">
        <v>0</v>
      </c>
      <c r="D19" s="88">
        <v>0</v>
      </c>
      <c r="E19" s="88">
        <v>0</v>
      </c>
      <c r="F19" s="181">
        <f t="shared" si="0"/>
        <v>0</v>
      </c>
      <c r="G19" s="189"/>
      <c r="H19" s="186"/>
      <c r="I19" s="186"/>
      <c r="J19" s="186"/>
      <c r="K19" s="187"/>
      <c r="L19" s="186"/>
      <c r="M19" s="186"/>
      <c r="N19" s="186"/>
      <c r="O19" s="187"/>
      <c r="P19" s="186"/>
      <c r="Q19" s="186"/>
      <c r="R19" s="186"/>
    </row>
    <row r="20" spans="1:18" s="90" customFormat="1" ht="15" customHeight="1" x14ac:dyDescent="0.25">
      <c r="A20" s="36" t="s">
        <v>514</v>
      </c>
      <c r="B20" s="44" t="s">
        <v>282</v>
      </c>
      <c r="C20" s="120">
        <f>SUM(C14:C19)</f>
        <v>17216409</v>
      </c>
      <c r="D20" s="120">
        <f>SUM(D14:D19)</f>
        <v>0</v>
      </c>
      <c r="E20" s="120">
        <f>SUM(E14:E19)</f>
        <v>0</v>
      </c>
      <c r="F20" s="156">
        <f t="shared" si="0"/>
        <v>17216409</v>
      </c>
      <c r="G20" s="177"/>
      <c r="H20" s="171"/>
      <c r="I20" s="171"/>
      <c r="J20" s="169"/>
      <c r="K20" s="172"/>
      <c r="L20" s="171"/>
      <c r="M20" s="171"/>
      <c r="N20" s="169"/>
      <c r="O20" s="172"/>
      <c r="P20" s="171"/>
      <c r="Q20" s="171"/>
      <c r="R20" s="169"/>
    </row>
    <row r="21" spans="1:18" ht="15" customHeight="1" x14ac:dyDescent="0.25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181">
        <f t="shared" si="0"/>
        <v>0</v>
      </c>
      <c r="G21" s="189"/>
      <c r="H21" s="186"/>
      <c r="I21" s="186"/>
      <c r="J21" s="186"/>
      <c r="K21" s="187"/>
      <c r="L21" s="186"/>
      <c r="M21" s="186"/>
      <c r="N21" s="186"/>
      <c r="O21" s="187"/>
      <c r="P21" s="186"/>
      <c r="Q21" s="186"/>
      <c r="R21" s="186"/>
    </row>
    <row r="22" spans="1:18" ht="15" customHeight="1" x14ac:dyDescent="0.25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181">
        <f t="shared" si="0"/>
        <v>0</v>
      </c>
      <c r="G22" s="189"/>
      <c r="H22" s="186"/>
      <c r="I22" s="186"/>
      <c r="J22" s="186"/>
      <c r="K22" s="187"/>
      <c r="L22" s="186"/>
      <c r="M22" s="186"/>
      <c r="N22" s="186"/>
      <c r="O22" s="187"/>
      <c r="P22" s="186"/>
      <c r="Q22" s="186"/>
      <c r="R22" s="186"/>
    </row>
    <row r="23" spans="1:18" s="90" customFormat="1" ht="15" customHeight="1" x14ac:dyDescent="0.25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156">
        <f t="shared" si="0"/>
        <v>0</v>
      </c>
      <c r="G23" s="176"/>
      <c r="H23" s="169"/>
      <c r="I23" s="169"/>
      <c r="J23" s="169"/>
      <c r="K23" s="170"/>
      <c r="L23" s="169"/>
      <c r="M23" s="169"/>
      <c r="N23" s="169"/>
      <c r="O23" s="170"/>
      <c r="P23" s="169"/>
      <c r="Q23" s="169"/>
      <c r="R23" s="169"/>
    </row>
    <row r="24" spans="1:18" ht="15" customHeight="1" x14ac:dyDescent="0.25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156">
        <f t="shared" si="0"/>
        <v>0</v>
      </c>
      <c r="G24" s="176"/>
      <c r="H24" s="169"/>
      <c r="I24" s="169"/>
      <c r="J24" s="169"/>
      <c r="K24" s="170"/>
      <c r="L24" s="169"/>
      <c r="M24" s="169"/>
      <c r="N24" s="169"/>
      <c r="O24" s="170"/>
      <c r="P24" s="169"/>
      <c r="Q24" s="169"/>
      <c r="R24" s="169"/>
    </row>
    <row r="25" spans="1:18" ht="15" customHeight="1" x14ac:dyDescent="0.25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156">
        <f t="shared" si="0"/>
        <v>0</v>
      </c>
      <c r="G25" s="176"/>
      <c r="H25" s="169"/>
      <c r="I25" s="169"/>
      <c r="J25" s="169"/>
      <c r="K25" s="170"/>
      <c r="L25" s="169"/>
      <c r="M25" s="169"/>
      <c r="N25" s="169"/>
      <c r="O25" s="170"/>
      <c r="P25" s="169"/>
      <c r="Q25" s="169"/>
      <c r="R25" s="169"/>
    </row>
    <row r="26" spans="1:18" ht="15" customHeight="1" x14ac:dyDescent="0.25">
      <c r="A26" s="7" t="s">
        <v>485</v>
      </c>
      <c r="B26" s="8" t="s">
        <v>296</v>
      </c>
      <c r="C26" s="91">
        <v>250000</v>
      </c>
      <c r="D26" s="91">
        <v>0</v>
      </c>
      <c r="E26" s="91">
        <v>0</v>
      </c>
      <c r="F26" s="156">
        <f t="shared" si="0"/>
        <v>250000</v>
      </c>
      <c r="G26" s="176"/>
      <c r="H26" s="169"/>
      <c r="I26" s="169"/>
      <c r="J26" s="169"/>
      <c r="K26" s="170"/>
      <c r="L26" s="169"/>
      <c r="M26" s="169"/>
      <c r="N26" s="169"/>
      <c r="O26" s="170"/>
      <c r="P26" s="169"/>
      <c r="Q26" s="169"/>
      <c r="R26" s="169"/>
    </row>
    <row r="27" spans="1:18" ht="15" customHeight="1" x14ac:dyDescent="0.25">
      <c r="A27" s="5" t="s">
        <v>486</v>
      </c>
      <c r="B27" s="6" t="s">
        <v>297</v>
      </c>
      <c r="C27" s="88">
        <v>2000000</v>
      </c>
      <c r="D27" s="88">
        <v>0</v>
      </c>
      <c r="E27" s="88">
        <v>0</v>
      </c>
      <c r="F27" s="181">
        <f t="shared" si="0"/>
        <v>2000000</v>
      </c>
      <c r="G27" s="189"/>
      <c r="H27" s="186"/>
      <c r="I27" s="186"/>
      <c r="J27" s="186"/>
      <c r="K27" s="187"/>
      <c r="L27" s="186"/>
      <c r="M27" s="186"/>
      <c r="N27" s="186"/>
      <c r="O27" s="187"/>
      <c r="P27" s="186"/>
      <c r="Q27" s="186"/>
      <c r="R27" s="186"/>
    </row>
    <row r="28" spans="1:18" ht="15" customHeight="1" x14ac:dyDescent="0.25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181">
        <f t="shared" si="0"/>
        <v>0</v>
      </c>
      <c r="G28" s="189"/>
      <c r="H28" s="186"/>
      <c r="I28" s="186"/>
      <c r="J28" s="186"/>
      <c r="K28" s="187"/>
      <c r="L28" s="186"/>
      <c r="M28" s="186"/>
      <c r="N28" s="186"/>
      <c r="O28" s="187"/>
      <c r="P28" s="186"/>
      <c r="Q28" s="186"/>
      <c r="R28" s="186"/>
    </row>
    <row r="29" spans="1:18" ht="15" customHeight="1" x14ac:dyDescent="0.25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181">
        <f t="shared" si="0"/>
        <v>0</v>
      </c>
      <c r="G29" s="189"/>
      <c r="H29" s="186"/>
      <c r="I29" s="186"/>
      <c r="J29" s="186"/>
      <c r="K29" s="187"/>
      <c r="L29" s="186"/>
      <c r="M29" s="186"/>
      <c r="N29" s="186"/>
      <c r="O29" s="187"/>
      <c r="P29" s="186"/>
      <c r="Q29" s="186"/>
      <c r="R29" s="186"/>
    </row>
    <row r="30" spans="1:18" ht="15" customHeight="1" x14ac:dyDescent="0.25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181">
        <f t="shared" si="0"/>
        <v>500000</v>
      </c>
      <c r="G30" s="189"/>
      <c r="H30" s="186"/>
      <c r="I30" s="186"/>
      <c r="J30" s="186"/>
      <c r="K30" s="187"/>
      <c r="L30" s="186"/>
      <c r="M30" s="186"/>
      <c r="N30" s="186"/>
      <c r="O30" s="187"/>
      <c r="P30" s="186"/>
      <c r="Q30" s="186"/>
      <c r="R30" s="186"/>
    </row>
    <row r="31" spans="1:18" ht="15" customHeight="1" x14ac:dyDescent="0.25">
      <c r="A31" s="5" t="s">
        <v>489</v>
      </c>
      <c r="B31" s="6" t="s">
        <v>308</v>
      </c>
      <c r="C31" s="88">
        <v>40000</v>
      </c>
      <c r="D31" s="88">
        <v>0</v>
      </c>
      <c r="E31" s="88">
        <v>0</v>
      </c>
      <c r="F31" s="181">
        <f t="shared" si="0"/>
        <v>40000</v>
      </c>
      <c r="G31" s="189"/>
      <c r="H31" s="186"/>
      <c r="I31" s="186"/>
      <c r="J31" s="186"/>
      <c r="K31" s="187"/>
      <c r="L31" s="186"/>
      <c r="M31" s="186"/>
      <c r="N31" s="186"/>
      <c r="O31" s="187"/>
      <c r="P31" s="186"/>
      <c r="Q31" s="186"/>
      <c r="R31" s="186"/>
    </row>
    <row r="32" spans="1:18" s="90" customFormat="1" ht="15" customHeight="1" x14ac:dyDescent="0.25">
      <c r="A32" s="7" t="s">
        <v>517</v>
      </c>
      <c r="B32" s="8" t="s">
        <v>311</v>
      </c>
      <c r="C32" s="91">
        <f>SUM(C27:C31)</f>
        <v>2540000</v>
      </c>
      <c r="D32" s="91">
        <f>SUM(D27:D31)</f>
        <v>0</v>
      </c>
      <c r="E32" s="91">
        <f>SUM(E27:E31)</f>
        <v>0</v>
      </c>
      <c r="F32" s="156">
        <f t="shared" si="0"/>
        <v>2540000</v>
      </c>
      <c r="G32" s="176"/>
      <c r="H32" s="169"/>
      <c r="I32" s="169"/>
      <c r="J32" s="169"/>
      <c r="K32" s="170"/>
      <c r="L32" s="169"/>
      <c r="M32" s="169"/>
      <c r="N32" s="169"/>
      <c r="O32" s="170"/>
      <c r="P32" s="169"/>
      <c r="Q32" s="169"/>
      <c r="R32" s="169"/>
    </row>
    <row r="33" spans="1:18" ht="15" customHeight="1" x14ac:dyDescent="0.25">
      <c r="A33" s="7" t="s">
        <v>490</v>
      </c>
      <c r="B33" s="8" t="s">
        <v>312</v>
      </c>
      <c r="C33" s="91">
        <v>20000</v>
      </c>
      <c r="D33" s="91">
        <v>0</v>
      </c>
      <c r="E33" s="91">
        <v>0</v>
      </c>
      <c r="F33" s="156">
        <f t="shared" si="0"/>
        <v>20000</v>
      </c>
      <c r="G33" s="176"/>
      <c r="H33" s="169"/>
      <c r="I33" s="169"/>
      <c r="J33" s="169"/>
      <c r="K33" s="170"/>
      <c r="L33" s="169"/>
      <c r="M33" s="169"/>
      <c r="N33" s="169"/>
      <c r="O33" s="170"/>
      <c r="P33" s="169"/>
      <c r="Q33" s="169"/>
      <c r="R33" s="169"/>
    </row>
    <row r="34" spans="1:18" s="90" customFormat="1" ht="15" customHeight="1" x14ac:dyDescent="0.25">
      <c r="A34" s="36" t="s">
        <v>518</v>
      </c>
      <c r="B34" s="44" t="s">
        <v>313</v>
      </c>
      <c r="C34" s="120">
        <f>C23+C24+C25+C26+C32+C33</f>
        <v>2810000</v>
      </c>
      <c r="D34" s="120">
        <f>D23+D24+D25+D26+D32+D33</f>
        <v>0</v>
      </c>
      <c r="E34" s="120">
        <f>E23+E24+E25+E26+E32+E33</f>
        <v>0</v>
      </c>
      <c r="F34" s="157">
        <f t="shared" si="0"/>
        <v>2810000</v>
      </c>
      <c r="G34" s="177"/>
      <c r="H34" s="171"/>
      <c r="I34" s="171"/>
      <c r="J34" s="171"/>
      <c r="K34" s="172"/>
      <c r="L34" s="171"/>
      <c r="M34" s="171"/>
      <c r="N34" s="171"/>
      <c r="O34" s="172"/>
      <c r="P34" s="171"/>
      <c r="Q34" s="171"/>
      <c r="R34" s="171"/>
    </row>
    <row r="35" spans="1:18" ht="15" customHeight="1" x14ac:dyDescent="0.25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181">
        <f t="shared" si="0"/>
        <v>0</v>
      </c>
      <c r="G35" s="189"/>
      <c r="H35" s="186"/>
      <c r="I35" s="186"/>
      <c r="J35" s="186"/>
      <c r="K35" s="187"/>
      <c r="L35" s="186"/>
      <c r="M35" s="186"/>
      <c r="N35" s="186"/>
      <c r="O35" s="187"/>
      <c r="P35" s="186"/>
      <c r="Q35" s="186"/>
      <c r="R35" s="186"/>
    </row>
    <row r="36" spans="1:18" ht="15" customHeight="1" x14ac:dyDescent="0.25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181">
        <f t="shared" si="0"/>
        <v>0</v>
      </c>
      <c r="G36" s="189"/>
      <c r="H36" s="186"/>
      <c r="I36" s="186"/>
      <c r="J36" s="186"/>
      <c r="K36" s="187"/>
      <c r="L36" s="186"/>
      <c r="M36" s="186"/>
      <c r="N36" s="186"/>
      <c r="O36" s="187"/>
      <c r="P36" s="186"/>
      <c r="Q36" s="186"/>
      <c r="R36" s="186"/>
    </row>
    <row r="37" spans="1:18" ht="15" customHeight="1" x14ac:dyDescent="0.25">
      <c r="A37" s="13" t="s">
        <v>492</v>
      </c>
      <c r="B37" s="6" t="s">
        <v>317</v>
      </c>
      <c r="C37" s="88"/>
      <c r="D37" s="88">
        <v>0</v>
      </c>
      <c r="E37" s="88">
        <v>0</v>
      </c>
      <c r="F37" s="181">
        <f t="shared" si="0"/>
        <v>0</v>
      </c>
      <c r="G37" s="189"/>
      <c r="H37" s="186"/>
      <c r="I37" s="186"/>
      <c r="J37" s="186"/>
      <c r="K37" s="187"/>
      <c r="L37" s="186"/>
      <c r="M37" s="186"/>
      <c r="N37" s="186"/>
      <c r="O37" s="187"/>
      <c r="P37" s="186"/>
      <c r="Q37" s="186"/>
      <c r="R37" s="186"/>
    </row>
    <row r="38" spans="1:18" ht="15" customHeight="1" x14ac:dyDescent="0.25">
      <c r="A38" s="13" t="s">
        <v>493</v>
      </c>
      <c r="B38" s="6" t="s">
        <v>318</v>
      </c>
      <c r="C38" s="88">
        <v>144000</v>
      </c>
      <c r="D38" s="88">
        <v>0</v>
      </c>
      <c r="E38" s="88">
        <v>0</v>
      </c>
      <c r="F38" s="181">
        <f t="shared" si="0"/>
        <v>144000</v>
      </c>
      <c r="G38" s="189"/>
      <c r="H38" s="186"/>
      <c r="I38" s="186"/>
      <c r="J38" s="186"/>
      <c r="K38" s="187"/>
      <c r="L38" s="186"/>
      <c r="M38" s="186"/>
      <c r="N38" s="186"/>
      <c r="O38" s="187"/>
      <c r="P38" s="186"/>
      <c r="Q38" s="186"/>
      <c r="R38" s="186"/>
    </row>
    <row r="39" spans="1:18" ht="15" customHeight="1" x14ac:dyDescent="0.25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181">
        <f t="shared" si="0"/>
        <v>0</v>
      </c>
      <c r="G39" s="189"/>
      <c r="H39" s="186"/>
      <c r="I39" s="186"/>
      <c r="J39" s="186"/>
      <c r="K39" s="187"/>
      <c r="L39" s="186"/>
      <c r="M39" s="186"/>
      <c r="N39" s="186"/>
      <c r="O39" s="187"/>
      <c r="P39" s="186"/>
      <c r="Q39" s="186"/>
      <c r="R39" s="186"/>
    </row>
    <row r="40" spans="1:18" ht="15" customHeight="1" x14ac:dyDescent="0.25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181">
        <f t="shared" si="0"/>
        <v>0</v>
      </c>
      <c r="G40" s="189"/>
      <c r="H40" s="186"/>
      <c r="I40" s="186"/>
      <c r="J40" s="186"/>
      <c r="K40" s="187"/>
      <c r="L40" s="186"/>
      <c r="M40" s="186"/>
      <c r="N40" s="186"/>
      <c r="O40" s="187"/>
      <c r="P40" s="186"/>
      <c r="Q40" s="186"/>
      <c r="R40" s="186"/>
    </row>
    <row r="41" spans="1:18" ht="15" customHeight="1" x14ac:dyDescent="0.25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181">
        <f t="shared" si="0"/>
        <v>0</v>
      </c>
      <c r="G41" s="189"/>
      <c r="H41" s="186"/>
      <c r="I41" s="186"/>
      <c r="J41" s="186"/>
      <c r="K41" s="187"/>
      <c r="L41" s="186"/>
      <c r="M41" s="186"/>
      <c r="N41" s="186"/>
      <c r="O41" s="187"/>
      <c r="P41" s="186"/>
      <c r="Q41" s="186"/>
      <c r="R41" s="186"/>
    </row>
    <row r="42" spans="1:18" ht="15" customHeight="1" x14ac:dyDescent="0.25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181">
        <v>0</v>
      </c>
      <c r="G42" s="189"/>
      <c r="H42" s="186"/>
      <c r="I42" s="186"/>
      <c r="J42" s="186"/>
      <c r="K42" s="187"/>
      <c r="L42" s="186"/>
      <c r="M42" s="186"/>
      <c r="N42" s="186"/>
      <c r="O42" s="187"/>
      <c r="P42" s="186"/>
      <c r="Q42" s="186"/>
      <c r="R42" s="186"/>
    </row>
    <row r="43" spans="1:18" ht="15" customHeight="1" x14ac:dyDescent="0.25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181">
        <f t="shared" si="0"/>
        <v>0</v>
      </c>
      <c r="G43" s="189"/>
      <c r="H43" s="186"/>
      <c r="I43" s="186"/>
      <c r="J43" s="186"/>
      <c r="K43" s="187"/>
      <c r="L43" s="186"/>
      <c r="M43" s="186"/>
      <c r="N43" s="186"/>
      <c r="O43" s="187"/>
      <c r="P43" s="186"/>
      <c r="Q43" s="186"/>
      <c r="R43" s="186"/>
    </row>
    <row r="44" spans="1:18" ht="15" customHeight="1" x14ac:dyDescent="0.25">
      <c r="A44" s="13" t="s">
        <v>496</v>
      </c>
      <c r="B44" s="6" t="s">
        <v>689</v>
      </c>
      <c r="C44" s="88">
        <v>0</v>
      </c>
      <c r="D44" s="88">
        <v>0</v>
      </c>
      <c r="E44" s="88">
        <v>0</v>
      </c>
      <c r="F44" s="181">
        <v>0</v>
      </c>
      <c r="G44" s="189"/>
      <c r="H44" s="186"/>
      <c r="I44" s="186"/>
      <c r="J44" s="186"/>
      <c r="K44" s="187"/>
      <c r="L44" s="186"/>
      <c r="M44" s="186"/>
      <c r="N44" s="186"/>
      <c r="O44" s="187"/>
      <c r="P44" s="186"/>
      <c r="Q44" s="186"/>
      <c r="R44" s="186"/>
    </row>
    <row r="45" spans="1:18" s="90" customFormat="1" ht="15" customHeight="1" x14ac:dyDescent="0.25">
      <c r="A45" s="43" t="s">
        <v>519</v>
      </c>
      <c r="B45" s="44" t="s">
        <v>327</v>
      </c>
      <c r="C45" s="120">
        <f>SUM(C35:C44)</f>
        <v>144000</v>
      </c>
      <c r="D45" s="120">
        <f>SUM(D35:D44)</f>
        <v>0</v>
      </c>
      <c r="E45" s="120">
        <f>SUM(E35:E44)</f>
        <v>0</v>
      </c>
      <c r="F45" s="157">
        <f t="shared" si="0"/>
        <v>144000</v>
      </c>
      <c r="G45" s="177"/>
      <c r="H45" s="171"/>
      <c r="I45" s="171"/>
      <c r="J45" s="171"/>
      <c r="K45" s="172"/>
      <c r="L45" s="171"/>
      <c r="M45" s="171"/>
      <c r="N45" s="171"/>
      <c r="O45" s="172"/>
      <c r="P45" s="171"/>
      <c r="Q45" s="171"/>
      <c r="R45" s="171"/>
    </row>
    <row r="46" spans="1:18" ht="15" customHeight="1" x14ac:dyDescent="0.25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181">
        <f t="shared" si="0"/>
        <v>0</v>
      </c>
      <c r="G46" s="189"/>
      <c r="H46" s="186"/>
      <c r="I46" s="186"/>
      <c r="J46" s="186"/>
      <c r="K46" s="187"/>
      <c r="L46" s="186"/>
      <c r="M46" s="186"/>
      <c r="N46" s="186"/>
      <c r="O46" s="187"/>
      <c r="P46" s="186"/>
      <c r="Q46" s="186"/>
      <c r="R46" s="186"/>
    </row>
    <row r="47" spans="1:18" ht="15" customHeight="1" x14ac:dyDescent="0.25">
      <c r="A47" s="5" t="s">
        <v>500</v>
      </c>
      <c r="B47" s="6" t="s">
        <v>690</v>
      </c>
      <c r="C47" s="88">
        <v>0</v>
      </c>
      <c r="D47" s="88">
        <v>0</v>
      </c>
      <c r="E47" s="88">
        <v>0</v>
      </c>
      <c r="F47" s="181">
        <v>0</v>
      </c>
      <c r="G47" s="189"/>
      <c r="H47" s="186"/>
      <c r="I47" s="186"/>
      <c r="J47" s="186"/>
      <c r="K47" s="187"/>
      <c r="L47" s="186"/>
      <c r="M47" s="186"/>
      <c r="N47" s="186"/>
      <c r="O47" s="187"/>
      <c r="P47" s="186"/>
      <c r="Q47" s="186"/>
      <c r="R47" s="186"/>
    </row>
    <row r="48" spans="1:18" ht="15" customHeight="1" x14ac:dyDescent="0.25">
      <c r="A48" s="13" t="s">
        <v>501</v>
      </c>
      <c r="B48" s="6" t="s">
        <v>669</v>
      </c>
      <c r="C48" s="88">
        <v>0</v>
      </c>
      <c r="D48" s="88">
        <v>0</v>
      </c>
      <c r="E48" s="88">
        <v>0</v>
      </c>
      <c r="F48" s="181">
        <f t="shared" si="0"/>
        <v>0</v>
      </c>
      <c r="G48" s="189"/>
      <c r="H48" s="186"/>
      <c r="I48" s="186"/>
      <c r="J48" s="186"/>
      <c r="K48" s="187"/>
      <c r="L48" s="186"/>
      <c r="M48" s="186"/>
      <c r="N48" s="186"/>
      <c r="O48" s="187"/>
      <c r="P48" s="186"/>
      <c r="Q48" s="186"/>
      <c r="R48" s="186"/>
    </row>
    <row r="49" spans="1:18" s="90" customFormat="1" ht="15" customHeight="1" x14ac:dyDescent="0.25">
      <c r="A49" s="36" t="s">
        <v>521</v>
      </c>
      <c r="B49" s="44" t="s">
        <v>338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57">
        <f t="shared" si="0"/>
        <v>0</v>
      </c>
      <c r="G49" s="192"/>
      <c r="H49" s="193"/>
      <c r="I49" s="193"/>
      <c r="J49" s="193"/>
      <c r="K49" s="194"/>
      <c r="L49" s="193"/>
      <c r="M49" s="193"/>
      <c r="N49" s="193"/>
      <c r="O49" s="194"/>
      <c r="P49" s="193"/>
      <c r="Q49" s="193"/>
      <c r="R49" s="193"/>
    </row>
    <row r="50" spans="1:18" s="90" customFormat="1" ht="15" customHeight="1" x14ac:dyDescent="0.25">
      <c r="A50" s="145" t="s">
        <v>42</v>
      </c>
      <c r="B50" s="146"/>
      <c r="C50" s="147">
        <f>SUM(C20+C34+C45+C49)</f>
        <v>20170409</v>
      </c>
      <c r="D50" s="147">
        <f t="shared" ref="D50:F50" si="1">SUM(D20+D34+D45+D49)</f>
        <v>0</v>
      </c>
      <c r="E50" s="147">
        <f t="shared" si="1"/>
        <v>0</v>
      </c>
      <c r="F50" s="182">
        <f t="shared" si="1"/>
        <v>20170409</v>
      </c>
      <c r="G50" s="20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</row>
    <row r="51" spans="1:18" ht="15" customHeight="1" x14ac:dyDescent="0.25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181">
        <f t="shared" si="0"/>
        <v>0</v>
      </c>
      <c r="G51" s="208"/>
      <c r="H51" s="209"/>
      <c r="I51" s="209"/>
      <c r="J51" s="209"/>
      <c r="K51" s="210"/>
      <c r="L51" s="209"/>
      <c r="M51" s="209"/>
      <c r="N51" s="209"/>
      <c r="O51" s="211"/>
      <c r="P51" s="209"/>
      <c r="Q51" s="209"/>
      <c r="R51" s="209"/>
    </row>
    <row r="52" spans="1:18" ht="15" customHeight="1" x14ac:dyDescent="0.25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181">
        <f t="shared" si="0"/>
        <v>0</v>
      </c>
      <c r="G52" s="208"/>
      <c r="H52" s="209"/>
      <c r="I52" s="209"/>
      <c r="J52" s="209"/>
      <c r="K52" s="211"/>
      <c r="L52" s="209"/>
      <c r="M52" s="209"/>
      <c r="N52" s="209"/>
      <c r="O52" s="211"/>
      <c r="P52" s="209"/>
      <c r="Q52" s="209"/>
      <c r="R52" s="209"/>
    </row>
    <row r="53" spans="1:18" ht="15" customHeight="1" x14ac:dyDescent="0.25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181">
        <f t="shared" si="0"/>
        <v>0</v>
      </c>
      <c r="G53" s="208"/>
      <c r="H53" s="209"/>
      <c r="I53" s="209"/>
      <c r="J53" s="209"/>
      <c r="K53" s="211"/>
      <c r="L53" s="209"/>
      <c r="M53" s="209"/>
      <c r="N53" s="209"/>
      <c r="O53" s="211"/>
      <c r="P53" s="209"/>
      <c r="Q53" s="209"/>
      <c r="R53" s="209"/>
    </row>
    <row r="54" spans="1:18" ht="15" customHeight="1" x14ac:dyDescent="0.25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181">
        <f t="shared" si="0"/>
        <v>0</v>
      </c>
      <c r="G54" s="208"/>
      <c r="H54" s="209"/>
      <c r="I54" s="209"/>
      <c r="J54" s="209"/>
      <c r="K54" s="211"/>
      <c r="L54" s="209"/>
      <c r="M54" s="209"/>
      <c r="N54" s="209"/>
      <c r="O54" s="211"/>
      <c r="P54" s="209"/>
      <c r="Q54" s="209"/>
      <c r="R54" s="209"/>
    </row>
    <row r="55" spans="1:18" ht="15" customHeight="1" x14ac:dyDescent="0.25">
      <c r="A55" s="5" t="s">
        <v>480</v>
      </c>
      <c r="B55" s="6" t="s">
        <v>289</v>
      </c>
      <c r="C55" s="88">
        <v>2590963</v>
      </c>
      <c r="D55" s="88">
        <v>0</v>
      </c>
      <c r="E55" s="88">
        <v>0</v>
      </c>
      <c r="F55" s="181">
        <f t="shared" si="0"/>
        <v>2590963</v>
      </c>
      <c r="G55" s="208"/>
      <c r="H55" s="209"/>
      <c r="I55" s="209"/>
      <c r="J55" s="209"/>
      <c r="K55" s="210"/>
      <c r="L55" s="209"/>
      <c r="M55" s="209"/>
      <c r="N55" s="209"/>
      <c r="O55" s="211"/>
      <c r="P55" s="209"/>
      <c r="Q55" s="209"/>
      <c r="R55" s="209"/>
    </row>
    <row r="56" spans="1:18" s="90" customFormat="1" ht="15" customHeight="1" x14ac:dyDescent="0.25">
      <c r="A56" s="36" t="s">
        <v>515</v>
      </c>
      <c r="B56" s="44" t="s">
        <v>290</v>
      </c>
      <c r="C56" s="91">
        <f>SUM(C51:C55)</f>
        <v>2590963</v>
      </c>
      <c r="D56" s="91">
        <f>SUM(D51:D55)</f>
        <v>0</v>
      </c>
      <c r="E56" s="91">
        <f>SUM(E51:E55)</f>
        <v>0</v>
      </c>
      <c r="F56" s="156">
        <f t="shared" si="0"/>
        <v>2590963</v>
      </c>
      <c r="G56" s="203"/>
      <c r="H56" s="204"/>
      <c r="I56" s="204"/>
      <c r="J56" s="204"/>
      <c r="K56" s="205"/>
      <c r="L56" s="204"/>
      <c r="M56" s="204"/>
      <c r="N56" s="204"/>
      <c r="O56" s="205"/>
      <c r="P56" s="204"/>
      <c r="Q56" s="204"/>
      <c r="R56" s="204"/>
    </row>
    <row r="57" spans="1:18" ht="15" customHeight="1" x14ac:dyDescent="0.25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181">
        <f t="shared" si="0"/>
        <v>0</v>
      </c>
      <c r="G57" s="208"/>
      <c r="H57" s="209"/>
      <c r="I57" s="209"/>
      <c r="J57" s="209"/>
      <c r="K57" s="211"/>
      <c r="L57" s="209"/>
      <c r="M57" s="209"/>
      <c r="N57" s="209"/>
      <c r="O57" s="211"/>
      <c r="P57" s="209"/>
      <c r="Q57" s="209"/>
      <c r="R57" s="209"/>
    </row>
    <row r="58" spans="1:18" ht="15" customHeight="1" x14ac:dyDescent="0.25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181">
        <f t="shared" si="0"/>
        <v>0</v>
      </c>
      <c r="G58" s="208"/>
      <c r="H58" s="209"/>
      <c r="I58" s="209"/>
      <c r="J58" s="209"/>
      <c r="K58" s="211"/>
      <c r="L58" s="209"/>
      <c r="M58" s="209"/>
      <c r="N58" s="209"/>
      <c r="O58" s="211"/>
      <c r="P58" s="209"/>
      <c r="Q58" s="209"/>
      <c r="R58" s="209"/>
    </row>
    <row r="59" spans="1:18" ht="15" customHeight="1" x14ac:dyDescent="0.25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181">
        <f t="shared" si="0"/>
        <v>0</v>
      </c>
      <c r="G59" s="208"/>
      <c r="H59" s="209"/>
      <c r="I59" s="209"/>
      <c r="J59" s="209"/>
      <c r="K59" s="211"/>
      <c r="L59" s="209"/>
      <c r="M59" s="209"/>
      <c r="N59" s="209"/>
      <c r="O59" s="211"/>
      <c r="P59" s="209"/>
      <c r="Q59" s="209"/>
      <c r="R59" s="209"/>
    </row>
    <row r="60" spans="1:18" ht="15" customHeight="1" x14ac:dyDescent="0.25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181">
        <f t="shared" si="0"/>
        <v>0</v>
      </c>
      <c r="G60" s="208"/>
      <c r="H60" s="209"/>
      <c r="I60" s="209"/>
      <c r="J60" s="209"/>
      <c r="K60" s="211"/>
      <c r="L60" s="209"/>
      <c r="M60" s="209"/>
      <c r="N60" s="209"/>
      <c r="O60" s="211"/>
      <c r="P60" s="209"/>
      <c r="Q60" s="209"/>
      <c r="R60" s="209"/>
    </row>
    <row r="61" spans="1:18" ht="15" customHeight="1" x14ac:dyDescent="0.25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181">
        <f t="shared" si="0"/>
        <v>0</v>
      </c>
      <c r="G61" s="208"/>
      <c r="H61" s="209"/>
      <c r="I61" s="209"/>
      <c r="J61" s="209"/>
      <c r="K61" s="211"/>
      <c r="L61" s="209"/>
      <c r="M61" s="209"/>
      <c r="N61" s="209"/>
      <c r="O61" s="211"/>
      <c r="P61" s="209"/>
      <c r="Q61" s="209"/>
      <c r="R61" s="209"/>
    </row>
    <row r="62" spans="1:18" s="90" customFormat="1" ht="15" customHeight="1" x14ac:dyDescent="0.25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156">
        <f t="shared" si="0"/>
        <v>0</v>
      </c>
      <c r="G62" s="203"/>
      <c r="H62" s="204"/>
      <c r="I62" s="204"/>
      <c r="J62" s="204"/>
      <c r="K62" s="205"/>
      <c r="L62" s="204"/>
      <c r="M62" s="204"/>
      <c r="N62" s="204"/>
      <c r="O62" s="205"/>
      <c r="P62" s="204"/>
      <c r="Q62" s="204"/>
      <c r="R62" s="204"/>
    </row>
    <row r="63" spans="1:18" ht="15" customHeight="1" x14ac:dyDescent="0.25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181">
        <f t="shared" si="0"/>
        <v>0</v>
      </c>
      <c r="G63" s="208"/>
      <c r="H63" s="209"/>
      <c r="I63" s="209"/>
      <c r="J63" s="209"/>
      <c r="K63" s="211"/>
      <c r="L63" s="209"/>
      <c r="M63" s="209"/>
      <c r="N63" s="209"/>
      <c r="O63" s="211"/>
      <c r="P63" s="209"/>
      <c r="Q63" s="209"/>
      <c r="R63" s="209"/>
    </row>
    <row r="64" spans="1:18" ht="15" customHeight="1" x14ac:dyDescent="0.25">
      <c r="A64" s="5" t="s">
        <v>502</v>
      </c>
      <c r="B64" s="6" t="s">
        <v>691</v>
      </c>
      <c r="C64" s="88">
        <v>0</v>
      </c>
      <c r="D64" s="88">
        <v>0</v>
      </c>
      <c r="E64" s="88">
        <v>0</v>
      </c>
      <c r="F64" s="181">
        <f t="shared" si="0"/>
        <v>0</v>
      </c>
      <c r="G64" s="208"/>
      <c r="H64" s="209"/>
      <c r="I64" s="209"/>
      <c r="J64" s="209"/>
      <c r="K64" s="211"/>
      <c r="L64" s="209"/>
      <c r="M64" s="209"/>
      <c r="N64" s="209"/>
      <c r="O64" s="211"/>
      <c r="P64" s="209"/>
      <c r="Q64" s="209"/>
      <c r="R64" s="209"/>
    </row>
    <row r="65" spans="1:18" ht="15" customHeight="1" x14ac:dyDescent="0.25">
      <c r="A65" s="13" t="s">
        <v>503</v>
      </c>
      <c r="B65" s="6" t="s">
        <v>692</v>
      </c>
      <c r="C65" s="88">
        <v>0</v>
      </c>
      <c r="D65" s="88">
        <v>0</v>
      </c>
      <c r="E65" s="88">
        <v>0</v>
      </c>
      <c r="F65" s="181">
        <f t="shared" si="0"/>
        <v>0</v>
      </c>
      <c r="G65" s="208"/>
      <c r="H65" s="209"/>
      <c r="I65" s="209"/>
      <c r="J65" s="209"/>
      <c r="K65" s="211"/>
      <c r="L65" s="209"/>
      <c r="M65" s="209"/>
      <c r="N65" s="209"/>
      <c r="O65" s="211"/>
      <c r="P65" s="209"/>
      <c r="Q65" s="209"/>
      <c r="R65" s="209"/>
    </row>
    <row r="66" spans="1:18" s="90" customFormat="1" ht="15" customHeight="1" x14ac:dyDescent="0.25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156">
        <f t="shared" si="0"/>
        <v>0</v>
      </c>
      <c r="G66" s="203"/>
      <c r="H66" s="204"/>
      <c r="I66" s="204"/>
      <c r="J66" s="204"/>
      <c r="K66" s="205"/>
      <c r="L66" s="204"/>
      <c r="M66" s="204"/>
      <c r="N66" s="204"/>
      <c r="O66" s="205"/>
      <c r="P66" s="204"/>
      <c r="Q66" s="204"/>
      <c r="R66" s="204"/>
    </row>
    <row r="67" spans="1:18" s="90" customFormat="1" ht="15" customHeight="1" x14ac:dyDescent="0.25">
      <c r="A67" s="145" t="s">
        <v>43</v>
      </c>
      <c r="B67" s="146"/>
      <c r="C67" s="147">
        <f>SUM(C56+C62+C66)</f>
        <v>2590963</v>
      </c>
      <c r="D67" s="147">
        <f t="shared" ref="D67:F67" si="2">SUM(D56+D62+D66)</f>
        <v>0</v>
      </c>
      <c r="E67" s="147">
        <f t="shared" si="2"/>
        <v>0</v>
      </c>
      <c r="F67" s="182">
        <f t="shared" si="2"/>
        <v>2590963</v>
      </c>
      <c r="G67" s="203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</row>
    <row r="68" spans="1:18" s="90" customFormat="1" ht="15.75" x14ac:dyDescent="0.25">
      <c r="A68" s="148" t="s">
        <v>522</v>
      </c>
      <c r="B68" s="137" t="s">
        <v>343</v>
      </c>
      <c r="C68" s="149">
        <f>C20+C34+C45+C49+C56+C62+C66</f>
        <v>22761372</v>
      </c>
      <c r="D68" s="149">
        <f>D20+D34+D45+D49+D56+D62+D66</f>
        <v>0</v>
      </c>
      <c r="E68" s="149">
        <f>E20+E34+E45+E49+E56+E62+E66</f>
        <v>0</v>
      </c>
      <c r="F68" s="183">
        <f t="shared" si="0"/>
        <v>22761372</v>
      </c>
      <c r="G68" s="192"/>
      <c r="H68" s="193"/>
      <c r="I68" s="193"/>
      <c r="J68" s="193"/>
      <c r="K68" s="194"/>
      <c r="L68" s="193"/>
      <c r="M68" s="193"/>
      <c r="N68" s="193"/>
      <c r="O68" s="194"/>
      <c r="P68" s="193"/>
      <c r="Q68" s="193"/>
      <c r="R68" s="193"/>
    </row>
    <row r="69" spans="1:18" s="90" customFormat="1" ht="15.75" x14ac:dyDescent="0.25">
      <c r="A69" s="150" t="s">
        <v>44</v>
      </c>
      <c r="B69" s="151"/>
      <c r="C69" s="152">
        <f>C50-'2. melléklet'!C76</f>
        <v>-18858972</v>
      </c>
      <c r="D69" s="152">
        <f>D50-'2. melléklet'!D76</f>
        <v>0</v>
      </c>
      <c r="E69" s="152">
        <f>E50-'2. melléklet'!E76</f>
        <v>-13000</v>
      </c>
      <c r="F69" s="184">
        <f>F50-'2. melléklet'!F76</f>
        <v>-18871972</v>
      </c>
      <c r="G69" s="203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</row>
    <row r="70" spans="1:18" s="90" customFormat="1" ht="15.75" x14ac:dyDescent="0.25">
      <c r="A70" s="150" t="s">
        <v>45</v>
      </c>
      <c r="B70" s="151"/>
      <c r="C70" s="152">
        <f>C67-'2. melléklet'!C100</f>
        <v>2514963</v>
      </c>
      <c r="D70" s="152">
        <f>D67-'2. melléklet'!D100</f>
        <v>0</v>
      </c>
      <c r="E70" s="152">
        <f>E67-'2. melléklet'!E100</f>
        <v>0</v>
      </c>
      <c r="F70" s="184">
        <f>F67-'2. melléklet'!F100</f>
        <v>2514963</v>
      </c>
      <c r="G70" s="203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</row>
    <row r="71" spans="1:18" x14ac:dyDescent="0.25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181">
        <f t="shared" si="0"/>
        <v>0</v>
      </c>
      <c r="G71" s="208"/>
      <c r="H71" s="209"/>
      <c r="I71" s="209"/>
      <c r="J71" s="209"/>
      <c r="K71" s="211"/>
      <c r="L71" s="209"/>
      <c r="M71" s="209"/>
      <c r="N71" s="209"/>
      <c r="O71" s="211"/>
      <c r="P71" s="209"/>
      <c r="Q71" s="209"/>
      <c r="R71" s="209"/>
    </row>
    <row r="72" spans="1:18" x14ac:dyDescent="0.25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181">
        <f t="shared" si="0"/>
        <v>0</v>
      </c>
      <c r="G72" s="208"/>
      <c r="H72" s="209"/>
      <c r="I72" s="209"/>
      <c r="J72" s="209"/>
      <c r="K72" s="211"/>
      <c r="L72" s="209"/>
      <c r="M72" s="209"/>
      <c r="N72" s="209"/>
      <c r="O72" s="211"/>
      <c r="P72" s="209"/>
      <c r="Q72" s="209"/>
      <c r="R72" s="209"/>
    </row>
    <row r="73" spans="1:18" x14ac:dyDescent="0.25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181">
        <f t="shared" ref="F73:F98" si="3">SUM(C73:E73)</f>
        <v>0</v>
      </c>
      <c r="G73" s="208"/>
      <c r="H73" s="209"/>
      <c r="I73" s="209"/>
      <c r="J73" s="209"/>
      <c r="K73" s="211"/>
      <c r="L73" s="209"/>
      <c r="M73" s="209"/>
      <c r="N73" s="209"/>
      <c r="O73" s="211"/>
      <c r="P73" s="209"/>
      <c r="Q73" s="209"/>
      <c r="R73" s="209"/>
    </row>
    <row r="74" spans="1:18" s="90" customFormat="1" x14ac:dyDescent="0.25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156">
        <f t="shared" si="3"/>
        <v>0</v>
      </c>
      <c r="G74" s="203"/>
      <c r="H74" s="204"/>
      <c r="I74" s="204"/>
      <c r="J74" s="204"/>
      <c r="K74" s="205"/>
      <c r="L74" s="204"/>
      <c r="M74" s="204"/>
      <c r="N74" s="204"/>
      <c r="O74" s="205"/>
      <c r="P74" s="204"/>
      <c r="Q74" s="204"/>
      <c r="R74" s="204"/>
    </row>
    <row r="75" spans="1:18" x14ac:dyDescent="0.25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181">
        <f t="shared" si="3"/>
        <v>0</v>
      </c>
      <c r="G75" s="208"/>
      <c r="H75" s="209"/>
      <c r="I75" s="209"/>
      <c r="J75" s="209"/>
      <c r="K75" s="211"/>
      <c r="L75" s="209"/>
      <c r="M75" s="209"/>
      <c r="N75" s="209"/>
      <c r="O75" s="211"/>
      <c r="P75" s="209"/>
      <c r="Q75" s="209"/>
      <c r="R75" s="209"/>
    </row>
    <row r="76" spans="1:18" x14ac:dyDescent="0.25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181">
        <f t="shared" si="3"/>
        <v>0</v>
      </c>
      <c r="G76" s="208"/>
      <c r="H76" s="209"/>
      <c r="I76" s="209"/>
      <c r="J76" s="209"/>
      <c r="K76" s="211"/>
      <c r="L76" s="209"/>
      <c r="M76" s="209"/>
      <c r="N76" s="209"/>
      <c r="O76" s="211"/>
      <c r="P76" s="209"/>
      <c r="Q76" s="209"/>
      <c r="R76" s="209"/>
    </row>
    <row r="77" spans="1:18" x14ac:dyDescent="0.25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181">
        <f t="shared" si="3"/>
        <v>0</v>
      </c>
      <c r="G77" s="208"/>
      <c r="H77" s="209"/>
      <c r="I77" s="209"/>
      <c r="J77" s="209"/>
      <c r="K77" s="211"/>
      <c r="L77" s="209"/>
      <c r="M77" s="209"/>
      <c r="N77" s="209"/>
      <c r="O77" s="211"/>
      <c r="P77" s="209"/>
      <c r="Q77" s="209"/>
      <c r="R77" s="209"/>
    </row>
    <row r="78" spans="1:18" x14ac:dyDescent="0.25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181">
        <f t="shared" si="3"/>
        <v>0</v>
      </c>
      <c r="G78" s="208"/>
      <c r="H78" s="209"/>
      <c r="I78" s="209"/>
      <c r="J78" s="209"/>
      <c r="K78" s="211"/>
      <c r="L78" s="209"/>
      <c r="M78" s="209"/>
      <c r="N78" s="209"/>
      <c r="O78" s="211"/>
      <c r="P78" s="209"/>
      <c r="Q78" s="209"/>
      <c r="R78" s="209"/>
    </row>
    <row r="79" spans="1:18" s="90" customFormat="1" x14ac:dyDescent="0.25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156">
        <f t="shared" si="3"/>
        <v>0</v>
      </c>
      <c r="G79" s="203"/>
      <c r="H79" s="204"/>
      <c r="I79" s="204"/>
      <c r="J79" s="204"/>
      <c r="K79" s="205"/>
      <c r="L79" s="204"/>
      <c r="M79" s="204"/>
      <c r="N79" s="204"/>
      <c r="O79" s="205"/>
      <c r="P79" s="204"/>
      <c r="Q79" s="204"/>
      <c r="R79" s="204"/>
    </row>
    <row r="80" spans="1:18" x14ac:dyDescent="0.25">
      <c r="A80" s="5" t="s">
        <v>633</v>
      </c>
      <c r="B80" s="5" t="s">
        <v>356</v>
      </c>
      <c r="C80" s="88">
        <v>17045665</v>
      </c>
      <c r="D80" s="88">
        <v>0</v>
      </c>
      <c r="E80" s="88">
        <v>0</v>
      </c>
      <c r="F80" s="181">
        <f t="shared" si="3"/>
        <v>17045665</v>
      </c>
      <c r="G80" s="208"/>
      <c r="H80" s="209"/>
      <c r="I80" s="209"/>
      <c r="J80" s="209"/>
      <c r="K80" s="210"/>
      <c r="L80" s="209"/>
      <c r="M80" s="209"/>
      <c r="N80" s="209"/>
      <c r="O80" s="211"/>
      <c r="P80" s="209"/>
      <c r="Q80" s="209"/>
      <c r="R80" s="209"/>
    </row>
    <row r="81" spans="1:18" x14ac:dyDescent="0.25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181">
        <f t="shared" si="3"/>
        <v>0</v>
      </c>
      <c r="G81" s="208"/>
      <c r="H81" s="209"/>
      <c r="I81" s="209"/>
      <c r="J81" s="209"/>
      <c r="K81" s="211"/>
      <c r="L81" s="209"/>
      <c r="M81" s="209"/>
      <c r="N81" s="209"/>
      <c r="O81" s="211"/>
      <c r="P81" s="209"/>
      <c r="Q81" s="209"/>
      <c r="R81" s="209"/>
    </row>
    <row r="82" spans="1:18" x14ac:dyDescent="0.25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181">
        <f t="shared" si="3"/>
        <v>0</v>
      </c>
      <c r="G82" s="208"/>
      <c r="H82" s="209"/>
      <c r="I82" s="209"/>
      <c r="J82" s="209"/>
      <c r="K82" s="211"/>
      <c r="L82" s="209"/>
      <c r="M82" s="209"/>
      <c r="N82" s="209"/>
      <c r="O82" s="211"/>
      <c r="P82" s="209"/>
      <c r="Q82" s="209"/>
      <c r="R82" s="209"/>
    </row>
    <row r="83" spans="1:18" x14ac:dyDescent="0.25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181">
        <f t="shared" si="3"/>
        <v>0</v>
      </c>
      <c r="G83" s="208"/>
      <c r="H83" s="209"/>
      <c r="I83" s="209"/>
      <c r="J83" s="209"/>
      <c r="K83" s="211"/>
      <c r="L83" s="209"/>
      <c r="M83" s="209"/>
      <c r="N83" s="209"/>
      <c r="O83" s="211"/>
      <c r="P83" s="209"/>
      <c r="Q83" s="209"/>
      <c r="R83" s="209"/>
    </row>
    <row r="84" spans="1:18" s="90" customFormat="1" x14ac:dyDescent="0.25">
      <c r="A84" s="7" t="s">
        <v>526</v>
      </c>
      <c r="B84" s="7" t="s">
        <v>358</v>
      </c>
      <c r="C84" s="91">
        <f>SUM(C80:C83)</f>
        <v>17045665</v>
      </c>
      <c r="D84" s="91">
        <f>SUM(D80:D83)</f>
        <v>0</v>
      </c>
      <c r="E84" s="91">
        <f>SUM(E80:E83)</f>
        <v>0</v>
      </c>
      <c r="F84" s="156">
        <f t="shared" si="3"/>
        <v>17045665</v>
      </c>
      <c r="G84" s="203"/>
      <c r="H84" s="204"/>
      <c r="I84" s="204"/>
      <c r="J84" s="204"/>
      <c r="K84" s="205"/>
      <c r="L84" s="204"/>
      <c r="M84" s="204"/>
      <c r="N84" s="204"/>
      <c r="O84" s="205"/>
      <c r="P84" s="204"/>
      <c r="Q84" s="204"/>
      <c r="R84" s="204"/>
    </row>
    <row r="85" spans="1:18" s="90" customFormat="1" x14ac:dyDescent="0.25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156">
        <f t="shared" si="3"/>
        <v>0</v>
      </c>
      <c r="G85" s="203"/>
      <c r="H85" s="204"/>
      <c r="I85" s="204"/>
      <c r="J85" s="204"/>
      <c r="K85" s="205"/>
      <c r="L85" s="204"/>
      <c r="M85" s="204"/>
      <c r="N85" s="204"/>
      <c r="O85" s="205"/>
      <c r="P85" s="204"/>
      <c r="Q85" s="204"/>
      <c r="R85" s="204"/>
    </row>
    <row r="86" spans="1:18" s="90" customFormat="1" x14ac:dyDescent="0.25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156">
        <f t="shared" si="3"/>
        <v>0</v>
      </c>
      <c r="G86" s="203"/>
      <c r="H86" s="204"/>
      <c r="I86" s="204"/>
      <c r="J86" s="204"/>
      <c r="K86" s="205"/>
      <c r="L86" s="204"/>
      <c r="M86" s="204"/>
      <c r="N86" s="204"/>
      <c r="O86" s="205"/>
      <c r="P86" s="204"/>
      <c r="Q86" s="204"/>
      <c r="R86" s="204"/>
    </row>
    <row r="87" spans="1:18" s="90" customFormat="1" x14ac:dyDescent="0.25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156">
        <f t="shared" si="3"/>
        <v>0</v>
      </c>
      <c r="G87" s="203"/>
      <c r="H87" s="204"/>
      <c r="I87" s="204"/>
      <c r="J87" s="204"/>
      <c r="K87" s="205"/>
      <c r="L87" s="204"/>
      <c r="M87" s="204"/>
      <c r="N87" s="204"/>
      <c r="O87" s="205"/>
      <c r="P87" s="204"/>
      <c r="Q87" s="204"/>
      <c r="R87" s="204"/>
    </row>
    <row r="88" spans="1:18" s="90" customFormat="1" x14ac:dyDescent="0.25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156">
        <f t="shared" si="3"/>
        <v>0</v>
      </c>
      <c r="G88" s="203"/>
      <c r="H88" s="204"/>
      <c r="I88" s="204"/>
      <c r="J88" s="204"/>
      <c r="K88" s="205"/>
      <c r="L88" s="204"/>
      <c r="M88" s="204"/>
      <c r="N88" s="204"/>
      <c r="O88" s="205"/>
      <c r="P88" s="204"/>
      <c r="Q88" s="204"/>
      <c r="R88" s="204"/>
    </row>
    <row r="89" spans="1:18" s="90" customFormat="1" x14ac:dyDescent="0.25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156">
        <f t="shared" si="3"/>
        <v>0</v>
      </c>
      <c r="G89" s="203"/>
      <c r="H89" s="204"/>
      <c r="I89" s="204"/>
      <c r="J89" s="204"/>
      <c r="K89" s="205"/>
      <c r="L89" s="204"/>
      <c r="M89" s="204"/>
      <c r="N89" s="204"/>
      <c r="O89" s="205"/>
      <c r="P89" s="204"/>
      <c r="Q89" s="204"/>
      <c r="R89" s="204"/>
    </row>
    <row r="90" spans="1:18" s="90" customFormat="1" ht="15.75" x14ac:dyDescent="0.25">
      <c r="A90" s="43" t="s">
        <v>527</v>
      </c>
      <c r="B90" s="36" t="s">
        <v>369</v>
      </c>
      <c r="C90" s="120">
        <f>C74+C79+C84+C85+C87+C86+C88+C89</f>
        <v>17045665</v>
      </c>
      <c r="D90" s="120">
        <f>D74+D79+D84+D85+D87+D86+D88+D89</f>
        <v>0</v>
      </c>
      <c r="E90" s="120">
        <f>E74+E79+E84+E85+E87+E86+E88+E89</f>
        <v>0</v>
      </c>
      <c r="F90" s="157">
        <f t="shared" si="3"/>
        <v>17045665</v>
      </c>
      <c r="G90" s="192"/>
      <c r="H90" s="193"/>
      <c r="I90" s="193"/>
      <c r="J90" s="193"/>
      <c r="K90" s="194"/>
      <c r="L90" s="193"/>
      <c r="M90" s="193"/>
      <c r="N90" s="193"/>
      <c r="O90" s="194"/>
      <c r="P90" s="193"/>
      <c r="Q90" s="193"/>
      <c r="R90" s="193"/>
    </row>
    <row r="91" spans="1:18" x14ac:dyDescent="0.25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181">
        <f t="shared" si="3"/>
        <v>0</v>
      </c>
      <c r="G91" s="208"/>
      <c r="H91" s="209"/>
      <c r="I91" s="209"/>
      <c r="J91" s="209"/>
      <c r="K91" s="211"/>
      <c r="L91" s="209"/>
      <c r="M91" s="209"/>
      <c r="N91" s="209"/>
      <c r="O91" s="211"/>
      <c r="P91" s="209"/>
      <c r="Q91" s="209"/>
      <c r="R91" s="209"/>
    </row>
    <row r="92" spans="1:18" x14ac:dyDescent="0.25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181">
        <f t="shared" si="3"/>
        <v>0</v>
      </c>
      <c r="G92" s="208"/>
      <c r="H92" s="209"/>
      <c r="I92" s="209"/>
      <c r="J92" s="209"/>
      <c r="K92" s="211"/>
      <c r="L92" s="209"/>
      <c r="M92" s="209"/>
      <c r="N92" s="209"/>
      <c r="O92" s="211"/>
      <c r="P92" s="209"/>
      <c r="Q92" s="209"/>
      <c r="R92" s="209"/>
    </row>
    <row r="93" spans="1:18" x14ac:dyDescent="0.25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181">
        <f t="shared" si="3"/>
        <v>0</v>
      </c>
      <c r="G93" s="208"/>
      <c r="H93" s="209"/>
      <c r="I93" s="209"/>
      <c r="J93" s="209"/>
      <c r="K93" s="211"/>
      <c r="L93" s="209"/>
      <c r="M93" s="209"/>
      <c r="N93" s="209"/>
      <c r="O93" s="211"/>
      <c r="P93" s="209"/>
      <c r="Q93" s="209"/>
      <c r="R93" s="209"/>
    </row>
    <row r="94" spans="1:18" x14ac:dyDescent="0.25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181">
        <f t="shared" si="3"/>
        <v>0</v>
      </c>
      <c r="G94" s="208"/>
      <c r="H94" s="209"/>
      <c r="I94" s="209"/>
      <c r="J94" s="209"/>
      <c r="K94" s="211"/>
      <c r="L94" s="209"/>
      <c r="M94" s="209"/>
      <c r="N94" s="209"/>
      <c r="O94" s="211"/>
      <c r="P94" s="209"/>
      <c r="Q94" s="209"/>
      <c r="R94" s="209"/>
    </row>
    <row r="95" spans="1:18" s="90" customFormat="1" x14ac:dyDescent="0.25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156">
        <f t="shared" si="3"/>
        <v>0</v>
      </c>
      <c r="G95" s="203"/>
      <c r="H95" s="204"/>
      <c r="I95" s="204"/>
      <c r="J95" s="204"/>
      <c r="K95" s="205"/>
      <c r="L95" s="204"/>
      <c r="M95" s="204"/>
      <c r="N95" s="204"/>
      <c r="O95" s="205"/>
      <c r="P95" s="204"/>
      <c r="Q95" s="204"/>
      <c r="R95" s="204"/>
    </row>
    <row r="96" spans="1:18" s="90" customFormat="1" x14ac:dyDescent="0.25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156">
        <f t="shared" si="3"/>
        <v>0</v>
      </c>
      <c r="G96" s="203"/>
      <c r="H96" s="204"/>
      <c r="I96" s="204"/>
      <c r="J96" s="204"/>
      <c r="K96" s="205"/>
      <c r="L96" s="204"/>
      <c r="M96" s="204"/>
      <c r="N96" s="204"/>
      <c r="O96" s="205"/>
      <c r="P96" s="204"/>
      <c r="Q96" s="204"/>
      <c r="R96" s="204"/>
    </row>
    <row r="97" spans="1:18" s="90" customFormat="1" ht="15.75" x14ac:dyDescent="0.25">
      <c r="A97" s="140" t="s">
        <v>529</v>
      </c>
      <c r="B97" s="141" t="s">
        <v>380</v>
      </c>
      <c r="C97" s="149">
        <f>C90+C95+C96</f>
        <v>17045665</v>
      </c>
      <c r="D97" s="149">
        <f>D90+D95+D96</f>
        <v>0</v>
      </c>
      <c r="E97" s="149">
        <f>E90+E95+E96</f>
        <v>0</v>
      </c>
      <c r="F97" s="183">
        <f t="shared" si="3"/>
        <v>17045665</v>
      </c>
      <c r="G97" s="192"/>
      <c r="H97" s="193"/>
      <c r="I97" s="193"/>
      <c r="J97" s="193"/>
      <c r="K97" s="194"/>
      <c r="L97" s="193"/>
      <c r="M97" s="193"/>
      <c r="N97" s="193"/>
      <c r="O97" s="194"/>
      <c r="P97" s="193"/>
      <c r="Q97" s="193"/>
      <c r="R97" s="193"/>
    </row>
    <row r="98" spans="1:18" s="90" customFormat="1" ht="17.25" x14ac:dyDescent="0.3">
      <c r="A98" s="143" t="s">
        <v>511</v>
      </c>
      <c r="B98" s="143"/>
      <c r="C98" s="144">
        <f>C68+C97</f>
        <v>39807037</v>
      </c>
      <c r="D98" s="144">
        <f>D68+D97</f>
        <v>0</v>
      </c>
      <c r="E98" s="144">
        <f>E68+E97</f>
        <v>0</v>
      </c>
      <c r="F98" s="185">
        <f t="shared" si="3"/>
        <v>39807037</v>
      </c>
      <c r="G98" s="201"/>
      <c r="H98" s="202"/>
      <c r="I98" s="202"/>
      <c r="J98" s="212"/>
      <c r="K98" s="207"/>
      <c r="L98" s="202"/>
      <c r="M98" s="202"/>
      <c r="N98" s="212"/>
      <c r="O98" s="207"/>
      <c r="P98" s="202"/>
      <c r="Q98" s="202"/>
      <c r="R98" s="212"/>
    </row>
    <row r="99" spans="1:18" x14ac:dyDescent="0.25">
      <c r="G99" s="79"/>
      <c r="H99" s="79"/>
      <c r="I99" s="79"/>
      <c r="J99" s="79"/>
      <c r="K99" s="213"/>
      <c r="L99" s="79"/>
      <c r="M99" s="79"/>
      <c r="N99" s="79"/>
      <c r="O99" s="79"/>
      <c r="P99" s="79"/>
      <c r="Q99" s="79"/>
      <c r="R99" s="79"/>
    </row>
    <row r="100" spans="1:18" x14ac:dyDescent="0.25"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</row>
    <row r="101" spans="1:18" x14ac:dyDescent="0.25"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ignoredErrors>
    <ignoredError sqref="C32:E32" formulaRange="1"/>
    <ignoredError sqref="F50 F6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4"/>
  <sheetViews>
    <sheetView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2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26" t="s">
        <v>699</v>
      </c>
      <c r="B1" s="226"/>
      <c r="C1" s="226"/>
      <c r="D1" s="226"/>
      <c r="E1" s="226"/>
    </row>
    <row r="3" spans="1:5" ht="21.75" customHeight="1" x14ac:dyDescent="0.25">
      <c r="A3" s="218" t="s">
        <v>695</v>
      </c>
      <c r="B3" s="225"/>
      <c r="C3" s="225"/>
      <c r="D3" s="225"/>
      <c r="E3" s="225"/>
    </row>
    <row r="4" spans="1:5" ht="26.25" customHeight="1" x14ac:dyDescent="0.25">
      <c r="A4" s="221" t="s">
        <v>679</v>
      </c>
      <c r="B4" s="219"/>
      <c r="C4" s="219"/>
      <c r="D4" s="219"/>
      <c r="E4" s="219"/>
    </row>
    <row r="6" spans="1:5" ht="30" x14ac:dyDescent="0.3">
      <c r="A6" s="2" t="s">
        <v>83</v>
      </c>
      <c r="B6" s="3" t="s">
        <v>84</v>
      </c>
      <c r="C6" s="101" t="s">
        <v>1</v>
      </c>
      <c r="D6" s="102" t="s">
        <v>3</v>
      </c>
    </row>
    <row r="7" spans="1:5" x14ac:dyDescent="0.25">
      <c r="A7" s="26"/>
      <c r="B7" s="26"/>
      <c r="C7" s="88"/>
      <c r="D7" s="88"/>
    </row>
    <row r="8" spans="1:5" x14ac:dyDescent="0.25">
      <c r="A8" s="26"/>
      <c r="B8" s="26"/>
      <c r="C8" s="88"/>
      <c r="D8" s="88"/>
    </row>
    <row r="9" spans="1:5" x14ac:dyDescent="0.25">
      <c r="A9" s="26"/>
      <c r="B9" s="26"/>
      <c r="C9" s="88"/>
      <c r="D9" s="88"/>
    </row>
    <row r="10" spans="1:5" x14ac:dyDescent="0.25">
      <c r="A10" s="26"/>
      <c r="B10" s="26"/>
      <c r="C10" s="88"/>
      <c r="D10" s="88"/>
    </row>
    <row r="11" spans="1:5" x14ac:dyDescent="0.25">
      <c r="A11" s="13" t="s">
        <v>186</v>
      </c>
      <c r="B11" s="6" t="s">
        <v>187</v>
      </c>
      <c r="C11" s="88"/>
      <c r="D11" s="88"/>
    </row>
    <row r="12" spans="1:5" x14ac:dyDescent="0.25">
      <c r="A12" s="13"/>
      <c r="B12" s="6"/>
      <c r="C12" s="88"/>
      <c r="D12" s="88"/>
    </row>
    <row r="13" spans="1:5" x14ac:dyDescent="0.25">
      <c r="A13" s="13"/>
      <c r="B13" s="6"/>
      <c r="C13" s="88"/>
      <c r="D13" s="88"/>
    </row>
    <row r="14" spans="1:5" x14ac:dyDescent="0.25">
      <c r="A14" s="13"/>
      <c r="B14" s="6"/>
      <c r="C14" s="88"/>
      <c r="D14" s="88"/>
    </row>
    <row r="15" spans="1:5" x14ac:dyDescent="0.25">
      <c r="A15" s="13"/>
      <c r="B15" s="6"/>
      <c r="C15" s="88"/>
      <c r="D15" s="88"/>
    </row>
    <row r="16" spans="1:5" x14ac:dyDescent="0.25">
      <c r="A16" s="13" t="s">
        <v>423</v>
      </c>
      <c r="B16" s="6" t="s">
        <v>188</v>
      </c>
      <c r="C16" s="88">
        <v>0</v>
      </c>
      <c r="D16" s="88">
        <v>0</v>
      </c>
    </row>
    <row r="17" spans="1:5" x14ac:dyDescent="0.25">
      <c r="A17" s="13"/>
      <c r="B17" s="6"/>
      <c r="C17" s="88"/>
      <c r="D17" s="88"/>
    </row>
    <row r="18" spans="1:5" x14ac:dyDescent="0.25">
      <c r="A18" s="13"/>
      <c r="B18" s="6"/>
      <c r="C18" s="88"/>
      <c r="D18" s="88"/>
    </row>
    <row r="19" spans="1:5" x14ac:dyDescent="0.25">
      <c r="A19" s="13"/>
      <c r="B19" s="6"/>
      <c r="C19" s="88"/>
      <c r="D19" s="88"/>
    </row>
    <row r="20" spans="1:5" x14ac:dyDescent="0.25">
      <c r="A20" s="13"/>
      <c r="B20" s="6"/>
      <c r="C20" s="88"/>
      <c r="D20" s="88"/>
    </row>
    <row r="21" spans="1:5" x14ac:dyDescent="0.25">
      <c r="A21" s="5" t="s">
        <v>189</v>
      </c>
      <c r="B21" s="6" t="s">
        <v>190</v>
      </c>
      <c r="C21" s="88"/>
      <c r="D21" s="133">
        <v>0</v>
      </c>
    </row>
    <row r="22" spans="1:5" x14ac:dyDescent="0.25">
      <c r="A22" s="5" t="s">
        <v>671</v>
      </c>
      <c r="B22" s="6"/>
      <c r="C22" s="88">
        <v>0</v>
      </c>
      <c r="D22" s="88">
        <f>SUM(C22)</f>
        <v>0</v>
      </c>
    </row>
    <row r="23" spans="1:5" x14ac:dyDescent="0.25">
      <c r="A23" s="5" t="s">
        <v>670</v>
      </c>
      <c r="B23" s="6"/>
      <c r="C23" s="88">
        <v>0</v>
      </c>
      <c r="D23" s="88">
        <f>SUM(C23)</f>
        <v>0</v>
      </c>
      <c r="E23" s="131"/>
    </row>
    <row r="24" spans="1:5" x14ac:dyDescent="0.25">
      <c r="A24" s="5" t="s">
        <v>672</v>
      </c>
      <c r="B24" s="6"/>
      <c r="C24" s="88">
        <v>0</v>
      </c>
      <c r="D24" s="88">
        <f>SUM(C24)</f>
        <v>0</v>
      </c>
    </row>
    <row r="25" spans="1:5" x14ac:dyDescent="0.25">
      <c r="A25" s="13" t="s">
        <v>191</v>
      </c>
      <c r="B25" s="6" t="s">
        <v>192</v>
      </c>
      <c r="C25" s="119">
        <v>60000</v>
      </c>
      <c r="D25" s="133">
        <v>60000</v>
      </c>
    </row>
    <row r="26" spans="1:5" x14ac:dyDescent="0.25">
      <c r="B26" s="6"/>
      <c r="C26" s="88"/>
      <c r="D26" s="88"/>
    </row>
    <row r="27" spans="1:5" x14ac:dyDescent="0.25">
      <c r="A27" s="13"/>
      <c r="B27" s="6"/>
      <c r="C27" s="88"/>
      <c r="D27" s="88"/>
    </row>
    <row r="28" spans="1:5" x14ac:dyDescent="0.25">
      <c r="A28" s="13" t="s">
        <v>193</v>
      </c>
      <c r="B28" s="6" t="s">
        <v>194</v>
      </c>
      <c r="C28" s="88"/>
      <c r="D28" s="88"/>
    </row>
    <row r="29" spans="1:5" x14ac:dyDescent="0.25">
      <c r="A29" s="13"/>
      <c r="B29" s="6"/>
      <c r="C29" s="88"/>
      <c r="D29" s="88"/>
    </row>
    <row r="30" spans="1:5" x14ac:dyDescent="0.25">
      <c r="A30" s="13"/>
      <c r="B30" s="6"/>
      <c r="C30" s="88"/>
      <c r="D30" s="88"/>
    </row>
    <row r="31" spans="1:5" x14ac:dyDescent="0.25">
      <c r="A31" s="5" t="s">
        <v>195</v>
      </c>
      <c r="B31" s="6" t="s">
        <v>196</v>
      </c>
      <c r="C31" s="88"/>
      <c r="D31" s="88"/>
    </row>
    <row r="32" spans="1:5" x14ac:dyDescent="0.25">
      <c r="A32" s="5" t="s">
        <v>197</v>
      </c>
      <c r="B32" s="6" t="s">
        <v>198</v>
      </c>
      <c r="C32" s="119">
        <v>16000</v>
      </c>
      <c r="D32" s="109">
        <f>SUM(C32)</f>
        <v>16000</v>
      </c>
    </row>
    <row r="33" spans="1:5" s="90" customFormat="1" ht="15.75" x14ac:dyDescent="0.25">
      <c r="A33" s="20" t="s">
        <v>424</v>
      </c>
      <c r="B33" s="9" t="s">
        <v>199</v>
      </c>
      <c r="C33" s="129">
        <f>SUM(C16+C21+C25+C28+C31+C32)</f>
        <v>76000</v>
      </c>
      <c r="D33" s="129">
        <f>SUM(D16+D21+D25+D32)</f>
        <v>76000</v>
      </c>
    </row>
    <row r="34" spans="1:5" ht="15.75" x14ac:dyDescent="0.25">
      <c r="A34" s="24"/>
      <c r="B34" s="8"/>
      <c r="C34" s="88"/>
      <c r="D34" s="88"/>
    </row>
    <row r="35" spans="1:5" x14ac:dyDescent="0.25">
      <c r="A35" s="5" t="s">
        <v>673</v>
      </c>
      <c r="B35" s="8"/>
      <c r="C35" s="88">
        <v>0</v>
      </c>
      <c r="D35" s="88">
        <f>SUM(C35)</f>
        <v>0</v>
      </c>
    </row>
    <row r="36" spans="1:5" x14ac:dyDescent="0.25">
      <c r="A36" s="5" t="s">
        <v>674</v>
      </c>
      <c r="B36" s="8"/>
      <c r="C36" s="88">
        <v>0</v>
      </c>
      <c r="D36" s="88">
        <f>SUM(C36)</f>
        <v>0</v>
      </c>
    </row>
    <row r="37" spans="1:5" x14ac:dyDescent="0.25">
      <c r="A37" s="5" t="s">
        <v>675</v>
      </c>
      <c r="B37" s="8"/>
      <c r="C37" s="88">
        <v>0</v>
      </c>
      <c r="D37" s="88">
        <f>SUM(C37)</f>
        <v>0</v>
      </c>
      <c r="E37" s="131"/>
    </row>
    <row r="38" spans="1:5" x14ac:dyDescent="0.25">
      <c r="A38" s="13" t="s">
        <v>200</v>
      </c>
      <c r="B38" s="6" t="s">
        <v>201</v>
      </c>
      <c r="C38" s="119">
        <v>0</v>
      </c>
      <c r="D38" s="109">
        <v>0</v>
      </c>
    </row>
    <row r="39" spans="1:5" x14ac:dyDescent="0.25">
      <c r="A39" s="13"/>
      <c r="B39" s="6"/>
      <c r="C39" s="88"/>
      <c r="D39" s="88"/>
    </row>
    <row r="40" spans="1:5" x14ac:dyDescent="0.25">
      <c r="A40" s="13"/>
      <c r="B40" s="6"/>
      <c r="C40" s="88"/>
      <c r="D40" s="88"/>
    </row>
    <row r="41" spans="1:5" x14ac:dyDescent="0.25">
      <c r="A41" s="13"/>
      <c r="B41" s="6"/>
      <c r="C41" s="88"/>
      <c r="D41" s="88"/>
    </row>
    <row r="42" spans="1:5" x14ac:dyDescent="0.25">
      <c r="A42" s="13"/>
      <c r="B42" s="6"/>
      <c r="C42" s="88"/>
      <c r="D42" s="88"/>
    </row>
    <row r="43" spans="1:5" x14ac:dyDescent="0.25">
      <c r="A43" s="13" t="s">
        <v>202</v>
      </c>
      <c r="B43" s="6" t="s">
        <v>203</v>
      </c>
      <c r="C43" s="88"/>
      <c r="D43" s="88"/>
    </row>
    <row r="44" spans="1:5" x14ac:dyDescent="0.25">
      <c r="A44" s="13"/>
      <c r="B44" s="6"/>
      <c r="C44" s="88"/>
      <c r="D44" s="88"/>
    </row>
    <row r="45" spans="1:5" x14ac:dyDescent="0.25">
      <c r="A45" s="13"/>
      <c r="B45" s="6"/>
      <c r="C45" s="88"/>
      <c r="D45" s="88"/>
    </row>
    <row r="46" spans="1:5" x14ac:dyDescent="0.25">
      <c r="A46" s="13"/>
      <c r="B46" s="6"/>
      <c r="C46" s="88"/>
      <c r="D46" s="88"/>
    </row>
    <row r="47" spans="1:5" x14ac:dyDescent="0.25">
      <c r="A47" s="13"/>
      <c r="B47" s="6"/>
      <c r="C47" s="88"/>
      <c r="D47" s="88"/>
    </row>
    <row r="48" spans="1:5" x14ac:dyDescent="0.25">
      <c r="A48" s="13" t="s">
        <v>204</v>
      </c>
      <c r="B48" s="6" t="s">
        <v>205</v>
      </c>
      <c r="C48" s="88">
        <v>0</v>
      </c>
      <c r="D48" s="133">
        <v>0</v>
      </c>
    </row>
    <row r="49" spans="1:5" x14ac:dyDescent="0.25">
      <c r="A49" s="13" t="s">
        <v>206</v>
      </c>
      <c r="B49" s="6" t="s">
        <v>207</v>
      </c>
      <c r="C49" s="88">
        <v>0</v>
      </c>
      <c r="D49" s="133">
        <v>0</v>
      </c>
    </row>
    <row r="50" spans="1:5" s="90" customFormat="1" ht="15.75" x14ac:dyDescent="0.25">
      <c r="A50" s="20" t="s">
        <v>425</v>
      </c>
      <c r="B50" s="9" t="s">
        <v>208</v>
      </c>
      <c r="C50" s="121">
        <f>SUM(C34:C49)</f>
        <v>0</v>
      </c>
      <c r="D50" s="121">
        <f>SUM(D35:D49)</f>
        <v>0</v>
      </c>
    </row>
    <row r="53" spans="1:5" x14ac:dyDescent="0.25">
      <c r="A53" s="93" t="s">
        <v>636</v>
      </c>
      <c r="B53" s="93" t="s">
        <v>653</v>
      </c>
      <c r="C53" s="93" t="s">
        <v>637</v>
      </c>
      <c r="D53" s="93" t="s">
        <v>638</v>
      </c>
      <c r="E53" s="125" t="s">
        <v>639</v>
      </c>
    </row>
    <row r="54" spans="1:5" x14ac:dyDescent="0.25">
      <c r="A54" s="103"/>
      <c r="B54" s="103"/>
      <c r="C54" s="127"/>
      <c r="D54" s="127"/>
      <c r="E54" s="123"/>
    </row>
    <row r="55" spans="1:5" x14ac:dyDescent="0.25">
      <c r="A55" s="103"/>
      <c r="B55" s="103"/>
      <c r="C55" s="127"/>
      <c r="D55" s="127"/>
      <c r="E55" s="123"/>
    </row>
    <row r="56" spans="1:5" x14ac:dyDescent="0.25">
      <c r="A56" s="103"/>
      <c r="B56" s="103"/>
      <c r="C56" s="127"/>
      <c r="D56" s="127"/>
      <c r="E56" s="123"/>
    </row>
    <row r="57" spans="1:5" x14ac:dyDescent="0.25">
      <c r="A57" s="103"/>
      <c r="B57" s="103"/>
      <c r="C57" s="127"/>
      <c r="D57" s="127"/>
      <c r="E57" s="123"/>
    </row>
    <row r="58" spans="1:5" x14ac:dyDescent="0.25">
      <c r="A58" s="13" t="s">
        <v>186</v>
      </c>
      <c r="B58" s="6" t="s">
        <v>187</v>
      </c>
      <c r="C58" s="127"/>
      <c r="D58" s="127"/>
      <c r="E58" s="123"/>
    </row>
    <row r="59" spans="1:5" x14ac:dyDescent="0.25">
      <c r="A59" s="13"/>
      <c r="B59" s="6"/>
      <c r="C59" s="127"/>
      <c r="D59" s="127"/>
      <c r="E59" s="123"/>
    </row>
    <row r="60" spans="1:5" x14ac:dyDescent="0.25">
      <c r="A60" s="13"/>
      <c r="B60" s="6"/>
      <c r="C60" s="127"/>
      <c r="D60" s="127"/>
      <c r="E60" s="123"/>
    </row>
    <row r="61" spans="1:5" x14ac:dyDescent="0.25">
      <c r="A61" s="13"/>
      <c r="B61" s="6"/>
      <c r="C61" s="127"/>
      <c r="D61" s="127"/>
      <c r="E61" s="123"/>
    </row>
    <row r="62" spans="1:5" x14ac:dyDescent="0.25">
      <c r="A62" s="13"/>
      <c r="B62" s="6"/>
      <c r="C62" s="127"/>
      <c r="D62" s="127"/>
      <c r="E62" s="123"/>
    </row>
    <row r="63" spans="1:5" x14ac:dyDescent="0.25">
      <c r="A63" s="13" t="s">
        <v>423</v>
      </c>
      <c r="B63" s="6" t="s">
        <v>188</v>
      </c>
      <c r="C63" s="127">
        <v>0</v>
      </c>
      <c r="D63" s="127"/>
      <c r="E63" s="123">
        <v>0</v>
      </c>
    </row>
    <row r="64" spans="1:5" x14ac:dyDescent="0.25">
      <c r="A64" s="13"/>
      <c r="B64" s="6"/>
      <c r="C64" s="127"/>
      <c r="D64" s="127"/>
      <c r="E64" s="123"/>
    </row>
    <row r="65" spans="1:5" x14ac:dyDescent="0.25">
      <c r="A65" s="13"/>
      <c r="B65" s="6"/>
      <c r="C65" s="127"/>
      <c r="D65" s="127"/>
      <c r="E65" s="123"/>
    </row>
    <row r="66" spans="1:5" x14ac:dyDescent="0.25">
      <c r="A66" s="13"/>
      <c r="B66" s="6"/>
      <c r="C66" s="127"/>
      <c r="D66" s="127"/>
      <c r="E66" s="123"/>
    </row>
    <row r="67" spans="1:5" x14ac:dyDescent="0.25">
      <c r="A67" s="13"/>
      <c r="B67" s="6"/>
      <c r="C67" s="127"/>
      <c r="D67" s="127"/>
      <c r="E67" s="123"/>
    </row>
    <row r="68" spans="1:5" x14ac:dyDescent="0.25">
      <c r="A68" s="5" t="s">
        <v>189</v>
      </c>
      <c r="B68" s="6" t="s">
        <v>190</v>
      </c>
      <c r="C68" s="127">
        <v>0</v>
      </c>
      <c r="D68" s="127"/>
      <c r="E68" s="123">
        <v>0</v>
      </c>
    </row>
    <row r="69" spans="1:5" x14ac:dyDescent="0.25">
      <c r="A69" s="5"/>
      <c r="B69" s="6"/>
      <c r="C69" s="127"/>
      <c r="D69" s="127"/>
      <c r="E69" s="123"/>
    </row>
    <row r="70" spans="1:5" x14ac:dyDescent="0.25">
      <c r="A70" s="5"/>
      <c r="B70" s="6"/>
      <c r="C70" s="108"/>
      <c r="D70" s="108"/>
      <c r="E70" s="108"/>
    </row>
    <row r="71" spans="1:5" x14ac:dyDescent="0.25">
      <c r="A71" s="13" t="s">
        <v>191</v>
      </c>
      <c r="B71" s="6" t="s">
        <v>192</v>
      </c>
      <c r="C71" s="117">
        <v>60000</v>
      </c>
      <c r="D71" s="117">
        <v>16000</v>
      </c>
      <c r="E71" s="117">
        <v>76000</v>
      </c>
    </row>
    <row r="72" spans="1:5" s="90" customFormat="1" ht="15.75" x14ac:dyDescent="0.25">
      <c r="A72" s="20" t="s">
        <v>424</v>
      </c>
      <c r="B72" s="9" t="s">
        <v>199</v>
      </c>
      <c r="C72" s="125">
        <f>SUM(C63:C71)</f>
        <v>60000</v>
      </c>
      <c r="D72" s="125">
        <f t="shared" ref="D72:E72" si="0">SUM(D63:D71)</f>
        <v>16000</v>
      </c>
      <c r="E72" s="125">
        <f t="shared" si="0"/>
        <v>76000</v>
      </c>
    </row>
    <row r="73" spans="1:5" ht="15.75" x14ac:dyDescent="0.25">
      <c r="A73" s="24"/>
      <c r="B73" s="8"/>
      <c r="C73" s="127"/>
      <c r="D73" s="127"/>
      <c r="E73" s="123"/>
    </row>
    <row r="74" spans="1:5" ht="15.75" x14ac:dyDescent="0.25">
      <c r="A74" s="24"/>
      <c r="B74" s="8"/>
      <c r="C74" s="127"/>
      <c r="D74" s="127"/>
      <c r="E74" s="123"/>
    </row>
    <row r="75" spans="1:5" s="124" customFormat="1" x14ac:dyDescent="0.25">
      <c r="A75" s="13" t="s">
        <v>651</v>
      </c>
      <c r="B75" s="6"/>
      <c r="C75" s="127"/>
      <c r="D75" s="127"/>
      <c r="E75" s="123"/>
    </row>
    <row r="76" spans="1:5" ht="15.75" x14ac:dyDescent="0.25">
      <c r="A76" s="24"/>
      <c r="B76" s="8"/>
      <c r="C76" s="127"/>
      <c r="D76" s="127"/>
      <c r="E76" s="123"/>
    </row>
    <row r="77" spans="1:5" x14ac:dyDescent="0.25">
      <c r="A77" s="13" t="s">
        <v>200</v>
      </c>
      <c r="B77" s="6" t="s">
        <v>201</v>
      </c>
      <c r="C77" s="133">
        <v>0</v>
      </c>
      <c r="D77" s="127"/>
      <c r="E77" s="123">
        <f>SUM(C77:D77)</f>
        <v>0</v>
      </c>
    </row>
    <row r="78" spans="1:5" x14ac:dyDescent="0.25">
      <c r="A78" s="13"/>
      <c r="B78" s="6"/>
      <c r="C78" s="127"/>
      <c r="D78" s="127"/>
      <c r="E78" s="123"/>
    </row>
    <row r="79" spans="1:5" x14ac:dyDescent="0.25">
      <c r="A79" s="13"/>
      <c r="B79" s="6"/>
      <c r="C79" s="127"/>
      <c r="D79" s="127"/>
      <c r="E79" s="123"/>
    </row>
    <row r="80" spans="1:5" x14ac:dyDescent="0.25">
      <c r="A80" s="13"/>
      <c r="B80" s="6"/>
      <c r="C80" s="127"/>
      <c r="D80" s="127"/>
      <c r="E80" s="123"/>
    </row>
    <row r="81" spans="1:5" x14ac:dyDescent="0.25">
      <c r="A81" s="13"/>
      <c r="B81" s="6"/>
      <c r="C81" s="127"/>
      <c r="D81" s="127"/>
      <c r="E81" s="123"/>
    </row>
    <row r="82" spans="1:5" x14ac:dyDescent="0.25">
      <c r="A82" s="13" t="s">
        <v>202</v>
      </c>
      <c r="B82" s="6" t="s">
        <v>203</v>
      </c>
      <c r="C82" s="127"/>
      <c r="D82" s="127"/>
      <c r="E82" s="123"/>
    </row>
    <row r="83" spans="1:5" x14ac:dyDescent="0.25">
      <c r="A83" s="13"/>
      <c r="B83" s="6"/>
      <c r="C83" s="127"/>
      <c r="D83" s="127"/>
      <c r="E83" s="123"/>
    </row>
    <row r="84" spans="1:5" x14ac:dyDescent="0.25">
      <c r="A84" s="13"/>
      <c r="B84" s="6"/>
      <c r="C84" s="127"/>
      <c r="D84" s="127"/>
      <c r="E84" s="123"/>
    </row>
    <row r="85" spans="1:5" x14ac:dyDescent="0.25">
      <c r="A85" s="13"/>
      <c r="B85" s="6"/>
      <c r="C85" s="127"/>
      <c r="D85" s="127"/>
      <c r="E85" s="123"/>
    </row>
    <row r="86" spans="1:5" x14ac:dyDescent="0.25">
      <c r="A86" s="13"/>
      <c r="B86" s="6"/>
      <c r="C86" s="127"/>
      <c r="D86" s="127"/>
      <c r="E86" s="123"/>
    </row>
    <row r="87" spans="1:5" x14ac:dyDescent="0.25">
      <c r="A87" s="13" t="s">
        <v>204</v>
      </c>
      <c r="B87" s="6" t="s">
        <v>205</v>
      </c>
      <c r="C87" s="117">
        <v>0</v>
      </c>
      <c r="D87" s="117"/>
      <c r="E87" s="153">
        <v>0</v>
      </c>
    </row>
    <row r="88" spans="1:5" s="90" customFormat="1" ht="15.75" x14ac:dyDescent="0.25">
      <c r="A88" s="20" t="s">
        <v>425</v>
      </c>
      <c r="B88" s="9" t="s">
        <v>208</v>
      </c>
      <c r="C88" s="128">
        <f>SUM(C73:C87)</f>
        <v>0</v>
      </c>
      <c r="D88" s="128"/>
      <c r="E88" s="126">
        <f>SUM(E74:E87)</f>
        <v>0</v>
      </c>
    </row>
    <row r="89" spans="1:5" x14ac:dyDescent="0.25">
      <c r="A89" s="89"/>
      <c r="B89" s="89"/>
      <c r="C89" s="89"/>
      <c r="D89" s="89"/>
    </row>
    <row r="90" spans="1:5" x14ac:dyDescent="0.25">
      <c r="A90" s="89"/>
      <c r="B90" s="89"/>
      <c r="C90" s="89"/>
      <c r="D90" s="89"/>
    </row>
    <row r="91" spans="1:5" x14ac:dyDescent="0.25">
      <c r="A91" s="89"/>
      <c r="B91" s="89"/>
      <c r="C91" s="89"/>
      <c r="D91" s="89"/>
    </row>
    <row r="92" spans="1:5" x14ac:dyDescent="0.25">
      <c r="A92" s="89"/>
      <c r="B92" s="89"/>
      <c r="C92" s="89"/>
      <c r="D92" s="89"/>
    </row>
    <row r="93" spans="1:5" x14ac:dyDescent="0.25">
      <c r="A93" s="89"/>
      <c r="B93" s="89"/>
      <c r="C93" s="89"/>
      <c r="D93" s="89"/>
    </row>
    <row r="94" spans="1:5" x14ac:dyDescent="0.2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26" t="s">
        <v>700</v>
      </c>
      <c r="D1" s="226"/>
      <c r="E1" s="226"/>
    </row>
    <row r="3" spans="1:5" ht="25.5" customHeight="1" x14ac:dyDescent="0.25">
      <c r="A3" s="218" t="s">
        <v>695</v>
      </c>
      <c r="B3" s="225"/>
      <c r="C3" s="225"/>
      <c r="D3" s="225"/>
      <c r="E3" s="225"/>
    </row>
    <row r="4" spans="1:5" ht="23.25" customHeight="1" x14ac:dyDescent="0.25">
      <c r="A4" s="230" t="s">
        <v>583</v>
      </c>
      <c r="B4" s="231"/>
      <c r="C4" s="231"/>
      <c r="D4" s="231"/>
      <c r="E4" s="231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 x14ac:dyDescent="0.25">
      <c r="A8" s="51" t="s">
        <v>556</v>
      </c>
      <c r="B8" s="52"/>
      <c r="C8" s="52"/>
      <c r="D8" s="52"/>
      <c r="E8" s="26">
        <f>SUM(B8:D8)</f>
        <v>0</v>
      </c>
    </row>
    <row r="9" spans="1:5" ht="15" customHeight="1" x14ac:dyDescent="0.25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 x14ac:dyDescent="0.25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 x14ac:dyDescent="0.25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 x14ac:dyDescent="0.25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 x14ac:dyDescent="0.25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 x14ac:dyDescent="0.25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 x14ac:dyDescent="0.25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 x14ac:dyDescent="0.25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 x14ac:dyDescent="0.25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 x14ac:dyDescent="0.25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 x14ac:dyDescent="0.25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 x14ac:dyDescent="0.25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 x14ac:dyDescent="0.25">
      <c r="A21" s="51" t="s">
        <v>567</v>
      </c>
      <c r="B21" s="52">
        <v>1</v>
      </c>
      <c r="C21" s="52"/>
      <c r="D21" s="52"/>
      <c r="E21" s="26">
        <f t="shared" si="0"/>
        <v>1</v>
      </c>
    </row>
    <row r="22" spans="1:5" ht="15" customHeight="1" x14ac:dyDescent="0.25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 x14ac:dyDescent="0.25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 x14ac:dyDescent="0.25">
      <c r="A24" s="50" t="s">
        <v>579</v>
      </c>
      <c r="B24" s="94">
        <f>SUM(B21:B23)</f>
        <v>2</v>
      </c>
      <c r="C24" s="94">
        <f>SUM(C21:C23)</f>
        <v>0</v>
      </c>
      <c r="D24" s="94">
        <f>SUM(D21:D23)</f>
        <v>0</v>
      </c>
      <c r="E24" s="95">
        <f t="shared" si="0"/>
        <v>2</v>
      </c>
    </row>
    <row r="25" spans="1:5" ht="15" customHeight="1" x14ac:dyDescent="0.25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 x14ac:dyDescent="0.25">
      <c r="A26" s="51" t="s">
        <v>571</v>
      </c>
      <c r="B26" s="52">
        <v>4</v>
      </c>
      <c r="C26" s="52"/>
      <c r="D26" s="52"/>
      <c r="E26" s="26">
        <f t="shared" si="0"/>
        <v>4</v>
      </c>
    </row>
    <row r="27" spans="1:5" ht="15" customHeight="1" x14ac:dyDescent="0.25">
      <c r="A27" s="51" t="s">
        <v>572</v>
      </c>
      <c r="B27" s="52">
        <v>0</v>
      </c>
      <c r="C27" s="52"/>
      <c r="D27" s="52"/>
      <c r="E27" s="26">
        <f t="shared" si="0"/>
        <v>0</v>
      </c>
    </row>
    <row r="28" spans="1:5" s="90" customFormat="1" ht="15" customHeight="1" x14ac:dyDescent="0.25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 x14ac:dyDescent="0.25">
      <c r="A29" s="50" t="s">
        <v>581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5">
        <f t="shared" si="0"/>
        <v>7</v>
      </c>
    </row>
    <row r="30" spans="1:5" ht="30" customHeight="1" x14ac:dyDescent="0.25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 x14ac:dyDescent="0.25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 x14ac:dyDescent="0.25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 x14ac:dyDescent="0.25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 x14ac:dyDescent="0.25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 x14ac:dyDescent="0.25">
      <c r="A35" s="227"/>
      <c r="B35" s="228"/>
      <c r="C35" s="228"/>
      <c r="D35" s="228"/>
    </row>
    <row r="36" spans="1:5" x14ac:dyDescent="0.25">
      <c r="A36" s="229"/>
      <c r="B36" s="228"/>
      <c r="C36" s="228"/>
      <c r="D36" s="228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26" t="s">
        <v>701</v>
      </c>
      <c r="B1" s="226"/>
    </row>
    <row r="3" spans="1:7" ht="27" customHeight="1" x14ac:dyDescent="0.25">
      <c r="A3" s="218" t="s">
        <v>695</v>
      </c>
      <c r="B3" s="225"/>
    </row>
    <row r="4" spans="1:7" ht="71.25" customHeight="1" x14ac:dyDescent="0.25">
      <c r="A4" s="230" t="s">
        <v>680</v>
      </c>
      <c r="B4" s="230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hidden="1" x14ac:dyDescent="0.25">
      <c r="A7" s="39" t="s">
        <v>655</v>
      </c>
      <c r="B7" s="38" t="s">
        <v>10</v>
      </c>
    </row>
    <row r="8" spans="1:7" hidden="1" x14ac:dyDescent="0.25">
      <c r="A8" s="37" t="s">
        <v>65</v>
      </c>
      <c r="B8" s="37"/>
    </row>
    <row r="9" spans="1:7" hidden="1" x14ac:dyDescent="0.25">
      <c r="A9" s="62" t="s">
        <v>66</v>
      </c>
      <c r="B9" s="37"/>
    </row>
    <row r="10" spans="1:7" hidden="1" x14ac:dyDescent="0.25">
      <c r="A10" s="37" t="s">
        <v>67</v>
      </c>
      <c r="B10" s="110"/>
    </row>
    <row r="11" spans="1:7" hidden="1" x14ac:dyDescent="0.25">
      <c r="A11" s="37" t="s">
        <v>68</v>
      </c>
      <c r="B11" s="110"/>
    </row>
    <row r="12" spans="1:7" hidden="1" x14ac:dyDescent="0.25">
      <c r="A12" s="37" t="s">
        <v>69</v>
      </c>
      <c r="B12" s="110"/>
    </row>
    <row r="13" spans="1:7" hidden="1" x14ac:dyDescent="0.25">
      <c r="A13" s="37" t="s">
        <v>70</v>
      </c>
      <c r="B13" s="110"/>
    </row>
    <row r="14" spans="1:7" hidden="1" x14ac:dyDescent="0.25">
      <c r="A14" s="37" t="s">
        <v>71</v>
      </c>
      <c r="B14" s="110"/>
    </row>
    <row r="15" spans="1:7" hidden="1" x14ac:dyDescent="0.25">
      <c r="A15" s="37" t="s">
        <v>72</v>
      </c>
      <c r="B15" s="110"/>
    </row>
    <row r="16" spans="1:7" s="90" customFormat="1" hidden="1" x14ac:dyDescent="0.25">
      <c r="A16" s="96" t="s">
        <v>13</v>
      </c>
      <c r="B16" s="111"/>
    </row>
    <row r="17" spans="1:2" ht="30" hidden="1" x14ac:dyDescent="0.25">
      <c r="A17" s="63" t="s">
        <v>5</v>
      </c>
      <c r="B17" s="110"/>
    </row>
    <row r="18" spans="1:2" ht="30" hidden="1" x14ac:dyDescent="0.25">
      <c r="A18" s="63" t="s">
        <v>6</v>
      </c>
      <c r="B18" s="110"/>
    </row>
    <row r="19" spans="1:2" hidden="1" x14ac:dyDescent="0.25">
      <c r="A19" s="64" t="s">
        <v>7</v>
      </c>
      <c r="B19" s="37"/>
    </row>
    <row r="20" spans="1:2" hidden="1" x14ac:dyDescent="0.25">
      <c r="A20" s="64" t="s">
        <v>8</v>
      </c>
      <c r="B20" s="37"/>
    </row>
    <row r="21" spans="1:2" hidden="1" x14ac:dyDescent="0.25">
      <c r="A21" s="37" t="s">
        <v>11</v>
      </c>
      <c r="B21" s="37"/>
    </row>
    <row r="22" spans="1:2" s="90" customFormat="1" hidden="1" x14ac:dyDescent="0.25">
      <c r="A22" s="43" t="s">
        <v>9</v>
      </c>
      <c r="B22" s="93"/>
    </row>
    <row r="23" spans="1:2" s="90" customFormat="1" ht="31.5" hidden="1" x14ac:dyDescent="0.25">
      <c r="A23" s="65" t="s">
        <v>12</v>
      </c>
      <c r="B23" s="23"/>
    </row>
    <row r="24" spans="1:2" s="90" customFormat="1" ht="15.75" hidden="1" x14ac:dyDescent="0.25">
      <c r="A24" s="92" t="s">
        <v>555</v>
      </c>
      <c r="B24" s="92"/>
    </row>
    <row r="25" spans="1:2" hidden="1" x14ac:dyDescent="0.25"/>
    <row r="26" spans="1:2" hidden="1" x14ac:dyDescent="0.25"/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2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90" customFormat="1" x14ac:dyDescent="0.25">
      <c r="A36" s="96" t="s">
        <v>13</v>
      </c>
      <c r="B36" s="96">
        <f>SUM(B28:B35)</f>
        <v>0</v>
      </c>
    </row>
    <row r="37" spans="1:2" ht="30" x14ac:dyDescent="0.25">
      <c r="A37" s="63" t="s">
        <v>5</v>
      </c>
      <c r="B37" s="37"/>
    </row>
    <row r="38" spans="1:2" ht="30" x14ac:dyDescent="0.25">
      <c r="A38" s="63" t="s">
        <v>6</v>
      </c>
      <c r="B38" s="37"/>
    </row>
    <row r="39" spans="1:2" x14ac:dyDescent="0.25">
      <c r="A39" s="64" t="s">
        <v>7</v>
      </c>
      <c r="B39" s="37"/>
    </row>
    <row r="40" spans="1:2" x14ac:dyDescent="0.25">
      <c r="A40" s="64" t="s">
        <v>8</v>
      </c>
      <c r="B40" s="37"/>
    </row>
    <row r="41" spans="1:2" x14ac:dyDescent="0.25">
      <c r="A41" s="37" t="s">
        <v>11</v>
      </c>
      <c r="B41" s="37"/>
    </row>
    <row r="42" spans="1:2" s="90" customFormat="1" x14ac:dyDescent="0.25">
      <c r="A42" s="43" t="s">
        <v>9</v>
      </c>
      <c r="B42" s="93">
        <f>SUM(B37:B41)</f>
        <v>0</v>
      </c>
    </row>
    <row r="43" spans="1:2" s="90" customFormat="1" ht="31.5" x14ac:dyDescent="0.25">
      <c r="A43" s="65" t="s">
        <v>12</v>
      </c>
      <c r="B43" s="23"/>
    </row>
    <row r="44" spans="1:2" s="90" customFormat="1" ht="15.75" x14ac:dyDescent="0.2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16" t="s">
        <v>702</v>
      </c>
      <c r="I1" s="216"/>
      <c r="J1" s="216"/>
    </row>
    <row r="2" spans="1:12" ht="46.5" customHeight="1" x14ac:dyDescent="0.25">
      <c r="A2" s="218" t="s">
        <v>695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2" ht="16.5" customHeight="1" x14ac:dyDescent="0.25">
      <c r="A3" s="221" t="s">
        <v>47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2" ht="18" x14ac:dyDescent="0.25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 x14ac:dyDescent="0.25">
      <c r="A5" s="89" t="s">
        <v>1</v>
      </c>
    </row>
    <row r="6" spans="1:12" ht="60" x14ac:dyDescent="0.3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 x14ac:dyDescent="0.25">
      <c r="A7" s="103"/>
      <c r="B7" s="103"/>
      <c r="C7" s="103"/>
      <c r="D7" s="103"/>
      <c r="E7" s="103"/>
      <c r="F7" s="55" t="s">
        <v>650</v>
      </c>
      <c r="G7" s="54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186</v>
      </c>
      <c r="B11" s="6" t="s">
        <v>187</v>
      </c>
      <c r="C11" s="103"/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423</v>
      </c>
      <c r="B16" s="6" t="s">
        <v>188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189</v>
      </c>
      <c r="B21" s="6" t="s">
        <v>190</v>
      </c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191</v>
      </c>
      <c r="B24" s="6" t="s">
        <v>192</v>
      </c>
      <c r="C24" s="103"/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193</v>
      </c>
      <c r="B27" s="6" t="s">
        <v>194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195</v>
      </c>
      <c r="B30" s="6" t="s">
        <v>196</v>
      </c>
      <c r="C30" s="103"/>
      <c r="D30" s="103"/>
      <c r="E30" s="103"/>
      <c r="F30" s="103"/>
      <c r="G30" s="103"/>
      <c r="H30" s="103"/>
      <c r="I30" s="103"/>
      <c r="J30" s="103"/>
    </row>
    <row r="31" spans="1:10" s="90" customFormat="1" x14ac:dyDescent="0.25">
      <c r="A31" s="5" t="s">
        <v>197</v>
      </c>
      <c r="B31" s="6" t="s">
        <v>198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200</v>
      </c>
      <c r="B37" s="6" t="s">
        <v>201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202</v>
      </c>
      <c r="B42" s="6" t="s">
        <v>203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204</v>
      </c>
      <c r="B47" s="6" t="s">
        <v>205</v>
      </c>
      <c r="C47" s="103"/>
      <c r="D47" s="103"/>
      <c r="E47" s="103"/>
      <c r="F47" s="103"/>
      <c r="G47" s="103"/>
      <c r="H47" s="103"/>
      <c r="I47" s="103"/>
      <c r="J47" s="103"/>
    </row>
    <row r="48" spans="1:10" s="90" customFormat="1" x14ac:dyDescent="0.25">
      <c r="A48" s="13" t="s">
        <v>206</v>
      </c>
      <c r="B48" s="6" t="s">
        <v>207</v>
      </c>
      <c r="C48" s="103"/>
      <c r="D48" s="103"/>
      <c r="E48" s="103"/>
      <c r="F48" s="103"/>
      <c r="G48" s="103"/>
      <c r="H48" s="103"/>
      <c r="I48" s="103"/>
      <c r="J48" s="103"/>
    </row>
    <row r="49" spans="1:10" s="90" customFormat="1" ht="15.75" x14ac:dyDescent="0.2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 x14ac:dyDescent="0.2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 x14ac:dyDescent="0.3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2" t="s">
        <v>53</v>
      </c>
    </row>
    <row r="57" spans="1:10" x14ac:dyDescent="0.25">
      <c r="A57" s="84"/>
    </row>
    <row r="58" spans="1:10" ht="25.5" x14ac:dyDescent="0.25">
      <c r="A58" s="83" t="s">
        <v>61</v>
      </c>
    </row>
    <row r="59" spans="1:10" ht="51" x14ac:dyDescent="0.25">
      <c r="A59" s="83" t="s">
        <v>48</v>
      </c>
    </row>
    <row r="60" spans="1:10" ht="25.5" x14ac:dyDescent="0.25">
      <c r="A60" s="83" t="s">
        <v>49</v>
      </c>
    </row>
    <row r="61" spans="1:10" ht="25.5" x14ac:dyDescent="0.25">
      <c r="A61" s="83" t="s">
        <v>50</v>
      </c>
    </row>
    <row r="62" spans="1:10" ht="38.25" x14ac:dyDescent="0.25">
      <c r="A62" s="83" t="s">
        <v>51</v>
      </c>
    </row>
    <row r="63" spans="1:10" ht="25.5" x14ac:dyDescent="0.25">
      <c r="A63" s="83" t="s">
        <v>52</v>
      </c>
    </row>
    <row r="64" spans="1:10" ht="38.25" x14ac:dyDescent="0.25">
      <c r="A64" s="83" t="s">
        <v>62</v>
      </c>
    </row>
    <row r="65" spans="1:1" ht="51" x14ac:dyDescent="0.25">
      <c r="A65" s="10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16" t="s">
        <v>703</v>
      </c>
      <c r="F1" s="216"/>
      <c r="G1" s="216"/>
      <c r="H1" s="216"/>
    </row>
    <row r="3" spans="1:9" ht="25.5" customHeight="1" x14ac:dyDescent="0.25">
      <c r="A3" s="218" t="s">
        <v>695</v>
      </c>
      <c r="B3" s="225"/>
      <c r="C3" s="225"/>
      <c r="D3" s="225"/>
      <c r="E3" s="225"/>
      <c r="F3" s="225"/>
      <c r="G3" s="225"/>
      <c r="H3" s="225"/>
    </row>
    <row r="4" spans="1:9" ht="82.5" customHeight="1" x14ac:dyDescent="0.25">
      <c r="A4" s="221" t="s">
        <v>681</v>
      </c>
      <c r="B4" s="221"/>
      <c r="C4" s="221"/>
      <c r="D4" s="221"/>
      <c r="E4" s="221"/>
      <c r="F4" s="221"/>
      <c r="G4" s="221"/>
      <c r="H4" s="221"/>
    </row>
    <row r="5" spans="1:9" ht="20.25" customHeight="1" x14ac:dyDescent="0.25">
      <c r="A5" s="56"/>
      <c r="B5" s="106"/>
      <c r="C5" s="106"/>
      <c r="D5" s="106"/>
      <c r="E5" s="106"/>
      <c r="F5" s="106"/>
      <c r="G5" s="106"/>
      <c r="H5" s="106"/>
    </row>
    <row r="6" spans="1:9" x14ac:dyDescent="0.25">
      <c r="A6" s="89" t="s">
        <v>1</v>
      </c>
      <c r="F6" s="223" t="s">
        <v>654</v>
      </c>
      <c r="G6" s="233"/>
      <c r="H6" s="233"/>
      <c r="I6" s="234"/>
    </row>
    <row r="7" spans="1:9" ht="86.25" customHeight="1" x14ac:dyDescent="0.3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7">
        <v>2016</v>
      </c>
      <c r="G7" s="107">
        <v>2017</v>
      </c>
      <c r="H7" s="107">
        <v>2018</v>
      </c>
      <c r="I7" s="107">
        <v>2019</v>
      </c>
    </row>
    <row r="8" spans="1:9" x14ac:dyDescent="0.25">
      <c r="A8" s="21" t="s">
        <v>504</v>
      </c>
      <c r="B8" s="5" t="s">
        <v>344</v>
      </c>
      <c r="C8" s="104"/>
      <c r="D8" s="104"/>
      <c r="E8" s="54"/>
      <c r="F8" s="103"/>
      <c r="G8" s="103"/>
      <c r="H8" s="103"/>
      <c r="I8" s="103"/>
    </row>
    <row r="9" spans="1:9" x14ac:dyDescent="0.25">
      <c r="A9" s="47" t="s">
        <v>222</v>
      </c>
      <c r="B9" s="47" t="s">
        <v>344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345</v>
      </c>
      <c r="B10" s="5" t="s">
        <v>346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552</v>
      </c>
      <c r="B11" s="5" t="s">
        <v>347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222</v>
      </c>
      <c r="B12" s="47" t="s">
        <v>347</v>
      </c>
      <c r="C12" s="103"/>
      <c r="D12" s="103"/>
      <c r="E12" s="103"/>
      <c r="F12" s="103"/>
      <c r="G12" s="103"/>
      <c r="H12" s="103"/>
      <c r="I12" s="103"/>
    </row>
    <row r="13" spans="1:9" s="90" customFormat="1" x14ac:dyDescent="0.25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 x14ac:dyDescent="0.25">
      <c r="A14" s="12" t="s">
        <v>553</v>
      </c>
      <c r="B14" s="5" t="s">
        <v>349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230</v>
      </c>
      <c r="B15" s="47" t="s">
        <v>349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350</v>
      </c>
      <c r="B16" s="5" t="s">
        <v>351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 x14ac:dyDescent="0.25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 x14ac:dyDescent="0.25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 x14ac:dyDescent="0.25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 x14ac:dyDescent="0.25">
      <c r="A29" s="80"/>
      <c r="B29" s="81"/>
    </row>
    <row r="30" spans="1:9" ht="47.25" customHeight="1" x14ac:dyDescent="0.3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 x14ac:dyDescent="0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 x14ac:dyDescent="0.3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 x14ac:dyDescent="0.25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 x14ac:dyDescent="0.25">
      <c r="A39" s="80"/>
      <c r="B39" s="81"/>
    </row>
    <row r="40" spans="1:8" x14ac:dyDescent="0.25">
      <c r="A40" s="80"/>
      <c r="B40" s="81"/>
    </row>
    <row r="41" spans="1:8" x14ac:dyDescent="0.25">
      <c r="A41" s="232" t="s">
        <v>56</v>
      </c>
      <c r="B41" s="232"/>
      <c r="C41" s="232"/>
      <c r="D41" s="232"/>
      <c r="E41" s="232"/>
    </row>
    <row r="42" spans="1:8" x14ac:dyDescent="0.25">
      <c r="A42" s="232"/>
      <c r="B42" s="232"/>
      <c r="C42" s="232"/>
      <c r="D42" s="232"/>
      <c r="E42" s="232"/>
    </row>
    <row r="43" spans="1:8" ht="27.75" customHeight="1" x14ac:dyDescent="0.25">
      <c r="A43" s="232"/>
      <c r="B43" s="232"/>
      <c r="C43" s="232"/>
      <c r="D43" s="232"/>
      <c r="E43" s="232"/>
    </row>
    <row r="44" spans="1:8" x14ac:dyDescent="0.25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7"/>
  <sheetViews>
    <sheetView tabSelected="1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16" t="s">
        <v>704</v>
      </c>
      <c r="G1" s="216"/>
      <c r="H1" s="216"/>
    </row>
    <row r="3" spans="1:8" ht="24" customHeight="1" x14ac:dyDescent="0.25">
      <c r="A3" s="218" t="s">
        <v>695</v>
      </c>
      <c r="B3" s="225"/>
      <c r="C3" s="225"/>
      <c r="D3" s="225"/>
      <c r="E3" s="225"/>
      <c r="F3" s="225"/>
      <c r="G3" s="225"/>
      <c r="H3" s="225"/>
    </row>
    <row r="4" spans="1:8" ht="23.25" customHeight="1" x14ac:dyDescent="0.25">
      <c r="A4" s="230" t="s">
        <v>682</v>
      </c>
      <c r="B4" s="219"/>
      <c r="C4" s="219"/>
      <c r="D4" s="219"/>
      <c r="E4" s="219"/>
      <c r="F4" s="219"/>
      <c r="G4" s="219"/>
      <c r="H4" s="219"/>
    </row>
    <row r="5" spans="1:8" ht="18" x14ac:dyDescent="0.25">
      <c r="A5" s="42"/>
    </row>
    <row r="7" spans="1:8" ht="30" x14ac:dyDescent="0.3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0" customFormat="1" x14ac:dyDescent="0.25">
      <c r="A12" s="15" t="s">
        <v>635</v>
      </c>
      <c r="B12" s="8" t="s">
        <v>661</v>
      </c>
      <c r="C12" s="129">
        <f>SUM('2. melléklet'!F74)</f>
        <v>4150728</v>
      </c>
      <c r="D12" s="118"/>
      <c r="E12" s="118"/>
      <c r="F12" s="118"/>
      <c r="G12" s="118"/>
      <c r="H12" s="129">
        <f>SUM(C12:G12)</f>
        <v>4150728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0" customFormat="1" x14ac:dyDescent="0.25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2019-01-17T11:40:18Z</cp:lastPrinted>
  <dcterms:created xsi:type="dcterms:W3CDTF">2014-01-03T21:48:14Z</dcterms:created>
  <dcterms:modified xsi:type="dcterms:W3CDTF">2020-01-17T10:36:26Z</dcterms:modified>
</cp:coreProperties>
</file>