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10" activeTab="0"/>
  </bookViews>
  <sheets>
    <sheet name="1. .bev. forrásonként" sheetId="1" r:id="rId1"/>
    <sheet name="2.. Kiadások" sheetId="2" r:id="rId2"/>
    <sheet name="3.Mérleg" sheetId="3" r:id="rId3"/>
    <sheet name="4. felújítás" sheetId="4" r:id="rId4"/>
    <sheet name="5. . . Beruházások" sheetId="5" r:id="rId5"/>
    <sheet name="6. létszám " sheetId="6" r:id="rId6"/>
    <sheet name="7. közfoglalkoztatott" sheetId="7" r:id="rId7"/>
    <sheet name="9. szociális" sheetId="8" r:id="rId8"/>
    <sheet name="10. adósság " sheetId="9" r:id="rId9"/>
    <sheet name="11, közvetett tám" sheetId="10" r:id="rId10"/>
    <sheet name="12. támogatások átadott" sheetId="11" r:id="rId11"/>
    <sheet name="13. pm " sheetId="12" r:id="rId12"/>
    <sheet name="14ab" sheetId="13" r:id="rId13"/>
    <sheet name="15ab" sheetId="14" r:id="rId14"/>
  </sheets>
  <definedNames/>
  <calcPr fullCalcOnLoad="1"/>
</workbook>
</file>

<file path=xl/sharedStrings.xml><?xml version="1.0" encoding="utf-8"?>
<sst xmlns="http://schemas.openxmlformats.org/spreadsheetml/2006/main" count="885" uniqueCount="726">
  <si>
    <t>ssz.</t>
  </si>
  <si>
    <t>felújítási cél megnevezése</t>
  </si>
  <si>
    <t>Megnevezés</t>
  </si>
  <si>
    <t>összesen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</si>
  <si>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</si>
  <si>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</si>
  <si>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</si>
  <si>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</si>
  <si>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</si>
  <si>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</si>
  <si>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</si>
  <si>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</si>
  <si>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</si>
  <si>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</si>
  <si>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</si>
  <si>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</si>
  <si>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</si>
  <si>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</si>
  <si>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</si>
  <si>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</si>
  <si>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</si>
  <si>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</si>
  <si>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</si>
  <si>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</si>
  <si>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</si>
  <si>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</si>
  <si>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</si>
  <si>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</si>
  <si>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</si>
  <si>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</si>
  <si>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</si>
  <si>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</si>
  <si>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</si>
  <si>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</si>
  <si>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</si>
  <si>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</si>
  <si>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</si>
  <si>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</si>
  <si>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</si>
  <si>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</si>
  <si>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</si>
  <si>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</si>
  <si>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</si>
  <si>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</si>
  <si>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 xml:space="preserve"> Működési célú hitelfelvétel</t>
  </si>
  <si>
    <t>Felhalmozási célú kiadások összesen</t>
  </si>
  <si>
    <t xml:space="preserve">Összesen: </t>
  </si>
  <si>
    <t>előirányzat</t>
  </si>
  <si>
    <t>e Ft-ban</t>
  </si>
  <si>
    <t xml:space="preserve">A. </t>
  </si>
  <si>
    <t xml:space="preserve">I. </t>
  </si>
  <si>
    <t>Felhalmozási bevételek</t>
  </si>
  <si>
    <t>1.</t>
  </si>
  <si>
    <t>Összesen:</t>
  </si>
  <si>
    <t>Dologi kiadások</t>
  </si>
  <si>
    <t>Tartalék</t>
  </si>
  <si>
    <t xml:space="preserve"> E Ft-ba</t>
  </si>
  <si>
    <t>E Ft-ban</t>
  </si>
  <si>
    <t>Személyi</t>
  </si>
  <si>
    <t>Munkadói</t>
  </si>
  <si>
    <t>Dologi</t>
  </si>
  <si>
    <t>Ellátott</t>
  </si>
  <si>
    <t>Átadott</t>
  </si>
  <si>
    <t>Összesen</t>
  </si>
  <si>
    <t>ÖSSZESEN</t>
  </si>
  <si>
    <t xml:space="preserve">Kiadások mindösszesen: </t>
  </si>
  <si>
    <t>Pénzforgalom nélküli kiadások</t>
  </si>
  <si>
    <t xml:space="preserve">Beruházások összesen: </t>
  </si>
  <si>
    <t>A.</t>
  </si>
  <si>
    <t>B.</t>
  </si>
  <si>
    <t>C</t>
  </si>
  <si>
    <t>D</t>
  </si>
  <si>
    <t xml:space="preserve">C. </t>
  </si>
  <si>
    <t xml:space="preserve">D. </t>
  </si>
  <si>
    <t>Működési célú támogatásértékű bevétel</t>
  </si>
  <si>
    <t>Intézményi működési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</si>
  <si>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</si>
  <si>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</si>
  <si>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</si>
  <si>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</si>
  <si>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</si>
  <si>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</si>
  <si>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</si>
  <si>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</si>
  <si>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</si>
  <si>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</si>
  <si>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</si>
  <si>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</si>
  <si>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Kiadások  mind Össz: </t>
  </si>
  <si>
    <t xml:space="preserve">5. Finanszírozási célú pénzügyi műveletek kiadásai: </t>
  </si>
  <si>
    <t>Beruházás</t>
  </si>
  <si>
    <t xml:space="preserve"> I. önkormányzat</t>
  </si>
  <si>
    <t>Önkormányzat költségvetési kiadásai önkormányzati szakfeladatok szerinti bontásban, kiemelt előirányzatonként</t>
  </si>
  <si>
    <t xml:space="preserve">összesen: </t>
  </si>
  <si>
    <t xml:space="preserve">összeg. </t>
  </si>
  <si>
    <t xml:space="preserve">B. </t>
  </si>
  <si>
    <t>C.</t>
  </si>
  <si>
    <t>E.</t>
  </si>
  <si>
    <t>F</t>
  </si>
  <si>
    <t>G</t>
  </si>
  <si>
    <t>H</t>
  </si>
  <si>
    <t>I</t>
  </si>
  <si>
    <t>J</t>
  </si>
  <si>
    <t>K</t>
  </si>
  <si>
    <t xml:space="preserve">F. </t>
  </si>
  <si>
    <t xml:space="preserve">G. </t>
  </si>
  <si>
    <t xml:space="preserve">s.sz. </t>
  </si>
  <si>
    <t xml:space="preserve">H. 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</si>
  <si>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</si>
  <si>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</si>
  <si>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</si>
  <si>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</si>
  <si>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</si>
  <si>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</si>
  <si>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</si>
  <si>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</si>
  <si>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</si>
  <si>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</si>
  <si>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</si>
  <si>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</si>
  <si>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</si>
  <si>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</si>
  <si>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</si>
  <si>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</si>
  <si>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</si>
  <si>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</si>
  <si>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</si>
  <si>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</si>
  <si>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</si>
  <si>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</si>
  <si>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Működési támogatás</t>
  </si>
  <si>
    <t>össz</t>
  </si>
  <si>
    <t>Támogatási kérelem nélkül hiány</t>
  </si>
  <si>
    <t>Önként vállalt</t>
  </si>
  <si>
    <t>Kötelező feladat</t>
  </si>
  <si>
    <t>önként vállalt</t>
  </si>
  <si>
    <t xml:space="preserve">Az önkormányzat  költségvetési mérlege </t>
  </si>
  <si>
    <t xml:space="preserve">Közhatalmi bevétel (komm. Adó nélkül) </t>
  </si>
  <si>
    <t>Működési célú átvett pénzeszköz</t>
  </si>
  <si>
    <t>Közhatalmi bevételből - kommunális adóra</t>
  </si>
  <si>
    <t>Lakosságnak juttatott támogatások , szociális ellátások</t>
  </si>
  <si>
    <r>
      <t>Az önkormányzat  felújítási előirányzatai célonként</t>
    </r>
    <r>
      <rPr>
        <sz val="10"/>
        <rFont val="Arial"/>
        <family val="0"/>
      </rPr>
      <t xml:space="preserve"> </t>
    </r>
  </si>
  <si>
    <t>áfa</t>
  </si>
  <si>
    <r>
      <t>Az önkormányzati beruházásai</t>
    </r>
    <r>
      <rPr>
        <i/>
        <sz val="10"/>
        <rFont val="Arial"/>
        <family val="2"/>
      </rPr>
      <t xml:space="preserve"> </t>
    </r>
  </si>
  <si>
    <t>Bevételek kötelező, önként vállalt és államigazgatási feladatok megosztásában ezer forintban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</si>
  <si>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</si>
  <si>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</si>
  <si>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</si>
  <si>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</si>
  <si>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</si>
  <si>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</si>
  <si>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</si>
  <si>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Helyi önkormányzatok működésének általános támogatása</t>
  </si>
  <si>
    <t>B111</t>
  </si>
  <si>
    <t>a</t>
  </si>
  <si>
    <t>b</t>
  </si>
  <si>
    <t>c</t>
  </si>
  <si>
    <t>1- ből: közvilágításra</t>
  </si>
  <si>
    <t>d</t>
  </si>
  <si>
    <t>1- ből köztemetőre</t>
  </si>
  <si>
    <t>e</t>
  </si>
  <si>
    <t>1. ből: Közutakra</t>
  </si>
  <si>
    <t>f</t>
  </si>
  <si>
    <t>1- ből Egyéb kötelező feladatokra</t>
  </si>
  <si>
    <t>1- ből hozzájárulás pénzbeli szociális ellátásokhoz</t>
  </si>
  <si>
    <t>Települési önkormányzatok egyes köznevelési feladatainak támogatása</t>
  </si>
  <si>
    <t>B112</t>
  </si>
  <si>
    <t>Települési önkormányzatok szociális gyermekjóléti és gyermekétkeztetési feladatainak támogatása- kistelepülések szoc. Feladataihoz</t>
  </si>
  <si>
    <t>B113</t>
  </si>
  <si>
    <t>Települési önkormányzatok kulturális feladatainak támogatása</t>
  </si>
  <si>
    <t>B114</t>
  </si>
  <si>
    <t>Működési célú központosított előirányzatok - lakott külterület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</si>
  <si>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</si>
  <si>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</si>
  <si>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</si>
  <si>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</si>
  <si>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</si>
  <si>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</si>
  <si>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</si>
  <si>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</si>
  <si>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</si>
  <si>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</si>
  <si>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</si>
  <si>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</si>
  <si>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</si>
  <si>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</si>
  <si>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12-ből: Munkaügyi Központtól közfoglalkoztatásra</t>
  </si>
  <si>
    <t>12- ből egyes jövedelempótló támogatások</t>
  </si>
  <si>
    <t>II.</t>
  </si>
  <si>
    <t>Működési célú támogatások államháztartáson belülről (4+…+5)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</si>
  <si>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</si>
  <si>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</si>
  <si>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</si>
  <si>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</si>
  <si>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</si>
  <si>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</si>
  <si>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</si>
  <si>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</si>
  <si>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</si>
  <si>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</si>
  <si>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</si>
  <si>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III: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</si>
  <si>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</si>
  <si>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</si>
  <si>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</si>
  <si>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</si>
  <si>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</si>
  <si>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</si>
  <si>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</si>
  <si>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(1-2)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</si>
  <si>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</si>
  <si>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</si>
  <si>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</si>
  <si>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</si>
  <si>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</si>
  <si>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</si>
  <si>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</si>
  <si>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</si>
  <si>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</si>
  <si>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</si>
  <si>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</si>
  <si>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</si>
  <si>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</si>
  <si>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</si>
  <si>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</si>
  <si>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</si>
  <si>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</si>
  <si>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V:</t>
  </si>
  <si>
    <t xml:space="preserve">Termékek és szolgáltatások adói (=1- 8) </t>
  </si>
  <si>
    <t>B35</t>
  </si>
  <si>
    <t xml:space="preserve">Egyéb közhatalmi bevételek </t>
  </si>
  <si>
    <t>B36</t>
  </si>
  <si>
    <t>32- ből - bírságok, pótlékok</t>
  </si>
  <si>
    <t>32-ből: - igazgatási szolgáltati díjak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</si>
  <si>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</si>
  <si>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</si>
  <si>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</si>
  <si>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</si>
  <si>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</si>
  <si>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</si>
  <si>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</si>
  <si>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</si>
  <si>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</si>
  <si>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</si>
  <si>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</si>
  <si>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</si>
  <si>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</si>
  <si>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</si>
  <si>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</si>
  <si>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</si>
  <si>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</si>
  <si>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</si>
  <si>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</si>
  <si>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</si>
  <si>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</si>
  <si>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</si>
  <si>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</si>
  <si>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VII</t>
  </si>
  <si>
    <t>Működési bevételek összesen: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</si>
  <si>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</si>
  <si>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</si>
  <si>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</si>
  <si>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</si>
  <si>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</si>
  <si>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</si>
  <si>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</si>
  <si>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</si>
  <si>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</si>
  <si>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</si>
  <si>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</si>
  <si>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</si>
  <si>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összesen: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</si>
  <si>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</si>
  <si>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</si>
  <si>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</si>
  <si>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</si>
  <si>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</si>
  <si>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</si>
  <si>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</si>
  <si>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 xml:space="preserve">Működési célú átvett pénzeszközök Áh: kívül mind: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</si>
  <si>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</si>
  <si>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</si>
  <si>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</si>
  <si>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</si>
  <si>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</si>
  <si>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</si>
  <si>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</si>
  <si>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</si>
  <si>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 xml:space="preserve">Felhalmozási célú átvett pénzeszközök Áh kívül mind: </t>
  </si>
  <si>
    <t>B7</t>
  </si>
  <si>
    <t>XI.</t>
  </si>
  <si>
    <t xml:space="preserve">Költségvetési bevételek összesen: 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</si>
  <si>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</si>
  <si>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</si>
  <si>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</si>
  <si>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</si>
  <si>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</si>
  <si>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</si>
  <si>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</si>
  <si>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XII</t>
  </si>
  <si>
    <t xml:space="preserve">Hitel-, kölcsönfelvétel államháztartáson kívülről összesen: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</si>
  <si>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</si>
  <si>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</si>
  <si>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</si>
  <si>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</si>
  <si>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</si>
  <si>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</si>
  <si>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</si>
  <si>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</si>
  <si>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</si>
  <si>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XIII</t>
  </si>
  <si>
    <t>Belföldi értékpapírok bevételei összesen:</t>
  </si>
  <si>
    <t>B812</t>
  </si>
  <si>
    <t>Előző év költségvetési maradványának igénybevétele</t>
  </si>
  <si>
    <t>B8131</t>
  </si>
  <si>
    <t xml:space="preserve"> - 69- ből önormányzat működési célú pénzmaradványa</t>
  </si>
  <si>
    <t xml:space="preserve"> - 69- ből Önkormányzat felhatalmozási célú pénzmaradványa értékpapírból</t>
  </si>
  <si>
    <t>Előző év vállalkozási maradványának igénybevétele</t>
  </si>
  <si>
    <t>B8132</t>
  </si>
  <si>
    <t>XIV.</t>
  </si>
  <si>
    <t>Maradvány igénybevétele összesen: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</si>
  <si>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</si>
  <si>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</si>
  <si>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</si>
  <si>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</si>
  <si>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</si>
  <si>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</si>
  <si>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</si>
  <si>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</si>
  <si>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</si>
  <si>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</si>
  <si>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</si>
  <si>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XV:</t>
  </si>
  <si>
    <t>Belföldi finanszírozás bevételei összesen: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</si>
  <si>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</si>
  <si>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</si>
  <si>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</si>
  <si>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</si>
  <si>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</si>
  <si>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</si>
  <si>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</si>
  <si>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</si>
  <si>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</si>
  <si>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XVI</t>
  </si>
  <si>
    <t>Külföldi finanszírozás bevételei összesen:</t>
  </si>
  <si>
    <t>B82</t>
  </si>
  <si>
    <t>Adóssághoz nem kapcsolódó származékos ügyletek bevételei</t>
  </si>
  <si>
    <t>B83</t>
  </si>
  <si>
    <t>XVII</t>
  </si>
  <si>
    <t>Finanszírozási bevételek összesen:</t>
  </si>
  <si>
    <t>B8</t>
  </si>
  <si>
    <t>XVIII</t>
  </si>
  <si>
    <t xml:space="preserve">Költségvetési bevételelek mindösszesen: </t>
  </si>
  <si>
    <t>3-ből falugondnoki szolgálatra</t>
  </si>
  <si>
    <t>1. ből: Zöldteürlet gazdálkodás</t>
  </si>
  <si>
    <t xml:space="preserve">Összesen: működési kiadások: </t>
  </si>
  <si>
    <t>Hiteltör</t>
  </si>
  <si>
    <t xml:space="preserve">           Kormányzati funkciók - Szakfeladatok</t>
  </si>
  <si>
    <t>B:</t>
  </si>
  <si>
    <t>Sorszám</t>
  </si>
  <si>
    <t>101150 Betegséggel kapcsolatos ellátás-ápolási díj</t>
  </si>
  <si>
    <t>101150 Betegséggel kapcsolatos- közgyógyellátás</t>
  </si>
  <si>
    <t>106020 Lakásfenntartási ellátások</t>
  </si>
  <si>
    <t>103010 elhunyt személyek hátr.tám-temetési segély</t>
  </si>
  <si>
    <t>107060 egyéb szociáils pénzbeli ellátások-önkormányzati segélyek</t>
  </si>
  <si>
    <t>107060 Egyéb szociális természetbeni-köztemetés</t>
  </si>
  <si>
    <t>107060 egyéb szociális pénzbeli- egyéb támogatások</t>
  </si>
  <si>
    <t>105010 Munkanélküliek aktív korúak ellátás- fth, rszs</t>
  </si>
  <si>
    <t>045160-   522110 - Utak, hidak üzemeltetése</t>
  </si>
  <si>
    <t xml:space="preserve">011130-   841126 - Igazgatási tev. </t>
  </si>
  <si>
    <t>064010-   841402 - Közvilágítás</t>
  </si>
  <si>
    <t>066020- 841403 - Községgazdálkodás</t>
  </si>
  <si>
    <t xml:space="preserve"> 091140-   8510115 - Óvodai nevelés</t>
  </si>
  <si>
    <t>105010   882111- aktív korúak ellátása</t>
  </si>
  <si>
    <t>106020- 882113 - Lakásfenntartási támogatás</t>
  </si>
  <si>
    <t>101150-  882116        ápolási méltányosságból</t>
  </si>
  <si>
    <t>107060-   882122 - önkormányzati segély</t>
  </si>
  <si>
    <t xml:space="preserve">103010-882123 - temetési segély </t>
  </si>
  <si>
    <t xml:space="preserve">107060-882129 - Egyéb önk. eseti pénz.ell. </t>
  </si>
  <si>
    <t xml:space="preserve">101150-882202 - Közgyógyellátás </t>
  </si>
  <si>
    <t>107060- 992203      köztemetés</t>
  </si>
  <si>
    <t>104042-889201 - Gyermekjóléti szolg.</t>
  </si>
  <si>
    <t>107055-  889928 - Falugondnoki szolgáltatás</t>
  </si>
  <si>
    <t>084031-  890301 - Civil szervezetek támogatás</t>
  </si>
  <si>
    <t>041232- Téli közfoglalkoztatás</t>
  </si>
  <si>
    <t>041231 Rövid távú közfoglalkoztatás</t>
  </si>
  <si>
    <t>041233 Hosszú távú közfoglalkoztatás</t>
  </si>
  <si>
    <t>041237  Mintaprogram közfoglalkoztatás</t>
  </si>
  <si>
    <t>063020- 336000 vízműkezelés</t>
  </si>
  <si>
    <t>082044-   910123 - Könyvtári szolgáltatás</t>
  </si>
  <si>
    <t>082092-   910502 - Közművelődés</t>
  </si>
  <si>
    <t>013320-  960302 - Köztemető fenntartás</t>
  </si>
  <si>
    <t>Mósdosítás</t>
  </si>
  <si>
    <t>Módosítás</t>
  </si>
  <si>
    <t>3-ből egyes jövedelempótló támogatásra</t>
  </si>
  <si>
    <t>3-ből ágazati pótlék falugondnok</t>
  </si>
  <si>
    <t xml:space="preserve"> központosított nyári gyermekétkeztetésre</t>
  </si>
  <si>
    <t xml:space="preserve"> lakossági víz és csatornatámogatásra</t>
  </si>
  <si>
    <t xml:space="preserve"> 2014. évi bérkompenzációs</t>
  </si>
  <si>
    <t xml:space="preserve">központosított felhalmozásra közművelődési </t>
  </si>
  <si>
    <t>eredeti</t>
  </si>
  <si>
    <t>módosítás</t>
  </si>
  <si>
    <t xml:space="preserve"> Szociális célú tűzifa</t>
  </si>
  <si>
    <t>E - útdíjra</t>
  </si>
  <si>
    <t>104051 gyermekvédelmi ellátások</t>
  </si>
  <si>
    <t>104051 gyermekvédelmi támogatás</t>
  </si>
  <si>
    <t xml:space="preserve"> Áht belüli megelőlegezés</t>
  </si>
  <si>
    <t xml:space="preserve">Helyi önkormányzatok kiegészítő támogatásai </t>
  </si>
  <si>
    <t>2013. évi bérkompenzációra</t>
  </si>
  <si>
    <t>Módosítása</t>
  </si>
  <si>
    <t>Létszám-előirányzat</t>
  </si>
  <si>
    <t xml:space="preserve">Ssz. </t>
  </si>
  <si>
    <t>fő</t>
  </si>
  <si>
    <t xml:space="preserve">Önkormányzat </t>
  </si>
  <si>
    <t>Igazgatási tevékenység</t>
  </si>
  <si>
    <t>Könyvtár</t>
  </si>
  <si>
    <t>Falugondnoki szolgálat</t>
  </si>
  <si>
    <t>Mindösszesen:</t>
  </si>
  <si>
    <t>Közfoglalkoztatottak éves létszám-előirányzata</t>
  </si>
  <si>
    <t xml:space="preserve">Sz. </t>
  </si>
  <si>
    <t>Foglalkoztatás módja- programonként</t>
  </si>
  <si>
    <t>hónap</t>
  </si>
  <si>
    <t>átlag fő/év</t>
  </si>
  <si>
    <t>Önkormányzatnál</t>
  </si>
  <si>
    <t>BXC/12</t>
  </si>
  <si>
    <t xml:space="preserve">E. </t>
  </si>
  <si>
    <t>e Ft Ban</t>
  </si>
  <si>
    <t xml:space="preserve"> I. Saját bevételek</t>
  </si>
  <si>
    <t>Helyi adók</t>
  </si>
  <si>
    <t>Osztalék, koncsessziós díjak</t>
  </si>
  <si>
    <t>Díjak, pótloékok, bírságok</t>
  </si>
  <si>
    <t>Tárgyi eszközök, immateriális javask, vagyoni értékű jog értékestése és hasznosítása, vagyonhasznosításból származó bevétel</t>
  </si>
  <si>
    <t>Részvények , részesedeések értékesítés</t>
  </si>
  <si>
    <t>Vállalat értékesítéséből, privazitációból származó bev.</t>
  </si>
  <si>
    <t>a kezességvállalással kapcsolatos megtérülés.</t>
  </si>
  <si>
    <t>Saját bevételek összesen:</t>
  </si>
  <si>
    <t>Saját bevételek 50%-a</t>
  </si>
  <si>
    <t>II: Adósságot keletkeztető ügyletek</t>
  </si>
  <si>
    <t>hitel előző években felvett</t>
  </si>
  <si>
    <t xml:space="preserve">értékpapír </t>
  </si>
  <si>
    <t xml:space="preserve">váltó </t>
  </si>
  <si>
    <t xml:space="preserve"> pénzügyi lízing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</si>
  <si>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</si>
  <si>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</si>
  <si>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</si>
  <si>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 xml:space="preserve">Fizetési kötelezettség összesen: </t>
  </si>
  <si>
    <t>fizetési kötelezettséggel csökkentett saját bevétel</t>
  </si>
  <si>
    <t xml:space="preserve">III. . Az adósságot keletk. ügylet megkötését igénylő fejlesztési célok, valamint az adósságot kelet. ügyletek várható eü. összege </t>
  </si>
  <si>
    <t>Fejlesztési célok megnevezése</t>
  </si>
  <si>
    <t>Adósságot keletkeztető ügylet összege</t>
  </si>
  <si>
    <t>Nincs tervezve fejlesztési hitel felvétele, csak tám.megel</t>
  </si>
  <si>
    <t>Működési hitel felvétele, csak likvid hitel  van tervezte</t>
  </si>
  <si>
    <t>Közvetett és közvetlen támogatások    ft-ban</t>
  </si>
  <si>
    <t>ssz:</t>
  </si>
  <si>
    <t>Ft/fő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</si>
  <si>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</si>
  <si>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</si>
  <si>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</si>
  <si>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 xml:space="preserve"> - kommunális adóból: bejelentett lakcímmel rendelkező magánszemély </t>
  </si>
  <si>
    <t>helyiségek, eszközök hasznosításából származó bevételből nyújtott kedvezmény, mentesség összege</t>
  </si>
  <si>
    <t>egyéb nyújtott kedvezmény vagy kölcsön elengedésének összege</t>
  </si>
  <si>
    <t xml:space="preserve">   </t>
  </si>
  <si>
    <t>Egyéb működési kiadások megoszlása</t>
  </si>
  <si>
    <t>Efban-</t>
  </si>
  <si>
    <t>I. Támogatások, támogatásértékű kiadások Működési</t>
  </si>
  <si>
    <t>ÁH: belüli pénzesközátadások</t>
  </si>
  <si>
    <t xml:space="preserve"> - működési pénzeszköz átadás (belső ellenőrzésre) </t>
  </si>
  <si>
    <t xml:space="preserve"> - Katasztrófavédelmi Ig. - polgárvédelem</t>
  </si>
  <si>
    <t xml:space="preserve"> - Munka és Tűzvédelmi társulás Megye</t>
  </si>
  <si>
    <t xml:space="preserve">II. Egyéb működési kiadásokon belül Áh. Kívülre átadott támogatások:   </t>
  </si>
  <si>
    <t xml:space="preserve"> - Zselici lámpások</t>
  </si>
  <si>
    <t xml:space="preserve"> Fogászati ügyeletre</t>
  </si>
  <si>
    <t xml:space="preserve"> - lakosságnak ivóvízdíj támogatás</t>
  </si>
  <si>
    <t xml:space="preserve">Mindösszesen: </t>
  </si>
  <si>
    <t>13.</t>
  </si>
  <si>
    <t>adatok ezer forintban</t>
  </si>
  <si>
    <t>Önkormányzat</t>
  </si>
  <si>
    <t>Alaptevékenység költségvetési bevételei</t>
  </si>
  <si>
    <t>Alaptevékenység költségvetési kiadásai</t>
  </si>
  <si>
    <t>Alaptevékenység költségvetési egyenlege (1-2)</t>
  </si>
  <si>
    <t>Alaptevékenység finanszírozási bevételei</t>
  </si>
  <si>
    <t>Alaptevékenység finanszírozási kiadásai</t>
  </si>
  <si>
    <t>Alaptevékenység finanszírozási egyenlege (4-5)</t>
  </si>
  <si>
    <t>A) Alaptevékenység maradványa (3+6)</t>
  </si>
  <si>
    <t>Vállalkozási tevékenység költségvetési bevételei</t>
  </si>
  <si>
    <t>Vállalkozási tevékenység költségvetési kiadásai</t>
  </si>
  <si>
    <t>Vállalkozási tevékenység költségvetési egyenlege (8-9)</t>
  </si>
  <si>
    <t>Vállalkozási tevékenység finanszírozási bevételei</t>
  </si>
  <si>
    <t>Vállalkozási tevékenység finanszírozási kiadásai</t>
  </si>
  <si>
    <t>Vállalkozási tevékenység finanszírozási egyenlege (11-12)</t>
  </si>
  <si>
    <t>B) Vállalkozási tevékenység maradványa (10+13)</t>
  </si>
  <si>
    <t>C) Összes maradvány (=A+B)</t>
  </si>
  <si>
    <t>D) Alaptevékenység kötelezettségvállalással terhelt maradványa</t>
  </si>
  <si>
    <t>E) Alaptevékenység szabad maradványa (=A-D)</t>
  </si>
  <si>
    <t>F) Vállalkozási tevékenységet terhelő befizetési kötelezettség (=B*0,1)</t>
  </si>
  <si>
    <t>G) Vállalkozási tevékenység felhasználható maradványa (=B-F)</t>
  </si>
  <si>
    <t>14/A.</t>
  </si>
  <si>
    <t>Mérleg
sor</t>
  </si>
  <si>
    <t>Előző időszak (2013. év)</t>
  </si>
  <si>
    <t>Tárgy időszak (2014. év)</t>
  </si>
  <si>
    <t>A/I/1</t>
  </si>
  <si>
    <t xml:space="preserve">Vagyoni értékű jogok </t>
  </si>
  <si>
    <t>A/I/2</t>
  </si>
  <si>
    <t>Szellemi termékek</t>
  </si>
  <si>
    <t>A/I/3</t>
  </si>
  <si>
    <t xml:space="preserve">Immateriális javak értékhelyesbítése </t>
  </si>
  <si>
    <t>A/I</t>
  </si>
  <si>
    <t>Immateriális javak  (=A/I/1+A/I/2+A/I/3)</t>
  </si>
  <si>
    <t>A/II/1.1</t>
  </si>
  <si>
    <r>
      <t xml:space="preserve">Ingatlanok és a kapcsolódó vagyoni értékű jogok </t>
    </r>
    <r>
      <rPr>
        <b/>
        <sz val="10"/>
        <rFont val="Arial"/>
        <family val="2"/>
      </rPr>
      <t>forgalomképtelen</t>
    </r>
  </si>
  <si>
    <t>A/II/1.2</t>
  </si>
  <si>
    <r>
      <t xml:space="preserve">Ingatlanok és a kapcsolódó vagyoni értékű jogok </t>
    </r>
    <r>
      <rPr>
        <b/>
        <sz val="10"/>
        <rFont val="Arial"/>
        <family val="2"/>
      </rPr>
      <t>korlátozottan forgalomképes</t>
    </r>
  </si>
  <si>
    <t>A/II/1.3</t>
  </si>
  <si>
    <r>
      <t xml:space="preserve">Ingatlanok és a kapcsolódó vagyoni értékű jogok </t>
    </r>
    <r>
      <rPr>
        <b/>
        <sz val="10"/>
        <rFont val="Arial"/>
        <family val="2"/>
      </rPr>
      <t>egyéb (üzleti)</t>
    </r>
  </si>
  <si>
    <t>A/II/1</t>
  </si>
  <si>
    <t xml:space="preserve">Ingatlanok és a kapcsolódó vagyoni értékű jogok (A/II/1.1 +A/II/1.2 +A/II/1.3) </t>
  </si>
  <si>
    <t>A/II/2.1</t>
  </si>
  <si>
    <r>
      <t xml:space="preserve">Gépek, berendezések, felszerelések, járművek </t>
    </r>
    <r>
      <rPr>
        <b/>
        <sz val="10"/>
        <rFont val="Arial"/>
        <family val="2"/>
      </rPr>
      <t>forgalomképtelen</t>
    </r>
  </si>
  <si>
    <t>A/II.2.2</t>
  </si>
  <si>
    <r>
      <t xml:space="preserve">Gépek, berendezések, felszerelések, járművek </t>
    </r>
    <r>
      <rPr>
        <b/>
        <sz val="10"/>
        <rFont val="Arial"/>
        <family val="2"/>
      </rPr>
      <t>korlátozottan forgalomképes</t>
    </r>
  </si>
  <si>
    <t>A/II.2.3</t>
  </si>
  <si>
    <r>
      <t xml:space="preserve">Gépek, berendezések, felszerelések, járművek </t>
    </r>
    <r>
      <rPr>
        <b/>
        <sz val="10"/>
        <rFont val="Arial"/>
        <family val="2"/>
      </rPr>
      <t>egyéb (üzleti)</t>
    </r>
  </si>
  <si>
    <t>A/II/2</t>
  </si>
  <si>
    <t xml:space="preserve">Gépek, berendezések, felszerelések, járművek (A/II/2.1 +A/II/2.2 +A/II/2.3) </t>
  </si>
  <si>
    <t>A/II/3</t>
  </si>
  <si>
    <t xml:space="preserve">Tenyészállatok </t>
  </si>
  <si>
    <t>A/II/4</t>
  </si>
  <si>
    <t xml:space="preserve">Beruházások, felújítások </t>
  </si>
  <si>
    <t>A/II/5</t>
  </si>
  <si>
    <t>Tárgyi eszközök értékhelyesbítése</t>
  </si>
  <si>
    <t>A/II</t>
  </si>
  <si>
    <t>Tárgyi eszközök  (=A/II/1+...+A/II/5)</t>
  </si>
  <si>
    <t>A/III/1</t>
  </si>
  <si>
    <t xml:space="preserve">Tartós részesedések </t>
  </si>
  <si>
    <t>A/III/2</t>
  </si>
  <si>
    <t>Tartós hitelviszonyt megtestesítő értékpapírok</t>
  </si>
  <si>
    <t>A/III/3</t>
  </si>
  <si>
    <t xml:space="preserve">Befektetett pénzügyi eszközök értékhelyesbítése </t>
  </si>
  <si>
    <t>A/III</t>
  </si>
  <si>
    <t>Befektetett pénzügyi eszközök (=A/III/1+A/III/2+A/III/3)</t>
  </si>
  <si>
    <t>A/IV/1</t>
  </si>
  <si>
    <t xml:space="preserve">Koncesszióba, vagyonkezelésbe adott eszközök </t>
  </si>
  <si>
    <t>A/IV/2</t>
  </si>
  <si>
    <t xml:space="preserve">Koncesszióba, vagyonkezelésbe adott eszközök értékhelyesbítése </t>
  </si>
  <si>
    <t>A/IV</t>
  </si>
  <si>
    <t>Koncesszióba, vagyonkezelésbe adott eszközök  (=A/IV/1+A/IV/2)</t>
  </si>
  <si>
    <t>A)</t>
  </si>
  <si>
    <t>NEMZETI VAGYONBA TARTOZÓ BEFEKTETETT ESZKÖZÖK (=A/I+A/II+A/III+A/IV)</t>
  </si>
  <si>
    <t>B/I/1</t>
  </si>
  <si>
    <t>Vásárolt készletek</t>
  </si>
  <si>
    <t>B/I/2</t>
  </si>
  <si>
    <t>Átsorolt, követelés fejében átvett készletek</t>
  </si>
  <si>
    <t>B/I/3</t>
  </si>
  <si>
    <t>Egyéb készletek</t>
  </si>
  <si>
    <t>B/I/4</t>
  </si>
  <si>
    <t xml:space="preserve">Befejezetlen termelés, félkész termékek, késztermékek </t>
  </si>
  <si>
    <t>B/I/5</t>
  </si>
  <si>
    <t xml:space="preserve">Növendék-, hízó és egyéb állatok </t>
  </si>
  <si>
    <t>B/I</t>
  </si>
  <si>
    <t>Készletek (=B/I/1+…+B/I/5)</t>
  </si>
  <si>
    <t>B/II/1</t>
  </si>
  <si>
    <t>Nem tartós részesedések</t>
  </si>
  <si>
    <t>B/II/2</t>
  </si>
  <si>
    <t>Forgatási célú hitelviszonyt megtestesítő értékpapírok</t>
  </si>
  <si>
    <t>B/II</t>
  </si>
  <si>
    <t>Értékpapírok (=B/II/1+B/II/2)</t>
  </si>
  <si>
    <t>B)</t>
  </si>
  <si>
    <t>NEMZETI VAGYONBA TARTOZÓ FORGÓESZKÖZÖK (= B/I+B/II)</t>
  </si>
  <si>
    <t>C/I</t>
  </si>
  <si>
    <t>Hosszú lejáratú betétek</t>
  </si>
  <si>
    <t>C/II</t>
  </si>
  <si>
    <t>Pénztárak, csekkek, betétkönyvek</t>
  </si>
  <si>
    <t>C/III</t>
  </si>
  <si>
    <t xml:space="preserve">Forintszámlák </t>
  </si>
  <si>
    <t>C/IV</t>
  </si>
  <si>
    <t>Devizaszámlák</t>
  </si>
  <si>
    <t>C/V</t>
  </si>
  <si>
    <t>Idegen pénzeszközök</t>
  </si>
  <si>
    <t>C)</t>
  </si>
  <si>
    <t>PÉNZESZKÖZÖK (=C/I+…+C/V)</t>
  </si>
  <si>
    <t>D/I</t>
  </si>
  <si>
    <t xml:space="preserve">Költségvetési évben esedékes követelések </t>
  </si>
  <si>
    <t>D/II</t>
  </si>
  <si>
    <t xml:space="preserve">Költségvetési évet követően esedékes követelések </t>
  </si>
  <si>
    <t>D/III</t>
  </si>
  <si>
    <t xml:space="preserve">Követelés jellegű sajátos elszámolások </t>
  </si>
  <si>
    <t>D)</t>
  </si>
  <si>
    <t>KÖVETELÉSEK  (=D/I+D/II+D/III)</t>
  </si>
  <si>
    <t>E)</t>
  </si>
  <si>
    <t>EGYÉB SAJÁTOS ESZKÖZOLDALI  ELSZÁMOLÁSOK</t>
  </si>
  <si>
    <t>F/1</t>
  </si>
  <si>
    <t>Eredményszemléletű bevételek aktív időbeli elhatárolása</t>
  </si>
  <si>
    <t>F/2</t>
  </si>
  <si>
    <t>Költségek, ráfordítások aktív időbeli elhatárolása</t>
  </si>
  <si>
    <t>F/3</t>
  </si>
  <si>
    <t>Halasztott ráfordítások</t>
  </si>
  <si>
    <t>F)</t>
  </si>
  <si>
    <t>AKTÍV IDŐBELI  ELHATÁROLÁSOK  (=F/1+F/2+F/3)</t>
  </si>
  <si>
    <t>ESZKÖZÖK ÖSSZESEN (=A+B+C+D+E+F)</t>
  </si>
  <si>
    <t>G/I</t>
  </si>
  <si>
    <t>Nemzeti vagyon induláskori értéke</t>
  </si>
  <si>
    <t>G/II</t>
  </si>
  <si>
    <t>Nemzeti vagyon változásai</t>
  </si>
  <si>
    <t>G/III</t>
  </si>
  <si>
    <t>Egyéb eszközök induláskori értéke és változásai</t>
  </si>
  <si>
    <t>G/IV</t>
  </si>
  <si>
    <t>Felhalmozott eredmény</t>
  </si>
  <si>
    <t>G/V</t>
  </si>
  <si>
    <t>Eszközök értékhelyesbítésének forrása</t>
  </si>
  <si>
    <t>G/VI</t>
  </si>
  <si>
    <t>Mérleg szerinti eredmény</t>
  </si>
  <si>
    <t>G)</t>
  </si>
  <si>
    <t>SAJÁT TŐKE (=G/I+…+G/VI)</t>
  </si>
  <si>
    <t>H/I</t>
  </si>
  <si>
    <t>Költségvetési évben esedékes kötelezettségek</t>
  </si>
  <si>
    <t>H/II</t>
  </si>
  <si>
    <t>Költségvetési évet követően esedékes kötelezettségek</t>
  </si>
  <si>
    <t>H/III</t>
  </si>
  <si>
    <t xml:space="preserve">Kötelezettség jellegű sajátos elszámolások </t>
  </si>
  <si>
    <t>H)</t>
  </si>
  <si>
    <t>KÖTELEZETTSÉGEK (=H/I+H/II+H/III)</t>
  </si>
  <si>
    <t>I)</t>
  </si>
  <si>
    <t xml:space="preserve">EGYÉB SAJÁTOS FORRÁSOLDALI ELSZÁMOLÁSOK </t>
  </si>
  <si>
    <t>J)</t>
  </si>
  <si>
    <t xml:space="preserve">KINCSTÁRI SZÁMLAVEZETÉSSEL KAPCSOLATOS ELSZÁMOLÁSOK </t>
  </si>
  <si>
    <t>K/1</t>
  </si>
  <si>
    <t>Eredményszemléletű bevételek passzív időbeli elhatárolása</t>
  </si>
  <si>
    <t>K/2</t>
  </si>
  <si>
    <t>Költségek, ráfordítások passzív időbeli elhatárolása</t>
  </si>
  <si>
    <t>K/3</t>
  </si>
  <si>
    <t>Halasztott eredményszemléletű bevételek</t>
  </si>
  <si>
    <t>K)</t>
  </si>
  <si>
    <t>PASSZÍV IDŐBELI ELHATÁROLÁSOK (=K/1+K/2+K/3)</t>
  </si>
  <si>
    <t>FORRÁSOK ÖSSZESEN (=G+H+I+J+K)</t>
  </si>
  <si>
    <t>Teljesítés</t>
  </si>
  <si>
    <t xml:space="preserve"> Bursa</t>
  </si>
  <si>
    <t xml:space="preserve"> Hivataltól átvett</t>
  </si>
  <si>
    <t>Rendszeres gyvk.</t>
  </si>
  <si>
    <t>Kaposvölgyi Vízitársulás</t>
  </si>
  <si>
    <t>Víz-és csat. Tám.</t>
  </si>
  <si>
    <t>NEFELA</t>
  </si>
  <si>
    <t>teljesítés</t>
  </si>
  <si>
    <t>Egyéb (DRB Bank)</t>
  </si>
  <si>
    <t>Rendkívüli önk.tám.</t>
  </si>
  <si>
    <t>3-ből szociális feladatok támogatása</t>
  </si>
  <si>
    <t>18- ből Start közmunka program</t>
  </si>
  <si>
    <t>Egyéb működési célú átvett pénzeszközök</t>
  </si>
  <si>
    <t>Hajmás</t>
  </si>
  <si>
    <t>Áht-on belüli megelőlegezések visszafiz.</t>
  </si>
  <si>
    <t>104051-                  Óvodáztatási tám.</t>
  </si>
  <si>
    <t>107053-            Jelzőr.házi s.ny.</t>
  </si>
  <si>
    <t>074031               Védőnői szolg.</t>
  </si>
  <si>
    <t>Finansz.kiadások</t>
  </si>
  <si>
    <t>018010                önkorm.elsz.</t>
  </si>
  <si>
    <t>Út felújítás</t>
  </si>
  <si>
    <t xml:space="preserve">Kavíz </t>
  </si>
  <si>
    <t>Start közmunka program</t>
  </si>
  <si>
    <t>Szivattyú</t>
  </si>
  <si>
    <t>Város és község gazd.</t>
  </si>
  <si>
    <t>Start mg-helyi sajátosság</t>
  </si>
  <si>
    <t>Start mg-belvíz</t>
  </si>
  <si>
    <t>Start mg-i értékter.</t>
  </si>
  <si>
    <t>Beltetületi közutak</t>
  </si>
  <si>
    <t>Somogyjádi Alapszolgáltatási Központ</t>
  </si>
  <si>
    <t>Védőnői Szolgálat</t>
  </si>
  <si>
    <t xml:space="preserve"> Ivóvízminőség javító Társulásnak</t>
  </si>
  <si>
    <t>Somogyjád Társulási tagdíj</t>
  </si>
  <si>
    <t>Kaposmenti Hull. Gazd. Tagdíj</t>
  </si>
  <si>
    <t>ATEV állati hulladék elsz.</t>
  </si>
  <si>
    <t>Fogorvosi ügyelet</t>
  </si>
  <si>
    <t>MÁK</t>
  </si>
  <si>
    <t xml:space="preserve"> Batéi Hivatalra</t>
  </si>
  <si>
    <t>Óvoda Gálosfa</t>
  </si>
  <si>
    <t>Kormányhivatal</t>
  </si>
  <si>
    <t>Hajmás Község Önkormányzat maradványkimutatása</t>
  </si>
  <si>
    <t>Hajmás Községi Önkormányzat vagyonmérlege</t>
  </si>
  <si>
    <t>J.</t>
  </si>
  <si>
    <t>I.</t>
  </si>
  <si>
    <t>D.</t>
  </si>
  <si>
    <t xml:space="preserve">1. melléklet az   6/2016. (V..27..) önkormányzati rendeletethez: Az önkormányzat bevételei összesítve  </t>
  </si>
  <si>
    <t>2  melléklet a(z)  6/2016. (V.  27 .)  önkormányzati rendelethez</t>
  </si>
  <si>
    <t>3. melléklet a(z) az 6/2016. (V. 27 .) önkormányzati rendelethez</t>
  </si>
  <si>
    <t>4. melléklet a(z) 6 /2016. (V.  27 )  önkormányzati rendelethez</t>
  </si>
  <si>
    <t>5. melléklet a(z)  6/2016. (V. 27     )  önkormányzati rendelethez</t>
  </si>
  <si>
    <t>6.. melléklet a(z)…6/2016.(V. 27 ..) önkormányzati rendelethez</t>
  </si>
  <si>
    <t>7.  melléklet a(z) 6…/2016…(…V..27....) önkormányzati rendelethez</t>
  </si>
  <si>
    <t>9.   melléklet a(z) 6…/2016. (V.27  ..) önkormányzati rendelethez</t>
  </si>
  <si>
    <t>10. melléklet a(z)    6 /2015.(V.  27 ...) önkormányzati rendelethez</t>
  </si>
  <si>
    <t xml:space="preserve">I. . A saját bevételek és az adósságot keletkeztető ügyletekből és kezességvállalásokból fennálló kötelezettségek aránya  </t>
  </si>
  <si>
    <t>melléklet a …6/2016.(V.27….) önkormányzati rendelethez</t>
  </si>
  <si>
    <t>A 0-ra leírt, de használatban lévő, illetve használaton kívüli eszközök állománya</t>
  </si>
  <si>
    <t>A</t>
  </si>
  <si>
    <t>B</t>
  </si>
  <si>
    <t>Használatban</t>
  </si>
  <si>
    <t>Használaton kívül</t>
  </si>
  <si>
    <t>A. Önkormányzat</t>
  </si>
  <si>
    <t>I. Immateriális javak</t>
  </si>
  <si>
    <t>II: Ingatlanok</t>
  </si>
  <si>
    <t>II. Gépek , ber., felszerelések</t>
  </si>
  <si>
    <t>III. Járművek</t>
  </si>
  <si>
    <t xml:space="preserve">IV.Üzem.,kezelésre átadott eszk </t>
  </si>
  <si>
    <t>14/B  MELLÉKLET   6/2016.(V.27.)  önkormányzati rendelethez</t>
  </si>
  <si>
    <t xml:space="preserve">A többéves kihatással járó feladatok előirányzatai </t>
  </si>
  <si>
    <t xml:space="preserve">E </t>
  </si>
  <si>
    <t>F.</t>
  </si>
  <si>
    <t>Feladatok</t>
  </si>
  <si>
    <t>Évek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</si>
  <si>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</si>
  <si>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</si>
  <si>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</si>
  <si>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</si>
  <si>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</si>
  <si>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</si>
  <si>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15/B. mellléklet</t>
  </si>
  <si>
    <t>Mérlegben értékkel nem szereplő kötelezettségek</t>
  </si>
  <si>
    <t>Vállalt kötelezettség, készfizető kezesség</t>
  </si>
  <si>
    <t>Székhely</t>
  </si>
  <si>
    <t>Ber. Kezdete</t>
  </si>
  <si>
    <t>Befejezés</t>
  </si>
  <si>
    <t>Kezességvállalás Ft</t>
  </si>
  <si>
    <t>Döntés száma</t>
  </si>
  <si>
    <t>Kezességváll. meg, száma</t>
  </si>
  <si>
    <t>15/A melléklet a(z)      6/2016.(V.27.) önkormányzati rendelethez</t>
  </si>
  <si>
    <t xml:space="preserve">  6/2016.(V.27.)  önkormányzati rendelethez</t>
  </si>
  <si>
    <t>12. .melléklet a …6/2016.(V.27             ..) önkormányzati rendelethez</t>
  </si>
  <si>
    <t>11. melléklet a(z) 6/2016.(V.  27....)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</si>
</sst>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00"/>
  </numFmts>
  <fonts count="6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1" borderId="7" applyNumberFormat="0" applyFon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8" applyNumberFormat="0" applyAlignment="0" applyProtection="0"/>
    <xf numFmtId="0" fontId="55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0" fontId="59" fillId="29" borderId="1" applyNumberFormat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8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10" fillId="0" borderId="10" xfId="54" applyFont="1" applyFill="1" applyBorder="1" applyAlignment="1">
      <alignment horizontal="center" vertical="center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>
      <alignment/>
      <protection/>
    </xf>
    <xf numFmtId="3" fontId="2" fillId="0" borderId="10" xfId="54" applyNumberFormat="1" applyFont="1" applyFill="1" applyBorder="1">
      <alignment/>
      <protection/>
    </xf>
    <xf numFmtId="0" fontId="12" fillId="0" borderId="10" xfId="54" applyFont="1" applyBorder="1">
      <alignment/>
      <protection/>
    </xf>
    <xf numFmtId="3" fontId="21" fillId="0" borderId="10" xfId="54" applyNumberFormat="1" applyFont="1" applyFill="1" applyBorder="1">
      <alignment/>
      <protection/>
    </xf>
    <xf numFmtId="0" fontId="13" fillId="0" borderId="10" xfId="54" applyFont="1" applyBorder="1">
      <alignment/>
      <protection/>
    </xf>
    <xf numFmtId="3" fontId="5" fillId="0" borderId="10" xfId="54" applyNumberFormat="1" applyFont="1" applyFill="1" applyBorder="1">
      <alignment/>
      <protection/>
    </xf>
    <xf numFmtId="0" fontId="0" fillId="0" borderId="10" xfId="56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3" fontId="14" fillId="0" borderId="10" xfId="54" applyNumberFormat="1" applyFont="1" applyFill="1" applyBorder="1">
      <alignment/>
      <protection/>
    </xf>
    <xf numFmtId="3" fontId="18" fillId="0" borderId="10" xfId="54" applyNumberFormat="1" applyFont="1" applyFill="1" applyBorder="1">
      <alignment/>
      <protection/>
    </xf>
    <xf numFmtId="0" fontId="19" fillId="0" borderId="10" xfId="54" applyFont="1" applyBorder="1">
      <alignment/>
      <protection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1" fillId="0" borderId="10" xfId="54" applyFont="1" applyBorder="1">
      <alignment/>
      <protection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3" xfId="0" applyFont="1" applyBorder="1" applyAlignment="1">
      <alignment/>
    </xf>
    <xf numFmtId="0" fontId="0" fillId="0" borderId="16" xfId="0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3" xfId="58" applyNumberFormat="1" applyFont="1" applyFill="1" applyBorder="1" applyAlignment="1" applyProtection="1">
      <alignment/>
      <protection/>
    </xf>
    <xf numFmtId="0" fontId="0" fillId="0" borderId="13" xfId="0" applyFont="1" applyBorder="1" applyAlignment="1">
      <alignment horizontal="left"/>
    </xf>
    <xf numFmtId="0" fontId="3" fillId="0" borderId="13" xfId="58" applyNumberFormat="1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16" fontId="0" fillId="0" borderId="10" xfId="0" applyNumberFormat="1" applyBorder="1" applyAlignment="1">
      <alignment/>
    </xf>
    <xf numFmtId="16" fontId="1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58" applyNumberFormat="1" applyFont="1" applyFill="1" applyBorder="1" applyAlignment="1" applyProtection="1">
      <alignment horizontal="left"/>
      <protection/>
    </xf>
    <xf numFmtId="0" fontId="1" fillId="0" borderId="13" xfId="58" applyNumberFormat="1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58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4" xfId="58" applyNumberFormat="1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8" applyNumberFormat="1" applyFont="1" applyFill="1" applyBorder="1" applyAlignment="1" applyProtection="1">
      <alignment/>
      <protection/>
    </xf>
    <xf numFmtId="0" fontId="4" fillId="0" borderId="0" xfId="58" applyNumberFormat="1" applyFont="1" applyFill="1" applyBorder="1" applyAlignment="1" applyProtection="1">
      <alignment/>
      <protection/>
    </xf>
    <xf numFmtId="0" fontId="4" fillId="32" borderId="0" xfId="58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0" fillId="0" borderId="15" xfId="54" applyFont="1" applyFill="1" applyBorder="1" applyAlignment="1">
      <alignment horizontal="center" vertical="center"/>
      <protection/>
    </xf>
    <xf numFmtId="0" fontId="2" fillId="0" borderId="15" xfId="54" applyFont="1" applyFill="1" applyBorder="1">
      <alignment/>
      <protection/>
    </xf>
    <xf numFmtId="0" fontId="12" fillId="0" borderId="15" xfId="54" applyFont="1" applyBorder="1">
      <alignment/>
      <protection/>
    </xf>
    <xf numFmtId="0" fontId="13" fillId="0" borderId="15" xfId="54" applyFont="1" applyBorder="1">
      <alignment/>
      <protection/>
    </xf>
    <xf numFmtId="0" fontId="0" fillId="0" borderId="15" xfId="56" applyFont="1" applyFill="1" applyBorder="1" applyAlignment="1">
      <alignment/>
      <protection/>
    </xf>
    <xf numFmtId="0" fontId="0" fillId="0" borderId="15" xfId="56" applyFont="1" applyFill="1" applyBorder="1" applyAlignment="1">
      <alignment horizontal="left"/>
      <protection/>
    </xf>
    <xf numFmtId="0" fontId="15" fillId="0" borderId="15" xfId="56" applyFont="1" applyFill="1" applyBorder="1" applyAlignment="1">
      <alignment horizontal="left"/>
      <protection/>
    </xf>
    <xf numFmtId="0" fontId="16" fillId="0" borderId="15" xfId="54" applyFont="1" applyBorder="1">
      <alignment/>
      <protection/>
    </xf>
    <xf numFmtId="0" fontId="22" fillId="0" borderId="15" xfId="54" applyFont="1" applyBorder="1">
      <alignment/>
      <protection/>
    </xf>
    <xf numFmtId="0" fontId="5" fillId="0" borderId="15" xfId="54" applyFont="1" applyFill="1" applyBorder="1" applyAlignment="1">
      <alignment wrapText="1"/>
      <protection/>
    </xf>
    <xf numFmtId="0" fontId="5" fillId="0" borderId="15" xfId="54" applyFont="1" applyFill="1" applyBorder="1">
      <alignment/>
      <protection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4" fillId="0" borderId="15" xfId="0" applyFont="1" applyBorder="1" applyAlignment="1">
      <alignment/>
    </xf>
    <xf numFmtId="0" fontId="0" fillId="0" borderId="15" xfId="58" applyNumberFormat="1" applyFont="1" applyFill="1" applyBorder="1" applyAlignment="1" applyProtection="1">
      <alignment/>
      <protection/>
    </xf>
    <xf numFmtId="0" fontId="4" fillId="0" borderId="15" xfId="58" applyNumberFormat="1" applyFont="1" applyFill="1" applyBorder="1" applyAlignment="1" applyProtection="1">
      <alignment/>
      <protection/>
    </xf>
    <xf numFmtId="0" fontId="4" fillId="0" borderId="17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18" xfId="58" applyNumberFormat="1" applyFont="1" applyFill="1" applyBorder="1" applyAlignment="1" applyProtection="1">
      <alignment/>
      <protection/>
    </xf>
    <xf numFmtId="16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5" xfId="58" applyNumberFormat="1" applyFont="1" applyFill="1" applyBorder="1" applyAlignment="1" applyProtection="1">
      <alignment horizontal="left"/>
      <protection/>
    </xf>
    <xf numFmtId="3" fontId="1" fillId="0" borderId="10" xfId="0" applyNumberFormat="1" applyFont="1" applyBorder="1" applyAlignment="1">
      <alignment/>
    </xf>
    <xf numFmtId="0" fontId="4" fillId="0" borderId="13" xfId="58" applyNumberFormat="1" applyFont="1" applyFill="1" applyBorder="1" applyAlignment="1" applyProtection="1">
      <alignment/>
      <protection/>
    </xf>
    <xf numFmtId="0" fontId="0" fillId="0" borderId="13" xfId="58" applyNumberFormat="1" applyFont="1" applyFill="1" applyBorder="1" applyAlignment="1" applyProtection="1">
      <alignment horizontal="left" indent="1"/>
      <protection/>
    </xf>
    <xf numFmtId="0" fontId="0" fillId="0" borderId="10" xfId="0" applyNumberForma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Border="1" applyAlignment="1">
      <alignment/>
    </xf>
    <xf numFmtId="0" fontId="1" fillId="0" borderId="13" xfId="58" applyNumberFormat="1" applyFont="1" applyFill="1" applyBorder="1" applyAlignment="1" applyProtection="1">
      <alignment horizontal="left"/>
      <protection/>
    </xf>
    <xf numFmtId="0" fontId="0" fillId="0" borderId="17" xfId="0" applyFont="1" applyBorder="1" applyAlignment="1">
      <alignment/>
    </xf>
    <xf numFmtId="0" fontId="7" fillId="0" borderId="10" xfId="0" applyFont="1" applyBorder="1" applyAlignment="1">
      <alignment/>
    </xf>
    <xf numFmtId="0" fontId="20" fillId="0" borderId="14" xfId="54" applyFont="1" applyBorder="1" applyAlignment="1">
      <alignment horizontal="center"/>
      <protection/>
    </xf>
    <xf numFmtId="0" fontId="0" fillId="0" borderId="16" xfId="0" applyFont="1" applyFill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Border="1" applyAlignment="1">
      <alignment horizontal="justify" wrapText="1"/>
    </xf>
    <xf numFmtId="0" fontId="0" fillId="0" borderId="22" xfId="0" applyFont="1" applyBorder="1" applyAlignment="1">
      <alignment horizontal="justify"/>
    </xf>
    <xf numFmtId="0" fontId="0" fillId="0" borderId="23" xfId="0" applyFont="1" applyFill="1" applyBorder="1" applyAlignment="1">
      <alignment horizontal="justify"/>
    </xf>
    <xf numFmtId="0" fontId="0" fillId="0" borderId="24" xfId="0" applyFont="1" applyBorder="1" applyAlignment="1">
      <alignment horizontal="justify"/>
    </xf>
    <xf numFmtId="0" fontId="1" fillId="0" borderId="25" xfId="0" applyFont="1" applyBorder="1" applyAlignment="1">
      <alignment/>
    </xf>
    <xf numFmtId="0" fontId="0" fillId="0" borderId="0" xfId="0" applyFont="1" applyFill="1" applyBorder="1" applyAlignment="1">
      <alignment horizontal="justify"/>
    </xf>
    <xf numFmtId="0" fontId="1" fillId="0" borderId="20" xfId="0" applyFont="1" applyFill="1" applyBorder="1" applyAlignment="1">
      <alignment horizontal="justify"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2" xfId="0" applyFont="1" applyFill="1" applyBorder="1" applyAlignment="1">
      <alignment horizontal="justify"/>
    </xf>
    <xf numFmtId="0" fontId="0" fillId="0" borderId="15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4" xfId="0" applyFont="1" applyFill="1" applyBorder="1" applyAlignment="1">
      <alignment horizontal="justify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15" xfId="0" applyFont="1" applyFill="1" applyBorder="1" applyAlignment="1">
      <alignment horizontal="justify"/>
    </xf>
    <xf numFmtId="0" fontId="0" fillId="0" borderId="33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23" fillId="0" borderId="0" xfId="0" applyFont="1" applyAlignment="1">
      <alignment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12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/>
    </xf>
    <xf numFmtId="3" fontId="0" fillId="0" borderId="38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1" fillId="0" borderId="38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2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15" xfId="0" applyFont="1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44" xfId="0" applyNumberFormat="1" applyFont="1" applyBorder="1" applyAlignment="1">
      <alignment/>
    </xf>
    <xf numFmtId="0" fontId="0" fillId="0" borderId="10" xfId="55" applyBorder="1">
      <alignment/>
      <protection/>
    </xf>
    <xf numFmtId="0" fontId="20" fillId="0" borderId="13" xfId="54" applyFont="1" applyBorder="1" applyAlignment="1">
      <alignment horizontal="center"/>
      <protection/>
    </xf>
    <xf numFmtId="0" fontId="20" fillId="0" borderId="15" xfId="54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23" fillId="0" borderId="41" xfId="0" applyFont="1" applyBorder="1" applyAlignment="1">
      <alignment horizontal="right"/>
    </xf>
    <xf numFmtId="0" fontId="25" fillId="0" borderId="41" xfId="0" applyFont="1" applyBorder="1" applyAlignment="1">
      <alignment horizontal="right"/>
    </xf>
    <xf numFmtId="0" fontId="23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42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Normál 3" xfId="57"/>
    <cellStyle name="Normál 8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5.421875" style="5" customWidth="1"/>
    <col min="3" max="3" width="65.28125" style="0" customWidth="1"/>
    <col min="6" max="6" width="7.00390625" style="0" bestFit="1" customWidth="1"/>
    <col min="7" max="7" width="5.421875" style="0" customWidth="1"/>
    <col min="8" max="8" width="7.00390625" style="0" customWidth="1"/>
    <col min="9" max="9" width="7.57421875" style="0" customWidth="1"/>
  </cols>
  <sheetData>
    <row r="1" ht="12.75">
      <c r="A1" t="s">
        <v>679</v>
      </c>
    </row>
    <row r="2" spans="1:11" ht="15">
      <c r="A2" t="s">
        <v>144</v>
      </c>
      <c r="C2" s="8"/>
      <c r="E2" s="8" t="s">
        <v>647</v>
      </c>
      <c r="F2" s="8"/>
      <c r="G2" s="8"/>
      <c r="H2" s="8"/>
      <c r="I2" s="8"/>
      <c r="J2" s="8"/>
      <c r="K2" s="8"/>
    </row>
    <row r="3" spans="2:11" ht="15">
      <c r="B3" s="19"/>
      <c r="C3" s="80"/>
      <c r="D3" s="9"/>
      <c r="E3" s="80"/>
      <c r="F3" s="80"/>
      <c r="G3" s="80"/>
      <c r="H3" s="80"/>
      <c r="I3" s="80"/>
      <c r="J3" s="80"/>
      <c r="K3" s="8"/>
    </row>
    <row r="4" spans="1:10" ht="12.75">
      <c r="A4" t="s">
        <v>68</v>
      </c>
      <c r="B4" s="19" t="s">
        <v>69</v>
      </c>
      <c r="C4" s="9" t="s">
        <v>96</v>
      </c>
      <c r="D4" s="9" t="s">
        <v>678</v>
      </c>
      <c r="E4" s="9" t="s">
        <v>97</v>
      </c>
      <c r="F4" s="10" t="s">
        <v>104</v>
      </c>
      <c r="G4" s="9" t="s">
        <v>105</v>
      </c>
      <c r="H4" s="9" t="s">
        <v>107</v>
      </c>
      <c r="I4" s="23" t="s">
        <v>677</v>
      </c>
      <c r="J4" s="9" t="s">
        <v>676</v>
      </c>
    </row>
    <row r="5" spans="1:10" ht="38.25">
      <c r="A5" s="25" t="s">
        <v>145</v>
      </c>
      <c r="B5" s="47" t="s">
        <v>146</v>
      </c>
      <c r="C5" s="24" t="s">
        <v>147</v>
      </c>
      <c r="D5" s="99" t="s">
        <v>148</v>
      </c>
      <c r="E5" s="10" t="s">
        <v>149</v>
      </c>
      <c r="F5" s="22" t="s">
        <v>150</v>
      </c>
      <c r="G5" s="10" t="s">
        <v>151</v>
      </c>
      <c r="H5" s="25" t="s">
        <v>400</v>
      </c>
      <c r="I5" s="120" t="s">
        <v>393</v>
      </c>
      <c r="J5" s="22" t="s">
        <v>634</v>
      </c>
    </row>
    <row r="6" spans="1:10" ht="15.75">
      <c r="A6" s="9">
        <v>1</v>
      </c>
      <c r="B6" s="47">
        <v>1</v>
      </c>
      <c r="C6" s="70" t="s">
        <v>152</v>
      </c>
      <c r="D6" s="9" t="s">
        <v>153</v>
      </c>
      <c r="E6" s="12">
        <f aca="true" t="shared" si="0" ref="E6:J6">E7+E8+E9+E11+E12+E10</f>
        <v>8617</v>
      </c>
      <c r="F6" s="12">
        <f t="shared" si="0"/>
        <v>0</v>
      </c>
      <c r="G6" s="12">
        <f t="shared" si="0"/>
        <v>0</v>
      </c>
      <c r="H6" s="12">
        <f t="shared" si="0"/>
        <v>8617</v>
      </c>
      <c r="I6" s="12">
        <f t="shared" si="0"/>
        <v>8617</v>
      </c>
      <c r="J6" s="12">
        <f t="shared" si="0"/>
        <v>8617</v>
      </c>
    </row>
    <row r="7" spans="1:10" ht="15.75">
      <c r="A7" s="9">
        <v>3</v>
      </c>
      <c r="B7" s="114" t="s">
        <v>154</v>
      </c>
      <c r="C7" s="110" t="s">
        <v>354</v>
      </c>
      <c r="D7" s="9"/>
      <c r="E7" s="12">
        <v>1021</v>
      </c>
      <c r="F7" s="9"/>
      <c r="G7" s="46"/>
      <c r="H7" s="12">
        <v>1021</v>
      </c>
      <c r="I7" s="181">
        <v>1021</v>
      </c>
      <c r="J7" s="125">
        <v>1021</v>
      </c>
    </row>
    <row r="8" spans="1:10" ht="12.75">
      <c r="A8" s="9">
        <v>4</v>
      </c>
      <c r="B8" s="47" t="s">
        <v>155</v>
      </c>
      <c r="C8" s="41" t="s">
        <v>157</v>
      </c>
      <c r="D8" s="9"/>
      <c r="E8" s="9">
        <v>1024</v>
      </c>
      <c r="F8" s="9"/>
      <c r="G8" s="44"/>
      <c r="H8" s="9">
        <v>1024</v>
      </c>
      <c r="I8" s="59">
        <v>1024</v>
      </c>
      <c r="J8" s="12">
        <v>1024</v>
      </c>
    </row>
    <row r="9" spans="1:10" ht="12.75">
      <c r="A9" s="9">
        <v>5</v>
      </c>
      <c r="B9" s="47" t="s">
        <v>156</v>
      </c>
      <c r="C9" s="41" t="s">
        <v>159</v>
      </c>
      <c r="D9" s="9"/>
      <c r="E9" s="9">
        <v>100</v>
      </c>
      <c r="F9" s="9"/>
      <c r="G9" s="44"/>
      <c r="H9" s="9">
        <v>100</v>
      </c>
      <c r="I9" s="59">
        <v>100</v>
      </c>
      <c r="J9" s="12">
        <v>100</v>
      </c>
    </row>
    <row r="10" spans="1:10" ht="12.75">
      <c r="A10" s="9">
        <v>6</v>
      </c>
      <c r="B10" s="47" t="s">
        <v>158</v>
      </c>
      <c r="C10" s="41" t="s">
        <v>161</v>
      </c>
      <c r="D10" s="9"/>
      <c r="E10" s="9">
        <v>749</v>
      </c>
      <c r="F10" s="9"/>
      <c r="G10" s="44"/>
      <c r="H10" s="9">
        <v>749</v>
      </c>
      <c r="I10" s="182">
        <v>749</v>
      </c>
      <c r="J10" s="12">
        <v>749</v>
      </c>
    </row>
    <row r="11" spans="1:10" ht="12.75">
      <c r="A11" s="9">
        <v>7</v>
      </c>
      <c r="B11" s="100" t="s">
        <v>160</v>
      </c>
      <c r="C11" s="9" t="s">
        <v>163</v>
      </c>
      <c r="D11" s="9"/>
      <c r="E11" s="9">
        <v>4000</v>
      </c>
      <c r="F11" s="9"/>
      <c r="G11" s="44"/>
      <c r="H11" s="9">
        <v>4000</v>
      </c>
      <c r="I11" s="182">
        <v>4000</v>
      </c>
      <c r="J11" s="12">
        <v>4000</v>
      </c>
    </row>
    <row r="12" spans="1:10" ht="12.75">
      <c r="A12" s="9">
        <v>8</v>
      </c>
      <c r="B12" s="47" t="s">
        <v>162</v>
      </c>
      <c r="C12" s="9" t="s">
        <v>164</v>
      </c>
      <c r="D12" s="9"/>
      <c r="E12" s="9">
        <v>1723</v>
      </c>
      <c r="F12" s="9"/>
      <c r="G12" s="44"/>
      <c r="H12" s="9">
        <v>1723</v>
      </c>
      <c r="I12" s="182">
        <v>1723</v>
      </c>
      <c r="J12" s="12">
        <v>1723</v>
      </c>
    </row>
    <row r="13" spans="1:10" ht="12.75">
      <c r="A13" s="9">
        <v>9</v>
      </c>
      <c r="B13" s="47">
        <v>2</v>
      </c>
      <c r="C13" s="23" t="s">
        <v>165</v>
      </c>
      <c r="D13" s="9" t="s">
        <v>166</v>
      </c>
      <c r="E13" s="9"/>
      <c r="F13" s="9"/>
      <c r="G13" s="44"/>
      <c r="H13" s="9"/>
      <c r="I13" s="59"/>
      <c r="J13" s="12"/>
    </row>
    <row r="14" spans="1:10" ht="12.75">
      <c r="A14" s="9">
        <v>10</v>
      </c>
      <c r="B14" s="47">
        <v>3</v>
      </c>
      <c r="C14" s="69" t="s">
        <v>167</v>
      </c>
      <c r="D14" s="9" t="s">
        <v>168</v>
      </c>
      <c r="E14" s="9">
        <f aca="true" t="shared" si="1" ref="E14:J14">E15+E16+E17+E18</f>
        <v>5926</v>
      </c>
      <c r="F14" s="9">
        <f t="shared" si="1"/>
        <v>0</v>
      </c>
      <c r="G14" s="9">
        <f t="shared" si="1"/>
        <v>0</v>
      </c>
      <c r="H14" s="9">
        <f t="shared" si="1"/>
        <v>5926</v>
      </c>
      <c r="I14" s="9">
        <f t="shared" si="1"/>
        <v>7687</v>
      </c>
      <c r="J14" s="9">
        <f t="shared" si="1"/>
        <v>7687</v>
      </c>
    </row>
    <row r="15" spans="1:10" ht="12.75">
      <c r="A15" s="9">
        <v>11</v>
      </c>
      <c r="B15" s="47"/>
      <c r="C15" s="69" t="s">
        <v>644</v>
      </c>
      <c r="D15" s="9"/>
      <c r="E15" s="9">
        <v>3426</v>
      </c>
      <c r="F15" s="9"/>
      <c r="G15" s="44"/>
      <c r="H15" s="9">
        <v>3426</v>
      </c>
      <c r="I15" s="182">
        <v>3426</v>
      </c>
      <c r="J15" s="12">
        <v>3426</v>
      </c>
    </row>
    <row r="16" spans="1:10" ht="12.75">
      <c r="A16" s="9">
        <v>12</v>
      </c>
      <c r="B16" s="47"/>
      <c r="C16" s="69" t="s">
        <v>353</v>
      </c>
      <c r="D16" s="9"/>
      <c r="E16" s="9">
        <v>2500</v>
      </c>
      <c r="F16" s="9"/>
      <c r="G16" s="44"/>
      <c r="H16" s="9">
        <v>2500</v>
      </c>
      <c r="I16" s="59">
        <v>2500</v>
      </c>
      <c r="J16" s="12">
        <v>2500</v>
      </c>
    </row>
    <row r="17" spans="1:10" ht="12.75">
      <c r="A17" s="9">
        <v>13</v>
      </c>
      <c r="B17" s="47"/>
      <c r="C17" s="69" t="s">
        <v>394</v>
      </c>
      <c r="D17" s="9"/>
      <c r="E17" s="9">
        <v>0</v>
      </c>
      <c r="F17" s="9"/>
      <c r="G17" s="44"/>
      <c r="H17" s="9"/>
      <c r="I17" s="59">
        <v>1659</v>
      </c>
      <c r="J17" s="12">
        <v>1659</v>
      </c>
    </row>
    <row r="18" spans="1:10" ht="12.75">
      <c r="A18" s="9">
        <v>14</v>
      </c>
      <c r="B18" s="47"/>
      <c r="C18" s="69" t="s">
        <v>395</v>
      </c>
      <c r="D18" s="9"/>
      <c r="E18" s="9">
        <v>0</v>
      </c>
      <c r="F18" s="9"/>
      <c r="G18" s="44"/>
      <c r="H18" s="9"/>
      <c r="I18" s="59">
        <v>102</v>
      </c>
      <c r="J18" s="12">
        <v>102</v>
      </c>
    </row>
    <row r="19" spans="1:10" ht="12.75">
      <c r="A19" s="9">
        <v>15</v>
      </c>
      <c r="B19" s="47">
        <v>4</v>
      </c>
      <c r="C19" s="23" t="s">
        <v>169</v>
      </c>
      <c r="D19" s="9" t="s">
        <v>170</v>
      </c>
      <c r="E19" s="9">
        <v>1200</v>
      </c>
      <c r="F19" s="9"/>
      <c r="G19" s="44"/>
      <c r="H19" s="9">
        <v>1200</v>
      </c>
      <c r="I19" s="182">
        <v>1200</v>
      </c>
      <c r="J19" s="12">
        <v>1200</v>
      </c>
    </row>
    <row r="20" spans="1:10" ht="12.75">
      <c r="A20" s="9">
        <v>16</v>
      </c>
      <c r="B20" s="47">
        <v>5</v>
      </c>
      <c r="C20" s="23" t="s">
        <v>171</v>
      </c>
      <c r="D20" s="9" t="s">
        <v>172</v>
      </c>
      <c r="E20" s="9"/>
      <c r="F20" s="9"/>
      <c r="G20" s="44"/>
      <c r="H20" s="9"/>
      <c r="I20" s="182"/>
      <c r="J20" s="12"/>
    </row>
    <row r="21" spans="1:10" ht="12.75">
      <c r="A21" s="9">
        <v>17</v>
      </c>
      <c r="B21" s="47"/>
      <c r="C21" s="23" t="s">
        <v>396</v>
      </c>
      <c r="D21" s="9"/>
      <c r="E21" s="9"/>
      <c r="F21" s="9"/>
      <c r="G21" s="44"/>
      <c r="H21" s="9"/>
      <c r="I21" s="182"/>
      <c r="J21" s="12"/>
    </row>
    <row r="22" spans="1:10" ht="12.75">
      <c r="A22" s="9">
        <v>18</v>
      </c>
      <c r="B22" s="47"/>
      <c r="C22" s="23" t="s">
        <v>397</v>
      </c>
      <c r="D22" s="9"/>
      <c r="E22" s="9"/>
      <c r="F22" s="9"/>
      <c r="G22" s="44"/>
      <c r="H22" s="9"/>
      <c r="I22" s="182"/>
      <c r="J22" s="12"/>
    </row>
    <row r="23" spans="1:10" ht="12.75">
      <c r="A23" s="9">
        <v>19</v>
      </c>
      <c r="B23" s="47"/>
      <c r="C23" s="23" t="s">
        <v>403</v>
      </c>
      <c r="D23" s="9"/>
      <c r="E23" s="9"/>
      <c r="F23" s="9"/>
      <c r="G23" s="44"/>
      <c r="H23" s="9"/>
      <c r="I23" s="182"/>
      <c r="J23" s="12"/>
    </row>
    <row r="24" spans="1:10" ht="12.75">
      <c r="A24" s="9">
        <v>20</v>
      </c>
      <c r="B24" s="47"/>
      <c r="C24" s="23" t="s">
        <v>408</v>
      </c>
      <c r="D24" s="9"/>
      <c r="E24" s="9"/>
      <c r="F24" s="9"/>
      <c r="G24" s="44"/>
      <c r="H24" s="9"/>
      <c r="I24" s="182"/>
      <c r="J24" s="12"/>
    </row>
    <row r="25" spans="1:10" ht="12.75">
      <c r="A25" s="9">
        <v>21</v>
      </c>
      <c r="B25" s="47">
        <v>6</v>
      </c>
      <c r="C25" s="23" t="s">
        <v>407</v>
      </c>
      <c r="D25" s="9" t="s">
        <v>173</v>
      </c>
      <c r="E25" s="9">
        <v>396</v>
      </c>
      <c r="F25" s="9"/>
      <c r="G25" s="44"/>
      <c r="H25" s="9">
        <v>396</v>
      </c>
      <c r="I25" s="182">
        <v>396</v>
      </c>
      <c r="J25" s="12"/>
    </row>
    <row r="26" spans="1:10" ht="12.75">
      <c r="A26" s="9">
        <v>22</v>
      </c>
      <c r="B26" s="47"/>
      <c r="C26" s="23" t="s">
        <v>398</v>
      </c>
      <c r="D26" s="9"/>
      <c r="E26" s="9"/>
      <c r="F26" s="9"/>
      <c r="G26" s="44"/>
      <c r="H26" s="9"/>
      <c r="I26" s="182"/>
      <c r="J26" s="12"/>
    </row>
    <row r="27" spans="1:10" ht="12.75">
      <c r="A27" s="9">
        <v>23</v>
      </c>
      <c r="B27" s="47"/>
      <c r="C27" s="23" t="s">
        <v>402</v>
      </c>
      <c r="D27" s="9"/>
      <c r="E27" s="9"/>
      <c r="F27" s="9"/>
      <c r="G27" s="44"/>
      <c r="H27" s="9"/>
      <c r="I27" s="182">
        <v>533</v>
      </c>
      <c r="J27" s="12">
        <v>533</v>
      </c>
    </row>
    <row r="28" spans="1:10" ht="12.75">
      <c r="A28" s="9">
        <v>24</v>
      </c>
      <c r="B28" s="47"/>
      <c r="C28" s="23" t="s">
        <v>642</v>
      </c>
      <c r="D28" s="9"/>
      <c r="E28" s="9">
        <v>0</v>
      </c>
      <c r="F28" s="9"/>
      <c r="G28" s="44"/>
      <c r="H28" s="9"/>
      <c r="I28" s="182">
        <v>3979</v>
      </c>
      <c r="J28" s="12">
        <v>3979</v>
      </c>
    </row>
    <row r="29" spans="1:10" ht="12.75">
      <c r="A29" s="9">
        <v>23</v>
      </c>
      <c r="B29" s="47"/>
      <c r="C29" s="23" t="s">
        <v>643</v>
      </c>
      <c r="D29" s="9"/>
      <c r="E29" s="9">
        <v>0</v>
      </c>
      <c r="F29" s="9"/>
      <c r="G29" s="9"/>
      <c r="H29" s="9"/>
      <c r="I29" s="81">
        <v>542</v>
      </c>
      <c r="J29" s="12">
        <v>542</v>
      </c>
    </row>
    <row r="30" ht="12.75">
      <c r="J30" s="12"/>
    </row>
    <row r="31" spans="1:10" ht="12.75">
      <c r="A31" s="9">
        <v>25</v>
      </c>
      <c r="B31" s="47" t="s">
        <v>50</v>
      </c>
      <c r="C31" s="22" t="s">
        <v>174</v>
      </c>
      <c r="D31" s="9" t="s">
        <v>175</v>
      </c>
      <c r="E31" s="10">
        <f aca="true" t="shared" si="2" ref="E31:J31">E6+E14+E19+E25+E27+E28+E29</f>
        <v>16139</v>
      </c>
      <c r="F31" s="10">
        <f t="shared" si="2"/>
        <v>0</v>
      </c>
      <c r="G31" s="10">
        <f t="shared" si="2"/>
        <v>0</v>
      </c>
      <c r="H31" s="10">
        <f t="shared" si="2"/>
        <v>16139</v>
      </c>
      <c r="I31" s="10">
        <f t="shared" si="2"/>
        <v>22954</v>
      </c>
      <c r="J31" s="10">
        <f t="shared" si="2"/>
        <v>22558</v>
      </c>
    </row>
    <row r="32" spans="1:10" ht="12.75">
      <c r="A32" s="9">
        <v>26</v>
      </c>
      <c r="B32" s="47">
        <v>1</v>
      </c>
      <c r="C32" s="69" t="s">
        <v>176</v>
      </c>
      <c r="D32" s="9" t="s">
        <v>177</v>
      </c>
      <c r="E32" s="9"/>
      <c r="F32" s="9"/>
      <c r="G32" s="44"/>
      <c r="H32" s="9">
        <v>0</v>
      </c>
      <c r="I32" s="59"/>
      <c r="J32" s="12"/>
    </row>
    <row r="33" spans="1:10" ht="12.75">
      <c r="A33" s="9">
        <v>27</v>
      </c>
      <c r="B33" s="47">
        <v>2</v>
      </c>
      <c r="C33" s="69" t="s">
        <v>178</v>
      </c>
      <c r="D33" s="9" t="s">
        <v>179</v>
      </c>
      <c r="E33" s="9"/>
      <c r="F33" s="9"/>
      <c r="G33" s="44"/>
      <c r="H33" s="9">
        <v>0</v>
      </c>
      <c r="I33" s="59"/>
      <c r="J33" s="12"/>
    </row>
    <row r="34" spans="1:10" ht="12.75">
      <c r="A34" s="9">
        <v>28</v>
      </c>
      <c r="B34" s="47">
        <v>3</v>
      </c>
      <c r="C34" s="69" t="s">
        <v>180</v>
      </c>
      <c r="D34" s="9" t="s">
        <v>181</v>
      </c>
      <c r="E34" s="9"/>
      <c r="F34" s="9"/>
      <c r="G34" s="44"/>
      <c r="H34" s="9">
        <v>0</v>
      </c>
      <c r="I34" s="59"/>
      <c r="J34" s="12"/>
    </row>
    <row r="35" spans="1:10" ht="12.75">
      <c r="A35" s="9">
        <v>29</v>
      </c>
      <c r="B35" s="47">
        <v>4</v>
      </c>
      <c r="C35" s="81" t="s">
        <v>182</v>
      </c>
      <c r="D35" s="10" t="s">
        <v>183</v>
      </c>
      <c r="E35" s="10"/>
      <c r="F35" s="68"/>
      <c r="G35" s="45"/>
      <c r="H35" s="9">
        <v>0</v>
      </c>
      <c r="I35" s="59"/>
      <c r="J35" s="12"/>
    </row>
    <row r="36" spans="1:10" ht="12.75">
      <c r="A36" s="9">
        <v>30</v>
      </c>
      <c r="B36" s="47">
        <v>5</v>
      </c>
      <c r="C36" s="23" t="s">
        <v>184</v>
      </c>
      <c r="D36" s="9" t="s">
        <v>185</v>
      </c>
      <c r="E36" s="9"/>
      <c r="F36" s="9"/>
      <c r="G36" s="44"/>
      <c r="H36" s="9"/>
      <c r="I36" s="59"/>
      <c r="J36" s="12"/>
    </row>
    <row r="37" spans="1:10" ht="12.75">
      <c r="A37" s="9">
        <v>31</v>
      </c>
      <c r="B37" s="47" t="s">
        <v>154</v>
      </c>
      <c r="C37" s="41" t="s">
        <v>186</v>
      </c>
      <c r="D37" s="9"/>
      <c r="E37" s="9">
        <v>36986</v>
      </c>
      <c r="F37" s="9"/>
      <c r="G37" s="44"/>
      <c r="H37" s="107">
        <v>36986</v>
      </c>
      <c r="I37" s="59">
        <v>38446</v>
      </c>
      <c r="J37" s="12">
        <v>38445</v>
      </c>
    </row>
    <row r="38" spans="1:10" ht="12.75">
      <c r="A38" s="9">
        <v>32</v>
      </c>
      <c r="B38" s="47" t="s">
        <v>155</v>
      </c>
      <c r="C38" s="41" t="s">
        <v>187</v>
      </c>
      <c r="D38" s="9"/>
      <c r="E38" s="9">
        <v>1267</v>
      </c>
      <c r="F38" s="9"/>
      <c r="G38" s="44"/>
      <c r="H38" s="107">
        <v>1267</v>
      </c>
      <c r="I38" s="59">
        <v>0</v>
      </c>
      <c r="J38" s="12"/>
    </row>
    <row r="39" spans="1:10" ht="12.75">
      <c r="A39" s="9">
        <v>33</v>
      </c>
      <c r="B39" s="47" t="s">
        <v>188</v>
      </c>
      <c r="C39" s="49" t="s">
        <v>189</v>
      </c>
      <c r="D39" s="9" t="s">
        <v>190</v>
      </c>
      <c r="E39" s="10">
        <f aca="true" t="shared" si="3" ref="E39:J39">SUM(E37:E38)</f>
        <v>38253</v>
      </c>
      <c r="F39" s="10">
        <f t="shared" si="3"/>
        <v>0</v>
      </c>
      <c r="G39" s="10">
        <f t="shared" si="3"/>
        <v>0</v>
      </c>
      <c r="H39" s="10">
        <f t="shared" si="3"/>
        <v>38253</v>
      </c>
      <c r="I39" s="10">
        <f t="shared" si="3"/>
        <v>38446</v>
      </c>
      <c r="J39" s="10">
        <f t="shared" si="3"/>
        <v>38445</v>
      </c>
    </row>
    <row r="40" spans="1:10" ht="12.75">
      <c r="A40" s="9">
        <v>34</v>
      </c>
      <c r="B40" s="47">
        <v>1</v>
      </c>
      <c r="C40" s="41" t="s">
        <v>191</v>
      </c>
      <c r="D40" s="9" t="s">
        <v>192</v>
      </c>
      <c r="E40" s="9"/>
      <c r="F40" s="9"/>
      <c r="G40" s="44"/>
      <c r="H40" s="9"/>
      <c r="I40" s="59"/>
      <c r="J40" s="12"/>
    </row>
    <row r="41" spans="1:10" ht="12.75">
      <c r="A41" s="9">
        <v>35</v>
      </c>
      <c r="B41" s="47">
        <v>2</v>
      </c>
      <c r="C41" s="59" t="s">
        <v>193</v>
      </c>
      <c r="D41" s="10" t="s">
        <v>194</v>
      </c>
      <c r="E41" s="10"/>
      <c r="F41" s="10"/>
      <c r="G41" s="45"/>
      <c r="H41" s="9"/>
      <c r="I41" s="59"/>
      <c r="J41" s="12"/>
    </row>
    <row r="42" spans="1:10" ht="12.75">
      <c r="A42" s="9">
        <v>36</v>
      </c>
      <c r="B42" s="47">
        <v>3</v>
      </c>
      <c r="C42" s="41" t="s">
        <v>195</v>
      </c>
      <c r="D42" s="9" t="s">
        <v>196</v>
      </c>
      <c r="E42" s="9"/>
      <c r="F42" s="9"/>
      <c r="G42" s="44"/>
      <c r="H42" s="9"/>
      <c r="I42" s="59"/>
      <c r="J42" s="12"/>
    </row>
    <row r="43" spans="1:10" ht="12.75">
      <c r="A43" s="9">
        <v>37</v>
      </c>
      <c r="B43" s="47">
        <v>4</v>
      </c>
      <c r="C43" s="41" t="s">
        <v>197</v>
      </c>
      <c r="D43" s="9" t="s">
        <v>198</v>
      </c>
      <c r="E43" s="9"/>
      <c r="F43" s="9"/>
      <c r="G43" s="44"/>
      <c r="H43" s="9"/>
      <c r="I43" s="59"/>
      <c r="J43" s="12"/>
    </row>
    <row r="44" spans="1:10" ht="12.75">
      <c r="A44" s="9">
        <v>38</v>
      </c>
      <c r="B44" s="124"/>
      <c r="C44" s="41" t="s">
        <v>399</v>
      </c>
      <c r="D44" s="9"/>
      <c r="E44" s="9"/>
      <c r="F44" s="9"/>
      <c r="G44" s="44"/>
      <c r="H44" s="9"/>
      <c r="I44" s="59">
        <v>188</v>
      </c>
      <c r="J44" s="12">
        <v>188</v>
      </c>
    </row>
    <row r="45" spans="1:10" ht="12.75">
      <c r="A45" s="9">
        <v>39</v>
      </c>
      <c r="B45" s="101">
        <v>5</v>
      </c>
      <c r="C45" s="59" t="s">
        <v>199</v>
      </c>
      <c r="D45" s="9" t="s">
        <v>200</v>
      </c>
      <c r="E45" s="9"/>
      <c r="F45" s="9"/>
      <c r="G45" s="44"/>
      <c r="H45" s="9"/>
      <c r="I45" s="183"/>
      <c r="J45" s="19"/>
    </row>
    <row r="46" spans="1:10" ht="12.75">
      <c r="A46" s="9">
        <v>40</v>
      </c>
      <c r="B46" s="47" t="s">
        <v>154</v>
      </c>
      <c r="C46" s="41" t="s">
        <v>645</v>
      </c>
      <c r="D46" s="9"/>
      <c r="E46" s="9">
        <v>2906</v>
      </c>
      <c r="F46" s="9">
        <v>0</v>
      </c>
      <c r="G46" s="44"/>
      <c r="H46" s="107">
        <v>2906</v>
      </c>
      <c r="I46" s="183">
        <v>2906</v>
      </c>
      <c r="J46" s="19">
        <v>0</v>
      </c>
    </row>
    <row r="47" spans="1:10" ht="12.75">
      <c r="A47" s="9">
        <v>41</v>
      </c>
      <c r="B47" s="47" t="s">
        <v>201</v>
      </c>
      <c r="C47" s="49" t="s">
        <v>202</v>
      </c>
      <c r="D47" s="9" t="s">
        <v>203</v>
      </c>
      <c r="E47" s="115">
        <f aca="true" t="shared" si="4" ref="E47:J47">SUM(E46)</f>
        <v>2906</v>
      </c>
      <c r="F47" s="115">
        <f t="shared" si="4"/>
        <v>0</v>
      </c>
      <c r="G47" s="115">
        <f t="shared" si="4"/>
        <v>0</v>
      </c>
      <c r="H47" s="115">
        <f t="shared" si="4"/>
        <v>2906</v>
      </c>
      <c r="I47" s="115">
        <f t="shared" si="4"/>
        <v>2906</v>
      </c>
      <c r="J47" s="115">
        <f t="shared" si="4"/>
        <v>0</v>
      </c>
    </row>
    <row r="48" spans="1:10" ht="12.75">
      <c r="A48" s="9">
        <v>42</v>
      </c>
      <c r="B48" s="47">
        <v>1</v>
      </c>
      <c r="C48" s="41" t="s">
        <v>204</v>
      </c>
      <c r="D48" s="9" t="s">
        <v>205</v>
      </c>
      <c r="E48" s="9"/>
      <c r="F48" s="9"/>
      <c r="G48" s="44"/>
      <c r="H48" s="9"/>
      <c r="I48" s="59"/>
      <c r="J48" s="12"/>
    </row>
    <row r="49" spans="1:10" ht="12.75">
      <c r="A49" s="9">
        <v>43</v>
      </c>
      <c r="B49" s="85">
        <v>2</v>
      </c>
      <c r="C49" s="9" t="s">
        <v>206</v>
      </c>
      <c r="D49" s="9" t="s">
        <v>207</v>
      </c>
      <c r="E49" s="9"/>
      <c r="F49" s="9"/>
      <c r="G49" s="44"/>
      <c r="H49" s="9"/>
      <c r="I49" s="183"/>
      <c r="J49" s="12"/>
    </row>
    <row r="50" spans="1:10" ht="12.75">
      <c r="A50" s="9">
        <v>44</v>
      </c>
      <c r="B50" s="58" t="s">
        <v>208</v>
      </c>
      <c r="C50" s="10" t="s">
        <v>209</v>
      </c>
      <c r="D50" s="9" t="s">
        <v>210</v>
      </c>
      <c r="E50" s="12">
        <v>0</v>
      </c>
      <c r="F50" s="9">
        <v>0</v>
      </c>
      <c r="G50" s="46">
        <v>0</v>
      </c>
      <c r="H50" s="12">
        <v>0</v>
      </c>
      <c r="I50" s="183"/>
      <c r="J50" s="12"/>
    </row>
    <row r="51" spans="1:10" ht="12.75">
      <c r="A51" s="9">
        <v>45</v>
      </c>
      <c r="B51" s="47">
        <v>1</v>
      </c>
      <c r="C51" s="62" t="s">
        <v>211</v>
      </c>
      <c r="D51" s="9" t="s">
        <v>212</v>
      </c>
      <c r="E51" s="18"/>
      <c r="F51" s="9"/>
      <c r="G51" s="66"/>
      <c r="H51" s="18"/>
      <c r="I51" s="183"/>
      <c r="J51" s="12"/>
    </row>
    <row r="52" spans="1:10" ht="12.75">
      <c r="A52" s="9">
        <v>46</v>
      </c>
      <c r="B52" s="47">
        <v>2</v>
      </c>
      <c r="C52" s="63" t="s">
        <v>213</v>
      </c>
      <c r="D52" s="9" t="s">
        <v>214</v>
      </c>
      <c r="E52" s="9"/>
      <c r="F52" s="9"/>
      <c r="G52" s="44"/>
      <c r="H52" s="82"/>
      <c r="I52" s="183"/>
      <c r="J52" s="12"/>
    </row>
    <row r="53" spans="1:10" ht="12.75">
      <c r="A53" s="9">
        <v>47</v>
      </c>
      <c r="B53" s="100">
        <v>3</v>
      </c>
      <c r="C53" s="9" t="s">
        <v>215</v>
      </c>
      <c r="D53" s="9" t="s">
        <v>216</v>
      </c>
      <c r="E53" s="9"/>
      <c r="F53" s="9">
        <v>360</v>
      </c>
      <c r="G53" s="44"/>
      <c r="H53" s="107">
        <v>360</v>
      </c>
      <c r="I53" s="184">
        <v>387</v>
      </c>
      <c r="J53" s="12">
        <v>344</v>
      </c>
    </row>
    <row r="54" spans="1:10" ht="12.75">
      <c r="A54" s="9">
        <v>48</v>
      </c>
      <c r="B54" s="102">
        <v>4</v>
      </c>
      <c r="C54" s="9" t="s">
        <v>217</v>
      </c>
      <c r="D54" s="9" t="s">
        <v>218</v>
      </c>
      <c r="E54" s="9"/>
      <c r="F54" s="9">
        <v>1229</v>
      </c>
      <c r="G54" s="44"/>
      <c r="H54" s="107">
        <v>1229</v>
      </c>
      <c r="I54" s="183">
        <v>3943</v>
      </c>
      <c r="J54" s="12">
        <v>3592</v>
      </c>
    </row>
    <row r="55" spans="1:10" ht="12.75">
      <c r="A55" s="9">
        <v>49</v>
      </c>
      <c r="B55" s="47">
        <v>5</v>
      </c>
      <c r="C55" s="41" t="s">
        <v>219</v>
      </c>
      <c r="D55" s="9" t="s">
        <v>220</v>
      </c>
      <c r="E55" s="9"/>
      <c r="F55" s="9"/>
      <c r="G55" s="44"/>
      <c r="H55" s="9"/>
      <c r="I55" s="183"/>
      <c r="J55" s="12"/>
    </row>
    <row r="56" spans="1:10" ht="12.75">
      <c r="A56" s="9">
        <v>50</v>
      </c>
      <c r="B56" s="47">
        <v>6</v>
      </c>
      <c r="C56" s="41" t="s">
        <v>221</v>
      </c>
      <c r="D56" s="9" t="s">
        <v>222</v>
      </c>
      <c r="E56" s="9"/>
      <c r="F56" s="9"/>
      <c r="G56" s="44"/>
      <c r="H56" s="9"/>
      <c r="I56" s="183"/>
      <c r="J56" s="12"/>
    </row>
    <row r="57" spans="1:10" ht="12.75">
      <c r="A57" s="9">
        <v>51</v>
      </c>
      <c r="B57" s="103">
        <v>7</v>
      </c>
      <c r="C57" s="59" t="s">
        <v>223</v>
      </c>
      <c r="D57" s="9" t="s">
        <v>224</v>
      </c>
      <c r="E57" s="12">
        <v>220</v>
      </c>
      <c r="F57" s="9"/>
      <c r="G57" s="46"/>
      <c r="H57" s="108">
        <v>220</v>
      </c>
      <c r="I57" s="59">
        <v>220</v>
      </c>
      <c r="J57" s="12">
        <v>145</v>
      </c>
    </row>
    <row r="58" spans="1:10" ht="12.75">
      <c r="A58" s="9">
        <v>52</v>
      </c>
      <c r="B58" s="76">
        <v>8</v>
      </c>
      <c r="C58" s="59" t="s">
        <v>225</v>
      </c>
      <c r="D58" s="10" t="s">
        <v>226</v>
      </c>
      <c r="E58" s="10"/>
      <c r="F58" s="10"/>
      <c r="G58" s="45"/>
      <c r="H58" s="12"/>
      <c r="I58" s="59"/>
      <c r="J58" s="12">
        <v>1887</v>
      </c>
    </row>
    <row r="59" spans="1:10" ht="12.75">
      <c r="A59" s="9">
        <v>53</v>
      </c>
      <c r="B59" s="76" t="s">
        <v>227</v>
      </c>
      <c r="C59" s="49" t="s">
        <v>228</v>
      </c>
      <c r="D59" s="9" t="s">
        <v>229</v>
      </c>
      <c r="E59" s="10">
        <f aca="true" t="shared" si="5" ref="E59:J59">SUM(E57:E58)</f>
        <v>220</v>
      </c>
      <c r="F59" s="10">
        <f t="shared" si="5"/>
        <v>0</v>
      </c>
      <c r="G59" s="10">
        <f t="shared" si="5"/>
        <v>0</v>
      </c>
      <c r="H59" s="10">
        <f t="shared" si="5"/>
        <v>220</v>
      </c>
      <c r="I59" s="10">
        <f t="shared" si="5"/>
        <v>220</v>
      </c>
      <c r="J59" s="10">
        <f t="shared" si="5"/>
        <v>2032</v>
      </c>
    </row>
    <row r="60" spans="1:10" ht="12.75">
      <c r="A60" s="9">
        <v>54</v>
      </c>
      <c r="B60" s="58">
        <v>1</v>
      </c>
      <c r="C60" s="49" t="s">
        <v>230</v>
      </c>
      <c r="D60" s="9" t="s">
        <v>231</v>
      </c>
      <c r="E60" s="9"/>
      <c r="F60" s="9"/>
      <c r="G60" s="44"/>
      <c r="H60" s="9"/>
      <c r="I60" s="59"/>
      <c r="J60" s="12"/>
    </row>
    <row r="61" spans="1:10" ht="15">
      <c r="A61" s="9">
        <v>55</v>
      </c>
      <c r="B61" s="47" t="s">
        <v>154</v>
      </c>
      <c r="C61" s="59" t="s">
        <v>232</v>
      </c>
      <c r="D61" s="9"/>
      <c r="E61" s="9"/>
      <c r="F61" s="80">
        <v>15</v>
      </c>
      <c r="G61" s="45"/>
      <c r="H61" s="12">
        <v>15</v>
      </c>
      <c r="I61" s="59">
        <v>15</v>
      </c>
      <c r="J61" s="12">
        <v>84</v>
      </c>
    </row>
    <row r="62" spans="1:10" ht="12.75">
      <c r="A62" s="9">
        <v>56</v>
      </c>
      <c r="B62" s="47" t="s">
        <v>155</v>
      </c>
      <c r="C62" s="41" t="s">
        <v>233</v>
      </c>
      <c r="D62" s="9"/>
      <c r="E62" s="9">
        <v>0</v>
      </c>
      <c r="F62" s="9"/>
      <c r="G62" s="44"/>
      <c r="H62" s="9">
        <v>0</v>
      </c>
      <c r="I62" s="182">
        <v>0</v>
      </c>
      <c r="J62" s="12">
        <v>0</v>
      </c>
    </row>
    <row r="63" spans="1:10" ht="12.75">
      <c r="A63" s="9">
        <v>57</v>
      </c>
      <c r="B63" s="47" t="s">
        <v>234</v>
      </c>
      <c r="C63" s="71" t="s">
        <v>235</v>
      </c>
      <c r="D63" s="9" t="s">
        <v>236</v>
      </c>
      <c r="E63" s="10">
        <f aca="true" t="shared" si="6" ref="E63:J63">E53+E54+E55+E56+E57+E61+E58</f>
        <v>220</v>
      </c>
      <c r="F63" s="10">
        <f t="shared" si="6"/>
        <v>1604</v>
      </c>
      <c r="G63" s="10">
        <f t="shared" si="6"/>
        <v>0</v>
      </c>
      <c r="H63" s="10">
        <f t="shared" si="6"/>
        <v>1824</v>
      </c>
      <c r="I63" s="10">
        <f t="shared" si="6"/>
        <v>4565</v>
      </c>
      <c r="J63" s="10">
        <f t="shared" si="6"/>
        <v>6052</v>
      </c>
    </row>
    <row r="64" spans="1:10" ht="12.75">
      <c r="A64" s="9">
        <v>58</v>
      </c>
      <c r="B64" s="47">
        <v>1</v>
      </c>
      <c r="C64" s="63" t="s">
        <v>237</v>
      </c>
      <c r="D64" s="9" t="s">
        <v>238</v>
      </c>
      <c r="E64" s="12"/>
      <c r="F64" s="9"/>
      <c r="G64" s="46"/>
      <c r="H64" s="82"/>
      <c r="I64" s="182"/>
      <c r="J64" s="12"/>
    </row>
    <row r="65" spans="1:10" ht="12.75">
      <c r="A65" s="9">
        <v>59</v>
      </c>
      <c r="B65" s="47">
        <v>2</v>
      </c>
      <c r="C65" s="63" t="s">
        <v>239</v>
      </c>
      <c r="D65" s="9" t="s">
        <v>240</v>
      </c>
      <c r="E65" s="12"/>
      <c r="F65" s="9"/>
      <c r="G65" s="46"/>
      <c r="H65" s="82"/>
      <c r="I65" s="182"/>
      <c r="J65" s="12">
        <v>1268</v>
      </c>
    </row>
    <row r="66" spans="1:10" ht="12.75">
      <c r="A66" s="9">
        <v>60</v>
      </c>
      <c r="B66" s="47">
        <v>3</v>
      </c>
      <c r="C66" s="63" t="s">
        <v>241</v>
      </c>
      <c r="D66" s="9" t="s">
        <v>242</v>
      </c>
      <c r="E66" s="12"/>
      <c r="F66" s="9"/>
      <c r="G66" s="12"/>
      <c r="H66" s="82"/>
      <c r="I66" s="59"/>
      <c r="J66" s="12"/>
    </row>
    <row r="67" spans="1:10" ht="12.75">
      <c r="A67" s="9">
        <v>61</v>
      </c>
      <c r="B67" s="47">
        <v>4</v>
      </c>
      <c r="C67" s="59" t="s">
        <v>243</v>
      </c>
      <c r="D67" s="10" t="s">
        <v>244</v>
      </c>
      <c r="E67" s="10">
        <v>2200</v>
      </c>
      <c r="F67" s="12">
        <v>0</v>
      </c>
      <c r="G67" s="10"/>
      <c r="H67" s="107">
        <v>2200</v>
      </c>
      <c r="I67" s="182">
        <v>2200</v>
      </c>
      <c r="J67" s="12">
        <v>930</v>
      </c>
    </row>
    <row r="68" spans="1:10" ht="12.75">
      <c r="A68" s="9">
        <v>62</v>
      </c>
      <c r="B68" s="47">
        <v>5</v>
      </c>
      <c r="C68" s="63" t="s">
        <v>245</v>
      </c>
      <c r="D68" s="9" t="s">
        <v>246</v>
      </c>
      <c r="E68" s="12"/>
      <c r="F68" s="9"/>
      <c r="G68" s="12"/>
      <c r="H68" s="82"/>
      <c r="I68" s="59"/>
      <c r="J68" s="12"/>
    </row>
    <row r="69" spans="1:10" ht="12.75">
      <c r="A69" s="9">
        <v>63</v>
      </c>
      <c r="B69" s="101">
        <v>6</v>
      </c>
      <c r="C69" s="59" t="s">
        <v>247</v>
      </c>
      <c r="D69" s="9" t="s">
        <v>248</v>
      </c>
      <c r="E69" s="12"/>
      <c r="F69" s="10"/>
      <c r="G69" s="46"/>
      <c r="H69" s="82"/>
      <c r="I69" s="59"/>
      <c r="J69" s="12"/>
    </row>
    <row r="70" spans="1:10" ht="12.75">
      <c r="A70" s="9">
        <v>64</v>
      </c>
      <c r="B70" s="103">
        <v>7</v>
      </c>
      <c r="C70" s="64" t="s">
        <v>249</v>
      </c>
      <c r="D70" s="9" t="s">
        <v>250</v>
      </c>
      <c r="E70" s="12"/>
      <c r="F70" s="9"/>
      <c r="G70" s="46"/>
      <c r="H70" s="109"/>
      <c r="I70" s="59"/>
      <c r="J70" s="12"/>
    </row>
    <row r="71" spans="1:10" ht="12.75">
      <c r="A71" s="9">
        <v>65</v>
      </c>
      <c r="B71" s="47">
        <v>8</v>
      </c>
      <c r="C71" s="63" t="s">
        <v>251</v>
      </c>
      <c r="D71" s="9" t="s">
        <v>252</v>
      </c>
      <c r="E71" s="19"/>
      <c r="F71" s="9">
        <v>20</v>
      </c>
      <c r="G71" s="47"/>
      <c r="H71" s="82">
        <v>20</v>
      </c>
      <c r="I71" s="59">
        <v>20</v>
      </c>
      <c r="J71" s="12">
        <v>3</v>
      </c>
    </row>
    <row r="72" spans="1:10" ht="12.75">
      <c r="A72" s="9">
        <v>66</v>
      </c>
      <c r="B72" s="47">
        <v>9</v>
      </c>
      <c r="C72" s="63" t="s">
        <v>253</v>
      </c>
      <c r="D72" s="9" t="s">
        <v>254</v>
      </c>
      <c r="E72" s="19"/>
      <c r="F72" s="67"/>
      <c r="G72" s="47"/>
      <c r="H72" s="82"/>
      <c r="I72" s="41"/>
      <c r="J72" s="9"/>
    </row>
    <row r="73" spans="1:10" ht="15">
      <c r="A73" s="9">
        <v>67</v>
      </c>
      <c r="B73" s="47">
        <v>10</v>
      </c>
      <c r="C73" s="63" t="s">
        <v>255</v>
      </c>
      <c r="D73" s="9" t="s">
        <v>256</v>
      </c>
      <c r="E73" s="19"/>
      <c r="F73" s="80"/>
      <c r="G73" s="50"/>
      <c r="H73" s="82"/>
      <c r="I73" s="41"/>
      <c r="J73" s="9">
        <v>611</v>
      </c>
    </row>
    <row r="74" spans="1:10" ht="15.75">
      <c r="A74" s="9">
        <v>68</v>
      </c>
      <c r="B74" s="47" t="s">
        <v>257</v>
      </c>
      <c r="C74" s="71" t="s">
        <v>258</v>
      </c>
      <c r="D74" s="9" t="s">
        <v>259</v>
      </c>
      <c r="E74" s="20">
        <f aca="true" t="shared" si="7" ref="E74:J74">SUM(E64:E73)</f>
        <v>2200</v>
      </c>
      <c r="F74" s="20">
        <f t="shared" si="7"/>
        <v>20</v>
      </c>
      <c r="G74" s="20">
        <f t="shared" si="7"/>
        <v>0</v>
      </c>
      <c r="H74" s="20">
        <f t="shared" si="7"/>
        <v>2220</v>
      </c>
      <c r="I74" s="20">
        <f t="shared" si="7"/>
        <v>2220</v>
      </c>
      <c r="J74" s="20">
        <f t="shared" si="7"/>
        <v>2812</v>
      </c>
    </row>
    <row r="75" spans="1:10" ht="12.75">
      <c r="A75" s="9">
        <v>69</v>
      </c>
      <c r="B75" s="47">
        <v>1</v>
      </c>
      <c r="C75" s="71" t="s">
        <v>260</v>
      </c>
      <c r="D75" s="10" t="s">
        <v>261</v>
      </c>
      <c r="E75" s="86"/>
      <c r="F75" s="10"/>
      <c r="G75" s="50"/>
      <c r="H75" s="82"/>
      <c r="I75" s="41"/>
      <c r="J75" s="9"/>
    </row>
    <row r="76" spans="1:10" ht="12.75">
      <c r="A76" s="9">
        <v>70</v>
      </c>
      <c r="B76" s="104">
        <v>2</v>
      </c>
      <c r="C76" s="59" t="s">
        <v>262</v>
      </c>
      <c r="D76" s="9" t="s">
        <v>263</v>
      </c>
      <c r="E76" s="12"/>
      <c r="F76" s="9">
        <v>0</v>
      </c>
      <c r="G76" s="46"/>
      <c r="H76" s="108">
        <v>0</v>
      </c>
      <c r="I76" s="41"/>
      <c r="J76" s="9"/>
    </row>
    <row r="77" spans="1:10" ht="12.75">
      <c r="A77" s="9">
        <v>71</v>
      </c>
      <c r="B77" s="47">
        <v>3</v>
      </c>
      <c r="C77" s="116" t="s">
        <v>264</v>
      </c>
      <c r="D77" s="9" t="s">
        <v>265</v>
      </c>
      <c r="E77" s="12"/>
      <c r="F77" s="9"/>
      <c r="G77" s="46"/>
      <c r="H77" s="12"/>
      <c r="I77" s="41"/>
      <c r="J77" s="9"/>
    </row>
    <row r="78" spans="1:10" ht="12.75">
      <c r="A78" s="9">
        <v>72</v>
      </c>
      <c r="B78" s="47">
        <v>4</v>
      </c>
      <c r="C78" s="116" t="s">
        <v>266</v>
      </c>
      <c r="D78" s="9" t="s">
        <v>267</v>
      </c>
      <c r="E78" s="12"/>
      <c r="F78" s="9"/>
      <c r="G78" s="46"/>
      <c r="H78" s="12"/>
      <c r="I78" s="41"/>
      <c r="J78" s="9"/>
    </row>
    <row r="79" spans="1:10" ht="12.75">
      <c r="A79" s="9">
        <v>73</v>
      </c>
      <c r="B79" s="104">
        <v>5</v>
      </c>
      <c r="C79" s="59" t="s">
        <v>268</v>
      </c>
      <c r="D79" s="9" t="s">
        <v>269</v>
      </c>
      <c r="E79" s="12"/>
      <c r="F79" s="9"/>
      <c r="G79" s="46"/>
      <c r="H79" s="12"/>
      <c r="I79" s="41"/>
      <c r="J79" s="9"/>
    </row>
    <row r="80" spans="1:10" ht="12.75">
      <c r="A80" s="9">
        <v>74</v>
      </c>
      <c r="B80" s="104" t="s">
        <v>270</v>
      </c>
      <c r="C80" s="49" t="s">
        <v>271</v>
      </c>
      <c r="D80" s="9" t="s">
        <v>272</v>
      </c>
      <c r="E80" s="12">
        <v>0</v>
      </c>
      <c r="F80" s="9">
        <v>0</v>
      </c>
      <c r="G80" s="46">
        <v>0</v>
      </c>
      <c r="H80" s="12">
        <v>0</v>
      </c>
      <c r="I80" s="182"/>
      <c r="J80" s="81"/>
    </row>
    <row r="81" spans="1:10" ht="12.75">
      <c r="A81" s="9">
        <v>75</v>
      </c>
      <c r="B81" s="104">
        <v>1</v>
      </c>
      <c r="C81" s="59" t="s">
        <v>273</v>
      </c>
      <c r="D81" s="9" t="s">
        <v>274</v>
      </c>
      <c r="E81" s="12"/>
      <c r="F81" s="9"/>
      <c r="G81" s="46"/>
      <c r="H81" s="12"/>
      <c r="I81" s="41"/>
      <c r="J81" s="9"/>
    </row>
    <row r="82" spans="1:10" ht="12.75">
      <c r="A82" s="9">
        <v>76</v>
      </c>
      <c r="B82" s="104">
        <v>2</v>
      </c>
      <c r="C82" s="59" t="s">
        <v>275</v>
      </c>
      <c r="D82" s="9" t="s">
        <v>276</v>
      </c>
      <c r="E82" s="12"/>
      <c r="F82" s="9"/>
      <c r="G82" s="46"/>
      <c r="H82" s="12"/>
      <c r="I82" s="41"/>
      <c r="J82" s="9"/>
    </row>
    <row r="83" spans="1:10" ht="12.75">
      <c r="A83" s="9">
        <v>77</v>
      </c>
      <c r="B83" s="104">
        <v>3</v>
      </c>
      <c r="C83" s="59" t="s">
        <v>646</v>
      </c>
      <c r="D83" s="9" t="s">
        <v>277</v>
      </c>
      <c r="E83" s="12"/>
      <c r="F83" s="9"/>
      <c r="G83" s="46"/>
      <c r="H83" s="12"/>
      <c r="I83" s="41"/>
      <c r="J83" s="9">
        <v>99</v>
      </c>
    </row>
    <row r="84" spans="1:10" ht="12.75">
      <c r="A84" s="9">
        <v>78</v>
      </c>
      <c r="B84" s="104" t="s">
        <v>278</v>
      </c>
      <c r="C84" s="49" t="s">
        <v>279</v>
      </c>
      <c r="D84" s="9" t="s">
        <v>280</v>
      </c>
      <c r="E84" s="12">
        <f aca="true" t="shared" si="8" ref="E84:J84">E81+E82+E83</f>
        <v>0</v>
      </c>
      <c r="F84" s="12">
        <f t="shared" si="8"/>
        <v>0</v>
      </c>
      <c r="G84" s="12">
        <f t="shared" si="8"/>
        <v>0</v>
      </c>
      <c r="H84" s="12">
        <f t="shared" si="8"/>
        <v>0</v>
      </c>
      <c r="I84" s="12">
        <f t="shared" si="8"/>
        <v>0</v>
      </c>
      <c r="J84" s="12">
        <f t="shared" si="8"/>
        <v>99</v>
      </c>
    </row>
    <row r="85" spans="1:10" ht="12.75">
      <c r="A85" s="9">
        <v>79</v>
      </c>
      <c r="B85" s="104">
        <v>1</v>
      </c>
      <c r="C85" s="59" t="s">
        <v>281</v>
      </c>
      <c r="D85" s="9" t="s">
        <v>282</v>
      </c>
      <c r="E85" s="12"/>
      <c r="F85" s="9"/>
      <c r="G85" s="46"/>
      <c r="H85" s="12"/>
      <c r="I85" s="41"/>
      <c r="J85" s="9"/>
    </row>
    <row r="86" spans="1:10" ht="12.75">
      <c r="A86" s="9">
        <v>80</v>
      </c>
      <c r="B86" s="104">
        <v>2</v>
      </c>
      <c r="C86" s="59" t="s">
        <v>283</v>
      </c>
      <c r="D86" s="10" t="s">
        <v>284</v>
      </c>
      <c r="E86" s="12"/>
      <c r="F86" s="9"/>
      <c r="G86" s="45"/>
      <c r="H86" s="12"/>
      <c r="I86" s="41"/>
      <c r="J86" s="9"/>
    </row>
    <row r="87" spans="1:10" ht="12.75">
      <c r="A87" s="9">
        <v>81</v>
      </c>
      <c r="B87" s="104">
        <v>3</v>
      </c>
      <c r="C87" s="59" t="s">
        <v>285</v>
      </c>
      <c r="D87" s="9" t="s">
        <v>286</v>
      </c>
      <c r="E87" s="12"/>
      <c r="F87" s="9"/>
      <c r="G87" s="46"/>
      <c r="H87" s="12"/>
      <c r="I87" s="41"/>
      <c r="J87" s="9"/>
    </row>
    <row r="88" spans="1:10" ht="12.75">
      <c r="A88" s="9">
        <v>82</v>
      </c>
      <c r="B88" s="105" t="s">
        <v>287</v>
      </c>
      <c r="C88" s="65" t="s">
        <v>288</v>
      </c>
      <c r="D88" s="9" t="s">
        <v>289</v>
      </c>
      <c r="E88" s="12">
        <v>0</v>
      </c>
      <c r="F88" s="9">
        <v>0</v>
      </c>
      <c r="G88" s="46">
        <v>0</v>
      </c>
      <c r="H88" s="12">
        <v>0</v>
      </c>
      <c r="I88" s="41"/>
      <c r="J88" s="9"/>
    </row>
    <row r="89" spans="1:10" ht="12.75">
      <c r="A89" s="9">
        <v>83</v>
      </c>
      <c r="B89" s="104" t="s">
        <v>290</v>
      </c>
      <c r="C89" s="49" t="s">
        <v>291</v>
      </c>
      <c r="D89" s="9" t="s">
        <v>292</v>
      </c>
      <c r="E89" s="12"/>
      <c r="F89" s="9"/>
      <c r="G89" s="46"/>
      <c r="H89" s="12"/>
      <c r="I89" s="41"/>
      <c r="J89" s="9"/>
    </row>
    <row r="90" spans="1:10" ht="12.75">
      <c r="A90" s="9">
        <v>84</v>
      </c>
      <c r="B90" s="104">
        <v>1</v>
      </c>
      <c r="C90" s="59" t="s">
        <v>293</v>
      </c>
      <c r="D90" s="9" t="s">
        <v>294</v>
      </c>
      <c r="E90" s="12"/>
      <c r="F90" s="67"/>
      <c r="G90" s="46"/>
      <c r="H90" s="12"/>
      <c r="I90" s="41"/>
      <c r="J90" s="9"/>
    </row>
    <row r="91" spans="1:10" ht="12.75">
      <c r="A91" s="9">
        <v>85</v>
      </c>
      <c r="B91" s="104">
        <v>2</v>
      </c>
      <c r="C91" s="59" t="s">
        <v>295</v>
      </c>
      <c r="D91" s="9" t="s">
        <v>296</v>
      </c>
      <c r="E91" s="12"/>
      <c r="F91" s="9"/>
      <c r="G91" s="46"/>
      <c r="H91" s="12"/>
      <c r="I91" s="41"/>
      <c r="J91" s="9"/>
    </row>
    <row r="92" spans="1:10" ht="12.75">
      <c r="A92" s="9">
        <v>86</v>
      </c>
      <c r="B92" s="103">
        <v>3</v>
      </c>
      <c r="C92" s="59" t="s">
        <v>297</v>
      </c>
      <c r="D92" s="9" t="s">
        <v>298</v>
      </c>
      <c r="E92" s="12"/>
      <c r="F92" s="67"/>
      <c r="G92" s="46"/>
      <c r="H92" s="12"/>
      <c r="I92" s="41"/>
      <c r="J92" s="9"/>
    </row>
    <row r="93" spans="1:10" ht="12.75">
      <c r="A93" s="9">
        <v>87</v>
      </c>
      <c r="B93" s="103" t="s">
        <v>299</v>
      </c>
      <c r="C93" s="49" t="s">
        <v>300</v>
      </c>
      <c r="D93" s="9" t="s">
        <v>301</v>
      </c>
      <c r="E93" s="12">
        <v>0</v>
      </c>
      <c r="F93" s="118">
        <v>0</v>
      </c>
      <c r="G93" s="46">
        <v>0</v>
      </c>
      <c r="H93" s="12">
        <v>0</v>
      </c>
      <c r="I93" s="41"/>
      <c r="J93" s="9"/>
    </row>
    <row r="94" spans="1:10" ht="12.75">
      <c r="A94" s="9">
        <v>88</v>
      </c>
      <c r="B94" s="103">
        <v>1</v>
      </c>
      <c r="C94" s="59" t="s">
        <v>302</v>
      </c>
      <c r="D94" s="10" t="s">
        <v>303</v>
      </c>
      <c r="E94" s="10"/>
      <c r="F94" s="68"/>
      <c r="G94" s="45"/>
      <c r="H94" s="12"/>
      <c r="I94" s="41"/>
      <c r="J94" s="9"/>
    </row>
    <row r="95" spans="1:10" ht="12.75">
      <c r="A95" s="9">
        <v>89</v>
      </c>
      <c r="B95" s="103">
        <v>2</v>
      </c>
      <c r="C95" s="59" t="s">
        <v>304</v>
      </c>
      <c r="D95" s="9" t="s">
        <v>305</v>
      </c>
      <c r="E95" s="12"/>
      <c r="F95" s="118"/>
      <c r="G95" s="46"/>
      <c r="H95" s="12"/>
      <c r="I95" s="41"/>
      <c r="J95" s="9"/>
    </row>
    <row r="96" spans="1:10" ht="12.75">
      <c r="A96" s="9">
        <v>90</v>
      </c>
      <c r="B96" s="106">
        <v>3</v>
      </c>
      <c r="C96" s="117" t="s">
        <v>306</v>
      </c>
      <c r="D96" s="9" t="s">
        <v>307</v>
      </c>
      <c r="E96" s="12"/>
      <c r="F96" s="118"/>
      <c r="G96" s="46"/>
      <c r="H96" s="12"/>
      <c r="I96" s="41"/>
      <c r="J96" s="9"/>
    </row>
    <row r="97" spans="1:10" ht="12.75">
      <c r="A97" s="9">
        <v>91</v>
      </c>
      <c r="B97" s="103">
        <v>4</v>
      </c>
      <c r="C97" s="59" t="s">
        <v>308</v>
      </c>
      <c r="D97" s="9" t="s">
        <v>309</v>
      </c>
      <c r="E97" s="12"/>
      <c r="F97" s="67"/>
      <c r="G97" s="46"/>
      <c r="H97" s="12"/>
      <c r="I97" s="41"/>
      <c r="J97" s="9"/>
    </row>
    <row r="98" spans="1:10" ht="12.75">
      <c r="A98" s="9">
        <v>92</v>
      </c>
      <c r="B98" s="103" t="s">
        <v>310</v>
      </c>
      <c r="C98" s="49" t="s">
        <v>311</v>
      </c>
      <c r="D98" s="9" t="s">
        <v>312</v>
      </c>
      <c r="E98" s="12">
        <v>0</v>
      </c>
      <c r="F98" s="67"/>
      <c r="G98" s="46">
        <v>0</v>
      </c>
      <c r="H98" s="12">
        <v>0</v>
      </c>
      <c r="I98" s="41"/>
      <c r="J98" s="9"/>
    </row>
    <row r="99" spans="1:10" ht="12.75">
      <c r="A99" s="9">
        <v>93</v>
      </c>
      <c r="B99" s="103">
        <v>1</v>
      </c>
      <c r="C99" s="59" t="s">
        <v>313</v>
      </c>
      <c r="D99" s="9" t="s">
        <v>314</v>
      </c>
      <c r="E99" s="12"/>
      <c r="F99" s="67"/>
      <c r="G99" s="46"/>
      <c r="H99" s="12"/>
      <c r="I99" s="41"/>
      <c r="J99" s="9"/>
    </row>
    <row r="100" spans="1:10" ht="12.75">
      <c r="A100" s="9">
        <v>94</v>
      </c>
      <c r="B100" s="103" t="s">
        <v>154</v>
      </c>
      <c r="C100" s="59" t="s">
        <v>315</v>
      </c>
      <c r="D100" s="9"/>
      <c r="E100" s="12"/>
      <c r="F100" s="67"/>
      <c r="G100" s="46"/>
      <c r="H100" s="12"/>
      <c r="I100" s="41">
        <v>6585</v>
      </c>
      <c r="J100" s="9">
        <v>6585</v>
      </c>
    </row>
    <row r="101" spans="1:10" ht="12.75">
      <c r="A101" s="9">
        <v>95</v>
      </c>
      <c r="B101" s="103" t="s">
        <v>155</v>
      </c>
      <c r="C101" s="119" t="s">
        <v>316</v>
      </c>
      <c r="D101" s="9"/>
      <c r="E101" s="12">
        <v>293</v>
      </c>
      <c r="F101" s="67"/>
      <c r="G101" s="45"/>
      <c r="H101" s="12">
        <v>293</v>
      </c>
      <c r="I101" s="41">
        <v>293</v>
      </c>
      <c r="J101" s="9">
        <v>293</v>
      </c>
    </row>
    <row r="102" spans="1:10" ht="12.75">
      <c r="A102" s="9">
        <v>96</v>
      </c>
      <c r="B102" s="47">
        <v>2</v>
      </c>
      <c r="C102" s="76" t="s">
        <v>317</v>
      </c>
      <c r="D102" s="9" t="s">
        <v>318</v>
      </c>
      <c r="E102" s="9"/>
      <c r="F102" s="9"/>
      <c r="G102" s="46"/>
      <c r="H102" s="82"/>
      <c r="I102" s="41"/>
      <c r="J102" s="9"/>
    </row>
    <row r="103" spans="1:10" ht="12.75">
      <c r="A103" s="9">
        <v>97</v>
      </c>
      <c r="B103" s="47" t="s">
        <v>319</v>
      </c>
      <c r="C103" s="77" t="s">
        <v>320</v>
      </c>
      <c r="D103" s="9" t="s">
        <v>321</v>
      </c>
      <c r="E103" s="10">
        <f aca="true" t="shared" si="9" ref="E103:J103">SUM(E100:E102)</f>
        <v>293</v>
      </c>
      <c r="F103" s="10">
        <f t="shared" si="9"/>
        <v>0</v>
      </c>
      <c r="G103" s="10">
        <f t="shared" si="9"/>
        <v>0</v>
      </c>
      <c r="H103" s="10">
        <f t="shared" si="9"/>
        <v>293</v>
      </c>
      <c r="I103" s="10">
        <f t="shared" si="9"/>
        <v>6878</v>
      </c>
      <c r="J103" s="10">
        <f t="shared" si="9"/>
        <v>6878</v>
      </c>
    </row>
    <row r="104" spans="1:10" ht="12.75">
      <c r="A104" s="9">
        <v>98</v>
      </c>
      <c r="B104" s="104">
        <v>1</v>
      </c>
      <c r="C104" s="3" t="s">
        <v>322</v>
      </c>
      <c r="D104" s="9" t="s">
        <v>323</v>
      </c>
      <c r="E104" s="9"/>
      <c r="F104" s="9"/>
      <c r="G104" s="46"/>
      <c r="H104" s="12"/>
      <c r="I104" s="41">
        <v>605</v>
      </c>
      <c r="J104" s="9">
        <v>605</v>
      </c>
    </row>
    <row r="105" spans="1:10" ht="12.75">
      <c r="A105" s="9">
        <v>99</v>
      </c>
      <c r="B105" s="47">
        <v>2</v>
      </c>
      <c r="C105" s="76" t="s">
        <v>324</v>
      </c>
      <c r="D105" s="9" t="s">
        <v>325</v>
      </c>
      <c r="E105" s="9"/>
      <c r="F105" s="9"/>
      <c r="G105" s="46"/>
      <c r="H105" s="82"/>
      <c r="I105" s="41"/>
      <c r="J105" s="9"/>
    </row>
    <row r="106" spans="1:10" ht="12.75">
      <c r="A106" s="9">
        <v>100</v>
      </c>
      <c r="B106" s="47">
        <v>3</v>
      </c>
      <c r="C106" s="76" t="s">
        <v>326</v>
      </c>
      <c r="D106" s="10" t="s">
        <v>327</v>
      </c>
      <c r="E106" s="10"/>
      <c r="F106" s="10"/>
      <c r="G106" s="45"/>
      <c r="H106" s="82"/>
      <c r="I106" s="41"/>
      <c r="J106" s="9"/>
    </row>
    <row r="107" spans="1:10" ht="12.75">
      <c r="A107" s="9">
        <v>101</v>
      </c>
      <c r="B107" s="47">
        <v>4</v>
      </c>
      <c r="C107" s="76" t="s">
        <v>328</v>
      </c>
      <c r="D107" s="9" t="s">
        <v>329</v>
      </c>
      <c r="E107" s="9"/>
      <c r="F107" s="9"/>
      <c r="G107" s="46"/>
      <c r="H107" s="82"/>
      <c r="I107" s="41"/>
      <c r="J107" s="9"/>
    </row>
    <row r="108" spans="1:10" ht="12.75">
      <c r="A108" s="9">
        <v>102</v>
      </c>
      <c r="B108" s="100">
        <v>5</v>
      </c>
      <c r="C108" s="78" t="s">
        <v>330</v>
      </c>
      <c r="D108" s="9" t="s">
        <v>331</v>
      </c>
      <c r="E108" s="9"/>
      <c r="F108" s="9"/>
      <c r="G108" s="44"/>
      <c r="H108" s="9"/>
      <c r="I108" s="41"/>
      <c r="J108" s="9"/>
    </row>
    <row r="109" spans="1:10" ht="12.75">
      <c r="A109" s="9">
        <v>103</v>
      </c>
      <c r="B109" s="47" t="s">
        <v>332</v>
      </c>
      <c r="C109" s="77" t="s">
        <v>333</v>
      </c>
      <c r="D109" s="9" t="s">
        <v>334</v>
      </c>
      <c r="E109" s="9">
        <f aca="true" t="shared" si="10" ref="E109:J109">E103+E104+E105+E106+E107+E108</f>
        <v>293</v>
      </c>
      <c r="F109" s="9">
        <f t="shared" si="10"/>
        <v>0</v>
      </c>
      <c r="G109" s="9">
        <f t="shared" si="10"/>
        <v>0</v>
      </c>
      <c r="H109" s="9">
        <f t="shared" si="10"/>
        <v>293</v>
      </c>
      <c r="I109" s="9">
        <f t="shared" si="10"/>
        <v>7483</v>
      </c>
      <c r="J109" s="9">
        <f t="shared" si="10"/>
        <v>7483</v>
      </c>
    </row>
    <row r="110" spans="1:10" ht="12.75">
      <c r="A110" s="9">
        <v>104</v>
      </c>
      <c r="B110" s="100">
        <v>1</v>
      </c>
      <c r="C110" s="9" t="s">
        <v>335</v>
      </c>
      <c r="D110" s="9" t="s">
        <v>336</v>
      </c>
      <c r="E110" s="9"/>
      <c r="F110" s="9"/>
      <c r="G110" s="44"/>
      <c r="H110" s="9"/>
      <c r="I110" s="41"/>
      <c r="J110" s="9"/>
    </row>
    <row r="111" spans="1:10" ht="12.75">
      <c r="A111" s="9">
        <v>105</v>
      </c>
      <c r="B111" s="102">
        <v>2</v>
      </c>
      <c r="C111" s="9" t="s">
        <v>337</v>
      </c>
      <c r="D111" s="9" t="s">
        <v>338</v>
      </c>
      <c r="E111" s="9"/>
      <c r="F111" s="68"/>
      <c r="G111" s="44"/>
      <c r="H111" s="9"/>
      <c r="I111" s="41"/>
      <c r="J111" s="9"/>
    </row>
    <row r="112" spans="1:10" ht="12.75">
      <c r="A112" s="9">
        <v>106</v>
      </c>
      <c r="B112" s="104">
        <v>3</v>
      </c>
      <c r="C112" s="78" t="s">
        <v>339</v>
      </c>
      <c r="D112" s="9" t="s">
        <v>340</v>
      </c>
      <c r="E112" s="12"/>
      <c r="F112" s="9"/>
      <c r="G112" s="46"/>
      <c r="H112" s="12"/>
      <c r="I112" s="41"/>
      <c r="J112" s="9"/>
    </row>
    <row r="113" spans="1:10" ht="12.75">
      <c r="A113" s="9">
        <v>107</v>
      </c>
      <c r="B113" s="104">
        <v>4</v>
      </c>
      <c r="C113" s="78" t="s">
        <v>341</v>
      </c>
      <c r="D113" s="9" t="s">
        <v>342</v>
      </c>
      <c r="E113" s="12"/>
      <c r="F113" s="9"/>
      <c r="G113" s="46"/>
      <c r="H113" s="12"/>
      <c r="I113" s="41"/>
      <c r="J113" s="9"/>
    </row>
    <row r="114" spans="1:10" ht="12.75">
      <c r="A114" s="40">
        <v>108</v>
      </c>
      <c r="B114" s="104" t="s">
        <v>343</v>
      </c>
      <c r="C114" s="77" t="s">
        <v>344</v>
      </c>
      <c r="D114" s="9" t="s">
        <v>345</v>
      </c>
      <c r="E114" s="12">
        <v>0</v>
      </c>
      <c r="F114" s="9">
        <v>0</v>
      </c>
      <c r="G114" s="46">
        <v>0</v>
      </c>
      <c r="H114" s="12">
        <v>0</v>
      </c>
      <c r="I114" s="41"/>
      <c r="J114" s="9"/>
    </row>
    <row r="115" spans="1:10" ht="12.75">
      <c r="A115" s="9">
        <v>109</v>
      </c>
      <c r="B115" s="104">
        <v>1</v>
      </c>
      <c r="C115" s="78" t="s">
        <v>346</v>
      </c>
      <c r="D115" s="9" t="s">
        <v>347</v>
      </c>
      <c r="E115" s="12"/>
      <c r="F115" s="9"/>
      <c r="G115" s="46"/>
      <c r="H115" s="12"/>
      <c r="I115" s="41"/>
      <c r="J115" s="9"/>
    </row>
    <row r="116" spans="1:10" ht="12.75">
      <c r="A116" s="9">
        <v>110</v>
      </c>
      <c r="B116" s="104" t="s">
        <v>348</v>
      </c>
      <c r="C116" s="79" t="s">
        <v>349</v>
      </c>
      <c r="D116" s="9" t="s">
        <v>350</v>
      </c>
      <c r="E116" s="10">
        <f aca="true" t="shared" si="11" ref="E116:J116">E109+E114</f>
        <v>293</v>
      </c>
      <c r="F116" s="10">
        <f t="shared" si="11"/>
        <v>0</v>
      </c>
      <c r="G116" s="10">
        <f t="shared" si="11"/>
        <v>0</v>
      </c>
      <c r="H116" s="10">
        <f t="shared" si="11"/>
        <v>293</v>
      </c>
      <c r="I116" s="10">
        <f t="shared" si="11"/>
        <v>7483</v>
      </c>
      <c r="J116" s="10">
        <f t="shared" si="11"/>
        <v>7483</v>
      </c>
    </row>
    <row r="117" spans="1:10" ht="12.75">
      <c r="A117" s="40">
        <v>111</v>
      </c>
      <c r="B117" s="111" t="s">
        <v>351</v>
      </c>
      <c r="C117" s="14" t="s">
        <v>352</v>
      </c>
      <c r="D117" s="39"/>
      <c r="E117" s="191">
        <f aca="true" t="shared" si="12" ref="E117:J117">E31+E39+E47+E63+E74+E84+E116</f>
        <v>60011</v>
      </c>
      <c r="F117" s="191">
        <f t="shared" si="12"/>
        <v>1624</v>
      </c>
      <c r="G117" s="191">
        <f t="shared" si="12"/>
        <v>0</v>
      </c>
      <c r="H117" s="191">
        <f t="shared" si="12"/>
        <v>61635</v>
      </c>
      <c r="I117" s="191">
        <f t="shared" si="12"/>
        <v>78574</v>
      </c>
      <c r="J117" s="191">
        <f t="shared" si="12"/>
        <v>77449</v>
      </c>
    </row>
    <row r="118" spans="1:9" ht="12.75">
      <c r="A118" s="13"/>
      <c r="B118" s="58"/>
      <c r="C118" s="3"/>
      <c r="D118" s="14"/>
      <c r="E118" s="14"/>
      <c r="F118" s="112"/>
      <c r="G118" s="14"/>
      <c r="H118" s="3"/>
      <c r="I118" s="13"/>
    </row>
    <row r="119" spans="1:9" ht="12.75">
      <c r="A119" s="13"/>
      <c r="B119" s="58"/>
      <c r="C119" s="14"/>
      <c r="D119" s="14"/>
      <c r="E119" s="14"/>
      <c r="F119" s="112"/>
      <c r="G119" s="14"/>
      <c r="H119" s="14"/>
      <c r="I119" s="14"/>
    </row>
    <row r="120" spans="1:9" ht="12.75">
      <c r="A120" s="13"/>
      <c r="B120" s="58"/>
      <c r="C120" s="3"/>
      <c r="D120" s="13"/>
      <c r="E120" s="3"/>
      <c r="F120" s="57"/>
      <c r="G120" s="3"/>
      <c r="H120" s="3"/>
      <c r="I120" s="13"/>
    </row>
    <row r="121" spans="2:9" ht="12.75">
      <c r="B121" s="58"/>
      <c r="C121" s="3"/>
      <c r="E121" s="3"/>
      <c r="F121" s="3"/>
      <c r="G121" s="3"/>
      <c r="H121" s="13"/>
      <c r="I121" s="13"/>
    </row>
    <row r="122" spans="2:9" ht="12.75">
      <c r="B122" s="83"/>
      <c r="C122" s="3"/>
      <c r="E122" s="3"/>
      <c r="F122" s="3"/>
      <c r="G122" s="14"/>
      <c r="H122" s="13"/>
      <c r="I122" s="13"/>
    </row>
    <row r="123" spans="2:9" ht="12.75">
      <c r="B123" s="58"/>
      <c r="C123" s="3"/>
      <c r="E123" s="3"/>
      <c r="F123" s="3"/>
      <c r="G123" s="3"/>
      <c r="H123" s="13"/>
      <c r="I123" s="13"/>
    </row>
    <row r="124" spans="2:7" ht="15">
      <c r="B124" s="83"/>
      <c r="C124" s="53"/>
      <c r="E124" s="3"/>
      <c r="F124" s="1"/>
      <c r="G124" s="3"/>
    </row>
    <row r="125" spans="2:7" ht="15">
      <c r="B125" s="83"/>
      <c r="C125" s="53"/>
      <c r="E125" s="3"/>
      <c r="F125" s="1"/>
      <c r="G125" s="3"/>
    </row>
    <row r="126" spans="2:7" ht="18">
      <c r="B126" s="83"/>
      <c r="C126" s="54"/>
      <c r="E126" s="3"/>
      <c r="F126" s="1"/>
      <c r="G126" s="17"/>
    </row>
    <row r="127" spans="2:7" ht="15">
      <c r="B127" s="83"/>
      <c r="C127" s="53"/>
      <c r="E127" s="3"/>
      <c r="F127" s="1"/>
      <c r="G127" s="3"/>
    </row>
    <row r="128" spans="2:7" ht="15">
      <c r="B128" s="83"/>
      <c r="C128" s="53"/>
      <c r="E128" s="3"/>
      <c r="F128" s="1"/>
      <c r="G128" s="3"/>
    </row>
    <row r="129" spans="2:7" ht="12.75">
      <c r="B129" s="58"/>
      <c r="C129" s="3"/>
      <c r="E129" s="3"/>
      <c r="F129" s="1"/>
      <c r="G129" s="3"/>
    </row>
    <row r="130" spans="2:7" ht="12.75">
      <c r="B130" s="58"/>
      <c r="C130" s="3"/>
      <c r="E130" s="3"/>
      <c r="F130" s="1"/>
      <c r="G130" s="13"/>
    </row>
    <row r="131" spans="2:7" ht="12.75">
      <c r="B131" s="83"/>
      <c r="C131" s="3"/>
      <c r="E131" s="3"/>
      <c r="F131" s="1"/>
      <c r="G131" s="3"/>
    </row>
    <row r="132" spans="2:7" ht="12.75">
      <c r="B132" s="83"/>
      <c r="C132" s="3"/>
      <c r="E132" s="3"/>
      <c r="F132" s="1"/>
      <c r="G132" s="3"/>
    </row>
    <row r="133" spans="2:7" ht="12.75">
      <c r="B133" s="83"/>
      <c r="C133" s="3"/>
      <c r="E133" s="3"/>
      <c r="F133" s="1"/>
      <c r="G133" s="3"/>
    </row>
    <row r="134" spans="2:7" ht="12.75">
      <c r="B134" s="83"/>
      <c r="C134" s="3"/>
      <c r="E134" s="3"/>
      <c r="F134" s="1"/>
      <c r="G134" s="3"/>
    </row>
    <row r="135" spans="2:7" ht="12.75">
      <c r="B135" s="83"/>
      <c r="C135" s="3"/>
      <c r="E135" s="3"/>
      <c r="F135" s="1"/>
      <c r="G135" s="3"/>
    </row>
    <row r="136" spans="2:7" ht="12.75">
      <c r="B136" s="83"/>
      <c r="C136" s="3"/>
      <c r="E136" s="3"/>
      <c r="F136" s="1"/>
      <c r="G136" s="3"/>
    </row>
    <row r="137" spans="2:7" ht="12.75">
      <c r="B137" s="83"/>
      <c r="C137" s="3"/>
      <c r="E137" s="3"/>
      <c r="F137" s="1"/>
      <c r="G137" s="3"/>
    </row>
    <row r="138" spans="2:7" ht="12.75">
      <c r="B138" s="83"/>
      <c r="C138" s="3"/>
      <c r="E138" s="3"/>
      <c r="F138" s="1"/>
      <c r="G138" s="3"/>
    </row>
    <row r="139" spans="2:7" ht="12.75">
      <c r="B139" s="83"/>
      <c r="C139" s="3"/>
      <c r="E139" s="3"/>
      <c r="F139" s="1"/>
      <c r="G139" s="3"/>
    </row>
    <row r="140" spans="2:7" ht="12.75">
      <c r="B140" s="83"/>
      <c r="C140" s="3"/>
      <c r="E140" s="3"/>
      <c r="F140" s="1"/>
      <c r="G140" s="3"/>
    </row>
    <row r="141" spans="2:7" ht="12.75">
      <c r="B141" s="83"/>
      <c r="C141" s="3"/>
      <c r="E141" s="3"/>
      <c r="F141" s="1"/>
      <c r="G141" s="3"/>
    </row>
    <row r="142" spans="2:7" ht="12.75">
      <c r="B142" s="83"/>
      <c r="C142" s="3"/>
      <c r="E142" s="13"/>
      <c r="G142" s="13"/>
    </row>
    <row r="143" spans="2:7" ht="12.75">
      <c r="B143" s="83"/>
      <c r="C143" s="3"/>
      <c r="E143" s="13"/>
      <c r="G143" s="13"/>
    </row>
    <row r="144" spans="2:7" ht="12.75">
      <c r="B144" s="83"/>
      <c r="C144" s="3"/>
      <c r="E144" s="13"/>
      <c r="G144" s="13"/>
    </row>
    <row r="145" spans="2:7" ht="12.75">
      <c r="B145" s="83"/>
      <c r="C145" s="3"/>
      <c r="E145" s="13"/>
      <c r="G145" s="13"/>
    </row>
    <row r="146" spans="2:7" ht="12.75">
      <c r="B146" s="83"/>
      <c r="C146" s="3"/>
      <c r="E146" s="13"/>
      <c r="G146" s="13"/>
    </row>
    <row r="147" spans="2:7" ht="12.75">
      <c r="B147" s="83"/>
      <c r="C147" s="3"/>
      <c r="E147" s="13"/>
      <c r="G147" s="13"/>
    </row>
    <row r="148" spans="2:7" ht="12.75">
      <c r="B148" s="83"/>
      <c r="C148" s="3"/>
      <c r="E148" s="13"/>
      <c r="G148" s="13"/>
    </row>
    <row r="149" spans="2:7" ht="12.75">
      <c r="B149" s="83"/>
      <c r="C149" s="3"/>
      <c r="E149" s="13"/>
      <c r="G149" s="13"/>
    </row>
    <row r="150" spans="2:7" ht="12.75">
      <c r="B150" s="84"/>
      <c r="C150" s="56"/>
      <c r="E150" s="13"/>
      <c r="G150" s="13"/>
    </row>
    <row r="151" spans="2:7" ht="12.75">
      <c r="B151" s="84"/>
      <c r="C151" s="56"/>
      <c r="E151" s="13"/>
      <c r="G151" s="13"/>
    </row>
    <row r="152" spans="2:7" ht="12.75">
      <c r="B152" s="84"/>
      <c r="C152" s="56"/>
      <c r="E152" s="13"/>
      <c r="G152" s="13"/>
    </row>
    <row r="153" spans="2:7" ht="12.75">
      <c r="B153" s="84"/>
      <c r="C153" s="56"/>
      <c r="E153" s="13"/>
      <c r="G153" s="13"/>
    </row>
    <row r="154" spans="2:7" ht="12.75">
      <c r="B154" s="84"/>
      <c r="C154" s="56"/>
      <c r="E154" s="13"/>
      <c r="G154" s="13"/>
    </row>
    <row r="155" spans="2:7" ht="12.75">
      <c r="B155" s="4"/>
      <c r="C155" s="13"/>
      <c r="E155" s="13"/>
      <c r="G155" s="13"/>
    </row>
    <row r="156" spans="2:7" ht="15.75">
      <c r="B156" s="4"/>
      <c r="C156" s="17"/>
      <c r="E156" s="13"/>
      <c r="G156" s="14"/>
    </row>
    <row r="157" spans="2:7" ht="12.75">
      <c r="B157" s="4"/>
      <c r="C157" s="13"/>
      <c r="E157" s="13"/>
      <c r="G157" s="13"/>
    </row>
    <row r="158" spans="2:7" ht="12.75">
      <c r="B158" s="4"/>
      <c r="C158" s="14"/>
      <c r="E158" s="13"/>
      <c r="G158" s="13"/>
    </row>
    <row r="159" spans="2:7" ht="12.75">
      <c r="B159" s="4"/>
      <c r="C159" s="13"/>
      <c r="E159" s="13"/>
      <c r="G159" s="13"/>
    </row>
    <row r="160" spans="2:7" ht="12.75">
      <c r="B160" s="4"/>
      <c r="C160" s="13"/>
      <c r="E160" s="13"/>
      <c r="G160" s="13"/>
    </row>
    <row r="161" spans="2:7" ht="12.75">
      <c r="B161" s="85"/>
      <c r="C161" s="14"/>
      <c r="E161" s="13"/>
      <c r="G161" s="13"/>
    </row>
    <row r="162" spans="2:7" ht="12.75">
      <c r="B162" s="4"/>
      <c r="C162" s="13"/>
      <c r="E162" s="13"/>
      <c r="G162" s="13"/>
    </row>
    <row r="163" spans="2:7" ht="12.75">
      <c r="B163" s="85"/>
      <c r="C163" s="14"/>
      <c r="E163" s="13"/>
      <c r="G163" s="13"/>
    </row>
    <row r="164" spans="2:7" ht="12.75">
      <c r="B164" s="85"/>
      <c r="C164" s="13"/>
      <c r="E164" s="13"/>
      <c r="G164" s="13"/>
    </row>
    <row r="165" spans="2:7" ht="12.75">
      <c r="B165" s="85"/>
      <c r="C165" s="13"/>
      <c r="E165" s="13"/>
      <c r="G165" s="13"/>
    </row>
    <row r="166" spans="2:7" ht="12.75">
      <c r="B166" s="85"/>
      <c r="C166" s="13"/>
      <c r="E166" s="13"/>
      <c r="G166" s="13"/>
    </row>
    <row r="167" spans="2:7" ht="12.75">
      <c r="B167" s="85"/>
      <c r="C167" s="13"/>
      <c r="E167" s="13"/>
      <c r="G167" s="13"/>
    </row>
    <row r="168" spans="2:7" ht="12.75">
      <c r="B168" s="85"/>
      <c r="C168" s="15"/>
      <c r="E168" s="13"/>
      <c r="G168" s="13"/>
    </row>
    <row r="169" spans="2:7" ht="12.75">
      <c r="B169" s="85"/>
      <c r="C169" s="15"/>
      <c r="E169" s="13"/>
      <c r="G169" s="13"/>
    </row>
    <row r="170" spans="2:7" ht="12.75">
      <c r="B170" s="85"/>
      <c r="C170" s="15"/>
      <c r="E170" s="13"/>
      <c r="G170" s="13"/>
    </row>
    <row r="171" spans="2:7" ht="12.75">
      <c r="B171" s="85"/>
      <c r="C171" s="15"/>
      <c r="E171" s="13"/>
      <c r="G171" s="13"/>
    </row>
    <row r="172" spans="2:7" ht="12.75">
      <c r="B172" s="85"/>
      <c r="C172" s="15"/>
      <c r="E172" s="13"/>
      <c r="G172" s="13"/>
    </row>
    <row r="173" spans="2:7" ht="12.75">
      <c r="B173" s="85"/>
      <c r="C173" s="13"/>
      <c r="E173" s="13"/>
      <c r="G173" s="13"/>
    </row>
    <row r="174" spans="2:7" ht="12.75">
      <c r="B174" s="85"/>
      <c r="C174" s="13"/>
      <c r="E174" s="13"/>
      <c r="G174" s="13"/>
    </row>
    <row r="175" spans="2:7" ht="12.75">
      <c r="B175" s="85"/>
      <c r="C175" s="15"/>
      <c r="E175" s="13"/>
      <c r="G175" s="13"/>
    </row>
    <row r="176" spans="2:7" ht="12.75">
      <c r="B176" s="85"/>
      <c r="C176" s="15"/>
      <c r="E176" s="13"/>
      <c r="G176" s="13"/>
    </row>
    <row r="177" spans="2:7" ht="12.75">
      <c r="B177" s="85"/>
      <c r="C177" s="15"/>
      <c r="E177" s="13"/>
      <c r="G177" s="13"/>
    </row>
    <row r="178" spans="2:7" ht="12.75">
      <c r="B178" s="85"/>
      <c r="C178" s="15"/>
      <c r="E178" s="13"/>
      <c r="G178" s="13"/>
    </row>
    <row r="179" spans="2:7" ht="12.75">
      <c r="B179" s="85"/>
      <c r="C179" s="15"/>
      <c r="E179" s="13"/>
      <c r="G179" s="13"/>
    </row>
    <row r="180" spans="2:7" ht="12.75">
      <c r="B180" s="85"/>
      <c r="C180" s="15"/>
      <c r="E180" s="13"/>
      <c r="G180" s="13"/>
    </row>
    <row r="181" spans="2:7" ht="12.75">
      <c r="B181" s="85"/>
      <c r="C181" s="15"/>
      <c r="E181" s="13"/>
      <c r="G181" s="13"/>
    </row>
    <row r="182" spans="2:7" ht="12.75">
      <c r="B182" s="85"/>
      <c r="C182" s="15"/>
      <c r="E182" s="13"/>
      <c r="G182" s="13"/>
    </row>
    <row r="183" spans="2:7" ht="12.75">
      <c r="B183" s="85"/>
      <c r="C183" s="15"/>
      <c r="E183" s="13"/>
      <c r="G183" s="13"/>
    </row>
    <row r="184" spans="2:7" ht="12.75">
      <c r="B184" s="85"/>
      <c r="C184" s="15"/>
      <c r="E184" s="13"/>
      <c r="G184" s="13"/>
    </row>
    <row r="185" spans="2:7" ht="12.75">
      <c r="B185" s="85"/>
      <c r="C185" s="15"/>
      <c r="E185" s="13"/>
      <c r="G185" s="13"/>
    </row>
    <row r="186" spans="2:7" ht="12.75">
      <c r="B186" s="4"/>
      <c r="C186" s="15"/>
      <c r="E186" s="13"/>
      <c r="G186" s="13"/>
    </row>
    <row r="187" spans="2:7" ht="12.75">
      <c r="B187" s="85"/>
      <c r="C187" s="15"/>
      <c r="E187" s="13"/>
      <c r="G187" s="13"/>
    </row>
    <row r="188" spans="2:7" ht="12.75">
      <c r="B188" s="85"/>
      <c r="C188" s="15"/>
      <c r="E188" s="13"/>
      <c r="G188" s="13"/>
    </row>
    <row r="189" spans="2:7" ht="12.75">
      <c r="B189" s="85"/>
      <c r="C189" s="15"/>
      <c r="E189" s="13"/>
      <c r="G189" s="13"/>
    </row>
    <row r="190" spans="2:7" ht="12.75">
      <c r="B190" s="85"/>
      <c r="C190" s="15"/>
      <c r="E190" s="13"/>
      <c r="G190" s="13"/>
    </row>
    <row r="191" spans="2:7" ht="12.75">
      <c r="B191" s="85"/>
      <c r="C191" s="15"/>
      <c r="E191" s="13"/>
      <c r="G191" s="13"/>
    </row>
    <row r="192" spans="2:7" ht="12.75">
      <c r="B192" s="85"/>
      <c r="C192" s="15"/>
      <c r="E192" s="13"/>
      <c r="G192" s="13"/>
    </row>
    <row r="193" spans="2:7" ht="12.75">
      <c r="B193" s="85"/>
      <c r="C193" s="15"/>
      <c r="E193" s="13"/>
      <c r="G193" s="13"/>
    </row>
    <row r="194" spans="2:7" ht="12.75">
      <c r="B194" s="85"/>
      <c r="C194" s="16"/>
      <c r="E194" s="13"/>
      <c r="G194" s="14"/>
    </row>
    <row r="195" spans="2:7" ht="12.75">
      <c r="B195" s="85"/>
      <c r="C195" s="15"/>
      <c r="E195" s="13"/>
      <c r="G195" s="13"/>
    </row>
    <row r="196" spans="2:7" ht="12.75">
      <c r="B196" s="85"/>
      <c r="C196" s="15"/>
      <c r="E196" s="13"/>
      <c r="G196" s="13"/>
    </row>
    <row r="197" spans="2:7" ht="12.75">
      <c r="B197" s="85"/>
      <c r="C197" s="15"/>
      <c r="E197" s="13"/>
      <c r="G197" s="13"/>
    </row>
    <row r="198" spans="2:7" ht="12.75">
      <c r="B198" s="85"/>
      <c r="C198" s="15"/>
      <c r="E198" s="13"/>
      <c r="G198" s="13"/>
    </row>
    <row r="199" spans="2:7" ht="12.75">
      <c r="B199" s="85"/>
      <c r="C199" s="15"/>
      <c r="E199" s="13"/>
      <c r="G199" s="13"/>
    </row>
    <row r="200" spans="2:7" ht="12.75">
      <c r="B200" s="85"/>
      <c r="C200" s="15"/>
      <c r="E200" s="13"/>
      <c r="G200" s="13"/>
    </row>
    <row r="201" spans="2:7" ht="12.75">
      <c r="B201" s="85"/>
      <c r="C201" s="15"/>
      <c r="E201" s="13"/>
      <c r="G201" s="13"/>
    </row>
    <row r="202" spans="2:7" ht="12.75">
      <c r="B202" s="85"/>
      <c r="C202" s="15"/>
      <c r="E202" s="13"/>
      <c r="G202" s="13"/>
    </row>
    <row r="203" spans="2:7" ht="12.75">
      <c r="B203" s="85"/>
      <c r="C203" s="15"/>
      <c r="E203" s="13"/>
      <c r="G203" s="13"/>
    </row>
    <row r="204" spans="2:7" ht="12.75">
      <c r="B204" s="85"/>
      <c r="C204" s="15"/>
      <c r="E204" s="13"/>
      <c r="G204" s="13"/>
    </row>
    <row r="205" spans="2:7" ht="12.75">
      <c r="B205" s="85"/>
      <c r="C205" s="15"/>
      <c r="E205" s="13"/>
      <c r="G205" s="13"/>
    </row>
    <row r="206" spans="2:7" ht="12.75">
      <c r="B206" s="85"/>
      <c r="C206" s="16"/>
      <c r="E206" s="13"/>
      <c r="G206" s="13"/>
    </row>
    <row r="207" spans="2:7" ht="12.75">
      <c r="B207" s="85"/>
      <c r="C207" s="15"/>
      <c r="E207" s="13"/>
      <c r="G207" s="13"/>
    </row>
    <row r="208" spans="2:7" ht="15">
      <c r="B208" s="85"/>
      <c r="C208" s="55"/>
      <c r="E208" s="13"/>
      <c r="G208" s="13"/>
    </row>
    <row r="209" spans="2:7" ht="12.75">
      <c r="B209" s="85"/>
      <c r="C209" s="15"/>
      <c r="E209" s="13"/>
      <c r="G209" s="13"/>
    </row>
    <row r="210" spans="2:7" ht="12.75">
      <c r="B210" s="85"/>
      <c r="C210" s="15"/>
      <c r="E210" s="13"/>
      <c r="G210" s="13"/>
    </row>
    <row r="211" spans="2:7" ht="15">
      <c r="B211" s="85"/>
      <c r="C211" s="55"/>
      <c r="E211" s="13"/>
      <c r="G211" s="13"/>
    </row>
    <row r="212" spans="2:7" ht="12.75">
      <c r="B212" s="85"/>
      <c r="C212" s="15"/>
      <c r="E212" s="13"/>
      <c r="G212" s="13"/>
    </row>
    <row r="213" spans="2:7" ht="12.75">
      <c r="B213" s="4"/>
      <c r="C213" s="3"/>
      <c r="E213" s="3"/>
      <c r="G213" s="3"/>
    </row>
    <row r="214" spans="2:7" ht="12.75">
      <c r="B214" s="4"/>
      <c r="C214" s="3"/>
      <c r="E214" s="3"/>
      <c r="G214" s="3"/>
    </row>
    <row r="215" spans="2:7" ht="12.75">
      <c r="B215" s="58"/>
      <c r="C215" s="3"/>
      <c r="E215" s="3"/>
      <c r="G215" s="3"/>
    </row>
    <row r="216" spans="2:7" ht="12.75">
      <c r="B216" s="58"/>
      <c r="C216" s="3"/>
      <c r="E216" s="3"/>
      <c r="G216" s="3"/>
    </row>
    <row r="217" spans="2:7" ht="12.75">
      <c r="B217" s="83"/>
      <c r="C217" s="3"/>
      <c r="E217" s="3"/>
      <c r="G217" s="3"/>
    </row>
    <row r="218" spans="2:7" ht="12.75">
      <c r="B218" s="83"/>
      <c r="C218" s="3"/>
      <c r="E218" s="3"/>
      <c r="G218" s="14"/>
    </row>
    <row r="219" spans="2:7" ht="12.75">
      <c r="B219" s="58"/>
      <c r="C219" s="3"/>
      <c r="E219" s="3"/>
      <c r="G219" s="3"/>
    </row>
    <row r="220" spans="2:7" ht="12.75">
      <c r="B220" s="4"/>
      <c r="C220" s="13"/>
      <c r="E220" s="3"/>
      <c r="G220" s="3"/>
    </row>
    <row r="221" spans="2:7" ht="12.75">
      <c r="B221" s="4"/>
      <c r="C221" s="13"/>
      <c r="E221" s="3"/>
      <c r="G221" s="3"/>
    </row>
    <row r="222" spans="2:7" ht="12.75">
      <c r="B222" s="58"/>
      <c r="C222" s="3"/>
      <c r="E222" s="3"/>
      <c r="G222" s="3"/>
    </row>
    <row r="223" spans="2:7" ht="12.75">
      <c r="B223" s="83"/>
      <c r="C223" s="3"/>
      <c r="E223" s="3"/>
      <c r="G223" s="3"/>
    </row>
    <row r="224" spans="2:7" ht="12.75">
      <c r="B224" s="58"/>
      <c r="C224" s="3"/>
      <c r="E224" s="3"/>
      <c r="G224" s="3"/>
    </row>
    <row r="225" spans="2:7" ht="12.75">
      <c r="B225" s="83"/>
      <c r="C225" s="3"/>
      <c r="E225" s="3"/>
      <c r="G225" s="3"/>
    </row>
    <row r="226" spans="2:7" ht="12.75">
      <c r="B226" s="58"/>
      <c r="C226" s="3"/>
      <c r="E226" s="3"/>
      <c r="G226" s="3"/>
    </row>
    <row r="227" spans="2:7" ht="12.75">
      <c r="B227" s="58"/>
      <c r="C227" s="3"/>
      <c r="E227" s="3"/>
      <c r="G227" s="3"/>
    </row>
    <row r="228" spans="2:7" ht="12.75">
      <c r="B228" s="58"/>
      <c r="C228" s="3"/>
      <c r="E228" s="3"/>
      <c r="G228" s="3"/>
    </row>
    <row r="229" spans="2:7" ht="15.75">
      <c r="B229" s="58"/>
      <c r="C229" s="17"/>
      <c r="E229" s="3"/>
      <c r="G229" s="14"/>
    </row>
    <row r="230" spans="2:7" ht="12.75">
      <c r="B230" s="58"/>
      <c r="C230" s="3"/>
      <c r="E230" s="3"/>
      <c r="G230" s="3"/>
    </row>
    <row r="231" spans="2:7" ht="12.75">
      <c r="B231" s="58"/>
      <c r="C231" s="3"/>
      <c r="E231" s="3"/>
      <c r="G231" s="3"/>
    </row>
    <row r="232" spans="2:7" ht="12.75">
      <c r="B232" s="58"/>
      <c r="C232" s="3"/>
      <c r="E232" s="3"/>
      <c r="G232" s="3"/>
    </row>
    <row r="233" spans="2:7" ht="12.75">
      <c r="B233" s="58"/>
      <c r="C233" s="3"/>
      <c r="E233" s="3"/>
      <c r="G233" s="3"/>
    </row>
    <row r="234" spans="2:7" ht="12.75">
      <c r="B234" s="58"/>
      <c r="C234" s="3"/>
      <c r="E234" s="3"/>
      <c r="G234" s="3"/>
    </row>
    <row r="235" spans="2:7" ht="12.75">
      <c r="B235" s="58"/>
      <c r="C235" s="3"/>
      <c r="E235" s="3"/>
      <c r="G235" s="3"/>
    </row>
    <row r="236" spans="2:7" ht="12.75">
      <c r="B236" s="58"/>
      <c r="C236" s="3"/>
      <c r="E236" s="3"/>
      <c r="G236" s="3"/>
    </row>
    <row r="237" spans="2:7" ht="12.75">
      <c r="B237" s="58"/>
      <c r="C237" s="3"/>
      <c r="E237" s="3"/>
      <c r="G237" s="3"/>
    </row>
    <row r="238" spans="2:7" ht="12.75">
      <c r="B238" s="83"/>
      <c r="C238" s="3"/>
      <c r="E238" s="3"/>
      <c r="G238" s="3"/>
    </row>
    <row r="239" spans="2:7" ht="12.75">
      <c r="B239" s="58"/>
      <c r="C239" s="3"/>
      <c r="E239" s="3"/>
      <c r="G239" s="14"/>
    </row>
    <row r="240" spans="2:7" ht="12.75">
      <c r="B240" s="58"/>
      <c r="C240" s="3"/>
      <c r="E240" s="3"/>
      <c r="G240" s="3"/>
    </row>
    <row r="241" spans="2:7" ht="12.75">
      <c r="B241" s="58"/>
      <c r="C241" s="3"/>
      <c r="E241" s="3"/>
      <c r="G241" s="14"/>
    </row>
    <row r="242" spans="2:7" ht="12.75">
      <c r="B242" s="4"/>
      <c r="C242" s="13"/>
      <c r="E242" s="13"/>
      <c r="G242" s="13"/>
    </row>
    <row r="243" spans="2:7" ht="12.75">
      <c r="B243" s="4"/>
      <c r="C243" s="13"/>
      <c r="E243" s="13"/>
      <c r="G243" s="13"/>
    </row>
    <row r="244" spans="2:7" ht="12.75">
      <c r="B244" s="4"/>
      <c r="C244" s="13"/>
      <c r="E244" s="13"/>
      <c r="G244" s="13"/>
    </row>
    <row r="245" spans="2:7" ht="12.75">
      <c r="B245" s="4"/>
      <c r="C245" s="13"/>
      <c r="E245" s="13"/>
      <c r="G245" s="13"/>
    </row>
    <row r="246" spans="2:7" ht="12.75">
      <c r="B246" s="4"/>
      <c r="C246" s="13"/>
      <c r="E246" s="13"/>
      <c r="G246" s="13"/>
    </row>
    <row r="247" spans="2:7" ht="12.75">
      <c r="B247" s="4"/>
      <c r="C247" s="13"/>
      <c r="E247" s="13"/>
      <c r="G247" s="13"/>
    </row>
    <row r="248" spans="2:7" ht="12.75">
      <c r="B248" s="4"/>
      <c r="C248" s="13"/>
      <c r="E248" s="13"/>
      <c r="G248" s="13"/>
    </row>
    <row r="249" spans="2:7" ht="12.75">
      <c r="B249" s="4"/>
      <c r="C249" s="13"/>
      <c r="E249" s="13"/>
      <c r="G249" s="13"/>
    </row>
    <row r="250" spans="2:7" ht="12.75">
      <c r="B250" s="4"/>
      <c r="C250" s="13"/>
      <c r="E250" s="13"/>
      <c r="G250" s="13"/>
    </row>
    <row r="251" spans="2:7" ht="12.75">
      <c r="B251" s="4"/>
      <c r="C251" s="13"/>
      <c r="E251" s="13"/>
      <c r="G251" s="13"/>
    </row>
    <row r="252" spans="2:7" ht="12.75">
      <c r="B252" s="4"/>
      <c r="C252" s="13"/>
      <c r="E252" s="13"/>
      <c r="G252" s="13"/>
    </row>
    <row r="253" spans="2:7" ht="12.75">
      <c r="B253" s="4"/>
      <c r="C253" s="13"/>
      <c r="E253" s="13"/>
      <c r="G253" s="13"/>
    </row>
    <row r="254" spans="2:7" ht="12.75">
      <c r="B254" s="4"/>
      <c r="C254" s="13"/>
      <c r="E254" s="13"/>
      <c r="G254" s="13"/>
    </row>
    <row r="255" spans="2:7" ht="12.75">
      <c r="B255" s="4"/>
      <c r="C255" s="13"/>
      <c r="E255" s="13"/>
      <c r="G255" s="13"/>
    </row>
    <row r="256" spans="2:7" ht="12.75">
      <c r="B256" s="4"/>
      <c r="C256" s="13"/>
      <c r="E256" s="13"/>
      <c r="G256" s="13"/>
    </row>
    <row r="257" spans="2:7" ht="12.75">
      <c r="B257" s="4"/>
      <c r="C257" s="13"/>
      <c r="E257" s="13"/>
      <c r="G257" s="13"/>
    </row>
    <row r="258" spans="2:7" ht="12.75">
      <c r="B258" s="4"/>
      <c r="C258" s="13"/>
      <c r="E258" s="13"/>
      <c r="G258" s="13"/>
    </row>
    <row r="259" spans="2:7" ht="12.75">
      <c r="B259" s="4"/>
      <c r="C259" s="13"/>
      <c r="E259" s="13"/>
      <c r="G259" s="13"/>
    </row>
    <row r="260" spans="2:7" ht="12.75">
      <c r="B260" s="4"/>
      <c r="C260" s="13"/>
      <c r="E260" s="13"/>
      <c r="G260" s="13"/>
    </row>
    <row r="261" spans="2:7" ht="12.75">
      <c r="B261" s="4"/>
      <c r="C261" s="13"/>
      <c r="E261" s="13"/>
      <c r="G261" s="13"/>
    </row>
    <row r="262" spans="2:7" ht="12.75">
      <c r="B262" s="4"/>
      <c r="C262" s="13"/>
      <c r="E262" s="13"/>
      <c r="G262" s="13"/>
    </row>
    <row r="263" spans="2:7" ht="12.75">
      <c r="B263" s="4"/>
      <c r="C263" s="13"/>
      <c r="E263" s="13"/>
      <c r="G263" s="13"/>
    </row>
    <row r="264" spans="2:7" ht="12.75">
      <c r="B264" s="4"/>
      <c r="C264" s="13"/>
      <c r="E264" s="13"/>
      <c r="G264" s="13"/>
    </row>
    <row r="265" spans="2:7" ht="12.75">
      <c r="B265" s="4"/>
      <c r="C265" s="13"/>
      <c r="E265" s="13"/>
      <c r="G265" s="13"/>
    </row>
    <row r="266" spans="2:7" ht="12.75">
      <c r="B266" s="4"/>
      <c r="C266" s="13"/>
      <c r="E266" s="13"/>
      <c r="G266" s="13"/>
    </row>
    <row r="267" spans="2:7" ht="12.75">
      <c r="B267" s="4"/>
      <c r="C267" s="13"/>
      <c r="E267" s="13"/>
      <c r="G267" s="13"/>
    </row>
    <row r="268" spans="2:7" ht="12.75">
      <c r="B268" s="4"/>
      <c r="C268" s="13"/>
      <c r="E268" s="13"/>
      <c r="G268" s="13"/>
    </row>
    <row r="269" spans="2:7" ht="12.75">
      <c r="B269" s="4"/>
      <c r="C269" s="13"/>
      <c r="E269" s="13"/>
      <c r="G269" s="13"/>
    </row>
    <row r="270" spans="2:7" ht="12.75">
      <c r="B270" s="4"/>
      <c r="C270" s="13"/>
      <c r="E270" s="13"/>
      <c r="G270" s="13"/>
    </row>
    <row r="271" spans="2:7" ht="12.75">
      <c r="B271" s="4"/>
      <c r="C271" s="13"/>
      <c r="E271" s="13"/>
      <c r="G271" s="1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B8" sqref="B8:K8"/>
    </sheetView>
  </sheetViews>
  <sheetFormatPr defaultColWidth="9.140625" defaultRowHeight="12.75"/>
  <cols>
    <col min="2" max="2" width="87.140625" style="0" customWidth="1"/>
    <col min="3" max="3" width="10.57421875" style="0" hidden="1" customWidth="1"/>
    <col min="4" max="11" width="9.140625" style="0" hidden="1" customWidth="1"/>
  </cols>
  <sheetData>
    <row r="1" spans="2:7" ht="12.75">
      <c r="B1" s="5" t="s">
        <v>725</v>
      </c>
      <c r="C1" s="155"/>
      <c r="D1" s="155"/>
      <c r="E1" s="155"/>
      <c r="F1" s="155"/>
      <c r="G1" s="155"/>
    </row>
    <row r="2" ht="12.75">
      <c r="B2" s="1" t="s">
        <v>647</v>
      </c>
    </row>
    <row r="3" spans="2:5" ht="12.75">
      <c r="B3" s="156" t="s">
        <v>452</v>
      </c>
      <c r="C3" s="157"/>
      <c r="E3" s="157"/>
    </row>
    <row r="4" spans="2:13" ht="12.75">
      <c r="B4" s="156" t="s">
        <v>49</v>
      </c>
      <c r="C4" s="157"/>
      <c r="E4" s="157"/>
      <c r="L4" t="s">
        <v>95</v>
      </c>
      <c r="M4" t="s">
        <v>72</v>
      </c>
    </row>
    <row r="5" spans="1:12" ht="12.75">
      <c r="A5" t="s">
        <v>453</v>
      </c>
      <c r="L5" t="s">
        <v>641</v>
      </c>
    </row>
    <row r="6" spans="1:13" ht="12.75">
      <c r="A6" s="9">
        <v>1</v>
      </c>
      <c r="B6" s="9" t="s">
        <v>2</v>
      </c>
      <c r="C6" s="9"/>
      <c r="D6" s="9"/>
      <c r="E6" s="9"/>
      <c r="F6" s="9"/>
      <c r="G6" s="9"/>
      <c r="H6" s="9"/>
      <c r="I6" s="9"/>
      <c r="J6" s="9"/>
      <c r="K6" s="9"/>
      <c r="L6" s="9" t="s">
        <v>454</v>
      </c>
      <c r="M6" s="9" t="s">
        <v>412</v>
      </c>
    </row>
    <row r="7" spans="1:13" ht="12.75">
      <c r="A7" s="9">
        <v>2</v>
      </c>
      <c r="B7" s="199" t="s">
        <v>455</v>
      </c>
      <c r="C7" s="199"/>
      <c r="D7" s="199"/>
      <c r="E7" s="199"/>
      <c r="F7" s="199"/>
      <c r="G7" s="199"/>
      <c r="H7" s="199"/>
      <c r="I7" s="199"/>
      <c r="J7" s="199"/>
      <c r="K7" s="199"/>
      <c r="L7" s="9"/>
      <c r="M7" s="9"/>
    </row>
    <row r="8" spans="1:13" ht="12.75">
      <c r="A8" s="9">
        <v>3</v>
      </c>
      <c r="B8" s="199" t="s">
        <v>456</v>
      </c>
      <c r="C8" s="199"/>
      <c r="D8" s="199"/>
      <c r="E8" s="199"/>
      <c r="F8" s="199"/>
      <c r="G8" s="199"/>
      <c r="H8" s="199"/>
      <c r="I8" s="199"/>
      <c r="J8" s="199"/>
      <c r="K8" s="199"/>
      <c r="L8" s="9"/>
      <c r="M8" s="9"/>
    </row>
    <row r="9" spans="1:13" ht="12.75">
      <c r="A9" s="9">
        <v>4</v>
      </c>
      <c r="B9" s="199" t="s">
        <v>457</v>
      </c>
      <c r="C9" s="199"/>
      <c r="D9" s="199"/>
      <c r="E9" s="199"/>
      <c r="F9" s="199"/>
      <c r="G9" s="199"/>
      <c r="H9" s="199"/>
      <c r="I9" s="199"/>
      <c r="J9" s="199"/>
      <c r="K9" s="199"/>
      <c r="L9" s="9"/>
      <c r="M9" s="9"/>
    </row>
    <row r="10" spans="1:13" ht="12.75">
      <c r="A10" s="9">
        <v>5</v>
      </c>
      <c r="B10" s="18" t="s">
        <v>458</v>
      </c>
      <c r="C10" s="18"/>
      <c r="D10" s="18"/>
      <c r="E10" s="18"/>
      <c r="F10" s="18"/>
      <c r="G10" s="18"/>
      <c r="H10" s="18"/>
      <c r="I10" s="18"/>
      <c r="J10" s="18"/>
      <c r="K10" s="18"/>
      <c r="L10" s="9">
        <v>5000</v>
      </c>
      <c r="M10" s="9">
        <v>245</v>
      </c>
    </row>
    <row r="11" spans="1:13" ht="12.75">
      <c r="A11" s="9">
        <v>6</v>
      </c>
      <c r="B11" s="199" t="s">
        <v>459</v>
      </c>
      <c r="C11" s="199"/>
      <c r="D11" s="199"/>
      <c r="E11" s="199"/>
      <c r="F11" s="199"/>
      <c r="G11" s="199"/>
      <c r="H11" s="199"/>
      <c r="I11" s="199"/>
      <c r="J11" s="199"/>
      <c r="K11" s="199"/>
      <c r="L11" s="9"/>
      <c r="M11" s="9"/>
    </row>
    <row r="12" spans="1:13" ht="12.75">
      <c r="A12" s="9">
        <v>7</v>
      </c>
      <c r="B12" s="199" t="s">
        <v>460</v>
      </c>
      <c r="C12" s="199"/>
      <c r="D12" s="199"/>
      <c r="E12" s="199"/>
      <c r="F12" s="199"/>
      <c r="G12" s="199"/>
      <c r="H12" s="199"/>
      <c r="I12" s="199"/>
      <c r="J12" s="199"/>
      <c r="K12" s="199"/>
      <c r="L12" s="9">
        <v>0</v>
      </c>
      <c r="M12" s="9">
        <v>0</v>
      </c>
    </row>
    <row r="13" spans="1:13" ht="12.75">
      <c r="A13" s="9"/>
      <c r="B13" s="9" t="s">
        <v>461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2.75">
      <c r="A14" s="9">
        <v>8</v>
      </c>
      <c r="B14" s="10" t="s">
        <v>46</v>
      </c>
      <c r="C14" s="10"/>
      <c r="D14" s="10"/>
      <c r="E14" s="10"/>
      <c r="F14" s="10"/>
      <c r="G14" s="10"/>
      <c r="H14" s="10"/>
      <c r="I14" s="10"/>
      <c r="J14" s="10"/>
      <c r="K14" s="10"/>
      <c r="L14" s="10">
        <v>5000</v>
      </c>
      <c r="M14" s="10">
        <v>245</v>
      </c>
    </row>
    <row r="18" ht="12" customHeight="1"/>
  </sheetData>
  <sheetProtection/>
  <mergeCells count="5">
    <mergeCell ref="B12:K12"/>
    <mergeCell ref="B7:K7"/>
    <mergeCell ref="B8:K8"/>
    <mergeCell ref="B9:K9"/>
    <mergeCell ref="B11:K1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C17" sqref="C17"/>
    </sheetView>
  </sheetViews>
  <sheetFormatPr defaultColWidth="9.140625" defaultRowHeight="12.75"/>
  <cols>
    <col min="2" max="2" width="51.421875" style="0" customWidth="1"/>
  </cols>
  <sheetData>
    <row r="1" ht="12.75">
      <c r="B1" s="1" t="s">
        <v>724</v>
      </c>
    </row>
    <row r="2" ht="12.75">
      <c r="B2" s="1" t="s">
        <v>647</v>
      </c>
    </row>
    <row r="3" ht="12.75">
      <c r="B3" s="6" t="s">
        <v>462</v>
      </c>
    </row>
    <row r="4" spans="1:4" ht="12.75">
      <c r="A4" s="9" t="s">
        <v>411</v>
      </c>
      <c r="B4" s="9" t="s">
        <v>49</v>
      </c>
      <c r="C4" s="9" t="s">
        <v>95</v>
      </c>
      <c r="D4" s="23" t="s">
        <v>70</v>
      </c>
    </row>
    <row r="5" spans="1:4" ht="12.75">
      <c r="A5" s="9">
        <v>1</v>
      </c>
      <c r="B5" s="10" t="s">
        <v>2</v>
      </c>
      <c r="C5" s="9" t="s">
        <v>463</v>
      </c>
      <c r="D5" s="9" t="s">
        <v>634</v>
      </c>
    </row>
    <row r="6" spans="1:4" ht="12.75">
      <c r="A6" s="9"/>
      <c r="B6" s="9"/>
      <c r="C6" s="9" t="s">
        <v>400</v>
      </c>
      <c r="D6" s="9"/>
    </row>
    <row r="7" spans="1:4" ht="12.75">
      <c r="A7" s="9">
        <v>2</v>
      </c>
      <c r="B7" s="10" t="s">
        <v>464</v>
      </c>
      <c r="C7" s="10"/>
      <c r="D7" s="9"/>
    </row>
    <row r="8" spans="1:4" ht="12.75">
      <c r="A8" s="9">
        <v>3</v>
      </c>
      <c r="B8" s="10" t="s">
        <v>465</v>
      </c>
      <c r="C8" s="9"/>
      <c r="D8" s="9"/>
    </row>
    <row r="9" spans="1:4" ht="12.75">
      <c r="A9" s="9">
        <v>4</v>
      </c>
      <c r="B9" s="196" t="s">
        <v>663</v>
      </c>
      <c r="C9" s="9">
        <v>384</v>
      </c>
      <c r="D9" s="9">
        <v>382</v>
      </c>
    </row>
    <row r="10" spans="1:4" ht="12.75">
      <c r="A10" s="9">
        <v>5</v>
      </c>
      <c r="B10" s="196" t="s">
        <v>671</v>
      </c>
      <c r="C10" s="9">
        <v>1128</v>
      </c>
      <c r="D10" s="9">
        <v>521</v>
      </c>
    </row>
    <row r="11" spans="1:4" ht="12.75">
      <c r="A11" s="9">
        <v>6</v>
      </c>
      <c r="B11" s="196" t="s">
        <v>672</v>
      </c>
      <c r="C11" s="9">
        <v>0</v>
      </c>
      <c r="D11" s="9">
        <v>649</v>
      </c>
    </row>
    <row r="12" spans="1:4" ht="12.75">
      <c r="A12" s="9">
        <v>7</v>
      </c>
      <c r="B12" s="196" t="s">
        <v>673</v>
      </c>
      <c r="C12" s="9">
        <v>0</v>
      </c>
      <c r="D12" s="9">
        <v>17</v>
      </c>
    </row>
    <row r="13" spans="1:4" ht="12.75">
      <c r="A13" s="9">
        <v>8</v>
      </c>
      <c r="B13" s="196" t="s">
        <v>664</v>
      </c>
      <c r="C13" s="9">
        <v>271</v>
      </c>
      <c r="D13" s="9">
        <v>271</v>
      </c>
    </row>
    <row r="14" spans="1:4" ht="12.75">
      <c r="A14" s="9">
        <v>9</v>
      </c>
      <c r="B14" s="196" t="s">
        <v>466</v>
      </c>
      <c r="C14" s="12">
        <v>50</v>
      </c>
      <c r="D14" s="9">
        <v>49</v>
      </c>
    </row>
    <row r="15" spans="1:4" ht="12.75">
      <c r="A15" s="9">
        <v>10</v>
      </c>
      <c r="B15" s="196" t="s">
        <v>467</v>
      </c>
      <c r="C15" s="9">
        <v>15</v>
      </c>
      <c r="D15" s="9">
        <v>15</v>
      </c>
    </row>
    <row r="16" spans="1:4" ht="12.75">
      <c r="A16" s="9">
        <v>11</v>
      </c>
      <c r="B16" s="196" t="s">
        <v>468</v>
      </c>
      <c r="C16" s="9">
        <v>25</v>
      </c>
      <c r="D16" s="9">
        <v>0</v>
      </c>
    </row>
    <row r="17" spans="1:4" ht="12.75">
      <c r="A17" s="9">
        <v>12</v>
      </c>
      <c r="B17" s="196" t="s">
        <v>665</v>
      </c>
      <c r="C17" s="9">
        <v>140</v>
      </c>
      <c r="D17" s="9">
        <v>50</v>
      </c>
    </row>
    <row r="18" spans="1:4" ht="12.75">
      <c r="A18" s="9">
        <v>13</v>
      </c>
      <c r="B18" s="196" t="s">
        <v>666</v>
      </c>
      <c r="C18" s="9">
        <v>10</v>
      </c>
      <c r="D18" s="9">
        <v>11</v>
      </c>
    </row>
    <row r="19" spans="1:4" ht="12.75">
      <c r="A19" s="9">
        <v>14</v>
      </c>
      <c r="B19" s="196" t="s">
        <v>667</v>
      </c>
      <c r="C19" s="9">
        <v>11</v>
      </c>
      <c r="D19" s="9">
        <v>14</v>
      </c>
    </row>
    <row r="20" spans="1:4" ht="12.75">
      <c r="A20" s="9">
        <v>15</v>
      </c>
      <c r="B20" s="127" t="s">
        <v>670</v>
      </c>
      <c r="C20" s="9"/>
      <c r="D20" s="9">
        <v>544</v>
      </c>
    </row>
    <row r="21" spans="1:4" ht="12.75">
      <c r="A21" s="9">
        <v>16</v>
      </c>
      <c r="B21" s="10" t="s">
        <v>53</v>
      </c>
      <c r="C21" s="10">
        <f>SUM(C9:C20)</f>
        <v>2034</v>
      </c>
      <c r="D21" s="10">
        <f>SUM(D9:D20)</f>
        <v>2523</v>
      </c>
    </row>
    <row r="22" spans="1:4" ht="12.75">
      <c r="A22" s="9"/>
      <c r="B22" s="9"/>
      <c r="C22" s="9"/>
      <c r="D22" s="9"/>
    </row>
    <row r="23" spans="1:4" ht="12.75">
      <c r="A23" s="9">
        <v>17</v>
      </c>
      <c r="B23" s="10" t="s">
        <v>469</v>
      </c>
      <c r="C23" s="9"/>
      <c r="D23" s="9"/>
    </row>
    <row r="24" spans="1:4" ht="12.75">
      <c r="A24" s="9"/>
      <c r="B24" s="10"/>
      <c r="C24" s="9"/>
      <c r="D24" s="9"/>
    </row>
    <row r="25" spans="1:4" ht="12.75">
      <c r="A25" s="9">
        <v>18</v>
      </c>
      <c r="B25" s="9" t="s">
        <v>470</v>
      </c>
      <c r="C25" s="9">
        <v>17</v>
      </c>
      <c r="D25" s="9">
        <v>16</v>
      </c>
    </row>
    <row r="26" spans="1:4" ht="12.75">
      <c r="A26" s="9">
        <v>19</v>
      </c>
      <c r="B26" s="12" t="s">
        <v>668</v>
      </c>
      <c r="C26" s="9">
        <v>1</v>
      </c>
      <c r="D26" s="9">
        <v>111</v>
      </c>
    </row>
    <row r="27" spans="1:4" ht="12.75">
      <c r="A27" s="9">
        <v>20</v>
      </c>
      <c r="B27" s="12" t="s">
        <v>669</v>
      </c>
      <c r="C27" s="9">
        <v>8</v>
      </c>
      <c r="D27" s="9">
        <v>0</v>
      </c>
    </row>
    <row r="28" spans="1:4" ht="12.75">
      <c r="A28" s="9">
        <v>21</v>
      </c>
      <c r="B28" s="9" t="s">
        <v>471</v>
      </c>
      <c r="C28" s="9">
        <v>0</v>
      </c>
      <c r="D28" s="9">
        <v>0</v>
      </c>
    </row>
    <row r="29" spans="1:4" ht="12.75">
      <c r="A29" s="9">
        <v>22</v>
      </c>
      <c r="B29" s="9" t="s">
        <v>472</v>
      </c>
      <c r="C29" s="9">
        <v>0</v>
      </c>
      <c r="D29" s="9">
        <v>0</v>
      </c>
    </row>
    <row r="30" spans="1:4" ht="12.75">
      <c r="A30" s="9">
        <v>23</v>
      </c>
      <c r="B30" s="12" t="s">
        <v>638</v>
      </c>
      <c r="C30" s="9"/>
      <c r="D30" s="9">
        <v>84</v>
      </c>
    </row>
    <row r="31" spans="1:4" ht="12.75">
      <c r="A31" s="9">
        <v>24</v>
      </c>
      <c r="B31" s="12" t="s">
        <v>639</v>
      </c>
      <c r="C31" s="9"/>
      <c r="D31" s="9">
        <v>0</v>
      </c>
    </row>
    <row r="32" spans="1:4" ht="12.75">
      <c r="A32" s="9">
        <v>25</v>
      </c>
      <c r="B32" s="12" t="s">
        <v>640</v>
      </c>
      <c r="C32" s="9"/>
      <c r="D32" s="9">
        <v>1</v>
      </c>
    </row>
    <row r="33" spans="1:4" ht="12.75">
      <c r="A33" s="9">
        <v>26</v>
      </c>
      <c r="B33" s="10" t="s">
        <v>53</v>
      </c>
      <c r="C33" s="10">
        <f>SUM(C25:C32)</f>
        <v>26</v>
      </c>
      <c r="D33" s="9">
        <f>SUM(D25:D32)</f>
        <v>212</v>
      </c>
    </row>
    <row r="34" spans="1:4" ht="12.75">
      <c r="A34" s="9">
        <v>27</v>
      </c>
      <c r="B34" s="10" t="s">
        <v>473</v>
      </c>
      <c r="C34" s="10">
        <f>C21+C33</f>
        <v>2060</v>
      </c>
      <c r="D34" s="10">
        <f>D21+D33</f>
        <v>2735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B11" sqref="B11"/>
    </sheetView>
  </sheetViews>
  <sheetFormatPr defaultColWidth="9.140625" defaultRowHeight="12.75"/>
  <cols>
    <col min="2" max="2" width="61.140625" style="0" bestFit="1" customWidth="1"/>
    <col min="3" max="3" width="13.28125" style="0" bestFit="1" customWidth="1"/>
    <col min="4" max="6" width="9.28125" style="0" customWidth="1"/>
  </cols>
  <sheetData>
    <row r="1" spans="1:2" ht="12.75">
      <c r="A1" s="158" t="s">
        <v>474</v>
      </c>
      <c r="B1" s="1" t="s">
        <v>689</v>
      </c>
    </row>
    <row r="2" ht="12.75">
      <c r="A2" s="159"/>
    </row>
    <row r="3" spans="1:3" ht="12.75">
      <c r="A3" s="200" t="s">
        <v>674</v>
      </c>
      <c r="B3" s="200"/>
      <c r="C3" s="200"/>
    </row>
    <row r="4" spans="1:3" ht="12.75">
      <c r="A4" s="161"/>
      <c r="B4" s="160"/>
      <c r="C4" s="160"/>
    </row>
    <row r="5" spans="1:3" ht="12.75">
      <c r="A5" s="161"/>
      <c r="B5" s="201" t="s">
        <v>475</v>
      </c>
      <c r="C5" s="201"/>
    </row>
    <row r="6" spans="1:5" ht="12.75">
      <c r="A6" s="162" t="s">
        <v>49</v>
      </c>
      <c r="B6" s="162" t="s">
        <v>95</v>
      </c>
      <c r="C6" s="162" t="s">
        <v>72</v>
      </c>
      <c r="D6" s="163"/>
      <c r="E6" s="163"/>
    </row>
    <row r="7" spans="1:5" ht="12.75">
      <c r="A7" s="162">
        <v>0</v>
      </c>
      <c r="B7" s="164" t="s">
        <v>2</v>
      </c>
      <c r="C7" s="165" t="s">
        <v>476</v>
      </c>
      <c r="D7" s="166"/>
      <c r="E7" s="166"/>
    </row>
    <row r="8" spans="1:3" ht="12.75">
      <c r="A8" s="162">
        <v>1</v>
      </c>
      <c r="B8" s="9" t="s">
        <v>477</v>
      </c>
      <c r="C8" s="107">
        <v>69966</v>
      </c>
    </row>
    <row r="9" spans="1:5" ht="12.75">
      <c r="A9" s="162">
        <v>2</v>
      </c>
      <c r="B9" s="12" t="s">
        <v>478</v>
      </c>
      <c r="C9" s="108">
        <v>59930</v>
      </c>
      <c r="D9" s="1"/>
      <c r="E9" s="1"/>
    </row>
    <row r="10" spans="1:5" ht="12.75">
      <c r="A10" s="162">
        <v>3</v>
      </c>
      <c r="B10" s="12" t="s">
        <v>479</v>
      </c>
      <c r="C10" s="108">
        <f>+C8-C9</f>
        <v>10036</v>
      </c>
      <c r="D10" s="1"/>
      <c r="E10" s="1"/>
    </row>
    <row r="11" spans="1:5" ht="12.75">
      <c r="A11" s="162">
        <v>4</v>
      </c>
      <c r="B11" s="12" t="s">
        <v>480</v>
      </c>
      <c r="C11" s="108">
        <v>7483</v>
      </c>
      <c r="D11" s="1"/>
      <c r="E11" s="1"/>
    </row>
    <row r="12" spans="1:5" ht="12.75">
      <c r="A12" s="162">
        <v>5</v>
      </c>
      <c r="B12" s="12" t="s">
        <v>481</v>
      </c>
      <c r="C12" s="108">
        <v>522</v>
      </c>
      <c r="D12" s="1"/>
      <c r="E12" s="1"/>
    </row>
    <row r="13" spans="1:5" ht="12.75">
      <c r="A13" s="162">
        <v>6</v>
      </c>
      <c r="B13" s="12" t="s">
        <v>482</v>
      </c>
      <c r="C13" s="108">
        <f>+C11-C12</f>
        <v>6961</v>
      </c>
      <c r="D13" s="1"/>
      <c r="E13" s="1"/>
    </row>
    <row r="14" spans="1:5" ht="12.75">
      <c r="A14" s="162">
        <v>7</v>
      </c>
      <c r="B14" s="10" t="s">
        <v>483</v>
      </c>
      <c r="C14" s="115">
        <f>+C10+C13</f>
        <v>16997</v>
      </c>
      <c r="D14" s="1"/>
      <c r="E14" s="1"/>
    </row>
    <row r="15" spans="1:5" ht="12.75">
      <c r="A15" s="162">
        <v>8</v>
      </c>
      <c r="B15" s="12" t="s">
        <v>484</v>
      </c>
      <c r="C15" s="108"/>
      <c r="D15" s="1"/>
      <c r="E15" s="1"/>
    </row>
    <row r="16" spans="1:5" ht="12.75">
      <c r="A16" s="162">
        <v>9</v>
      </c>
      <c r="B16" s="12" t="s">
        <v>485</v>
      </c>
      <c r="C16" s="108"/>
      <c r="D16" s="1"/>
      <c r="E16" s="1"/>
    </row>
    <row r="17" spans="1:5" ht="12.75">
      <c r="A17" s="162">
        <v>10</v>
      </c>
      <c r="B17" s="12" t="s">
        <v>486</v>
      </c>
      <c r="C17" s="108">
        <f>+C15-C16</f>
        <v>0</v>
      </c>
      <c r="D17" s="1"/>
      <c r="E17" s="1"/>
    </row>
    <row r="18" spans="1:5" ht="12.75">
      <c r="A18" s="162">
        <v>11</v>
      </c>
      <c r="B18" s="12" t="s">
        <v>487</v>
      </c>
      <c r="C18" s="108"/>
      <c r="D18" s="1"/>
      <c r="E18" s="1"/>
    </row>
    <row r="19" spans="1:5" ht="12.75">
      <c r="A19" s="162">
        <v>12</v>
      </c>
      <c r="B19" s="12" t="s">
        <v>488</v>
      </c>
      <c r="C19" s="108"/>
      <c r="D19" s="1"/>
      <c r="E19" s="1"/>
    </row>
    <row r="20" spans="1:5" ht="12.75">
      <c r="A20" s="162">
        <v>13</v>
      </c>
      <c r="B20" s="12" t="s">
        <v>489</v>
      </c>
      <c r="C20" s="108">
        <f>+C18-C19</f>
        <v>0</v>
      </c>
      <c r="D20" s="1"/>
      <c r="E20" s="1"/>
    </row>
    <row r="21" spans="1:5" ht="12.75">
      <c r="A21" s="162">
        <v>14</v>
      </c>
      <c r="B21" s="10" t="s">
        <v>490</v>
      </c>
      <c r="C21" s="115">
        <f>+C17+C20</f>
        <v>0</v>
      </c>
      <c r="D21" s="1"/>
      <c r="E21" s="1"/>
    </row>
    <row r="22" spans="1:5" ht="12.75">
      <c r="A22" s="162">
        <v>15</v>
      </c>
      <c r="B22" s="10" t="s">
        <v>491</v>
      </c>
      <c r="C22" s="115">
        <f>+C14+C21</f>
        <v>16997</v>
      </c>
      <c r="D22" s="1"/>
      <c r="E22" s="1"/>
    </row>
    <row r="23" spans="1:5" ht="12.75">
      <c r="A23" s="162">
        <v>16</v>
      </c>
      <c r="B23" s="12" t="s">
        <v>492</v>
      </c>
      <c r="C23" s="108"/>
      <c r="D23" s="1"/>
      <c r="E23" s="1"/>
    </row>
    <row r="24" spans="1:5" ht="12.75">
      <c r="A24" s="162">
        <v>17</v>
      </c>
      <c r="B24" s="12" t="s">
        <v>493</v>
      </c>
      <c r="C24" s="108">
        <f>+C14-C23</f>
        <v>16997</v>
      </c>
      <c r="D24" s="1"/>
      <c r="E24" s="1"/>
    </row>
    <row r="25" spans="1:5" ht="12.75">
      <c r="A25" s="162">
        <v>18</v>
      </c>
      <c r="B25" s="12" t="s">
        <v>494</v>
      </c>
      <c r="C25" s="108">
        <f>+C21*0.1</f>
        <v>0</v>
      </c>
      <c r="D25" s="1"/>
      <c r="E25" s="1"/>
    </row>
    <row r="26" spans="1:5" ht="12.75">
      <c r="A26" s="162">
        <v>19</v>
      </c>
      <c r="B26" s="12" t="s">
        <v>495</v>
      </c>
      <c r="C26" s="108">
        <f>+C21-C25</f>
        <v>0</v>
      </c>
      <c r="D26" s="1"/>
      <c r="E26" s="1"/>
    </row>
    <row r="27" ht="12.75">
      <c r="A27" s="163"/>
    </row>
    <row r="28" ht="12.75">
      <c r="A28" s="163"/>
    </row>
    <row r="29" ht="12.75">
      <c r="A29" s="163"/>
    </row>
    <row r="30" ht="12.75">
      <c r="A30" s="163"/>
    </row>
    <row r="31" ht="12.75">
      <c r="A31" s="163"/>
    </row>
  </sheetData>
  <sheetProtection/>
  <mergeCells count="2">
    <mergeCell ref="A3:C3"/>
    <mergeCell ref="B5:C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1">
      <selection activeCell="D92" sqref="D92"/>
    </sheetView>
  </sheetViews>
  <sheetFormatPr defaultColWidth="9.140625" defaultRowHeight="12.75"/>
  <cols>
    <col min="2" max="2" width="5.7109375" style="0" bestFit="1" customWidth="1"/>
    <col min="3" max="3" width="73.140625" style="0" bestFit="1" customWidth="1"/>
  </cols>
  <sheetData>
    <row r="1" spans="1:3" ht="12.75">
      <c r="A1" s="163"/>
      <c r="B1" s="167" t="s">
        <v>496</v>
      </c>
      <c r="C1" s="1" t="s">
        <v>689</v>
      </c>
    </row>
    <row r="2" spans="1:2" ht="12.75">
      <c r="A2" s="163"/>
      <c r="B2" s="5"/>
    </row>
    <row r="3" spans="1:5" ht="12.75">
      <c r="A3" s="163"/>
      <c r="B3" s="200" t="s">
        <v>675</v>
      </c>
      <c r="C3" s="200"/>
      <c r="D3" s="200"/>
      <c r="E3" s="200"/>
    </row>
    <row r="4" spans="1:5" ht="12.75">
      <c r="A4" s="163"/>
      <c r="B4" s="168"/>
      <c r="D4" s="202" t="s">
        <v>475</v>
      </c>
      <c r="E4" s="202"/>
    </row>
    <row r="5" spans="1:5" ht="13.5" thickBot="1">
      <c r="A5" s="162" t="s">
        <v>49</v>
      </c>
      <c r="B5" s="162" t="s">
        <v>95</v>
      </c>
      <c r="C5" s="162" t="s">
        <v>72</v>
      </c>
      <c r="D5" s="169" t="s">
        <v>73</v>
      </c>
      <c r="E5" s="169" t="s">
        <v>425</v>
      </c>
    </row>
    <row r="6" spans="1:5" ht="12.75">
      <c r="A6" s="162">
        <v>1</v>
      </c>
      <c r="B6" s="203" t="s">
        <v>497</v>
      </c>
      <c r="C6" s="205" t="s">
        <v>2</v>
      </c>
      <c r="D6" s="207" t="s">
        <v>476</v>
      </c>
      <c r="E6" s="208"/>
    </row>
    <row r="7" spans="1:5" ht="38.25">
      <c r="A7" s="170">
        <v>2</v>
      </c>
      <c r="B7" s="204"/>
      <c r="C7" s="206"/>
      <c r="D7" s="171" t="s">
        <v>498</v>
      </c>
      <c r="E7" s="172" t="s">
        <v>499</v>
      </c>
    </row>
    <row r="8" spans="1:5" ht="12.75">
      <c r="A8" s="162">
        <v>3</v>
      </c>
      <c r="B8" s="173" t="s">
        <v>500</v>
      </c>
      <c r="C8" s="41" t="s">
        <v>501</v>
      </c>
      <c r="D8" s="174"/>
      <c r="E8" s="175"/>
    </row>
    <row r="9" spans="1:5" ht="12.75">
      <c r="A9" s="170">
        <v>4</v>
      </c>
      <c r="B9" s="173" t="s">
        <v>502</v>
      </c>
      <c r="C9" s="41" t="s">
        <v>503</v>
      </c>
      <c r="D9" s="174">
        <v>0</v>
      </c>
      <c r="E9" s="175">
        <v>0</v>
      </c>
    </row>
    <row r="10" spans="1:5" ht="12.75">
      <c r="A10" s="162">
        <v>5</v>
      </c>
      <c r="B10" s="173" t="s">
        <v>504</v>
      </c>
      <c r="C10" s="41" t="s">
        <v>505</v>
      </c>
      <c r="D10" s="174"/>
      <c r="E10" s="175"/>
    </row>
    <row r="11" spans="1:5" ht="12.75">
      <c r="A11" s="170">
        <v>6</v>
      </c>
      <c r="B11" s="173" t="s">
        <v>506</v>
      </c>
      <c r="C11" s="41" t="s">
        <v>507</v>
      </c>
      <c r="D11" s="174">
        <f>SUM(D8:D10)</f>
        <v>0</v>
      </c>
      <c r="E11" s="175">
        <f>SUM(E8:E10)</f>
        <v>0</v>
      </c>
    </row>
    <row r="12" spans="1:5" ht="12.75">
      <c r="A12" s="162">
        <v>7</v>
      </c>
      <c r="B12" s="173" t="s">
        <v>508</v>
      </c>
      <c r="C12" s="59" t="s">
        <v>509</v>
      </c>
      <c r="D12" s="174">
        <v>0</v>
      </c>
      <c r="E12" s="175">
        <v>56635</v>
      </c>
    </row>
    <row r="13" spans="1:5" ht="12.75">
      <c r="A13" s="170">
        <v>8</v>
      </c>
      <c r="B13" s="173" t="s">
        <v>510</v>
      </c>
      <c r="C13" s="59" t="s">
        <v>511</v>
      </c>
      <c r="D13" s="174">
        <v>0</v>
      </c>
      <c r="E13" s="175">
        <v>9464</v>
      </c>
    </row>
    <row r="14" spans="1:5" ht="12.75">
      <c r="A14" s="162">
        <v>9</v>
      </c>
      <c r="B14" s="173" t="s">
        <v>512</v>
      </c>
      <c r="C14" s="59" t="s">
        <v>513</v>
      </c>
      <c r="D14" s="174">
        <v>94948</v>
      </c>
      <c r="E14" s="175">
        <v>4115</v>
      </c>
    </row>
    <row r="15" spans="1:5" ht="12.75">
      <c r="A15" s="170">
        <v>10</v>
      </c>
      <c r="B15" s="173" t="s">
        <v>514</v>
      </c>
      <c r="C15" s="59" t="s">
        <v>515</v>
      </c>
      <c r="D15" s="174">
        <f>SUM(D12:D14)</f>
        <v>94948</v>
      </c>
      <c r="E15" s="175">
        <f>SUM(E12:E14)</f>
        <v>70214</v>
      </c>
    </row>
    <row r="16" spans="1:5" ht="12.75">
      <c r="A16" s="162">
        <v>11</v>
      </c>
      <c r="B16" s="173" t="s">
        <v>516</v>
      </c>
      <c r="C16" s="59" t="s">
        <v>517</v>
      </c>
      <c r="D16" s="174"/>
      <c r="E16" s="175"/>
    </row>
    <row r="17" spans="1:5" ht="12.75">
      <c r="A17" s="170">
        <v>12</v>
      </c>
      <c r="B17" s="173" t="s">
        <v>518</v>
      </c>
      <c r="C17" s="59" t="s">
        <v>519</v>
      </c>
      <c r="D17" s="174"/>
      <c r="E17" s="175">
        <v>54</v>
      </c>
    </row>
    <row r="18" spans="1:5" ht="12.75">
      <c r="A18" s="162">
        <v>13</v>
      </c>
      <c r="B18" s="173" t="s">
        <v>520</v>
      </c>
      <c r="C18" s="59" t="s">
        <v>521</v>
      </c>
      <c r="D18" s="174">
        <v>9525</v>
      </c>
      <c r="E18" s="175">
        <v>0</v>
      </c>
    </row>
    <row r="19" spans="1:5" ht="12.75">
      <c r="A19" s="170">
        <v>14</v>
      </c>
      <c r="B19" s="173" t="s">
        <v>522</v>
      </c>
      <c r="C19" s="59" t="s">
        <v>523</v>
      </c>
      <c r="D19" s="174">
        <f>SUM(D16:D18)</f>
        <v>9525</v>
      </c>
      <c r="E19" s="175">
        <f>SUM(E16:E18)</f>
        <v>54</v>
      </c>
    </row>
    <row r="20" spans="1:5" ht="12.75">
      <c r="A20" s="162">
        <v>15</v>
      </c>
      <c r="B20" s="173" t="s">
        <v>524</v>
      </c>
      <c r="C20" s="41" t="s">
        <v>525</v>
      </c>
      <c r="D20" s="174"/>
      <c r="E20" s="175"/>
    </row>
    <row r="21" spans="1:5" ht="12.75">
      <c r="A21" s="170">
        <v>16</v>
      </c>
      <c r="B21" s="173" t="s">
        <v>526</v>
      </c>
      <c r="C21" s="41" t="s">
        <v>527</v>
      </c>
      <c r="D21" s="174"/>
      <c r="E21" s="175">
        <v>0</v>
      </c>
    </row>
    <row r="22" spans="1:5" ht="12.75">
      <c r="A22" s="162">
        <v>17</v>
      </c>
      <c r="B22" s="173" t="s">
        <v>528</v>
      </c>
      <c r="C22" s="41" t="s">
        <v>529</v>
      </c>
      <c r="D22" s="174"/>
      <c r="E22" s="175"/>
    </row>
    <row r="23" spans="1:5" ht="12.75">
      <c r="A23" s="170">
        <v>18</v>
      </c>
      <c r="B23" s="173" t="s">
        <v>530</v>
      </c>
      <c r="C23" s="41" t="s">
        <v>531</v>
      </c>
      <c r="D23" s="174">
        <f>+D15+D19+D20+D21+D22</f>
        <v>104473</v>
      </c>
      <c r="E23" s="175">
        <f>+E15+E19+E20+E21+E22</f>
        <v>70268</v>
      </c>
    </row>
    <row r="24" spans="1:5" ht="12.75">
      <c r="A24" s="162">
        <v>19</v>
      </c>
      <c r="B24" s="173" t="s">
        <v>532</v>
      </c>
      <c r="C24" s="41" t="s">
        <v>533</v>
      </c>
      <c r="D24" s="174">
        <v>0</v>
      </c>
      <c r="E24" s="175">
        <v>0</v>
      </c>
    </row>
    <row r="25" spans="1:5" ht="12.75">
      <c r="A25" s="170">
        <v>20</v>
      </c>
      <c r="B25" s="173" t="s">
        <v>534</v>
      </c>
      <c r="C25" s="41" t="s">
        <v>535</v>
      </c>
      <c r="D25" s="174">
        <v>2337</v>
      </c>
      <c r="E25" s="175">
        <v>2337</v>
      </c>
    </row>
    <row r="26" spans="1:5" ht="12.75">
      <c r="A26" s="162">
        <v>21</v>
      </c>
      <c r="B26" s="173" t="s">
        <v>536</v>
      </c>
      <c r="C26" s="41" t="s">
        <v>537</v>
      </c>
      <c r="D26" s="174"/>
      <c r="E26" s="175"/>
    </row>
    <row r="27" spans="1:5" ht="12.75">
      <c r="A27" s="170">
        <v>22</v>
      </c>
      <c r="B27" s="173" t="s">
        <v>538</v>
      </c>
      <c r="C27" s="41" t="s">
        <v>539</v>
      </c>
      <c r="D27" s="174">
        <f>SUM(D24:D26)</f>
        <v>2337</v>
      </c>
      <c r="E27" s="175">
        <f>SUM(E24:E26)</f>
        <v>2337</v>
      </c>
    </row>
    <row r="28" spans="1:5" ht="12.75">
      <c r="A28" s="162">
        <v>23</v>
      </c>
      <c r="B28" s="173" t="s">
        <v>540</v>
      </c>
      <c r="C28" s="41" t="s">
        <v>541</v>
      </c>
      <c r="D28" s="174"/>
      <c r="E28" s="175">
        <v>39946</v>
      </c>
    </row>
    <row r="29" spans="1:5" ht="12.75">
      <c r="A29" s="170">
        <v>24</v>
      </c>
      <c r="B29" s="173" t="s">
        <v>542</v>
      </c>
      <c r="C29" s="41" t="s">
        <v>543</v>
      </c>
      <c r="D29" s="174"/>
      <c r="E29" s="175"/>
    </row>
    <row r="30" spans="1:5" ht="12.75">
      <c r="A30" s="162">
        <v>25</v>
      </c>
      <c r="B30" s="173" t="s">
        <v>544</v>
      </c>
      <c r="C30" s="41" t="s">
        <v>545</v>
      </c>
      <c r="D30" s="174">
        <f>SUM(D28:D29)</f>
        <v>0</v>
      </c>
      <c r="E30" s="175">
        <f>SUM(E28:E29)</f>
        <v>39946</v>
      </c>
    </row>
    <row r="31" spans="1:5" ht="12.75">
      <c r="A31" s="170">
        <v>26</v>
      </c>
      <c r="B31" s="173" t="s">
        <v>546</v>
      </c>
      <c r="C31" s="41" t="s">
        <v>547</v>
      </c>
      <c r="D31" s="174">
        <f>+D11+D23+D27+D30</f>
        <v>106810</v>
      </c>
      <c r="E31" s="175">
        <f>+E11+E23+E27+E30</f>
        <v>112551</v>
      </c>
    </row>
    <row r="32" spans="1:5" ht="12.75">
      <c r="A32" s="162">
        <v>27</v>
      </c>
      <c r="B32" s="173" t="s">
        <v>548</v>
      </c>
      <c r="C32" s="41" t="s">
        <v>549</v>
      </c>
      <c r="D32" s="174"/>
      <c r="E32" s="175"/>
    </row>
    <row r="33" spans="1:5" ht="12.75">
      <c r="A33" s="170">
        <v>28</v>
      </c>
      <c r="B33" s="173" t="s">
        <v>550</v>
      </c>
      <c r="C33" s="41" t="s">
        <v>551</v>
      </c>
      <c r="D33" s="174"/>
      <c r="E33" s="175"/>
    </row>
    <row r="34" spans="1:5" ht="12.75">
      <c r="A34" s="162">
        <v>29</v>
      </c>
      <c r="B34" s="173" t="s">
        <v>552</v>
      </c>
      <c r="C34" s="41" t="s">
        <v>553</v>
      </c>
      <c r="D34" s="174"/>
      <c r="E34" s="175"/>
    </row>
    <row r="35" spans="1:5" ht="12.75">
      <c r="A35" s="170">
        <v>30</v>
      </c>
      <c r="B35" s="173" t="s">
        <v>554</v>
      </c>
      <c r="C35" s="41" t="s">
        <v>555</v>
      </c>
      <c r="D35" s="174"/>
      <c r="E35" s="175"/>
    </row>
    <row r="36" spans="1:5" ht="12.75">
      <c r="A36" s="162">
        <v>31</v>
      </c>
      <c r="B36" s="173" t="s">
        <v>556</v>
      </c>
      <c r="C36" s="41" t="s">
        <v>557</v>
      </c>
      <c r="D36" s="174"/>
      <c r="E36" s="175"/>
    </row>
    <row r="37" spans="1:5" ht="12.75">
      <c r="A37" s="170">
        <v>32</v>
      </c>
      <c r="B37" s="173" t="s">
        <v>558</v>
      </c>
      <c r="C37" s="41" t="s">
        <v>559</v>
      </c>
      <c r="D37" s="174">
        <f>SUM(D32:D36)</f>
        <v>0</v>
      </c>
      <c r="E37" s="175">
        <f>SUM(E32:E36)</f>
        <v>0</v>
      </c>
    </row>
    <row r="38" spans="1:5" ht="12.75">
      <c r="A38" s="162">
        <v>33</v>
      </c>
      <c r="B38" s="173" t="s">
        <v>560</v>
      </c>
      <c r="C38" s="41" t="s">
        <v>561</v>
      </c>
      <c r="D38" s="174"/>
      <c r="E38" s="175"/>
    </row>
    <row r="39" spans="1:5" ht="12.75">
      <c r="A39" s="170">
        <v>34</v>
      </c>
      <c r="B39" s="173" t="s">
        <v>562</v>
      </c>
      <c r="C39" s="41" t="s">
        <v>563</v>
      </c>
      <c r="D39" s="174"/>
      <c r="E39" s="175"/>
    </row>
    <row r="40" spans="1:5" ht="12.75">
      <c r="A40" s="162">
        <v>35</v>
      </c>
      <c r="B40" s="173" t="s">
        <v>564</v>
      </c>
      <c r="C40" s="41" t="s">
        <v>565</v>
      </c>
      <c r="D40" s="174">
        <f>SUM(D38:D39)</f>
        <v>0</v>
      </c>
      <c r="E40" s="175">
        <f>SUM(E38:E39)</f>
        <v>0</v>
      </c>
    </row>
    <row r="41" spans="1:5" ht="12.75">
      <c r="A41" s="170">
        <v>36</v>
      </c>
      <c r="B41" s="173" t="s">
        <v>566</v>
      </c>
      <c r="C41" s="41" t="s">
        <v>567</v>
      </c>
      <c r="D41" s="174">
        <f>+D37+D40</f>
        <v>0</v>
      </c>
      <c r="E41" s="175">
        <f>+E37+E40</f>
        <v>0</v>
      </c>
    </row>
    <row r="42" spans="1:5" ht="12.75">
      <c r="A42" s="162">
        <v>37</v>
      </c>
      <c r="B42" s="173" t="s">
        <v>568</v>
      </c>
      <c r="C42" s="41" t="s">
        <v>569</v>
      </c>
      <c r="D42" s="174"/>
      <c r="E42" s="175"/>
    </row>
    <row r="43" spans="1:5" ht="12.75">
      <c r="A43" s="170">
        <v>38</v>
      </c>
      <c r="B43" s="173" t="s">
        <v>570</v>
      </c>
      <c r="C43" s="41" t="s">
        <v>571</v>
      </c>
      <c r="D43" s="174">
        <v>70</v>
      </c>
      <c r="E43" s="175">
        <v>103</v>
      </c>
    </row>
    <row r="44" spans="1:5" ht="12.75">
      <c r="A44" s="162">
        <v>39</v>
      </c>
      <c r="B44" s="173" t="s">
        <v>572</v>
      </c>
      <c r="C44" s="41" t="s">
        <v>573</v>
      </c>
      <c r="D44" s="174">
        <v>2775</v>
      </c>
      <c r="E44" s="175">
        <v>9645</v>
      </c>
    </row>
    <row r="45" spans="1:5" ht="12.75">
      <c r="A45" s="170">
        <v>40</v>
      </c>
      <c r="B45" s="173" t="s">
        <v>574</v>
      </c>
      <c r="C45" s="41" t="s">
        <v>575</v>
      </c>
      <c r="D45" s="174"/>
      <c r="E45" s="175"/>
    </row>
    <row r="46" spans="1:5" ht="12.75">
      <c r="A46" s="162">
        <v>41</v>
      </c>
      <c r="B46" s="173" t="s">
        <v>576</v>
      </c>
      <c r="C46" s="41" t="s">
        <v>577</v>
      </c>
      <c r="D46" s="174"/>
      <c r="E46" s="175"/>
    </row>
    <row r="47" spans="1:5" ht="12.75">
      <c r="A47" s="170">
        <v>42</v>
      </c>
      <c r="B47" s="173" t="s">
        <v>578</v>
      </c>
      <c r="C47" s="41" t="s">
        <v>579</v>
      </c>
      <c r="D47" s="174">
        <f>SUM(D42:D46)</f>
        <v>2845</v>
      </c>
      <c r="E47" s="175">
        <f>SUM(E42:E46)</f>
        <v>9748</v>
      </c>
    </row>
    <row r="48" spans="1:5" ht="12.75">
      <c r="A48" s="162">
        <v>43</v>
      </c>
      <c r="B48" s="173" t="s">
        <v>580</v>
      </c>
      <c r="C48" s="41" t="s">
        <v>581</v>
      </c>
      <c r="D48" s="174">
        <v>1023</v>
      </c>
      <c r="E48" s="175">
        <v>1048</v>
      </c>
    </row>
    <row r="49" spans="1:5" ht="12.75">
      <c r="A49" s="170">
        <v>44</v>
      </c>
      <c r="B49" s="173" t="s">
        <v>582</v>
      </c>
      <c r="C49" s="41" t="s">
        <v>583</v>
      </c>
      <c r="D49" s="174"/>
      <c r="E49" s="175"/>
    </row>
    <row r="50" spans="1:5" ht="12.75">
      <c r="A50" s="162">
        <v>45</v>
      </c>
      <c r="B50" s="173" t="s">
        <v>584</v>
      </c>
      <c r="C50" s="41" t="s">
        <v>585</v>
      </c>
      <c r="D50" s="174">
        <v>0</v>
      </c>
      <c r="E50" s="175">
        <v>100</v>
      </c>
    </row>
    <row r="51" spans="1:5" ht="12.75">
      <c r="A51" s="170">
        <v>46</v>
      </c>
      <c r="B51" s="173" t="s">
        <v>586</v>
      </c>
      <c r="C51" s="41" t="s">
        <v>587</v>
      </c>
      <c r="D51" s="174">
        <f>SUM(D48:D50)</f>
        <v>1023</v>
      </c>
      <c r="E51" s="175">
        <f>SUM(E48:E50)</f>
        <v>1148</v>
      </c>
    </row>
    <row r="52" spans="1:5" ht="12.75">
      <c r="A52" s="162">
        <v>47</v>
      </c>
      <c r="B52" s="173" t="s">
        <v>588</v>
      </c>
      <c r="C52" s="41" t="s">
        <v>589</v>
      </c>
      <c r="D52" s="174">
        <v>2683</v>
      </c>
      <c r="E52" s="175">
        <v>2093</v>
      </c>
    </row>
    <row r="53" spans="1:5" ht="12.75">
      <c r="A53" s="170">
        <v>48</v>
      </c>
      <c r="B53" s="173" t="s">
        <v>590</v>
      </c>
      <c r="C53" s="41" t="s">
        <v>591</v>
      </c>
      <c r="D53" s="174"/>
      <c r="E53" s="175"/>
    </row>
    <row r="54" spans="1:5" ht="12.75">
      <c r="A54" s="162">
        <v>49</v>
      </c>
      <c r="B54" s="173" t="s">
        <v>592</v>
      </c>
      <c r="C54" s="41" t="s">
        <v>593</v>
      </c>
      <c r="D54" s="174"/>
      <c r="E54" s="175"/>
    </row>
    <row r="55" spans="1:5" ht="12.75">
      <c r="A55" s="170">
        <v>50</v>
      </c>
      <c r="B55" s="173" t="s">
        <v>594</v>
      </c>
      <c r="C55" s="41" t="s">
        <v>595</v>
      </c>
      <c r="D55" s="174"/>
      <c r="E55" s="175"/>
    </row>
    <row r="56" spans="1:5" ht="12.75">
      <c r="A56" s="162">
        <v>51</v>
      </c>
      <c r="B56" s="173" t="s">
        <v>596</v>
      </c>
      <c r="C56" s="41" t="s">
        <v>597</v>
      </c>
      <c r="D56" s="174">
        <f>SUM(D53:D55)</f>
        <v>0</v>
      </c>
      <c r="E56" s="175">
        <f>SUM(E53:E55)</f>
        <v>0</v>
      </c>
    </row>
    <row r="57" spans="1:5" ht="12.75">
      <c r="A57" s="170">
        <v>52</v>
      </c>
      <c r="B57" s="173"/>
      <c r="C57" s="49" t="s">
        <v>598</v>
      </c>
      <c r="D57" s="177">
        <f>+D31+D41+D47+D51+D52+D56</f>
        <v>113361</v>
      </c>
      <c r="E57" s="178">
        <f>+E31+E41+E47+E51+E52+E56</f>
        <v>125540</v>
      </c>
    </row>
    <row r="58" spans="1:5" ht="12.75">
      <c r="A58" s="162">
        <v>53</v>
      </c>
      <c r="B58" s="173"/>
      <c r="C58" s="41"/>
      <c r="D58" s="174"/>
      <c r="E58" s="175"/>
    </row>
    <row r="59" spans="1:5" ht="12.75">
      <c r="A59" s="170">
        <v>54</v>
      </c>
      <c r="B59" s="173" t="s">
        <v>599</v>
      </c>
      <c r="C59" s="41" t="s">
        <v>600</v>
      </c>
      <c r="D59" s="174">
        <v>99715</v>
      </c>
      <c r="E59" s="175">
        <v>99715</v>
      </c>
    </row>
    <row r="60" spans="1:5" ht="12.75">
      <c r="A60" s="162">
        <v>55</v>
      </c>
      <c r="B60" s="173" t="s">
        <v>601</v>
      </c>
      <c r="C60" s="41" t="s">
        <v>602</v>
      </c>
      <c r="D60" s="174"/>
      <c r="E60" s="175">
        <v>10972</v>
      </c>
    </row>
    <row r="61" spans="1:5" ht="12.75">
      <c r="A61" s="170">
        <v>56</v>
      </c>
      <c r="B61" s="173" t="s">
        <v>603</v>
      </c>
      <c r="C61" s="41" t="s">
        <v>604</v>
      </c>
      <c r="D61" s="174">
        <v>4285</v>
      </c>
      <c r="E61" s="175">
        <v>4285</v>
      </c>
    </row>
    <row r="62" spans="1:5" ht="12.75">
      <c r="A62" s="162">
        <v>57</v>
      </c>
      <c r="B62" s="173" t="s">
        <v>605</v>
      </c>
      <c r="C62" s="41" t="s">
        <v>606</v>
      </c>
      <c r="D62" s="174">
        <v>0</v>
      </c>
      <c r="E62" s="175">
        <v>5912</v>
      </c>
    </row>
    <row r="63" spans="1:5" ht="12.75">
      <c r="A63" s="170">
        <v>58</v>
      </c>
      <c r="B63" s="173" t="s">
        <v>607</v>
      </c>
      <c r="C63" s="41" t="s">
        <v>608</v>
      </c>
      <c r="D63" s="174"/>
      <c r="E63" s="175"/>
    </row>
    <row r="64" spans="1:5" ht="12.75">
      <c r="A64" s="162">
        <v>59</v>
      </c>
      <c r="B64" s="173" t="s">
        <v>609</v>
      </c>
      <c r="C64" s="41" t="s">
        <v>610</v>
      </c>
      <c r="D64" s="174">
        <v>5912</v>
      </c>
      <c r="E64" s="175">
        <v>334</v>
      </c>
    </row>
    <row r="65" spans="1:5" ht="12.75">
      <c r="A65" s="170">
        <v>60</v>
      </c>
      <c r="B65" s="173" t="s">
        <v>611</v>
      </c>
      <c r="C65" s="41" t="s">
        <v>612</v>
      </c>
      <c r="D65" s="174">
        <f>SUM(D59:D64)</f>
        <v>109912</v>
      </c>
      <c r="E65" s="175">
        <f>SUM(E59:E64)</f>
        <v>121218</v>
      </c>
    </row>
    <row r="66" spans="1:5" ht="12.75">
      <c r="A66" s="162">
        <v>61</v>
      </c>
      <c r="B66" s="173" t="s">
        <v>613</v>
      </c>
      <c r="C66" s="41" t="s">
        <v>614</v>
      </c>
      <c r="D66" s="174">
        <v>0</v>
      </c>
      <c r="E66" s="175">
        <v>0</v>
      </c>
    </row>
    <row r="67" spans="1:5" ht="12.75">
      <c r="A67" s="170">
        <v>62</v>
      </c>
      <c r="B67" s="173" t="s">
        <v>615</v>
      </c>
      <c r="C67" s="41" t="s">
        <v>616</v>
      </c>
      <c r="D67" s="174">
        <v>522</v>
      </c>
      <c r="E67" s="175">
        <v>605</v>
      </c>
    </row>
    <row r="68" spans="1:5" ht="12.75">
      <c r="A68" s="162">
        <v>63</v>
      </c>
      <c r="B68" s="173" t="s">
        <v>617</v>
      </c>
      <c r="C68" s="41" t="s">
        <v>618</v>
      </c>
      <c r="D68" s="174">
        <v>766</v>
      </c>
      <c r="E68" s="175">
        <v>47</v>
      </c>
    </row>
    <row r="69" spans="1:5" ht="12.75">
      <c r="A69" s="170">
        <v>64</v>
      </c>
      <c r="B69" s="173" t="s">
        <v>619</v>
      </c>
      <c r="C69" s="41" t="s">
        <v>620</v>
      </c>
      <c r="D69" s="174">
        <f>SUM(D66:D68)</f>
        <v>1288</v>
      </c>
      <c r="E69" s="175">
        <f>SUM(E66:E68)</f>
        <v>652</v>
      </c>
    </row>
    <row r="70" spans="1:5" ht="12.75">
      <c r="A70" s="162">
        <v>65</v>
      </c>
      <c r="B70" s="173" t="s">
        <v>621</v>
      </c>
      <c r="C70" s="41" t="s">
        <v>622</v>
      </c>
      <c r="D70" s="174"/>
      <c r="E70" s="175"/>
    </row>
    <row r="71" spans="1:5" ht="12.75">
      <c r="A71" s="170">
        <v>66</v>
      </c>
      <c r="B71" s="173" t="s">
        <v>623</v>
      </c>
      <c r="C71" s="41" t="s">
        <v>624</v>
      </c>
      <c r="D71" s="174"/>
      <c r="E71" s="175"/>
    </row>
    <row r="72" spans="1:5" ht="12.75">
      <c r="A72" s="162">
        <v>67</v>
      </c>
      <c r="B72" s="173" t="s">
        <v>625</v>
      </c>
      <c r="C72" s="41" t="s">
        <v>626</v>
      </c>
      <c r="D72" s="174"/>
      <c r="E72" s="175"/>
    </row>
    <row r="73" spans="1:5" ht="12.75">
      <c r="A73" s="170">
        <v>68</v>
      </c>
      <c r="B73" s="173" t="s">
        <v>627</v>
      </c>
      <c r="C73" s="41" t="s">
        <v>628</v>
      </c>
      <c r="D73" s="174">
        <v>2161</v>
      </c>
      <c r="E73" s="175">
        <v>3670</v>
      </c>
    </row>
    <row r="74" spans="1:5" ht="12.75">
      <c r="A74" s="162">
        <v>69</v>
      </c>
      <c r="B74" s="173" t="s">
        <v>629</v>
      </c>
      <c r="C74" s="41" t="s">
        <v>630</v>
      </c>
      <c r="D74" s="174"/>
      <c r="E74" s="175"/>
    </row>
    <row r="75" spans="1:5" ht="12.75">
      <c r="A75" s="170">
        <v>70</v>
      </c>
      <c r="B75" s="173" t="s">
        <v>631</v>
      </c>
      <c r="C75" s="41" t="s">
        <v>632</v>
      </c>
      <c r="D75" s="174">
        <f>SUM(D72:D74)</f>
        <v>2161</v>
      </c>
      <c r="E75" s="175">
        <f>SUM(E72:E74)</f>
        <v>3670</v>
      </c>
    </row>
    <row r="76" spans="1:5" ht="13.5" thickBot="1">
      <c r="A76" s="162">
        <v>71</v>
      </c>
      <c r="B76" s="173"/>
      <c r="C76" s="49" t="s">
        <v>633</v>
      </c>
      <c r="D76" s="179">
        <f>+D65+D69+D70+D71+D75</f>
        <v>113361</v>
      </c>
      <c r="E76" s="180">
        <f>+E65+E69+E70+E71+E75</f>
        <v>125540</v>
      </c>
    </row>
    <row r="77" spans="1:5" ht="12.75">
      <c r="A77" s="163"/>
      <c r="B77" s="168"/>
      <c r="D77" s="176"/>
      <c r="E77" s="176"/>
    </row>
    <row r="79" ht="12.75">
      <c r="B79" s="209" t="s">
        <v>701</v>
      </c>
    </row>
    <row r="81" ht="12.75">
      <c r="B81" s="6" t="s">
        <v>690</v>
      </c>
    </row>
    <row r="82" ht="12.75">
      <c r="B82" s="6"/>
    </row>
    <row r="83" spans="1:5" ht="12.75">
      <c r="A83" s="9"/>
      <c r="B83" t="s">
        <v>691</v>
      </c>
      <c r="C83" t="s">
        <v>692</v>
      </c>
      <c r="D83" t="s">
        <v>70</v>
      </c>
      <c r="E83" t="s">
        <v>71</v>
      </c>
    </row>
    <row r="84" spans="1:5" ht="38.25">
      <c r="A84" s="9">
        <v>1</v>
      </c>
      <c r="B84" s="210" t="s">
        <v>2</v>
      </c>
      <c r="C84" s="211"/>
      <c r="D84" s="99" t="s">
        <v>693</v>
      </c>
      <c r="E84" s="99" t="s">
        <v>694</v>
      </c>
    </row>
    <row r="85" spans="1:5" ht="12.75">
      <c r="A85" s="9">
        <v>2</v>
      </c>
      <c r="B85" s="45" t="s">
        <v>695</v>
      </c>
      <c r="C85" s="10"/>
      <c r="D85" s="10"/>
      <c r="E85" s="10"/>
    </row>
    <row r="86" spans="1:5" ht="12.75">
      <c r="A86" s="9">
        <v>3</v>
      </c>
      <c r="B86" s="212" t="s">
        <v>696</v>
      </c>
      <c r="C86" s="213"/>
      <c r="D86" s="9">
        <v>0</v>
      </c>
      <c r="E86" s="9"/>
    </row>
    <row r="87" spans="1:5" ht="12.75">
      <c r="A87" s="9">
        <v>4</v>
      </c>
      <c r="B87" s="212" t="s">
        <v>697</v>
      </c>
      <c r="C87" s="213"/>
      <c r="D87" s="9">
        <v>0</v>
      </c>
      <c r="E87" s="9"/>
    </row>
    <row r="88" spans="1:5" ht="12.75">
      <c r="A88" s="9">
        <v>5</v>
      </c>
      <c r="B88" s="212" t="s">
        <v>698</v>
      </c>
      <c r="C88" s="213"/>
      <c r="D88" s="9">
        <v>0</v>
      </c>
      <c r="E88" s="9"/>
    </row>
    <row r="89" spans="1:5" ht="12.75">
      <c r="A89" s="9">
        <v>6</v>
      </c>
      <c r="B89" s="212" t="s">
        <v>699</v>
      </c>
      <c r="C89" s="213"/>
      <c r="D89" s="9">
        <v>0</v>
      </c>
      <c r="E89" s="9"/>
    </row>
    <row r="90" spans="1:5" ht="12.75">
      <c r="A90" s="9">
        <v>7</v>
      </c>
      <c r="B90" s="212" t="s">
        <v>700</v>
      </c>
      <c r="C90" s="213"/>
      <c r="D90" s="9"/>
      <c r="E90" s="9"/>
    </row>
    <row r="91" spans="1:5" ht="12.75">
      <c r="A91" s="9">
        <v>8</v>
      </c>
      <c r="B91" s="212" t="s">
        <v>46</v>
      </c>
      <c r="C91" s="213"/>
      <c r="D91" s="9">
        <v>0</v>
      </c>
      <c r="E91" s="9"/>
    </row>
    <row r="92" ht="12.75">
      <c r="A92" s="9"/>
    </row>
  </sheetData>
  <sheetProtection/>
  <mergeCells count="12">
    <mergeCell ref="B86:C86"/>
    <mergeCell ref="B87:C87"/>
    <mergeCell ref="B88:C88"/>
    <mergeCell ref="B89:C89"/>
    <mergeCell ref="B90:C90"/>
    <mergeCell ref="B91:C91"/>
    <mergeCell ref="B3:E3"/>
    <mergeCell ref="D4:E4"/>
    <mergeCell ref="B6:B7"/>
    <mergeCell ref="C6:C7"/>
    <mergeCell ref="D6:E6"/>
    <mergeCell ref="B84:C8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J10" sqref="J10"/>
    </sheetView>
  </sheetViews>
  <sheetFormatPr defaultColWidth="9.140625" defaultRowHeight="12.75"/>
  <sheetData>
    <row r="1" ht="12.75">
      <c r="B1" s="1" t="s">
        <v>722</v>
      </c>
    </row>
    <row r="2" ht="12.75">
      <c r="B2" t="s">
        <v>647</v>
      </c>
    </row>
    <row r="3" spans="2:5" ht="12.75">
      <c r="B3" s="6" t="s">
        <v>702</v>
      </c>
      <c r="E3" t="s">
        <v>48</v>
      </c>
    </row>
    <row r="4" spans="2:7" ht="12.75">
      <c r="B4" t="s">
        <v>49</v>
      </c>
      <c r="C4" t="s">
        <v>95</v>
      </c>
      <c r="D4" t="s">
        <v>72</v>
      </c>
      <c r="E4" t="s">
        <v>73</v>
      </c>
      <c r="F4" t="s">
        <v>703</v>
      </c>
      <c r="G4" t="s">
        <v>704</v>
      </c>
    </row>
    <row r="5" spans="1:7" ht="12.75">
      <c r="A5">
        <v>1</v>
      </c>
      <c r="B5" s="10" t="s">
        <v>705</v>
      </c>
      <c r="C5" s="9"/>
      <c r="D5" s="10" t="s">
        <v>706</v>
      </c>
      <c r="E5" s="9"/>
      <c r="F5" s="9"/>
      <c r="G5" s="9"/>
    </row>
    <row r="6" spans="1:7" ht="12.75">
      <c r="A6">
        <v>2</v>
      </c>
      <c r="B6" s="9"/>
      <c r="C6" s="9">
        <v>2015</v>
      </c>
      <c r="D6" s="9">
        <v>2016</v>
      </c>
      <c r="E6" s="9">
        <v>2017</v>
      </c>
      <c r="F6" s="9">
        <v>2018</v>
      </c>
      <c r="G6" s="9">
        <v>2019</v>
      </c>
    </row>
    <row r="7" spans="1:7" ht="12.75">
      <c r="A7">
        <v>3</v>
      </c>
      <c r="B7" s="9" t="s">
        <v>707</v>
      </c>
      <c r="C7" s="9"/>
      <c r="D7" s="9"/>
      <c r="E7" s="9"/>
      <c r="F7" s="9"/>
      <c r="G7" s="9"/>
    </row>
    <row r="8" spans="1:7" ht="89.25">
      <c r="A8">
        <v>4</v>
      </c>
      <c r="B8" s="25" t="s">
        <v>708</v>
      </c>
      <c r="C8" s="9"/>
      <c r="D8" s="9"/>
      <c r="E8" s="9"/>
      <c r="F8" s="9"/>
      <c r="G8" s="9"/>
    </row>
    <row r="9" spans="1:7" ht="89.25">
      <c r="A9">
        <v>5</v>
      </c>
      <c r="B9" s="25" t="s">
        <v>709</v>
      </c>
      <c r="C9" s="9"/>
      <c r="D9" s="9"/>
      <c r="E9" s="9"/>
      <c r="F9" s="9"/>
      <c r="G9" s="9"/>
    </row>
    <row r="10" spans="1:7" ht="12.75">
      <c r="A10">
        <v>6</v>
      </c>
      <c r="B10" s="9" t="s">
        <v>710</v>
      </c>
      <c r="C10" s="9"/>
      <c r="D10" s="9"/>
      <c r="E10" s="9"/>
      <c r="F10" s="9"/>
      <c r="G10" s="9"/>
    </row>
    <row r="11" spans="1:7" ht="12.75">
      <c r="A11">
        <v>7</v>
      </c>
      <c r="B11" s="9" t="s">
        <v>711</v>
      </c>
      <c r="C11" s="9"/>
      <c r="D11" s="9"/>
      <c r="E11" s="9"/>
      <c r="F11" s="9"/>
      <c r="G11" s="9"/>
    </row>
    <row r="12" spans="1:7" ht="12.75">
      <c r="A12">
        <v>8</v>
      </c>
      <c r="B12" s="9" t="s">
        <v>712</v>
      </c>
      <c r="C12" s="9"/>
      <c r="D12" s="9"/>
      <c r="E12" s="9"/>
      <c r="F12" s="9"/>
      <c r="G12" s="9"/>
    </row>
    <row r="13" spans="1:7" ht="12.75">
      <c r="A13">
        <v>9</v>
      </c>
      <c r="B13" s="10" t="s">
        <v>53</v>
      </c>
      <c r="C13" s="10">
        <f>SUM(C10:C12)</f>
        <v>0</v>
      </c>
      <c r="D13" s="10">
        <f>SUM(D10:D12)</f>
        <v>0</v>
      </c>
      <c r="E13" s="10">
        <f>SUM(E10:E12)</f>
        <v>0</v>
      </c>
      <c r="F13" s="10">
        <f>SUM(F10:F12)</f>
        <v>0</v>
      </c>
      <c r="G13" s="10">
        <f>SUM(G10:G12)</f>
        <v>0</v>
      </c>
    </row>
    <row r="17" spans="2:10" ht="12.75">
      <c r="B17" s="214"/>
      <c r="C17" s="214" t="s">
        <v>713</v>
      </c>
      <c r="D17" s="214"/>
      <c r="E17" s="214"/>
      <c r="F17" s="75" t="s">
        <v>723</v>
      </c>
      <c r="G17" s="214"/>
      <c r="H17" s="214"/>
      <c r="I17" s="214"/>
      <c r="J17" s="214"/>
    </row>
    <row r="18" spans="2:10" ht="12.75">
      <c r="B18" s="214"/>
      <c r="C18" s="16" t="s">
        <v>714</v>
      </c>
      <c r="D18" s="214"/>
      <c r="E18" s="214"/>
      <c r="F18" s="214"/>
      <c r="G18" s="214"/>
      <c r="H18" s="214"/>
      <c r="I18" s="214"/>
      <c r="J18" s="214"/>
    </row>
    <row r="19" spans="2:10" ht="12.75">
      <c r="B19" s="214"/>
      <c r="C19" s="16"/>
      <c r="D19" s="214"/>
      <c r="E19" s="214"/>
      <c r="F19" s="214"/>
      <c r="G19" s="214"/>
      <c r="H19" s="214"/>
      <c r="I19" s="214"/>
      <c r="J19" s="214"/>
    </row>
    <row r="20" spans="2:10" ht="12.75">
      <c r="B20" s="215"/>
      <c r="C20" s="215" t="s">
        <v>691</v>
      </c>
      <c r="D20" s="215" t="s">
        <v>692</v>
      </c>
      <c r="E20" s="215"/>
      <c r="F20" s="215" t="s">
        <v>70</v>
      </c>
      <c r="G20" s="215" t="s">
        <v>71</v>
      </c>
      <c r="H20" s="215" t="s">
        <v>113</v>
      </c>
      <c r="I20" s="215" t="s">
        <v>98</v>
      </c>
      <c r="J20" s="215" t="s">
        <v>99</v>
      </c>
    </row>
    <row r="21" spans="2:10" ht="12.75">
      <c r="B21" s="215" t="s">
        <v>52</v>
      </c>
      <c r="C21" s="215" t="s">
        <v>715</v>
      </c>
      <c r="D21" s="215" t="s">
        <v>716</v>
      </c>
      <c r="E21" s="215"/>
      <c r="F21" s="215" t="s">
        <v>717</v>
      </c>
      <c r="G21" s="215" t="s">
        <v>718</v>
      </c>
      <c r="H21" s="215" t="s">
        <v>719</v>
      </c>
      <c r="I21" s="215" t="s">
        <v>720</v>
      </c>
      <c r="J21" s="215" t="s">
        <v>721</v>
      </c>
    </row>
    <row r="22" spans="2:10" ht="12.75">
      <c r="B22" s="215"/>
      <c r="C22" s="215">
        <v>0</v>
      </c>
      <c r="D22" s="215"/>
      <c r="E22" s="215"/>
      <c r="F22" s="216"/>
      <c r="G22" s="216"/>
      <c r="H22" s="215">
        <v>0</v>
      </c>
      <c r="I22" s="215">
        <v>0</v>
      </c>
      <c r="J22" s="21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4.8515625" style="0" customWidth="1"/>
    <col min="2" max="2" width="44.28125" style="0" customWidth="1"/>
    <col min="3" max="3" width="8.140625" style="0" customWidth="1"/>
    <col min="6" max="7" width="8.28125" style="0" customWidth="1"/>
    <col min="10" max="10" width="7.57421875" style="0" customWidth="1"/>
    <col min="11" max="11" width="6.7109375" style="0" customWidth="1"/>
    <col min="12" max="12" width="6.00390625" style="0" customWidth="1"/>
  </cols>
  <sheetData>
    <row r="1" ht="12.75">
      <c r="B1" s="1" t="s">
        <v>680</v>
      </c>
    </row>
    <row r="2" ht="12.75">
      <c r="B2" s="1" t="s">
        <v>647</v>
      </c>
    </row>
    <row r="3" spans="2:12" ht="12.75">
      <c r="B3" s="6" t="s">
        <v>129</v>
      </c>
      <c r="E3" s="13"/>
      <c r="F3" s="13"/>
      <c r="G3" s="13"/>
      <c r="H3" s="13"/>
      <c r="I3" s="13"/>
      <c r="J3" s="13"/>
      <c r="K3" s="13"/>
      <c r="L3" s="13"/>
    </row>
    <row r="4" spans="2:12" ht="12.75">
      <c r="B4" s="6"/>
      <c r="C4" t="s">
        <v>57</v>
      </c>
      <c r="E4" s="13"/>
      <c r="F4" s="13"/>
      <c r="G4" s="13"/>
      <c r="H4" s="13"/>
      <c r="I4" s="13"/>
      <c r="J4" s="13"/>
      <c r="K4" s="13"/>
      <c r="L4" s="13"/>
    </row>
    <row r="5" spans="2:12" ht="12.75">
      <c r="B5" s="6" t="s">
        <v>68</v>
      </c>
      <c r="C5" t="s">
        <v>69</v>
      </c>
      <c r="D5" t="s">
        <v>70</v>
      </c>
      <c r="E5" s="13" t="s">
        <v>71</v>
      </c>
      <c r="F5" s="15" t="s">
        <v>113</v>
      </c>
      <c r="G5" s="15"/>
      <c r="H5" s="23" t="s">
        <v>98</v>
      </c>
      <c r="I5" s="13"/>
      <c r="J5" s="13"/>
      <c r="K5" s="13"/>
      <c r="L5" s="13"/>
    </row>
    <row r="6" spans="1:12" ht="12.75">
      <c r="A6" s="9"/>
      <c r="B6" s="10" t="s">
        <v>2</v>
      </c>
      <c r="C6" s="41" t="s">
        <v>115</v>
      </c>
      <c r="D6" s="43"/>
      <c r="E6" s="44"/>
      <c r="F6" s="49" t="s">
        <v>114</v>
      </c>
      <c r="G6" s="43" t="s">
        <v>392</v>
      </c>
      <c r="H6" s="81" t="s">
        <v>634</v>
      </c>
      <c r="I6" s="13"/>
      <c r="J6" s="14"/>
      <c r="K6" s="13"/>
      <c r="L6" s="13"/>
    </row>
    <row r="7" spans="1:12" ht="12.75">
      <c r="A7" s="13"/>
      <c r="B7" s="10"/>
      <c r="C7" s="72" t="s">
        <v>108</v>
      </c>
      <c r="D7" s="72" t="s">
        <v>110</v>
      </c>
      <c r="E7" s="72" t="s">
        <v>109</v>
      </c>
      <c r="F7" s="49"/>
      <c r="G7" s="122"/>
      <c r="H7" s="9"/>
      <c r="I7" s="13"/>
      <c r="J7" s="14"/>
      <c r="K7" s="13"/>
      <c r="L7" s="13"/>
    </row>
    <row r="8" spans="1:12" ht="12.75">
      <c r="A8">
        <v>1</v>
      </c>
      <c r="B8" s="24" t="s">
        <v>112</v>
      </c>
      <c r="C8" s="10"/>
      <c r="D8" s="12"/>
      <c r="E8" s="24"/>
      <c r="F8" s="59"/>
      <c r="G8" s="123"/>
      <c r="H8" s="10"/>
      <c r="I8" s="13"/>
      <c r="J8" s="14"/>
      <c r="K8" s="13"/>
      <c r="L8" s="13"/>
    </row>
    <row r="9" spans="1:12" ht="12.75">
      <c r="A9">
        <v>2</v>
      </c>
      <c r="B9" s="24" t="s">
        <v>116</v>
      </c>
      <c r="C9" s="10"/>
      <c r="D9" s="12"/>
      <c r="E9" s="24"/>
      <c r="F9" s="59"/>
      <c r="G9" s="123"/>
      <c r="H9" s="10"/>
      <c r="I9" s="13"/>
      <c r="J9" s="14"/>
      <c r="K9" s="13"/>
      <c r="L9" s="13"/>
    </row>
    <row r="10" spans="1:12" ht="12.75">
      <c r="A10" s="9">
        <v>3</v>
      </c>
      <c r="B10" s="9" t="s">
        <v>117</v>
      </c>
      <c r="C10" s="9">
        <v>32823</v>
      </c>
      <c r="D10" s="12">
        <v>1020</v>
      </c>
      <c r="E10" s="9"/>
      <c r="F10" s="41">
        <f>C10+D10+E10</f>
        <v>33843</v>
      </c>
      <c r="G10" s="41">
        <v>36456</v>
      </c>
      <c r="H10" s="23">
        <v>33516</v>
      </c>
      <c r="I10" s="13"/>
      <c r="J10" s="13"/>
      <c r="K10" s="13"/>
      <c r="L10" s="13"/>
    </row>
    <row r="11" spans="1:12" ht="12.75">
      <c r="A11" s="9">
        <v>4</v>
      </c>
      <c r="B11" s="12" t="s">
        <v>118</v>
      </c>
      <c r="C11" s="12">
        <v>5081</v>
      </c>
      <c r="D11" s="12">
        <v>275</v>
      </c>
      <c r="E11" s="9"/>
      <c r="F11" s="41">
        <f>C11+D11+E11</f>
        <v>5356</v>
      </c>
      <c r="G11" s="41">
        <v>5840</v>
      </c>
      <c r="H11" s="81">
        <v>5330</v>
      </c>
      <c r="I11" s="13"/>
      <c r="J11" s="3"/>
      <c r="K11" s="13"/>
      <c r="L11" s="13"/>
    </row>
    <row r="12" spans="1:12" ht="12.75">
      <c r="A12" s="9">
        <v>5</v>
      </c>
      <c r="B12" s="12" t="s">
        <v>119</v>
      </c>
      <c r="C12" s="12">
        <v>13404</v>
      </c>
      <c r="D12" s="12">
        <v>0</v>
      </c>
      <c r="E12" s="9"/>
      <c r="F12" s="41">
        <f>C12+D12+E12</f>
        <v>13404</v>
      </c>
      <c r="G12" s="41">
        <v>24585</v>
      </c>
      <c r="H12" s="81">
        <v>13738</v>
      </c>
      <c r="I12" s="13"/>
      <c r="J12" s="75"/>
      <c r="K12" s="75"/>
      <c r="L12" s="75"/>
    </row>
    <row r="13" spans="1:12" ht="12.75">
      <c r="A13" s="9">
        <v>6</v>
      </c>
      <c r="B13" s="12" t="s">
        <v>120</v>
      </c>
      <c r="C13" s="12">
        <v>4050</v>
      </c>
      <c r="D13" s="12">
        <v>0</v>
      </c>
      <c r="E13" s="9">
        <v>0</v>
      </c>
      <c r="F13" s="41">
        <f>C13+D13+E13</f>
        <v>4050</v>
      </c>
      <c r="G13" s="41">
        <v>4532</v>
      </c>
      <c r="H13" s="81">
        <v>3564</v>
      </c>
      <c r="I13" s="11"/>
      <c r="J13" s="3"/>
      <c r="K13" s="13"/>
      <c r="L13" s="13"/>
    </row>
    <row r="14" spans="1:12" ht="12.75">
      <c r="A14" s="9">
        <v>7</v>
      </c>
      <c r="B14" s="12" t="s">
        <v>121</v>
      </c>
      <c r="C14" s="12">
        <v>1783</v>
      </c>
      <c r="D14" s="12">
        <v>0</v>
      </c>
      <c r="E14" s="9">
        <v>0</v>
      </c>
      <c r="F14" s="41">
        <f>C14+D14+E14</f>
        <v>1783</v>
      </c>
      <c r="G14" s="41">
        <v>2835</v>
      </c>
      <c r="H14" s="81">
        <v>2735</v>
      </c>
      <c r="I14" s="11"/>
      <c r="J14" s="11"/>
      <c r="K14" s="13"/>
      <c r="L14" s="13"/>
    </row>
    <row r="15" spans="1:12" ht="12.75">
      <c r="A15" s="9">
        <v>8</v>
      </c>
      <c r="B15" s="12" t="s">
        <v>111</v>
      </c>
      <c r="C15" s="10">
        <f aca="true" t="shared" si="0" ref="C15:H15">SUM(C10:C14)</f>
        <v>57141</v>
      </c>
      <c r="D15" s="10">
        <f t="shared" si="0"/>
        <v>1295</v>
      </c>
      <c r="E15" s="10">
        <f t="shared" si="0"/>
        <v>0</v>
      </c>
      <c r="F15" s="10">
        <f t="shared" si="0"/>
        <v>58436</v>
      </c>
      <c r="G15" s="10">
        <f t="shared" si="0"/>
        <v>74248</v>
      </c>
      <c r="H15" s="10">
        <f t="shared" si="0"/>
        <v>58883</v>
      </c>
      <c r="I15" s="13"/>
      <c r="J15" s="3"/>
      <c r="K15" s="13"/>
      <c r="L15" s="13"/>
    </row>
    <row r="16" spans="1:12" ht="12.75">
      <c r="A16" s="73"/>
      <c r="B16" s="12"/>
      <c r="C16" s="12"/>
      <c r="D16" s="12"/>
      <c r="E16" s="9"/>
      <c r="F16" s="59"/>
      <c r="G16" s="41"/>
      <c r="H16" s="12"/>
      <c r="I16" s="13"/>
      <c r="J16" s="3"/>
      <c r="K16" s="13"/>
      <c r="L16" s="13"/>
    </row>
    <row r="17" spans="1:12" ht="12.75">
      <c r="A17" s="60">
        <v>9</v>
      </c>
      <c r="B17" s="10" t="s">
        <v>122</v>
      </c>
      <c r="C17" s="12"/>
      <c r="D17" s="12"/>
      <c r="E17" s="10"/>
      <c r="F17" s="59"/>
      <c r="G17" s="49"/>
      <c r="H17" s="12"/>
      <c r="I17" s="13"/>
      <c r="J17" s="14"/>
      <c r="K17" s="13"/>
      <c r="L17" s="13"/>
    </row>
    <row r="18" spans="1:12" ht="12.75">
      <c r="A18" s="60">
        <v>10</v>
      </c>
      <c r="B18" s="10" t="s">
        <v>116</v>
      </c>
      <c r="C18" s="12"/>
      <c r="D18" s="12"/>
      <c r="E18" s="10"/>
      <c r="F18" s="59"/>
      <c r="G18" s="49"/>
      <c r="H18" s="12"/>
      <c r="I18" s="13"/>
      <c r="J18" s="14"/>
      <c r="K18" s="13"/>
      <c r="L18" s="13"/>
    </row>
    <row r="19" spans="1:12" ht="12.75">
      <c r="A19" s="9">
        <v>11</v>
      </c>
      <c r="B19" s="12" t="s">
        <v>123</v>
      </c>
      <c r="C19" s="12">
        <v>0</v>
      </c>
      <c r="D19" s="12">
        <v>2906</v>
      </c>
      <c r="E19" s="9"/>
      <c r="F19" s="59">
        <v>2906</v>
      </c>
      <c r="G19" s="41">
        <v>2545</v>
      </c>
      <c r="H19" s="12">
        <v>686</v>
      </c>
      <c r="I19" s="13"/>
      <c r="J19" s="3"/>
      <c r="K19" s="13"/>
      <c r="L19" s="13"/>
    </row>
    <row r="20" spans="1:12" ht="12.75">
      <c r="A20" s="9">
        <v>12</v>
      </c>
      <c r="B20" s="12" t="s">
        <v>124</v>
      </c>
      <c r="C20" s="12"/>
      <c r="D20" s="12">
        <v>0</v>
      </c>
      <c r="E20" s="9"/>
      <c r="F20" s="59">
        <v>0</v>
      </c>
      <c r="G20" s="41">
        <v>361</v>
      </c>
      <c r="H20" s="12">
        <v>361</v>
      </c>
      <c r="I20" s="13"/>
      <c r="J20" s="3"/>
      <c r="K20" s="13"/>
      <c r="L20" s="13"/>
    </row>
    <row r="21" spans="1:12" ht="12.75">
      <c r="A21" s="9">
        <v>13</v>
      </c>
      <c r="B21" s="12" t="s">
        <v>125</v>
      </c>
      <c r="C21" s="9"/>
      <c r="D21" s="9"/>
      <c r="E21" s="9"/>
      <c r="F21" s="59"/>
      <c r="G21" s="41"/>
      <c r="H21" s="9"/>
      <c r="I21" s="13"/>
      <c r="J21" s="3"/>
      <c r="K21" s="13"/>
      <c r="L21" s="13"/>
    </row>
    <row r="22" spans="1:12" ht="12.75">
      <c r="A22" s="9">
        <v>14</v>
      </c>
      <c r="B22" s="12" t="s">
        <v>126</v>
      </c>
      <c r="C22" s="9"/>
      <c r="D22" s="9"/>
      <c r="E22" s="9"/>
      <c r="F22" s="59"/>
      <c r="G22" s="41"/>
      <c r="H22" s="9"/>
      <c r="I22" s="13"/>
      <c r="J22" s="3"/>
      <c r="K22" s="13"/>
      <c r="L22" s="13"/>
    </row>
    <row r="23" spans="1:12" ht="12.75">
      <c r="A23" s="9">
        <v>15</v>
      </c>
      <c r="B23" s="12" t="s">
        <v>127</v>
      </c>
      <c r="C23" s="9"/>
      <c r="D23" s="9">
        <v>293</v>
      </c>
      <c r="E23" s="9"/>
      <c r="F23" s="59">
        <v>293</v>
      </c>
      <c r="G23" s="41">
        <v>293</v>
      </c>
      <c r="H23" s="9"/>
      <c r="I23" s="13"/>
      <c r="J23" s="3"/>
      <c r="K23" s="13"/>
      <c r="L23" s="13"/>
    </row>
    <row r="24" spans="1:12" ht="12.75">
      <c r="A24" s="9">
        <v>16</v>
      </c>
      <c r="B24" s="12" t="s">
        <v>83</v>
      </c>
      <c r="C24" s="10">
        <f aca="true" t="shared" si="1" ref="C24:H24">C19+C20+C21+C22+C23</f>
        <v>0</v>
      </c>
      <c r="D24" s="10">
        <f t="shared" si="1"/>
        <v>3199</v>
      </c>
      <c r="E24" s="10">
        <f t="shared" si="1"/>
        <v>0</v>
      </c>
      <c r="F24" s="10">
        <f t="shared" si="1"/>
        <v>3199</v>
      </c>
      <c r="G24" s="10">
        <f t="shared" si="1"/>
        <v>3199</v>
      </c>
      <c r="H24" s="10">
        <f t="shared" si="1"/>
        <v>1047</v>
      </c>
      <c r="I24" s="13"/>
      <c r="J24" s="3"/>
      <c r="K24" s="13"/>
      <c r="L24" s="13"/>
    </row>
    <row r="25" spans="1:12" ht="12.75">
      <c r="A25" s="10"/>
      <c r="B25" s="9"/>
      <c r="C25" s="9"/>
      <c r="D25" s="9"/>
      <c r="E25" s="10"/>
      <c r="F25" s="41"/>
      <c r="G25" s="49"/>
      <c r="H25" s="9"/>
      <c r="I25" s="13"/>
      <c r="J25" s="13"/>
      <c r="K25" s="13"/>
      <c r="L25" s="13"/>
    </row>
    <row r="26" spans="1:12" ht="12.75">
      <c r="A26" s="61">
        <v>17</v>
      </c>
      <c r="B26" s="10" t="s">
        <v>128</v>
      </c>
      <c r="C26" s="9"/>
      <c r="D26" s="9"/>
      <c r="E26" s="10"/>
      <c r="F26" s="41"/>
      <c r="G26" s="49"/>
      <c r="H26" s="9"/>
      <c r="I26" s="13"/>
      <c r="J26" s="14"/>
      <c r="K26" s="13"/>
      <c r="L26" s="13"/>
    </row>
    <row r="27" spans="1:12" ht="12.75">
      <c r="A27" s="39">
        <v>18</v>
      </c>
      <c r="B27" s="51" t="s">
        <v>84</v>
      </c>
      <c r="C27" s="51"/>
      <c r="D27" s="9">
        <v>0</v>
      </c>
      <c r="E27" s="10"/>
      <c r="F27" s="59">
        <v>0</v>
      </c>
      <c r="G27" s="49">
        <v>0</v>
      </c>
      <c r="H27" s="10">
        <v>0</v>
      </c>
      <c r="I27" s="13"/>
      <c r="J27" s="3"/>
      <c r="K27" s="13"/>
      <c r="L27" s="13"/>
    </row>
    <row r="28" spans="1:12" ht="12.75">
      <c r="A28" s="9">
        <v>19</v>
      </c>
      <c r="B28" s="23" t="s">
        <v>85</v>
      </c>
      <c r="C28" s="9"/>
      <c r="D28" s="9"/>
      <c r="E28" s="10"/>
      <c r="F28" s="42"/>
      <c r="G28" s="49"/>
      <c r="H28" s="9"/>
      <c r="I28" s="13"/>
      <c r="J28" s="15"/>
      <c r="K28" s="13"/>
      <c r="L28" s="13"/>
    </row>
    <row r="29" spans="1:12" ht="12.75">
      <c r="A29" s="10">
        <v>20</v>
      </c>
      <c r="B29" s="23" t="s">
        <v>86</v>
      </c>
      <c r="C29" s="9"/>
      <c r="D29" s="9">
        <v>0</v>
      </c>
      <c r="E29" s="10"/>
      <c r="F29" s="42">
        <v>0</v>
      </c>
      <c r="G29" s="49">
        <v>0</v>
      </c>
      <c r="H29" s="9">
        <v>0</v>
      </c>
      <c r="I29" s="13"/>
      <c r="J29" s="15"/>
      <c r="K29" s="13"/>
      <c r="L29" s="13"/>
    </row>
    <row r="30" spans="1:12" ht="12.75">
      <c r="A30" s="10">
        <v>21</v>
      </c>
      <c r="B30" s="23" t="s">
        <v>87</v>
      </c>
      <c r="C30" s="9"/>
      <c r="D30" s="9"/>
      <c r="E30" s="10"/>
      <c r="F30" s="42"/>
      <c r="G30" s="49"/>
      <c r="H30" s="9"/>
      <c r="I30" s="13"/>
      <c r="J30" s="15"/>
      <c r="K30" s="13"/>
      <c r="L30" s="13"/>
    </row>
    <row r="31" spans="1:12" ht="12.75">
      <c r="A31" s="10">
        <v>22</v>
      </c>
      <c r="B31" s="23" t="s">
        <v>83</v>
      </c>
      <c r="C31" s="9">
        <f>SUM(B31)</f>
        <v>0</v>
      </c>
      <c r="D31" s="10">
        <f>SUM(D27:D29)</f>
        <v>0</v>
      </c>
      <c r="E31" s="10">
        <v>0</v>
      </c>
      <c r="F31" s="120">
        <v>0</v>
      </c>
      <c r="G31" s="49">
        <v>0</v>
      </c>
      <c r="H31" s="9">
        <v>0</v>
      </c>
      <c r="I31" s="13"/>
      <c r="J31" s="15"/>
      <c r="K31" s="13"/>
      <c r="L31" s="13"/>
    </row>
    <row r="32" spans="1:12" ht="12.75">
      <c r="A32" s="10">
        <v>23</v>
      </c>
      <c r="B32" s="22" t="s">
        <v>88</v>
      </c>
      <c r="C32" s="10">
        <f aca="true" t="shared" si="2" ref="C32:H32">C15+C24+C31</f>
        <v>57141</v>
      </c>
      <c r="D32" s="10">
        <f t="shared" si="2"/>
        <v>4494</v>
      </c>
      <c r="E32" s="10">
        <f t="shared" si="2"/>
        <v>0</v>
      </c>
      <c r="F32" s="10">
        <f t="shared" si="2"/>
        <v>61635</v>
      </c>
      <c r="G32" s="10">
        <f t="shared" si="2"/>
        <v>77447</v>
      </c>
      <c r="H32" s="10">
        <f t="shared" si="2"/>
        <v>59930</v>
      </c>
      <c r="I32" s="14"/>
      <c r="J32" s="16"/>
      <c r="K32" s="14"/>
      <c r="L32" s="13"/>
    </row>
    <row r="33" spans="1:12" ht="12.75">
      <c r="A33" s="61">
        <v>24</v>
      </c>
      <c r="B33" s="14" t="s">
        <v>89</v>
      </c>
      <c r="C33" s="9"/>
      <c r="D33" s="10"/>
      <c r="E33" s="10"/>
      <c r="F33" s="42"/>
      <c r="G33" s="49"/>
      <c r="H33" s="9"/>
      <c r="I33" s="13"/>
      <c r="J33" s="16"/>
      <c r="K33" s="13"/>
      <c r="L33" s="13"/>
    </row>
    <row r="34" spans="1:12" ht="12.75">
      <c r="A34" s="14">
        <v>25</v>
      </c>
      <c r="B34" s="23" t="s">
        <v>648</v>
      </c>
      <c r="C34" s="10">
        <v>0</v>
      </c>
      <c r="D34" s="10"/>
      <c r="E34" s="10">
        <v>0</v>
      </c>
      <c r="F34" s="120"/>
      <c r="G34" s="49">
        <v>1127</v>
      </c>
      <c r="H34" s="9">
        <v>522</v>
      </c>
      <c r="I34" s="13"/>
      <c r="J34" s="15"/>
      <c r="K34" s="13"/>
      <c r="L34" s="13"/>
    </row>
    <row r="35" spans="1:12" ht="12.75">
      <c r="A35" s="24"/>
      <c r="B35" s="21"/>
      <c r="C35" s="52"/>
      <c r="D35" s="9"/>
      <c r="E35" s="24"/>
      <c r="F35" s="59"/>
      <c r="G35" s="123"/>
      <c r="H35" s="10"/>
      <c r="I35" s="13"/>
      <c r="J35" s="3"/>
      <c r="K35" s="13"/>
      <c r="L35" s="13"/>
    </row>
    <row r="36" spans="1:12" ht="12.75">
      <c r="A36" s="9">
        <v>26</v>
      </c>
      <c r="B36" s="10" t="s">
        <v>65</v>
      </c>
      <c r="C36" s="10">
        <f aca="true" t="shared" si="3" ref="C36:H36">C32+C34</f>
        <v>57141</v>
      </c>
      <c r="D36" s="10">
        <f t="shared" si="3"/>
        <v>4494</v>
      </c>
      <c r="E36" s="10">
        <f t="shared" si="3"/>
        <v>0</v>
      </c>
      <c r="F36" s="10">
        <f t="shared" si="3"/>
        <v>61635</v>
      </c>
      <c r="G36" s="10">
        <f t="shared" si="3"/>
        <v>78574</v>
      </c>
      <c r="H36" s="10">
        <f t="shared" si="3"/>
        <v>60452</v>
      </c>
      <c r="I36" s="13"/>
      <c r="J36" s="13"/>
      <c r="K36" s="13"/>
      <c r="L36" s="13"/>
    </row>
    <row r="38" spans="1:13" ht="12.75">
      <c r="A38" s="9"/>
      <c r="B38" t="s">
        <v>68</v>
      </c>
      <c r="C38" t="s">
        <v>69</v>
      </c>
      <c r="D38" t="s">
        <v>96</v>
      </c>
      <c r="E38" t="s">
        <v>73</v>
      </c>
      <c r="F38" t="s">
        <v>97</v>
      </c>
      <c r="H38" t="s">
        <v>98</v>
      </c>
      <c r="I38" t="s">
        <v>99</v>
      </c>
      <c r="J38" t="s">
        <v>100</v>
      </c>
      <c r="K38" t="s">
        <v>101</v>
      </c>
      <c r="L38" t="s">
        <v>102</v>
      </c>
      <c r="M38" t="s">
        <v>103</v>
      </c>
    </row>
    <row r="39" spans="1:13" ht="12.75">
      <c r="A39" s="9"/>
      <c r="B39" s="45" t="s">
        <v>92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2" ht="12.75">
      <c r="A40" s="9">
        <v>27</v>
      </c>
      <c r="B40" s="44" t="s">
        <v>357</v>
      </c>
      <c r="C40" s="9" t="s">
        <v>58</v>
      </c>
      <c r="D40" s="9" t="s">
        <v>59</v>
      </c>
      <c r="E40" s="9" t="s">
        <v>60</v>
      </c>
      <c r="F40" s="9" t="s">
        <v>61</v>
      </c>
      <c r="G40" s="9" t="s">
        <v>62</v>
      </c>
      <c r="H40" s="9" t="s">
        <v>356</v>
      </c>
      <c r="I40" s="9" t="s">
        <v>90</v>
      </c>
      <c r="J40" s="9" t="s">
        <v>10</v>
      </c>
      <c r="K40" s="9" t="s">
        <v>55</v>
      </c>
      <c r="L40" s="9" t="s">
        <v>63</v>
      </c>
    </row>
    <row r="41" spans="1:12" ht="12.75">
      <c r="A41" s="9">
        <v>28</v>
      </c>
      <c r="B41" s="45" t="s">
        <v>91</v>
      </c>
      <c r="C41" s="9"/>
      <c r="D41" s="9"/>
      <c r="E41" s="9">
        <v>0</v>
      </c>
      <c r="F41" s="9"/>
      <c r="G41" s="9"/>
      <c r="H41" s="9"/>
      <c r="I41" s="9"/>
      <c r="J41" s="9"/>
      <c r="K41" s="9"/>
      <c r="L41" s="74">
        <f>SUM(C41:K41)</f>
        <v>0</v>
      </c>
    </row>
    <row r="42" spans="1:12" ht="12.75">
      <c r="A42" s="9">
        <v>29</v>
      </c>
      <c r="B42" s="121" t="s">
        <v>368</v>
      </c>
      <c r="C42" s="74"/>
      <c r="D42" s="74"/>
      <c r="E42" s="74">
        <v>403</v>
      </c>
      <c r="F42" s="74"/>
      <c r="G42" s="74"/>
      <c r="H42" s="74"/>
      <c r="I42" s="74"/>
      <c r="J42" s="74"/>
      <c r="K42" s="74"/>
      <c r="L42" s="74">
        <f>SUM(C42:K42)</f>
        <v>403</v>
      </c>
    </row>
    <row r="43" spans="1:12" ht="12.75">
      <c r="A43" s="9">
        <v>30</v>
      </c>
      <c r="B43" s="121" t="s">
        <v>369</v>
      </c>
      <c r="C43" s="74">
        <v>4180</v>
      </c>
      <c r="D43" s="74">
        <v>1142</v>
      </c>
      <c r="E43" s="10">
        <v>459</v>
      </c>
      <c r="F43" s="74"/>
      <c r="G43" s="74">
        <v>537</v>
      </c>
      <c r="H43" s="74"/>
      <c r="I43" s="74">
        <v>0</v>
      </c>
      <c r="J43" s="74"/>
      <c r="K43" s="74">
        <v>0</v>
      </c>
      <c r="L43" s="74">
        <f>SUM(C43:K43)</f>
        <v>6318</v>
      </c>
    </row>
    <row r="44" spans="1:12" ht="12.75">
      <c r="A44" s="9">
        <v>31</v>
      </c>
      <c r="B44" s="121" t="s">
        <v>370</v>
      </c>
      <c r="C44" s="74"/>
      <c r="D44" s="74"/>
      <c r="E44" s="74">
        <v>1132</v>
      </c>
      <c r="F44" s="74"/>
      <c r="G44" s="74"/>
      <c r="H44" s="74"/>
      <c r="I44" s="74">
        <v>0</v>
      </c>
      <c r="J44" s="74"/>
      <c r="K44" s="74"/>
      <c r="L44" s="74">
        <f>SUM(E44:K44)</f>
        <v>1132</v>
      </c>
    </row>
    <row r="45" spans="1:12" ht="12.75">
      <c r="A45" s="9">
        <v>32</v>
      </c>
      <c r="B45" s="121" t="s">
        <v>371</v>
      </c>
      <c r="C45" s="74"/>
      <c r="D45" s="74"/>
      <c r="E45" s="10">
        <v>2693</v>
      </c>
      <c r="F45" s="74"/>
      <c r="G45" s="74">
        <v>353</v>
      </c>
      <c r="H45" s="74">
        <v>0</v>
      </c>
      <c r="I45" s="74">
        <v>20</v>
      </c>
      <c r="J45" s="74">
        <v>248</v>
      </c>
      <c r="K45" s="74">
        <v>0</v>
      </c>
      <c r="L45" s="74">
        <f>SUM(C45:K45)</f>
        <v>3314</v>
      </c>
    </row>
    <row r="46" spans="1:12" ht="12.75">
      <c r="A46" s="9">
        <v>33</v>
      </c>
      <c r="B46" s="121" t="s">
        <v>372</v>
      </c>
      <c r="C46" s="74"/>
      <c r="D46" s="74"/>
      <c r="E46" s="74"/>
      <c r="F46" s="74"/>
      <c r="G46" s="74">
        <v>649</v>
      </c>
      <c r="H46" s="74"/>
      <c r="I46" s="74"/>
      <c r="J46" s="74"/>
      <c r="K46" s="74"/>
      <c r="L46" s="74">
        <f>SUM(C46:K46)</f>
        <v>649</v>
      </c>
    </row>
    <row r="47" spans="1:12" ht="12.75">
      <c r="A47" s="9">
        <v>34</v>
      </c>
      <c r="B47" s="46" t="s">
        <v>651</v>
      </c>
      <c r="C47" s="74"/>
      <c r="D47" s="74"/>
      <c r="E47" s="74"/>
      <c r="F47" s="74"/>
      <c r="G47" s="74">
        <v>271</v>
      </c>
      <c r="H47" s="74"/>
      <c r="I47" s="74"/>
      <c r="J47" s="74"/>
      <c r="K47" s="74"/>
      <c r="L47" s="74">
        <f aca="true" t="shared" si="4" ref="L47:L65">SUM(C47:K47)</f>
        <v>271</v>
      </c>
    </row>
    <row r="48" spans="1:12" ht="12.75">
      <c r="A48" s="9">
        <v>35</v>
      </c>
      <c r="B48" s="192" t="s">
        <v>649</v>
      </c>
      <c r="C48" s="74"/>
      <c r="D48" s="74"/>
      <c r="E48" s="74">
        <v>0</v>
      </c>
      <c r="F48" s="74">
        <v>80</v>
      </c>
      <c r="G48" s="74"/>
      <c r="H48" s="74"/>
      <c r="I48" s="74"/>
      <c r="J48" s="74">
        <v>0</v>
      </c>
      <c r="K48" s="74"/>
      <c r="L48" s="74">
        <f t="shared" si="4"/>
        <v>80</v>
      </c>
    </row>
    <row r="49" spans="1:12" ht="12.75">
      <c r="A49" s="9">
        <v>36</v>
      </c>
      <c r="B49" s="121" t="s">
        <v>373</v>
      </c>
      <c r="C49" s="74"/>
      <c r="D49" s="74"/>
      <c r="E49" s="74"/>
      <c r="F49" s="12">
        <v>1135</v>
      </c>
      <c r="G49" s="74"/>
      <c r="H49" s="74"/>
      <c r="I49" s="74"/>
      <c r="J49" s="74"/>
      <c r="K49" s="74"/>
      <c r="L49" s="74">
        <f t="shared" si="4"/>
        <v>1135</v>
      </c>
    </row>
    <row r="50" spans="1:12" ht="12.75">
      <c r="A50" s="9">
        <v>38</v>
      </c>
      <c r="B50" s="121" t="s">
        <v>374</v>
      </c>
      <c r="C50" s="74"/>
      <c r="D50" s="74"/>
      <c r="E50" s="74"/>
      <c r="F50" s="74">
        <v>346</v>
      </c>
      <c r="G50" s="74"/>
      <c r="H50" s="74"/>
      <c r="I50" s="74"/>
      <c r="J50" s="74"/>
      <c r="K50" s="74"/>
      <c r="L50" s="74">
        <f t="shared" si="4"/>
        <v>346</v>
      </c>
    </row>
    <row r="51" spans="1:12" ht="12.75">
      <c r="A51" s="9">
        <v>40</v>
      </c>
      <c r="B51" s="121" t="s">
        <v>375</v>
      </c>
      <c r="C51" s="74">
        <v>0</v>
      </c>
      <c r="D51" s="74">
        <v>0</v>
      </c>
      <c r="E51" s="74"/>
      <c r="F51" s="74">
        <v>0</v>
      </c>
      <c r="G51" s="74"/>
      <c r="H51" s="74"/>
      <c r="I51" s="74"/>
      <c r="J51" s="74"/>
      <c r="K51" s="74"/>
      <c r="L51" s="74">
        <f t="shared" si="4"/>
        <v>0</v>
      </c>
    </row>
    <row r="52" spans="1:12" ht="12.75">
      <c r="A52" s="9">
        <v>44</v>
      </c>
      <c r="B52" s="121" t="s">
        <v>376</v>
      </c>
      <c r="C52" s="74"/>
      <c r="D52" s="74"/>
      <c r="E52" s="74"/>
      <c r="F52" s="12">
        <v>2003</v>
      </c>
      <c r="G52" s="74"/>
      <c r="H52" s="74"/>
      <c r="I52" s="74"/>
      <c r="J52" s="74"/>
      <c r="K52" s="74"/>
      <c r="L52" s="74">
        <f t="shared" si="4"/>
        <v>2003</v>
      </c>
    </row>
    <row r="53" spans="1:12" ht="12.75">
      <c r="A53" s="9">
        <v>45</v>
      </c>
      <c r="B53" s="121" t="s">
        <v>377</v>
      </c>
      <c r="C53" s="74"/>
      <c r="D53" s="74"/>
      <c r="E53" s="74"/>
      <c r="F53" s="74">
        <v>0</v>
      </c>
      <c r="G53" s="74"/>
      <c r="H53" s="74"/>
      <c r="I53" s="74"/>
      <c r="J53" s="74"/>
      <c r="K53" s="74"/>
      <c r="L53" s="74">
        <f t="shared" si="4"/>
        <v>0</v>
      </c>
    </row>
    <row r="54" spans="1:12" ht="12.75">
      <c r="A54" s="9">
        <v>46</v>
      </c>
      <c r="B54" s="121" t="s">
        <v>378</v>
      </c>
      <c r="C54" s="74"/>
      <c r="D54" s="74"/>
      <c r="E54" s="74"/>
      <c r="F54" s="74">
        <v>0</v>
      </c>
      <c r="G54" s="74"/>
      <c r="H54" s="74"/>
      <c r="I54" s="74"/>
      <c r="J54" s="74"/>
      <c r="K54" s="74"/>
      <c r="L54" s="74">
        <f t="shared" si="4"/>
        <v>0</v>
      </c>
    </row>
    <row r="55" spans="1:12" ht="12.75">
      <c r="A55" s="9">
        <v>47</v>
      </c>
      <c r="B55" s="121" t="s">
        <v>379</v>
      </c>
      <c r="C55" s="74"/>
      <c r="D55" s="74"/>
      <c r="E55" s="74"/>
      <c r="F55" s="74">
        <v>0</v>
      </c>
      <c r="G55" s="74"/>
      <c r="H55" s="74"/>
      <c r="I55" s="74"/>
      <c r="J55" s="74"/>
      <c r="K55" s="74"/>
      <c r="L55" s="74">
        <f t="shared" si="4"/>
        <v>0</v>
      </c>
    </row>
    <row r="56" spans="1:12" ht="12.75">
      <c r="A56" s="9">
        <v>48</v>
      </c>
      <c r="B56" s="121" t="s">
        <v>380</v>
      </c>
      <c r="C56" s="74"/>
      <c r="D56" s="74"/>
      <c r="E56" s="74"/>
      <c r="F56" s="74">
        <v>0</v>
      </c>
      <c r="G56" s="74"/>
      <c r="H56" s="74"/>
      <c r="I56" s="74"/>
      <c r="J56" s="74"/>
      <c r="K56" s="74"/>
      <c r="L56" s="74">
        <f t="shared" si="4"/>
        <v>0</v>
      </c>
    </row>
    <row r="57" spans="1:12" ht="12.75">
      <c r="A57" s="9">
        <v>49</v>
      </c>
      <c r="B57" s="121" t="s">
        <v>405</v>
      </c>
      <c r="C57" s="74"/>
      <c r="D57" s="74"/>
      <c r="E57" s="74"/>
      <c r="F57" s="10">
        <v>0</v>
      </c>
      <c r="G57" s="74"/>
      <c r="H57" s="74"/>
      <c r="I57" s="74"/>
      <c r="J57" s="74"/>
      <c r="K57" s="74"/>
      <c r="L57" s="74">
        <f t="shared" si="4"/>
        <v>0</v>
      </c>
    </row>
    <row r="58" spans="1:12" ht="12.75">
      <c r="A58" s="9">
        <v>50</v>
      </c>
      <c r="B58" s="121" t="s">
        <v>381</v>
      </c>
      <c r="C58" s="74"/>
      <c r="D58" s="74"/>
      <c r="E58" s="74"/>
      <c r="F58" s="74">
        <v>0</v>
      </c>
      <c r="G58" s="74">
        <v>495</v>
      </c>
      <c r="H58" s="74"/>
      <c r="I58" s="74"/>
      <c r="J58" s="74"/>
      <c r="K58" s="74"/>
      <c r="L58" s="74">
        <f t="shared" si="4"/>
        <v>495</v>
      </c>
    </row>
    <row r="59" spans="1:12" ht="12.75">
      <c r="A59" s="9">
        <v>51</v>
      </c>
      <c r="B59" s="46" t="s">
        <v>650</v>
      </c>
      <c r="C59" s="74"/>
      <c r="D59" s="74"/>
      <c r="E59" s="74"/>
      <c r="F59" s="74"/>
      <c r="G59" s="74">
        <v>11</v>
      </c>
      <c r="H59" s="74"/>
      <c r="I59" s="74"/>
      <c r="J59" s="74"/>
      <c r="K59" s="74"/>
      <c r="L59" s="74">
        <f t="shared" si="4"/>
        <v>11</v>
      </c>
    </row>
    <row r="60" spans="1:12" ht="12.75">
      <c r="A60" s="9">
        <v>52</v>
      </c>
      <c r="B60" s="121" t="s">
        <v>382</v>
      </c>
      <c r="C60" s="74">
        <v>1814</v>
      </c>
      <c r="D60" s="74">
        <v>490</v>
      </c>
      <c r="E60" s="74">
        <v>2095</v>
      </c>
      <c r="F60" s="74"/>
      <c r="G60" s="74"/>
      <c r="H60" s="74"/>
      <c r="I60" s="74"/>
      <c r="J60" s="74"/>
      <c r="K60" s="74"/>
      <c r="L60" s="74">
        <f t="shared" si="4"/>
        <v>4399</v>
      </c>
    </row>
    <row r="61" spans="1:12" ht="12.75">
      <c r="A61" s="9">
        <v>53</v>
      </c>
      <c r="B61" s="121" t="s">
        <v>383</v>
      </c>
      <c r="C61" s="74"/>
      <c r="D61" s="74"/>
      <c r="E61" s="74"/>
      <c r="F61" s="74"/>
      <c r="G61" s="74">
        <v>0</v>
      </c>
      <c r="H61" s="74"/>
      <c r="I61" s="74"/>
      <c r="J61" s="74"/>
      <c r="K61" s="74"/>
      <c r="L61" s="74">
        <f t="shared" si="4"/>
        <v>0</v>
      </c>
    </row>
    <row r="62" spans="1:12" ht="12.75">
      <c r="A62" s="9">
        <v>54</v>
      </c>
      <c r="B62" s="121" t="s">
        <v>384</v>
      </c>
      <c r="F62" s="74"/>
      <c r="G62" s="74"/>
      <c r="H62" s="74"/>
      <c r="I62" s="74"/>
      <c r="J62" s="74"/>
      <c r="K62" s="74"/>
      <c r="L62" s="74">
        <f t="shared" si="4"/>
        <v>0</v>
      </c>
    </row>
    <row r="63" spans="1:12" ht="12.75">
      <c r="A63" s="9">
        <v>55</v>
      </c>
      <c r="B63" s="121" t="s">
        <v>385</v>
      </c>
      <c r="C63" s="9"/>
      <c r="D63" s="74"/>
      <c r="E63" s="74"/>
      <c r="F63" s="74"/>
      <c r="G63" s="74"/>
      <c r="H63" s="74"/>
      <c r="I63" s="74"/>
      <c r="J63" s="74"/>
      <c r="K63" s="74"/>
      <c r="L63" s="74">
        <f t="shared" si="4"/>
        <v>0</v>
      </c>
    </row>
    <row r="64" spans="1:12" ht="12.75">
      <c r="A64" s="9">
        <v>56</v>
      </c>
      <c r="B64" s="121" t="s">
        <v>386</v>
      </c>
      <c r="C64" s="9">
        <v>45</v>
      </c>
      <c r="D64" s="74">
        <v>6</v>
      </c>
      <c r="E64" s="10">
        <v>0</v>
      </c>
      <c r="F64" s="74"/>
      <c r="G64" s="74"/>
      <c r="H64" s="74"/>
      <c r="I64" s="74">
        <v>74</v>
      </c>
      <c r="J64" s="74"/>
      <c r="K64" s="74"/>
      <c r="L64" s="74">
        <f t="shared" si="4"/>
        <v>125</v>
      </c>
    </row>
    <row r="65" spans="1:12" ht="12.75">
      <c r="A65" s="9">
        <v>57</v>
      </c>
      <c r="B65" s="121" t="s">
        <v>387</v>
      </c>
      <c r="C65" s="13">
        <v>27425</v>
      </c>
      <c r="D65" s="74">
        <v>3679</v>
      </c>
      <c r="E65" s="74">
        <v>5589</v>
      </c>
      <c r="F65" s="74"/>
      <c r="G65" s="74"/>
      <c r="H65" s="74"/>
      <c r="I65" s="74">
        <v>592</v>
      </c>
      <c r="J65" s="74">
        <v>113</v>
      </c>
      <c r="K65" s="74"/>
      <c r="L65" s="74">
        <f t="shared" si="4"/>
        <v>37398</v>
      </c>
    </row>
    <row r="66" spans="1:12" ht="12.75">
      <c r="A66" s="9">
        <v>58</v>
      </c>
      <c r="B66" s="121" t="s">
        <v>388</v>
      </c>
      <c r="C66" s="74"/>
      <c r="D66" s="74"/>
      <c r="E66" s="74">
        <v>0</v>
      </c>
      <c r="F66" s="74"/>
      <c r="G66" s="74">
        <v>0</v>
      </c>
      <c r="H66" s="74"/>
      <c r="I66" s="74"/>
      <c r="J66" s="74"/>
      <c r="K66" s="74"/>
      <c r="L66" s="74">
        <f aca="true" t="shared" si="5" ref="L66:L72">SUM(C66:K66)</f>
        <v>0</v>
      </c>
    </row>
    <row r="67" spans="1:12" ht="12.75">
      <c r="A67" s="9">
        <v>59</v>
      </c>
      <c r="B67" s="121" t="s">
        <v>389</v>
      </c>
      <c r="C67" s="74">
        <v>52</v>
      </c>
      <c r="D67" s="74">
        <v>13</v>
      </c>
      <c r="E67" s="10">
        <v>1127</v>
      </c>
      <c r="F67" s="74"/>
      <c r="G67" s="74"/>
      <c r="H67" s="74"/>
      <c r="I67" s="74"/>
      <c r="J67" s="74">
        <v>0</v>
      </c>
      <c r="K67" s="74"/>
      <c r="L67" s="74">
        <f t="shared" si="5"/>
        <v>1192</v>
      </c>
    </row>
    <row r="68" spans="1:12" ht="12.75">
      <c r="A68" s="9">
        <v>60</v>
      </c>
      <c r="B68" s="121" t="s">
        <v>390</v>
      </c>
      <c r="C68" s="74">
        <v>0</v>
      </c>
      <c r="D68" s="74">
        <v>0</v>
      </c>
      <c r="E68" s="10">
        <v>54</v>
      </c>
      <c r="F68" s="74"/>
      <c r="G68" s="74"/>
      <c r="H68" s="74">
        <v>0</v>
      </c>
      <c r="I68" s="74">
        <v>0</v>
      </c>
      <c r="J68" s="74"/>
      <c r="K68" s="74"/>
      <c r="L68" s="74">
        <f t="shared" si="5"/>
        <v>54</v>
      </c>
    </row>
    <row r="69" spans="1:12" ht="12.75">
      <c r="A69" s="9">
        <v>61</v>
      </c>
      <c r="B69" s="121" t="s">
        <v>391</v>
      </c>
      <c r="C69" s="74"/>
      <c r="D69" s="74"/>
      <c r="E69" s="74">
        <v>186</v>
      </c>
      <c r="F69" s="74"/>
      <c r="G69" s="74"/>
      <c r="H69" s="74"/>
      <c r="I69" s="74"/>
      <c r="J69" s="74"/>
      <c r="K69" s="74"/>
      <c r="L69" s="74">
        <f t="shared" si="5"/>
        <v>186</v>
      </c>
    </row>
    <row r="70" spans="1:12" ht="12.75">
      <c r="A70" s="9">
        <v>62</v>
      </c>
      <c r="B70" s="46" t="s">
        <v>652</v>
      </c>
      <c r="C70" s="74"/>
      <c r="D70" s="74"/>
      <c r="E70" s="74"/>
      <c r="F70" s="74"/>
      <c r="G70" s="74">
        <v>522</v>
      </c>
      <c r="H70" s="74"/>
      <c r="I70" s="74"/>
      <c r="J70" s="74"/>
      <c r="K70" s="74"/>
      <c r="L70" s="74">
        <f t="shared" si="5"/>
        <v>522</v>
      </c>
    </row>
    <row r="71" spans="1:12" ht="12.75">
      <c r="A71" s="9">
        <v>63</v>
      </c>
      <c r="B71" s="46" t="s">
        <v>653</v>
      </c>
      <c r="C71" s="74"/>
      <c r="D71" s="74"/>
      <c r="E71" s="74"/>
      <c r="F71" s="74"/>
      <c r="G71" s="74">
        <v>419</v>
      </c>
      <c r="H71" s="74"/>
      <c r="I71" s="74"/>
      <c r="J71" s="74"/>
      <c r="K71" s="74"/>
      <c r="L71" s="74">
        <f t="shared" si="5"/>
        <v>419</v>
      </c>
    </row>
    <row r="72" spans="1:12" ht="12.75">
      <c r="A72" s="9">
        <v>64</v>
      </c>
      <c r="B72" s="121" t="s">
        <v>355</v>
      </c>
      <c r="C72" s="113">
        <f aca="true" t="shared" si="6" ref="C72:K72">SUM(C42:C69)</f>
        <v>33516</v>
      </c>
      <c r="D72" s="113">
        <f t="shared" si="6"/>
        <v>5330</v>
      </c>
      <c r="E72" s="113">
        <f t="shared" si="6"/>
        <v>13738</v>
      </c>
      <c r="F72" s="113">
        <f t="shared" si="6"/>
        <v>3564</v>
      </c>
      <c r="G72" s="113">
        <f>SUM(G42:G71)</f>
        <v>3257</v>
      </c>
      <c r="H72" s="113">
        <f t="shared" si="6"/>
        <v>0</v>
      </c>
      <c r="I72" s="113">
        <f t="shared" si="6"/>
        <v>686</v>
      </c>
      <c r="J72" s="113">
        <f t="shared" si="6"/>
        <v>361</v>
      </c>
      <c r="K72" s="113">
        <f t="shared" si="6"/>
        <v>0</v>
      </c>
      <c r="L72" s="113">
        <f t="shared" si="5"/>
        <v>60452</v>
      </c>
    </row>
    <row r="73" spans="2:11" ht="12.75">
      <c r="B73" s="13"/>
      <c r="C73" s="13"/>
      <c r="D73" s="13"/>
      <c r="E73" s="13"/>
      <c r="F73" s="13"/>
      <c r="G73" s="13"/>
      <c r="H73" s="13"/>
      <c r="I73" s="13"/>
      <c r="J73" s="13"/>
      <c r="K73" s="1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5.00390625" style="9" customWidth="1"/>
    <col min="2" max="2" width="41.421875" style="0" customWidth="1"/>
    <col min="3" max="3" width="11.28125" style="0" customWidth="1"/>
    <col min="4" max="5" width="10.8515625" style="0" customWidth="1"/>
    <col min="6" max="6" width="41.28125" style="0" customWidth="1"/>
    <col min="7" max="7" width="11.421875" style="0" customWidth="1"/>
    <col min="8" max="8" width="14.8515625" style="0" customWidth="1"/>
    <col min="9" max="9" width="16.00390625" style="0" customWidth="1"/>
  </cols>
  <sheetData>
    <row r="1" spans="1:2" ht="12.75">
      <c r="A1" s="13"/>
      <c r="B1" s="1" t="s">
        <v>681</v>
      </c>
    </row>
    <row r="2" spans="1:2" ht="12.75">
      <c r="A2" s="13"/>
      <c r="B2" s="1" t="s">
        <v>647</v>
      </c>
    </row>
    <row r="3" ht="12.75">
      <c r="A3" s="13"/>
    </row>
    <row r="4" spans="1:2" ht="15.75">
      <c r="A4" s="13"/>
      <c r="B4" s="7" t="s">
        <v>136</v>
      </c>
    </row>
    <row r="5" spans="1:11" ht="12.75">
      <c r="A5" s="13"/>
      <c r="C5" t="s">
        <v>56</v>
      </c>
      <c r="G5" t="s">
        <v>57</v>
      </c>
      <c r="J5" s="1"/>
      <c r="K5" s="1"/>
    </row>
    <row r="6" spans="1:11" ht="12.75">
      <c r="A6" s="72"/>
      <c r="B6" s="9" t="s">
        <v>68</v>
      </c>
      <c r="C6" s="9" t="s">
        <v>69</v>
      </c>
      <c r="D6" s="9" t="s">
        <v>70</v>
      </c>
      <c r="E6" s="9" t="s">
        <v>73</v>
      </c>
      <c r="F6" s="9" t="s">
        <v>425</v>
      </c>
      <c r="G6" s="9" t="s">
        <v>104</v>
      </c>
      <c r="H6" s="60" t="s">
        <v>105</v>
      </c>
      <c r="I6" s="60" t="s">
        <v>107</v>
      </c>
      <c r="J6" s="1"/>
      <c r="K6" s="1"/>
    </row>
    <row r="7" spans="2:7" ht="18">
      <c r="B7" s="197" t="s">
        <v>13</v>
      </c>
      <c r="C7" s="198"/>
      <c r="D7" s="126"/>
      <c r="E7" s="126"/>
      <c r="F7" s="197" t="s">
        <v>14</v>
      </c>
      <c r="G7" s="198"/>
    </row>
    <row r="8" spans="2:9" ht="12.75">
      <c r="B8" s="87" t="s">
        <v>2</v>
      </c>
      <c r="C8" s="27" t="s">
        <v>47</v>
      </c>
      <c r="D8" s="27" t="s">
        <v>401</v>
      </c>
      <c r="E8" s="27" t="s">
        <v>634</v>
      </c>
      <c r="F8" s="26" t="s">
        <v>2</v>
      </c>
      <c r="G8" s="27" t="s">
        <v>47</v>
      </c>
      <c r="H8" s="27" t="s">
        <v>401</v>
      </c>
      <c r="I8" s="12" t="s">
        <v>634</v>
      </c>
    </row>
    <row r="9" spans="1:9" ht="18">
      <c r="A9" s="9">
        <v>1</v>
      </c>
      <c r="B9" s="88" t="s">
        <v>39</v>
      </c>
      <c r="C9" s="29"/>
      <c r="D9" s="29"/>
      <c r="E9" s="29"/>
      <c r="F9" s="28" t="s">
        <v>15</v>
      </c>
      <c r="G9" s="29"/>
      <c r="H9" s="9"/>
      <c r="I9" s="9"/>
    </row>
    <row r="10" spans="1:9" ht="16.5">
      <c r="A10" s="9">
        <v>2</v>
      </c>
      <c r="B10" s="89" t="s">
        <v>16</v>
      </c>
      <c r="C10" s="31"/>
      <c r="D10" s="31"/>
      <c r="E10" s="31"/>
      <c r="F10" s="30" t="s">
        <v>17</v>
      </c>
      <c r="G10" s="31"/>
      <c r="H10" s="9"/>
      <c r="I10" s="9"/>
    </row>
    <row r="11" spans="1:9" ht="15.75">
      <c r="A11" s="9">
        <v>3</v>
      </c>
      <c r="B11" s="90" t="s">
        <v>5</v>
      </c>
      <c r="C11" s="33"/>
      <c r="D11" s="33"/>
      <c r="E11" s="33"/>
      <c r="F11" s="32" t="s">
        <v>5</v>
      </c>
      <c r="G11" s="33"/>
      <c r="H11" s="9"/>
      <c r="I11" s="9"/>
    </row>
    <row r="12" spans="1:9" ht="12.75">
      <c r="A12" s="9">
        <v>4</v>
      </c>
      <c r="B12" s="91" t="s">
        <v>130</v>
      </c>
      <c r="C12" s="35">
        <v>16138</v>
      </c>
      <c r="D12" s="35">
        <v>22954</v>
      </c>
      <c r="E12" s="35">
        <v>22558</v>
      </c>
      <c r="F12" s="34" t="s">
        <v>8</v>
      </c>
      <c r="G12" s="35">
        <v>33843</v>
      </c>
      <c r="H12" s="9">
        <v>36456</v>
      </c>
      <c r="I12" s="9">
        <v>33516</v>
      </c>
    </row>
    <row r="13" spans="1:9" ht="12.75">
      <c r="A13" s="9">
        <v>5</v>
      </c>
      <c r="B13" s="92" t="s">
        <v>74</v>
      </c>
      <c r="C13" s="35">
        <v>38254</v>
      </c>
      <c r="D13" s="35">
        <v>38446</v>
      </c>
      <c r="E13" s="35">
        <v>38445</v>
      </c>
      <c r="F13" s="34" t="s">
        <v>76</v>
      </c>
      <c r="G13" s="35">
        <v>5356</v>
      </c>
      <c r="H13" s="9">
        <v>5840</v>
      </c>
      <c r="I13" s="9">
        <v>5330</v>
      </c>
    </row>
    <row r="14" spans="1:9" ht="12.75">
      <c r="A14" s="9">
        <v>6</v>
      </c>
      <c r="B14" s="92" t="s">
        <v>137</v>
      </c>
      <c r="C14" s="35">
        <v>1824</v>
      </c>
      <c r="D14" s="35">
        <v>4565</v>
      </c>
      <c r="E14" s="35">
        <v>6052</v>
      </c>
      <c r="F14" s="34" t="s">
        <v>54</v>
      </c>
      <c r="G14" s="35">
        <v>13404</v>
      </c>
      <c r="H14" s="9">
        <v>24585</v>
      </c>
      <c r="I14" s="9">
        <v>13738</v>
      </c>
    </row>
    <row r="15" spans="1:9" ht="12.75">
      <c r="A15" s="9">
        <v>7</v>
      </c>
      <c r="B15" s="91" t="s">
        <v>75</v>
      </c>
      <c r="C15" s="35">
        <v>2220</v>
      </c>
      <c r="D15" s="35">
        <v>2220</v>
      </c>
      <c r="E15" s="35">
        <v>2812</v>
      </c>
      <c r="F15" s="34" t="s">
        <v>18</v>
      </c>
      <c r="G15" s="35">
        <v>4050</v>
      </c>
      <c r="H15" s="9">
        <v>4532</v>
      </c>
      <c r="I15" s="9">
        <v>3564</v>
      </c>
    </row>
    <row r="16" spans="1:9" ht="12.75">
      <c r="A16" s="9">
        <v>8</v>
      </c>
      <c r="B16" s="91" t="s">
        <v>138</v>
      </c>
      <c r="C16" s="35">
        <v>0</v>
      </c>
      <c r="D16" s="35"/>
      <c r="E16" s="35">
        <v>99</v>
      </c>
      <c r="F16" s="34" t="s">
        <v>77</v>
      </c>
      <c r="G16" s="35">
        <v>1783</v>
      </c>
      <c r="H16" s="9">
        <v>2835</v>
      </c>
      <c r="I16" s="9">
        <v>2735</v>
      </c>
    </row>
    <row r="17" spans="1:9" ht="12.75">
      <c r="A17" s="9">
        <v>9</v>
      </c>
      <c r="B17" s="93" t="s">
        <v>3</v>
      </c>
      <c r="C17" s="36">
        <f>SUM(C12:C16)</f>
        <v>58436</v>
      </c>
      <c r="D17" s="36">
        <f>SUM(D12:D16)</f>
        <v>68185</v>
      </c>
      <c r="E17" s="36">
        <f>SUM(E12:E16)</f>
        <v>69966</v>
      </c>
      <c r="F17" s="34" t="s">
        <v>46</v>
      </c>
      <c r="G17" s="35">
        <f>SUM(G12:G16)</f>
        <v>58436</v>
      </c>
      <c r="H17" s="9">
        <f>SUM(H12:H16)</f>
        <v>74248</v>
      </c>
      <c r="I17" s="9">
        <f>SUM(I12:I16)</f>
        <v>58883</v>
      </c>
    </row>
    <row r="18" spans="2:9" ht="12.75">
      <c r="B18" s="91"/>
      <c r="C18" s="35"/>
      <c r="D18" s="35"/>
      <c r="E18" s="35"/>
      <c r="F18" s="34"/>
      <c r="G18" s="35"/>
      <c r="H18" s="9"/>
      <c r="I18" s="9"/>
    </row>
    <row r="19" spans="1:9" ht="15.75">
      <c r="A19" s="9">
        <v>11</v>
      </c>
      <c r="B19" s="90" t="s">
        <v>6</v>
      </c>
      <c r="C19" s="33"/>
      <c r="D19" s="33"/>
      <c r="E19" s="33"/>
      <c r="F19" s="32" t="s">
        <v>40</v>
      </c>
      <c r="G19" s="33"/>
      <c r="H19" s="9"/>
      <c r="I19" s="9"/>
    </row>
    <row r="20" spans="1:9" ht="12.75">
      <c r="A20" s="9">
        <v>12</v>
      </c>
      <c r="B20" s="91" t="s">
        <v>51</v>
      </c>
      <c r="C20" s="35">
        <v>0</v>
      </c>
      <c r="D20" s="35">
        <v>0</v>
      </c>
      <c r="E20" s="35">
        <v>0</v>
      </c>
      <c r="F20" s="34" t="s">
        <v>80</v>
      </c>
      <c r="G20" s="35">
        <v>2906</v>
      </c>
      <c r="H20" s="9">
        <v>2545</v>
      </c>
      <c r="I20" s="9">
        <v>686</v>
      </c>
    </row>
    <row r="21" spans="1:9" ht="12.75">
      <c r="A21" s="9">
        <v>13</v>
      </c>
      <c r="B21" s="91" t="s">
        <v>78</v>
      </c>
      <c r="C21" s="35">
        <v>2906</v>
      </c>
      <c r="D21" s="35">
        <v>2906</v>
      </c>
      <c r="E21" s="35">
        <v>0</v>
      </c>
      <c r="F21" s="34" t="s">
        <v>19</v>
      </c>
      <c r="G21" s="35">
        <v>0</v>
      </c>
      <c r="H21" s="9">
        <v>361</v>
      </c>
      <c r="I21" s="9">
        <v>361</v>
      </c>
    </row>
    <row r="22" spans="1:9" ht="12.75">
      <c r="A22" s="9">
        <v>14</v>
      </c>
      <c r="B22" s="91" t="s">
        <v>79</v>
      </c>
      <c r="C22" s="35"/>
      <c r="D22" s="35"/>
      <c r="E22" s="35"/>
      <c r="F22" s="34" t="s">
        <v>81</v>
      </c>
      <c r="G22" s="35"/>
      <c r="H22" s="9"/>
      <c r="I22" s="9"/>
    </row>
    <row r="23" spans="1:9" ht="12.75">
      <c r="A23" s="9">
        <v>15</v>
      </c>
      <c r="B23" s="44" t="s">
        <v>139</v>
      </c>
      <c r="C23" s="9">
        <v>0</v>
      </c>
      <c r="D23" s="9">
        <v>0</v>
      </c>
      <c r="E23" s="9">
        <v>0</v>
      </c>
      <c r="F23" s="34" t="s">
        <v>11</v>
      </c>
      <c r="G23" s="35"/>
      <c r="H23" s="9"/>
      <c r="I23" s="9"/>
    </row>
    <row r="24" spans="1:9" ht="12.75">
      <c r="A24" s="9">
        <v>16</v>
      </c>
      <c r="B24" s="44"/>
      <c r="C24" s="9"/>
      <c r="D24" s="9"/>
      <c r="E24" s="9"/>
      <c r="F24" s="34" t="s">
        <v>12</v>
      </c>
      <c r="G24" s="35"/>
      <c r="H24" s="9"/>
      <c r="I24" s="9"/>
    </row>
    <row r="25" spans="1:9" ht="14.25">
      <c r="A25" s="9">
        <v>17</v>
      </c>
      <c r="B25" s="94"/>
      <c r="C25" s="35"/>
      <c r="D25" s="35"/>
      <c r="E25" s="35"/>
      <c r="F25" s="34" t="s">
        <v>82</v>
      </c>
      <c r="G25" s="35">
        <v>293</v>
      </c>
      <c r="H25" s="9">
        <v>293</v>
      </c>
      <c r="I25" s="9"/>
    </row>
    <row r="26" spans="1:9" ht="14.25">
      <c r="A26" s="9">
        <v>18</v>
      </c>
      <c r="B26" s="94" t="s">
        <v>93</v>
      </c>
      <c r="C26" s="35">
        <f>SUM(C20:C25)</f>
        <v>2906</v>
      </c>
      <c r="D26" s="35">
        <f>SUM(D20:D23)</f>
        <v>2906</v>
      </c>
      <c r="E26" s="35">
        <f>SUM(E20:E23)</f>
        <v>0</v>
      </c>
      <c r="F26" s="34" t="s">
        <v>93</v>
      </c>
      <c r="G26" s="35">
        <f>SUM(G20:G25)</f>
        <v>3199</v>
      </c>
      <c r="H26" s="9">
        <f>SUM(H20:H25)</f>
        <v>3199</v>
      </c>
      <c r="I26" s="9">
        <f>SUM(I21,I20)</f>
        <v>1047</v>
      </c>
    </row>
    <row r="27" spans="1:9" ht="16.5">
      <c r="A27" s="9">
        <v>19</v>
      </c>
      <c r="B27" s="95"/>
      <c r="C27" s="35"/>
      <c r="D27" s="35"/>
      <c r="E27" s="35"/>
      <c r="F27" s="30" t="s">
        <v>66</v>
      </c>
      <c r="G27" s="31"/>
      <c r="H27" s="9"/>
      <c r="I27" s="9"/>
    </row>
    <row r="28" spans="1:9" ht="15.75">
      <c r="A28" s="9">
        <v>20</v>
      </c>
      <c r="B28" s="90"/>
      <c r="C28" s="35"/>
      <c r="D28" s="35"/>
      <c r="E28" s="35"/>
      <c r="F28" s="32" t="s">
        <v>20</v>
      </c>
      <c r="G28" s="33"/>
      <c r="H28" s="9"/>
      <c r="I28" s="9"/>
    </row>
    <row r="29" spans="1:9" ht="15.75">
      <c r="A29" s="9">
        <v>21</v>
      </c>
      <c r="B29" s="90"/>
      <c r="C29" s="35"/>
      <c r="D29" s="35"/>
      <c r="E29" s="35"/>
      <c r="F29" s="48" t="s">
        <v>4</v>
      </c>
      <c r="G29" s="35">
        <v>0</v>
      </c>
      <c r="H29" s="9">
        <v>0</v>
      </c>
      <c r="I29" s="9">
        <v>0</v>
      </c>
    </row>
    <row r="30" spans="1:9" ht="14.25">
      <c r="A30" s="9">
        <v>22</v>
      </c>
      <c r="B30" s="94"/>
      <c r="C30" s="35"/>
      <c r="D30" s="35"/>
      <c r="E30" s="35"/>
      <c r="F30" s="34" t="s">
        <v>21</v>
      </c>
      <c r="G30" s="35">
        <v>0</v>
      </c>
      <c r="H30" s="9">
        <v>0</v>
      </c>
      <c r="I30" s="9">
        <v>0</v>
      </c>
    </row>
    <row r="31" spans="1:9" ht="14.25">
      <c r="A31" s="9">
        <v>23</v>
      </c>
      <c r="B31" s="94"/>
      <c r="C31" s="35"/>
      <c r="D31" s="35"/>
      <c r="E31" s="35"/>
      <c r="F31" s="34" t="s">
        <v>83</v>
      </c>
      <c r="G31" s="35">
        <v>0</v>
      </c>
      <c r="H31" s="9">
        <v>0</v>
      </c>
      <c r="I31" s="9">
        <v>0</v>
      </c>
    </row>
    <row r="32" spans="1:9" ht="15.75">
      <c r="A32" s="9">
        <v>24</v>
      </c>
      <c r="B32" s="90"/>
      <c r="C32" s="35"/>
      <c r="D32" s="35"/>
      <c r="E32" s="35"/>
      <c r="F32" s="32" t="s">
        <v>22</v>
      </c>
      <c r="G32" s="33"/>
      <c r="H32" s="9"/>
      <c r="I32" s="9"/>
    </row>
    <row r="33" spans="1:9" ht="14.25">
      <c r="A33" s="9">
        <v>25</v>
      </c>
      <c r="B33" s="94"/>
      <c r="C33" s="35"/>
      <c r="D33" s="35"/>
      <c r="E33" s="35"/>
      <c r="F33" s="34" t="s">
        <v>23</v>
      </c>
      <c r="G33" s="35">
        <v>0</v>
      </c>
      <c r="H33" s="9"/>
      <c r="I33" s="9"/>
    </row>
    <row r="34" spans="1:9" ht="18">
      <c r="A34" s="9">
        <v>26</v>
      </c>
      <c r="B34" s="88"/>
      <c r="C34" s="35"/>
      <c r="D34" s="35"/>
      <c r="E34" s="35"/>
      <c r="F34" s="28" t="s">
        <v>24</v>
      </c>
      <c r="G34" s="29"/>
      <c r="H34" s="9"/>
      <c r="I34" s="9"/>
    </row>
    <row r="35" spans="1:9" ht="14.25">
      <c r="A35" s="9">
        <v>27</v>
      </c>
      <c r="B35" s="94"/>
      <c r="C35" s="35"/>
      <c r="D35" s="35"/>
      <c r="E35" s="35"/>
      <c r="F35" s="34" t="s">
        <v>25</v>
      </c>
      <c r="G35" s="35">
        <v>0</v>
      </c>
      <c r="H35" s="9"/>
      <c r="I35" s="9"/>
    </row>
    <row r="36" spans="1:9" ht="14.25">
      <c r="A36" s="9">
        <v>28</v>
      </c>
      <c r="B36" s="94"/>
      <c r="C36" s="35"/>
      <c r="D36" s="35"/>
      <c r="E36" s="35"/>
      <c r="F36" s="34" t="s">
        <v>26</v>
      </c>
      <c r="G36" s="35">
        <v>0</v>
      </c>
      <c r="H36" s="9"/>
      <c r="I36" s="9"/>
    </row>
    <row r="37" spans="1:9" ht="14.25">
      <c r="A37" s="9">
        <v>29</v>
      </c>
      <c r="B37" s="94"/>
      <c r="C37" s="35"/>
      <c r="D37" s="35"/>
      <c r="E37" s="35"/>
      <c r="F37" s="34" t="s">
        <v>83</v>
      </c>
      <c r="G37" s="35"/>
      <c r="H37" s="9"/>
      <c r="I37" s="9"/>
    </row>
    <row r="38" spans="1:9" ht="14.25">
      <c r="A38" s="9">
        <v>30</v>
      </c>
      <c r="B38" s="94"/>
      <c r="C38" s="35"/>
      <c r="D38" s="35"/>
      <c r="E38" s="35"/>
      <c r="F38" s="34"/>
      <c r="G38" s="35"/>
      <c r="H38" s="9"/>
      <c r="I38" s="9"/>
    </row>
    <row r="39" spans="1:9" ht="18">
      <c r="A39" s="9">
        <v>31</v>
      </c>
      <c r="B39" s="88"/>
      <c r="C39" s="35"/>
      <c r="D39" s="35"/>
      <c r="E39" s="35"/>
      <c r="F39" s="28" t="s">
        <v>27</v>
      </c>
      <c r="G39" s="29"/>
      <c r="H39" s="9"/>
      <c r="I39" s="9"/>
    </row>
    <row r="40" spans="1:9" ht="14.25">
      <c r="A40" s="9">
        <v>32</v>
      </c>
      <c r="B40" s="94"/>
      <c r="C40" s="35"/>
      <c r="D40" s="35"/>
      <c r="E40" s="35"/>
      <c r="F40" s="34" t="s">
        <v>648</v>
      </c>
      <c r="G40" s="35">
        <v>0</v>
      </c>
      <c r="H40" s="9">
        <v>1127</v>
      </c>
      <c r="I40" s="9">
        <v>522</v>
      </c>
    </row>
    <row r="41" spans="1:9" ht="14.25">
      <c r="A41" s="9">
        <v>33</v>
      </c>
      <c r="B41" s="94"/>
      <c r="C41" s="35"/>
      <c r="D41" s="35"/>
      <c r="E41" s="35"/>
      <c r="F41" s="34" t="s">
        <v>28</v>
      </c>
      <c r="G41" s="35">
        <v>0</v>
      </c>
      <c r="H41" s="9">
        <v>0</v>
      </c>
      <c r="I41" s="9">
        <v>0</v>
      </c>
    </row>
    <row r="42" spans="1:9" ht="68.25" customHeight="1">
      <c r="A42" s="9">
        <v>34</v>
      </c>
      <c r="B42" s="96" t="s">
        <v>41</v>
      </c>
      <c r="C42" s="29">
        <f>C17+C26</f>
        <v>61342</v>
      </c>
      <c r="D42" s="29">
        <f>D17+D26</f>
        <v>71091</v>
      </c>
      <c r="E42" s="29">
        <f>E17+E26</f>
        <v>69966</v>
      </c>
      <c r="F42" s="28" t="s">
        <v>29</v>
      </c>
      <c r="G42" s="29">
        <f>G17+G26+G35+G40</f>
        <v>61635</v>
      </c>
      <c r="H42" s="29">
        <f>H17+H26+H35+H40</f>
        <v>78574</v>
      </c>
      <c r="I42" s="29">
        <f>I17+I26+I35+I40</f>
        <v>60452</v>
      </c>
    </row>
    <row r="43" spans="1:9" ht="18">
      <c r="A43" s="9">
        <v>35</v>
      </c>
      <c r="B43" s="97"/>
      <c r="C43" s="35"/>
      <c r="D43" s="35"/>
      <c r="E43" s="35"/>
      <c r="F43" s="28" t="s">
        <v>30</v>
      </c>
      <c r="G43" s="29"/>
      <c r="H43" s="9"/>
      <c r="I43" s="9"/>
    </row>
    <row r="44" spans="1:9" ht="14.25">
      <c r="A44" s="9">
        <v>36</v>
      </c>
      <c r="B44" s="94"/>
      <c r="C44" s="35"/>
      <c r="D44" s="35"/>
      <c r="E44" s="35"/>
      <c r="F44" s="34" t="s">
        <v>25</v>
      </c>
      <c r="G44" s="35">
        <v>0</v>
      </c>
      <c r="H44" s="9"/>
      <c r="I44" s="9"/>
    </row>
    <row r="45" spans="1:9" ht="14.25">
      <c r="A45" s="9">
        <v>37</v>
      </c>
      <c r="B45" s="94"/>
      <c r="C45" s="35"/>
      <c r="D45" s="35"/>
      <c r="E45" s="35"/>
      <c r="F45" s="34" t="s">
        <v>26</v>
      </c>
      <c r="G45" s="35">
        <v>0</v>
      </c>
      <c r="H45" s="9"/>
      <c r="I45" s="9"/>
    </row>
    <row r="46" spans="1:9" ht="18">
      <c r="A46" s="9">
        <v>38</v>
      </c>
      <c r="B46" s="88" t="s">
        <v>31</v>
      </c>
      <c r="C46" s="29"/>
      <c r="D46" s="29"/>
      <c r="E46" s="29"/>
      <c r="F46" s="28" t="s">
        <v>132</v>
      </c>
      <c r="G46" s="37">
        <v>0</v>
      </c>
      <c r="H46" s="9">
        <v>0</v>
      </c>
      <c r="I46" s="9"/>
    </row>
    <row r="47" spans="1:9" ht="18">
      <c r="A47" s="9">
        <v>39</v>
      </c>
      <c r="B47" s="90" t="s">
        <v>32</v>
      </c>
      <c r="C47" s="33"/>
      <c r="D47" s="33"/>
      <c r="E47" s="33"/>
      <c r="F47" s="38"/>
      <c r="G47" s="37"/>
      <c r="H47" s="9"/>
      <c r="I47" s="9"/>
    </row>
    <row r="48" spans="1:9" ht="18">
      <c r="A48" s="9">
        <v>40</v>
      </c>
      <c r="B48" s="94" t="s">
        <v>42</v>
      </c>
      <c r="C48" s="35">
        <v>0</v>
      </c>
      <c r="D48" s="35">
        <v>6585</v>
      </c>
      <c r="E48" s="35">
        <v>5831</v>
      </c>
      <c r="F48" s="34"/>
      <c r="G48" s="37"/>
      <c r="H48" s="9"/>
      <c r="I48" s="9"/>
    </row>
    <row r="49" spans="1:9" ht="18">
      <c r="A49" s="9">
        <v>41</v>
      </c>
      <c r="B49" s="94" t="s">
        <v>43</v>
      </c>
      <c r="C49" s="35">
        <v>293</v>
      </c>
      <c r="D49" s="35">
        <v>293</v>
      </c>
      <c r="E49" s="35">
        <v>1047</v>
      </c>
      <c r="F49" s="34"/>
      <c r="G49" s="37"/>
      <c r="H49" s="9"/>
      <c r="I49" s="9"/>
    </row>
    <row r="50" spans="2:9" ht="18">
      <c r="B50" s="94" t="s">
        <v>406</v>
      </c>
      <c r="C50" s="35"/>
      <c r="D50" s="35">
        <v>605</v>
      </c>
      <c r="E50" s="35">
        <v>605</v>
      </c>
      <c r="F50" s="34"/>
      <c r="G50" s="37"/>
      <c r="H50" s="9"/>
      <c r="I50" s="9"/>
    </row>
    <row r="51" spans="2:9" ht="18">
      <c r="B51" s="94" t="s">
        <v>636</v>
      </c>
      <c r="C51" s="35"/>
      <c r="D51" s="35"/>
      <c r="E51" s="35">
        <v>0</v>
      </c>
      <c r="F51" s="34"/>
      <c r="G51" s="37"/>
      <c r="H51" s="9"/>
      <c r="I51" s="9"/>
    </row>
    <row r="52" spans="1:9" ht="18">
      <c r="A52" s="9">
        <v>42</v>
      </c>
      <c r="B52" s="90" t="s">
        <v>33</v>
      </c>
      <c r="C52" s="33"/>
      <c r="D52" s="33"/>
      <c r="E52" s="33"/>
      <c r="F52" s="38"/>
      <c r="G52" s="37"/>
      <c r="H52" s="9"/>
      <c r="I52" s="9"/>
    </row>
    <row r="53" spans="1:9" ht="18">
      <c r="A53" s="9">
        <v>43</v>
      </c>
      <c r="B53" s="94" t="s">
        <v>44</v>
      </c>
      <c r="C53" s="35"/>
      <c r="D53" s="35"/>
      <c r="E53" s="35"/>
      <c r="F53" s="34"/>
      <c r="G53" s="37"/>
      <c r="H53" s="9"/>
      <c r="I53" s="9"/>
    </row>
    <row r="54" spans="1:9" ht="18">
      <c r="A54" s="9">
        <v>44</v>
      </c>
      <c r="B54" s="94" t="s">
        <v>34</v>
      </c>
      <c r="C54" s="35">
        <v>0</v>
      </c>
      <c r="D54" s="35"/>
      <c r="E54" s="35"/>
      <c r="F54" s="34"/>
      <c r="G54" s="37"/>
      <c r="H54" s="9"/>
      <c r="I54" s="9"/>
    </row>
    <row r="55" spans="1:9" ht="18">
      <c r="A55" s="9">
        <v>45</v>
      </c>
      <c r="B55" s="88" t="s">
        <v>7</v>
      </c>
      <c r="C55" s="29">
        <f>SUM(C42:C54)</f>
        <v>61635</v>
      </c>
      <c r="D55" s="29">
        <f>SUM(D42:D53)</f>
        <v>78574</v>
      </c>
      <c r="E55" s="29">
        <f>SUM(E51,E50,E49,E48,E42)</f>
        <v>77449</v>
      </c>
      <c r="F55" s="28" t="s">
        <v>35</v>
      </c>
      <c r="G55" s="29">
        <f>G42+G44</f>
        <v>61635</v>
      </c>
      <c r="H55" s="29">
        <f>H42+H44</f>
        <v>78574</v>
      </c>
      <c r="I55" s="29">
        <f>I42+I44</f>
        <v>60452</v>
      </c>
    </row>
    <row r="56" spans="1:9" ht="14.25">
      <c r="A56" s="9">
        <v>46</v>
      </c>
      <c r="B56" s="94" t="s">
        <v>36</v>
      </c>
      <c r="C56" s="35">
        <v>58436</v>
      </c>
      <c r="D56" s="35">
        <v>75375</v>
      </c>
      <c r="E56" s="35">
        <v>76402</v>
      </c>
      <c r="F56" s="34" t="s">
        <v>37</v>
      </c>
      <c r="G56" s="35">
        <v>58436</v>
      </c>
      <c r="H56" s="35">
        <v>75375</v>
      </c>
      <c r="I56" s="9">
        <v>59405</v>
      </c>
    </row>
    <row r="57" spans="1:9" ht="14.25">
      <c r="A57" s="40">
        <v>47</v>
      </c>
      <c r="B57" s="94" t="s">
        <v>38</v>
      </c>
      <c r="C57" s="35">
        <v>3199</v>
      </c>
      <c r="D57" s="35">
        <v>3199</v>
      </c>
      <c r="E57" s="35">
        <v>1047</v>
      </c>
      <c r="F57" s="34" t="s">
        <v>45</v>
      </c>
      <c r="G57" s="35">
        <v>3199</v>
      </c>
      <c r="H57" s="35">
        <v>3199</v>
      </c>
      <c r="I57" s="9">
        <v>1047</v>
      </c>
    </row>
    <row r="58" ht="12.75">
      <c r="A58" s="13"/>
    </row>
    <row r="59" ht="12.75">
      <c r="A59" s="13"/>
    </row>
    <row r="60" ht="12.75">
      <c r="A60" s="13"/>
    </row>
    <row r="61" ht="12.75">
      <c r="A61" s="72"/>
    </row>
  </sheetData>
  <sheetProtection/>
  <mergeCells count="2">
    <mergeCell ref="B7:C7"/>
    <mergeCell ref="F7:G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B23" sqref="B23"/>
    </sheetView>
  </sheetViews>
  <sheetFormatPr defaultColWidth="9.140625" defaultRowHeight="12.75"/>
  <cols>
    <col min="2" max="2" width="49.57421875" style="0" bestFit="1" customWidth="1"/>
    <col min="3" max="3" width="14.140625" style="0" customWidth="1"/>
    <col min="7" max="7" width="20.00390625" style="0" customWidth="1"/>
  </cols>
  <sheetData>
    <row r="1" ht="12.75">
      <c r="B1" s="1" t="s">
        <v>682</v>
      </c>
    </row>
    <row r="2" ht="12.75">
      <c r="B2" s="1" t="s">
        <v>647</v>
      </c>
    </row>
    <row r="3" spans="1:4" ht="12.75">
      <c r="A3" s="6" t="s">
        <v>141</v>
      </c>
      <c r="D3" t="s">
        <v>48</v>
      </c>
    </row>
    <row r="4" spans="2:8" ht="12.75">
      <c r="B4" t="s">
        <v>49</v>
      </c>
      <c r="C4" t="s">
        <v>95</v>
      </c>
      <c r="D4" t="s">
        <v>70</v>
      </c>
      <c r="E4" t="s">
        <v>71</v>
      </c>
      <c r="F4" t="s">
        <v>113</v>
      </c>
      <c r="G4" t="s">
        <v>98</v>
      </c>
      <c r="H4" t="s">
        <v>105</v>
      </c>
    </row>
    <row r="5" spans="1:8" ht="12.75">
      <c r="A5" s="10" t="s">
        <v>0</v>
      </c>
      <c r="B5" s="10" t="s">
        <v>1</v>
      </c>
      <c r="C5" s="10" t="s">
        <v>135</v>
      </c>
      <c r="D5" s="22" t="s">
        <v>108</v>
      </c>
      <c r="E5" s="22" t="s">
        <v>109</v>
      </c>
      <c r="F5" s="22" t="s">
        <v>131</v>
      </c>
      <c r="G5" s="22" t="s">
        <v>409</v>
      </c>
      <c r="H5" s="12" t="s">
        <v>634</v>
      </c>
    </row>
    <row r="6" spans="1:8" ht="12.75">
      <c r="A6" s="98" t="s">
        <v>52</v>
      </c>
      <c r="B6" s="12" t="s">
        <v>654</v>
      </c>
      <c r="C6" s="9"/>
      <c r="D6" s="9"/>
      <c r="E6" s="9"/>
      <c r="F6" s="9">
        <v>0</v>
      </c>
      <c r="G6" s="9">
        <v>89</v>
      </c>
      <c r="H6" s="9">
        <v>89</v>
      </c>
    </row>
    <row r="7" spans="1:8" ht="12.75">
      <c r="A7" s="9">
        <v>2</v>
      </c>
      <c r="B7" s="9" t="s">
        <v>142</v>
      </c>
      <c r="C7" s="9"/>
      <c r="D7" s="9"/>
      <c r="E7" s="9"/>
      <c r="F7" s="9"/>
      <c r="G7" s="9">
        <v>24</v>
      </c>
      <c r="H7" s="9">
        <v>24</v>
      </c>
    </row>
    <row r="8" spans="1:8" ht="12.75">
      <c r="A8" s="9">
        <v>3</v>
      </c>
      <c r="B8" s="12" t="s">
        <v>655</v>
      </c>
      <c r="C8" s="9"/>
      <c r="D8" s="9"/>
      <c r="E8" s="9"/>
      <c r="F8" s="9">
        <v>0</v>
      </c>
      <c r="G8" s="9">
        <v>196</v>
      </c>
      <c r="H8" s="9">
        <v>196</v>
      </c>
    </row>
    <row r="9" spans="1:8" ht="12.75">
      <c r="A9" s="9">
        <v>4</v>
      </c>
      <c r="B9" s="12" t="s">
        <v>142</v>
      </c>
      <c r="C9" s="9"/>
      <c r="D9" s="9"/>
      <c r="E9" s="9"/>
      <c r="F9" s="9"/>
      <c r="G9" s="9">
        <v>52</v>
      </c>
      <c r="H9" s="9">
        <v>52</v>
      </c>
    </row>
    <row r="10" spans="1:8" ht="12.75">
      <c r="A10" s="9">
        <v>5</v>
      </c>
      <c r="B10" s="10" t="s">
        <v>64</v>
      </c>
      <c r="C10" s="10">
        <f>SUM(C6:C8)</f>
        <v>0</v>
      </c>
      <c r="D10" s="9">
        <f>SUM(D6:D8)</f>
        <v>0</v>
      </c>
      <c r="E10" s="9">
        <v>0</v>
      </c>
      <c r="F10" s="9">
        <f>SUM(F6:F8)</f>
        <v>0</v>
      </c>
      <c r="G10" s="9">
        <f>G6+G7+G8+G9</f>
        <v>361</v>
      </c>
      <c r="H10" s="9">
        <f>SUM(H6:H9)</f>
        <v>361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5.8515625" style="0" customWidth="1"/>
    <col min="2" max="2" width="48.00390625" style="0" bestFit="1" customWidth="1"/>
    <col min="3" max="3" width="18.28125" style="0" customWidth="1"/>
    <col min="4" max="4" width="20.28125" style="0" customWidth="1"/>
  </cols>
  <sheetData>
    <row r="1" ht="12.75">
      <c r="B1" s="1" t="s">
        <v>683</v>
      </c>
    </row>
    <row r="2" ht="12.75">
      <c r="B2" s="1" t="s">
        <v>647</v>
      </c>
    </row>
    <row r="3" spans="1:4" ht="12.75">
      <c r="A3" s="6" t="s">
        <v>143</v>
      </c>
      <c r="B3" s="2"/>
      <c r="D3" t="s">
        <v>48</v>
      </c>
    </row>
    <row r="4" spans="2:8" ht="12.75">
      <c r="B4" t="s">
        <v>49</v>
      </c>
      <c r="C4" t="s">
        <v>69</v>
      </c>
      <c r="D4" t="s">
        <v>72</v>
      </c>
      <c r="E4" t="s">
        <v>71</v>
      </c>
      <c r="F4" t="s">
        <v>113</v>
      </c>
      <c r="G4" t="s">
        <v>98</v>
      </c>
      <c r="H4" t="s">
        <v>105</v>
      </c>
    </row>
    <row r="5" spans="1:8" ht="12.75">
      <c r="A5" s="10" t="s">
        <v>106</v>
      </c>
      <c r="B5" s="10" t="s">
        <v>9</v>
      </c>
      <c r="C5" s="10" t="s">
        <v>133</v>
      </c>
      <c r="D5" s="9" t="s">
        <v>134</v>
      </c>
      <c r="E5" s="22" t="s">
        <v>109</v>
      </c>
      <c r="F5" s="22" t="s">
        <v>400</v>
      </c>
      <c r="G5" s="22" t="s">
        <v>401</v>
      </c>
      <c r="H5" s="12" t="s">
        <v>634</v>
      </c>
    </row>
    <row r="6" spans="1:8" ht="12.75">
      <c r="A6" s="9">
        <v>1</v>
      </c>
      <c r="B6" s="12" t="s">
        <v>656</v>
      </c>
      <c r="C6" s="9"/>
      <c r="D6" s="9">
        <v>2288</v>
      </c>
      <c r="E6" s="9"/>
      <c r="F6" s="9">
        <v>2288</v>
      </c>
      <c r="G6" s="23">
        <v>1987</v>
      </c>
      <c r="H6" s="9">
        <v>529</v>
      </c>
    </row>
    <row r="7" spans="1:8" ht="12.75">
      <c r="A7" s="9">
        <v>2</v>
      </c>
      <c r="B7" s="9" t="s">
        <v>142</v>
      </c>
      <c r="C7" s="9"/>
      <c r="D7" s="9"/>
      <c r="E7" s="9"/>
      <c r="F7" s="9">
        <v>618</v>
      </c>
      <c r="G7" s="9">
        <v>537</v>
      </c>
      <c r="H7" s="9">
        <v>136</v>
      </c>
    </row>
    <row r="8" spans="1:8" ht="12.75">
      <c r="A8" s="9">
        <v>3</v>
      </c>
      <c r="B8" s="12" t="s">
        <v>657</v>
      </c>
      <c r="C8" s="9"/>
      <c r="D8" s="9"/>
      <c r="E8" s="9"/>
      <c r="F8" s="9"/>
      <c r="G8" s="9">
        <v>17</v>
      </c>
      <c r="H8" s="9">
        <v>17</v>
      </c>
    </row>
    <row r="9" spans="1:8" ht="12.75">
      <c r="A9" s="9">
        <v>4</v>
      </c>
      <c r="B9" s="12" t="s">
        <v>142</v>
      </c>
      <c r="C9" s="9"/>
      <c r="D9" s="9"/>
      <c r="E9" s="9"/>
      <c r="F9" s="9"/>
      <c r="G9" s="9">
        <v>4</v>
      </c>
      <c r="H9" s="9">
        <v>4</v>
      </c>
    </row>
    <row r="10" spans="1:8" ht="12.75">
      <c r="A10" s="9">
        <v>5</v>
      </c>
      <c r="B10" s="10" t="s">
        <v>67</v>
      </c>
      <c r="C10" s="10">
        <f aca="true" t="shared" si="0" ref="C10:H10">C6+C7+C8+C9</f>
        <v>0</v>
      </c>
      <c r="D10" s="10">
        <f t="shared" si="0"/>
        <v>2288</v>
      </c>
      <c r="E10" s="10">
        <f t="shared" si="0"/>
        <v>0</v>
      </c>
      <c r="F10" s="10">
        <f t="shared" si="0"/>
        <v>2906</v>
      </c>
      <c r="G10" s="10">
        <f t="shared" si="0"/>
        <v>2545</v>
      </c>
      <c r="H10" s="10">
        <f t="shared" si="0"/>
        <v>686</v>
      </c>
    </row>
    <row r="11" spans="1:4" ht="12.75">
      <c r="A11" s="13"/>
      <c r="B11" s="185"/>
      <c r="C11" s="13"/>
      <c r="D11" s="13"/>
    </row>
    <row r="12" spans="1:4" ht="12.75">
      <c r="A12" s="13"/>
      <c r="B12" s="14"/>
      <c r="C12" s="14"/>
      <c r="D12" s="13"/>
    </row>
    <row r="13" spans="1:4" ht="12.75">
      <c r="A13" s="13"/>
      <c r="B13" s="13"/>
      <c r="C13" s="13"/>
      <c r="D13" s="13"/>
    </row>
    <row r="14" spans="1:4" ht="12.75">
      <c r="A14" s="13"/>
      <c r="B14" s="14"/>
      <c r="C14" s="13"/>
      <c r="D14" s="13"/>
    </row>
    <row r="15" spans="1:4" ht="12.75">
      <c r="A15" s="13"/>
      <c r="B15" s="13"/>
      <c r="C15" s="13"/>
      <c r="D15" s="13"/>
    </row>
    <row r="16" spans="1:4" ht="12.75">
      <c r="A16" s="13"/>
      <c r="B16" s="13"/>
      <c r="C16" s="13"/>
      <c r="D16" s="13"/>
    </row>
    <row r="17" spans="1:4" ht="12.75">
      <c r="A17" s="13"/>
      <c r="B17" s="13"/>
      <c r="C17" s="14"/>
      <c r="D17" s="13"/>
    </row>
    <row r="18" spans="1:4" ht="12.75">
      <c r="A18" s="13"/>
      <c r="B18" s="13"/>
      <c r="C18" s="13"/>
      <c r="D18" s="13"/>
    </row>
    <row r="19" spans="1:4" ht="12.75">
      <c r="A19" s="13"/>
      <c r="B19" s="14"/>
      <c r="C19" s="14"/>
      <c r="D19" s="1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C19" sqref="C19"/>
    </sheetView>
  </sheetViews>
  <sheetFormatPr defaultColWidth="9.140625" defaultRowHeight="12.75"/>
  <cols>
    <col min="2" max="2" width="24.00390625" style="0" customWidth="1"/>
  </cols>
  <sheetData>
    <row r="1" ht="12.75">
      <c r="B1" s="1" t="s">
        <v>684</v>
      </c>
    </row>
    <row r="2" ht="12.75">
      <c r="B2" s="1" t="s">
        <v>647</v>
      </c>
    </row>
    <row r="3" ht="12.75">
      <c r="B3" s="6" t="s">
        <v>410</v>
      </c>
    </row>
    <row r="4" spans="1:4" ht="12.75">
      <c r="A4" t="s">
        <v>411</v>
      </c>
      <c r="B4" s="6" t="s">
        <v>49</v>
      </c>
      <c r="C4" t="s">
        <v>95</v>
      </c>
      <c r="D4" t="s">
        <v>96</v>
      </c>
    </row>
    <row r="5" spans="1:4" ht="12.75">
      <c r="A5" s="9">
        <v>1</v>
      </c>
      <c r="B5" s="10" t="s">
        <v>2</v>
      </c>
      <c r="C5" s="10" t="s">
        <v>412</v>
      </c>
      <c r="D5" s="10" t="s">
        <v>412</v>
      </c>
    </row>
    <row r="6" spans="1:4" ht="12.75">
      <c r="A6" s="9"/>
      <c r="B6" s="9"/>
      <c r="C6" s="9" t="s">
        <v>400</v>
      </c>
      <c r="D6" s="9" t="s">
        <v>641</v>
      </c>
    </row>
    <row r="7" spans="1:4" ht="12.75">
      <c r="A7" s="9"/>
      <c r="B7" s="9"/>
      <c r="C7" s="9"/>
      <c r="D7" s="9"/>
    </row>
    <row r="8" spans="1:4" ht="12.75">
      <c r="A8" s="9">
        <v>2</v>
      </c>
      <c r="B8" s="10" t="s">
        <v>413</v>
      </c>
      <c r="C8" s="9"/>
      <c r="D8" s="9"/>
    </row>
    <row r="9" spans="1:4" ht="12.75">
      <c r="A9" s="9">
        <v>3</v>
      </c>
      <c r="B9" s="9" t="s">
        <v>414</v>
      </c>
      <c r="C9" s="9">
        <v>0</v>
      </c>
      <c r="D9" s="9">
        <v>0</v>
      </c>
    </row>
    <row r="10" spans="1:4" ht="12.75">
      <c r="A10" s="9">
        <v>4</v>
      </c>
      <c r="B10" s="9" t="s">
        <v>415</v>
      </c>
      <c r="C10" s="9">
        <v>0</v>
      </c>
      <c r="D10" s="9">
        <v>0</v>
      </c>
    </row>
    <row r="11" spans="1:4" ht="12.75">
      <c r="A11" s="9">
        <v>5</v>
      </c>
      <c r="B11" s="9" t="s">
        <v>416</v>
      </c>
      <c r="C11" s="9">
        <v>1</v>
      </c>
      <c r="D11" s="9">
        <v>1</v>
      </c>
    </row>
    <row r="12" spans="1:4" ht="12.75">
      <c r="A12" s="9">
        <v>6</v>
      </c>
      <c r="B12" s="9" t="s">
        <v>658</v>
      </c>
      <c r="C12" s="9">
        <v>1</v>
      </c>
      <c r="D12" s="9">
        <v>0</v>
      </c>
    </row>
    <row r="13" spans="1:4" ht="12.75">
      <c r="A13" s="9">
        <v>7</v>
      </c>
      <c r="B13" s="10" t="s">
        <v>46</v>
      </c>
      <c r="C13" s="10">
        <f>SUM(C9:C12)</f>
        <v>2</v>
      </c>
      <c r="D13" s="10">
        <f>SUM(D9:D12)</f>
        <v>1</v>
      </c>
    </row>
    <row r="14" spans="1:4" ht="12.75">
      <c r="A14" s="9"/>
      <c r="B14" s="9"/>
      <c r="C14" s="9"/>
      <c r="D14" s="9"/>
    </row>
    <row r="15" spans="1:4" ht="12.75">
      <c r="A15" s="9">
        <v>8</v>
      </c>
      <c r="B15" s="10" t="s">
        <v>417</v>
      </c>
      <c r="C15" s="10">
        <v>2</v>
      </c>
      <c r="D15" s="9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D12" sqref="D12"/>
    </sheetView>
  </sheetViews>
  <sheetFormatPr defaultColWidth="9.140625" defaultRowHeight="12.75"/>
  <cols>
    <col min="2" max="2" width="26.28125" style="0" customWidth="1"/>
  </cols>
  <sheetData>
    <row r="1" ht="12.75">
      <c r="B1" s="1" t="s">
        <v>685</v>
      </c>
    </row>
    <row r="2" ht="12.75">
      <c r="B2" s="1" t="s">
        <v>647</v>
      </c>
    </row>
    <row r="3" ht="12.75">
      <c r="B3" s="6" t="s">
        <v>418</v>
      </c>
    </row>
    <row r="4" spans="1:6" ht="12.75">
      <c r="A4" t="s">
        <v>419</v>
      </c>
      <c r="B4" t="s">
        <v>49</v>
      </c>
      <c r="C4" t="s">
        <v>95</v>
      </c>
      <c r="D4" t="s">
        <v>72</v>
      </c>
      <c r="E4" t="s">
        <v>73</v>
      </c>
      <c r="F4" t="s">
        <v>97</v>
      </c>
    </row>
    <row r="5" spans="1:6" ht="12.75">
      <c r="A5" s="9">
        <v>1</v>
      </c>
      <c r="B5" s="10" t="s">
        <v>420</v>
      </c>
      <c r="C5" s="10" t="s">
        <v>412</v>
      </c>
      <c r="D5" s="10" t="s">
        <v>421</v>
      </c>
      <c r="E5" s="10" t="s">
        <v>422</v>
      </c>
      <c r="F5" s="22" t="s">
        <v>634</v>
      </c>
    </row>
    <row r="6" spans="1:6" ht="12.75">
      <c r="A6" s="9">
        <v>2</v>
      </c>
      <c r="B6" s="10" t="s">
        <v>423</v>
      </c>
      <c r="C6" s="10"/>
      <c r="D6" s="10"/>
      <c r="E6" s="10" t="s">
        <v>424</v>
      </c>
      <c r="F6" s="9"/>
    </row>
    <row r="7" spans="1:6" ht="12.75">
      <c r="A7" s="9">
        <v>3</v>
      </c>
      <c r="B7" s="9" t="s">
        <v>659</v>
      </c>
      <c r="C7" s="9">
        <v>15</v>
      </c>
      <c r="D7" s="9">
        <v>10</v>
      </c>
      <c r="E7" s="9">
        <f>C7*D7/12</f>
        <v>12.5</v>
      </c>
      <c r="F7" s="9">
        <v>12.5</v>
      </c>
    </row>
    <row r="8" spans="1:6" ht="12.75">
      <c r="A8" s="9">
        <v>4</v>
      </c>
      <c r="B8" s="9" t="s">
        <v>660</v>
      </c>
      <c r="C8" s="9">
        <v>10</v>
      </c>
      <c r="D8" s="9">
        <v>10</v>
      </c>
      <c r="E8" s="193">
        <v>8.34</v>
      </c>
      <c r="F8" s="9">
        <v>8.34</v>
      </c>
    </row>
    <row r="9" spans="1:6" ht="12.75">
      <c r="A9" s="9">
        <v>5</v>
      </c>
      <c r="B9" s="9" t="s">
        <v>661</v>
      </c>
      <c r="C9" s="9">
        <v>10</v>
      </c>
      <c r="D9" s="9">
        <v>2</v>
      </c>
      <c r="E9" s="193">
        <f>C9*D9/12</f>
        <v>1.6666666666666667</v>
      </c>
      <c r="F9" s="9">
        <v>1.67</v>
      </c>
    </row>
    <row r="10" spans="1:6" ht="12.75">
      <c r="A10" s="9">
        <v>6</v>
      </c>
      <c r="B10" s="9" t="s">
        <v>662</v>
      </c>
      <c r="C10" s="9">
        <v>10</v>
      </c>
      <c r="D10" s="9">
        <v>10</v>
      </c>
      <c r="E10" s="193">
        <v>8.34</v>
      </c>
      <c r="F10" s="9">
        <v>6.34</v>
      </c>
    </row>
    <row r="11" spans="1:6" ht="12.75">
      <c r="A11" s="9"/>
      <c r="B11" s="22"/>
      <c r="C11" s="23"/>
      <c r="D11" s="9"/>
      <c r="E11" s="9"/>
      <c r="F11" s="9"/>
    </row>
    <row r="12" spans="1:7" ht="12.75">
      <c r="A12" s="9">
        <v>7</v>
      </c>
      <c r="B12" s="22" t="s">
        <v>46</v>
      </c>
      <c r="C12" s="10">
        <f>SUM(C7:C11)</f>
        <v>45</v>
      </c>
      <c r="D12" s="10"/>
      <c r="E12" s="194">
        <f>SUM(E7:E11)</f>
        <v>30.846666666666668</v>
      </c>
      <c r="F12" s="194">
        <f>SUM(F7:F11)</f>
        <v>28.849999999999998</v>
      </c>
      <c r="G12" s="19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5" sqref="B5"/>
    </sheetView>
  </sheetViews>
  <sheetFormatPr defaultColWidth="9.140625" defaultRowHeight="12.75"/>
  <cols>
    <col min="2" max="2" width="60.57421875" style="0" customWidth="1"/>
    <col min="3" max="4" width="13.00390625" style="0" customWidth="1"/>
    <col min="5" max="5" width="17.57421875" style="0" customWidth="1"/>
  </cols>
  <sheetData>
    <row r="1" ht="12.75">
      <c r="B1" s="1" t="s">
        <v>686</v>
      </c>
    </row>
    <row r="2" ht="12.75">
      <c r="B2" s="1" t="s">
        <v>647</v>
      </c>
    </row>
    <row r="3" ht="12.75">
      <c r="B3" s="6"/>
    </row>
    <row r="4" ht="12.75">
      <c r="C4" t="s">
        <v>48</v>
      </c>
    </row>
    <row r="5" spans="1:5" ht="12.75">
      <c r="A5" s="9"/>
      <c r="B5" s="10" t="s">
        <v>140</v>
      </c>
      <c r="C5" s="9"/>
      <c r="D5" s="9"/>
      <c r="E5" s="9"/>
    </row>
    <row r="6" spans="1:5" ht="12.75">
      <c r="A6" s="9" t="s">
        <v>68</v>
      </c>
      <c r="B6" s="9" t="s">
        <v>358</v>
      </c>
      <c r="C6" s="9" t="s">
        <v>95</v>
      </c>
      <c r="D6" s="9" t="s">
        <v>72</v>
      </c>
      <c r="E6" s="23" t="s">
        <v>73</v>
      </c>
    </row>
    <row r="7" spans="1:5" ht="12.75">
      <c r="A7" s="9" t="s">
        <v>359</v>
      </c>
      <c r="B7" s="9" t="s">
        <v>2</v>
      </c>
      <c r="C7" s="9" t="s">
        <v>94</v>
      </c>
      <c r="D7" s="9" t="s">
        <v>401</v>
      </c>
      <c r="E7" s="81" t="s">
        <v>634</v>
      </c>
    </row>
    <row r="8" spans="1:5" ht="12.75">
      <c r="A8" s="9"/>
      <c r="B8" s="9"/>
      <c r="C8" s="9"/>
      <c r="D8" s="9"/>
      <c r="E8" s="9"/>
    </row>
    <row r="9" spans="1:5" ht="12.75">
      <c r="A9" s="9">
        <v>1</v>
      </c>
      <c r="B9" s="12" t="s">
        <v>360</v>
      </c>
      <c r="C9" s="9">
        <v>0</v>
      </c>
      <c r="D9" s="9">
        <v>0</v>
      </c>
      <c r="E9" s="9">
        <v>0</v>
      </c>
    </row>
    <row r="10" spans="1:5" ht="12.75">
      <c r="A10" s="9">
        <v>2</v>
      </c>
      <c r="B10" s="12" t="s">
        <v>361</v>
      </c>
      <c r="C10" s="9">
        <v>0</v>
      </c>
      <c r="D10" s="9">
        <v>0</v>
      </c>
      <c r="E10" s="9">
        <v>0</v>
      </c>
    </row>
    <row r="11" spans="1:5" ht="12.75">
      <c r="A11" s="9">
        <v>3</v>
      </c>
      <c r="B11" s="9" t="s">
        <v>362</v>
      </c>
      <c r="C11" s="9">
        <v>394</v>
      </c>
      <c r="D11" s="9">
        <v>530</v>
      </c>
      <c r="E11" s="9">
        <v>346</v>
      </c>
    </row>
    <row r="12" spans="1:5" ht="12.75">
      <c r="A12" s="9">
        <v>4</v>
      </c>
      <c r="B12" s="12" t="s">
        <v>363</v>
      </c>
      <c r="C12" s="9">
        <v>0</v>
      </c>
      <c r="D12" s="9">
        <v>0</v>
      </c>
      <c r="E12" s="9">
        <v>0</v>
      </c>
    </row>
    <row r="13" spans="1:5" ht="12.75">
      <c r="A13" s="9">
        <v>5</v>
      </c>
      <c r="B13" s="12" t="s">
        <v>364</v>
      </c>
      <c r="C13" s="9">
        <v>2835</v>
      </c>
      <c r="D13" s="9">
        <v>2787</v>
      </c>
      <c r="E13" s="9">
        <v>2003</v>
      </c>
    </row>
    <row r="14" spans="1:5" ht="12.75">
      <c r="A14" s="9">
        <v>6</v>
      </c>
      <c r="B14" s="12" t="s">
        <v>365</v>
      </c>
      <c r="C14" s="9">
        <v>0</v>
      </c>
      <c r="D14" s="9"/>
      <c r="E14" s="9">
        <v>0</v>
      </c>
    </row>
    <row r="15" spans="1:5" ht="12.75">
      <c r="A15" s="9">
        <v>7</v>
      </c>
      <c r="B15" s="9" t="s">
        <v>366</v>
      </c>
      <c r="C15" s="9">
        <v>0</v>
      </c>
      <c r="D15" s="9">
        <v>80</v>
      </c>
      <c r="E15" s="9">
        <v>80</v>
      </c>
    </row>
    <row r="16" spans="1:5" ht="12.75">
      <c r="A16" s="23">
        <v>8</v>
      </c>
      <c r="B16" s="23" t="s">
        <v>367</v>
      </c>
      <c r="C16" s="9">
        <v>821</v>
      </c>
      <c r="D16" s="9">
        <v>1135</v>
      </c>
      <c r="E16" s="9">
        <v>1135</v>
      </c>
    </row>
    <row r="17" spans="1:5" ht="12.75">
      <c r="A17" s="9">
        <v>9</v>
      </c>
      <c r="B17" s="12" t="s">
        <v>404</v>
      </c>
      <c r="C17" s="9">
        <v>0</v>
      </c>
      <c r="D17" s="9">
        <v>0</v>
      </c>
      <c r="E17" s="9">
        <v>0</v>
      </c>
    </row>
    <row r="18" spans="1:5" ht="12.75">
      <c r="A18" s="9">
        <v>10</v>
      </c>
      <c r="B18" s="12" t="s">
        <v>635</v>
      </c>
      <c r="C18" s="9"/>
      <c r="D18" s="9"/>
      <c r="E18" s="9">
        <v>0</v>
      </c>
    </row>
    <row r="19" spans="1:5" ht="12.75">
      <c r="A19" s="9">
        <v>11</v>
      </c>
      <c r="B19" s="12" t="s">
        <v>637</v>
      </c>
      <c r="C19" s="9">
        <v>0</v>
      </c>
      <c r="D19" s="9"/>
      <c r="E19" s="9">
        <v>0</v>
      </c>
    </row>
    <row r="20" spans="1:5" ht="12.75">
      <c r="A20" s="9">
        <v>12</v>
      </c>
      <c r="B20" s="9" t="s">
        <v>93</v>
      </c>
      <c r="C20" s="10">
        <f>SUM(C9:C19)</f>
        <v>4050</v>
      </c>
      <c r="D20" s="10">
        <f>SUM(D9:D19)</f>
        <v>4532</v>
      </c>
      <c r="E20" s="10">
        <f>SUM(E9:E19)</f>
        <v>3564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B5" sqref="B5"/>
    </sheetView>
  </sheetViews>
  <sheetFormatPr defaultColWidth="9.140625" defaultRowHeight="12.75"/>
  <cols>
    <col min="2" max="2" width="43.00390625" style="0" customWidth="1"/>
  </cols>
  <sheetData>
    <row r="1" ht="12.75">
      <c r="B1" s="1" t="s">
        <v>687</v>
      </c>
    </row>
    <row r="2" ht="12.75">
      <c r="B2" s="1" t="s">
        <v>647</v>
      </c>
    </row>
    <row r="3" ht="12.75">
      <c r="C3" t="s">
        <v>426</v>
      </c>
    </row>
    <row r="4" ht="12.75">
      <c r="B4" s="6" t="s">
        <v>688</v>
      </c>
    </row>
    <row r="5" spans="2:4" ht="13.5" thickBot="1">
      <c r="B5" t="s">
        <v>49</v>
      </c>
      <c r="C5" t="s">
        <v>95</v>
      </c>
      <c r="D5" t="s">
        <v>72</v>
      </c>
    </row>
    <row r="6" spans="1:4" ht="13.5" thickBot="1">
      <c r="A6" s="9">
        <v>1</v>
      </c>
      <c r="B6" s="128" t="s">
        <v>427</v>
      </c>
      <c r="C6" s="186" t="s">
        <v>400</v>
      </c>
      <c r="D6" s="9" t="s">
        <v>641</v>
      </c>
    </row>
    <row r="7" spans="1:4" ht="12.75">
      <c r="A7" s="9">
        <v>2</v>
      </c>
      <c r="B7" s="129" t="s">
        <v>428</v>
      </c>
      <c r="C7" s="187">
        <v>1809</v>
      </c>
      <c r="D7" s="9">
        <v>5624</v>
      </c>
    </row>
    <row r="8" spans="1:4" ht="12.75">
      <c r="A8" s="9">
        <v>3</v>
      </c>
      <c r="B8" s="130" t="s">
        <v>429</v>
      </c>
      <c r="C8" s="43">
        <v>0</v>
      </c>
      <c r="D8" s="9">
        <v>1</v>
      </c>
    </row>
    <row r="9" spans="1:4" ht="12.75">
      <c r="A9" s="9">
        <v>4</v>
      </c>
      <c r="B9" s="130" t="s">
        <v>430</v>
      </c>
      <c r="C9" s="43">
        <v>15</v>
      </c>
      <c r="D9" s="9">
        <v>84</v>
      </c>
    </row>
    <row r="10" spans="1:4" ht="38.25">
      <c r="A10" s="9">
        <v>5</v>
      </c>
      <c r="B10" s="130" t="s">
        <v>431</v>
      </c>
      <c r="C10" s="43">
        <v>0</v>
      </c>
      <c r="D10" s="9"/>
    </row>
    <row r="11" spans="1:4" ht="12.75">
      <c r="A11" s="9">
        <v>6</v>
      </c>
      <c r="B11" s="130" t="s">
        <v>432</v>
      </c>
      <c r="C11" s="43">
        <v>0</v>
      </c>
      <c r="D11" s="9"/>
    </row>
    <row r="12" spans="1:4" ht="25.5">
      <c r="A12" s="9">
        <v>7</v>
      </c>
      <c r="B12" s="131" t="s">
        <v>433</v>
      </c>
      <c r="C12" s="43">
        <v>0</v>
      </c>
      <c r="D12" s="9"/>
    </row>
    <row r="13" spans="1:4" ht="13.5" thickBot="1">
      <c r="A13" s="9">
        <v>8</v>
      </c>
      <c r="B13" s="132" t="s">
        <v>434</v>
      </c>
      <c r="C13" s="188">
        <v>0</v>
      </c>
      <c r="D13" s="9"/>
    </row>
    <row r="14" spans="1:4" ht="12.75">
      <c r="A14" s="9">
        <v>9</v>
      </c>
      <c r="B14" s="133" t="s">
        <v>435</v>
      </c>
      <c r="C14" s="189">
        <f>SUM(C7:C13)</f>
        <v>1824</v>
      </c>
      <c r="D14" s="9">
        <f>SUM(D7:D13)</f>
        <v>5709</v>
      </c>
    </row>
    <row r="15" spans="1:4" ht="12.75">
      <c r="A15" s="40">
        <v>10</v>
      </c>
      <c r="B15" s="45" t="s">
        <v>436</v>
      </c>
      <c r="C15" s="42">
        <v>912</v>
      </c>
      <c r="D15" s="9">
        <v>2854</v>
      </c>
    </row>
    <row r="16" spans="1:3" ht="12.75">
      <c r="A16" s="13"/>
      <c r="B16" s="14"/>
      <c r="C16" s="15"/>
    </row>
    <row r="17" spans="1:3" ht="12.75">
      <c r="A17" s="13"/>
      <c r="B17" s="14"/>
      <c r="C17" s="15"/>
    </row>
    <row r="18" spans="1:3" ht="12.75">
      <c r="A18" s="13"/>
      <c r="B18" s="14"/>
      <c r="C18" s="15"/>
    </row>
    <row r="19" spans="1:7" ht="13.5" thickBot="1">
      <c r="A19" s="72"/>
      <c r="B19" s="134" t="s">
        <v>49</v>
      </c>
      <c r="C19" t="s">
        <v>95</v>
      </c>
      <c r="D19" t="s">
        <v>72</v>
      </c>
      <c r="E19" t="s">
        <v>72</v>
      </c>
      <c r="F19" t="s">
        <v>425</v>
      </c>
      <c r="G19" t="s">
        <v>104</v>
      </c>
    </row>
    <row r="20" spans="1:7" ht="13.5" thickBot="1">
      <c r="A20" s="9">
        <v>11</v>
      </c>
      <c r="B20" s="135" t="s">
        <v>437</v>
      </c>
      <c r="C20" s="136">
        <v>2015</v>
      </c>
      <c r="D20" s="137">
        <v>2016</v>
      </c>
      <c r="E20" s="137">
        <v>2017</v>
      </c>
      <c r="F20" s="137">
        <v>2018</v>
      </c>
      <c r="G20" s="138">
        <v>2019</v>
      </c>
    </row>
    <row r="21" spans="1:7" ht="12.75">
      <c r="A21" s="9"/>
      <c r="B21" s="139"/>
      <c r="C21" s="140"/>
      <c r="D21" s="141"/>
      <c r="E21" s="141"/>
      <c r="F21" s="141"/>
      <c r="G21" s="142"/>
    </row>
    <row r="22" spans="1:7" ht="12.75">
      <c r="A22" s="9">
        <v>12</v>
      </c>
      <c r="B22" s="143" t="s">
        <v>438</v>
      </c>
      <c r="C22" s="144"/>
      <c r="D22" s="23"/>
      <c r="E22" s="23"/>
      <c r="F22" s="23"/>
      <c r="G22" s="145"/>
    </row>
    <row r="23" spans="1:7" ht="12.75">
      <c r="A23" s="9">
        <v>13</v>
      </c>
      <c r="B23" s="143" t="s">
        <v>439</v>
      </c>
      <c r="C23" s="144"/>
      <c r="D23" s="23"/>
      <c r="E23" s="23"/>
      <c r="F23" s="23"/>
      <c r="G23" s="145"/>
    </row>
    <row r="24" spans="1:7" ht="12.75">
      <c r="A24" s="9">
        <v>14</v>
      </c>
      <c r="B24" s="143" t="s">
        <v>440</v>
      </c>
      <c r="C24" s="144"/>
      <c r="D24" s="23"/>
      <c r="E24" s="23"/>
      <c r="F24" s="23"/>
      <c r="G24" s="145"/>
    </row>
    <row r="25" spans="1:7" ht="12.75">
      <c r="A25" s="9">
        <v>15</v>
      </c>
      <c r="B25" s="143" t="s">
        <v>441</v>
      </c>
      <c r="C25" s="144"/>
      <c r="D25" s="23"/>
      <c r="E25" s="23"/>
      <c r="F25" s="23"/>
      <c r="G25" s="145"/>
    </row>
    <row r="26" spans="1:7" ht="25.5">
      <c r="A26" s="9">
        <v>16</v>
      </c>
      <c r="B26" s="143" t="s">
        <v>442</v>
      </c>
      <c r="C26" s="144"/>
      <c r="D26" s="23"/>
      <c r="E26" s="23"/>
      <c r="F26" s="23"/>
      <c r="G26" s="145"/>
    </row>
    <row r="27" spans="1:7" ht="38.25">
      <c r="A27" s="9">
        <v>17</v>
      </c>
      <c r="B27" s="143" t="s">
        <v>443</v>
      </c>
      <c r="C27" s="144"/>
      <c r="D27" s="23"/>
      <c r="E27" s="23"/>
      <c r="F27" s="23"/>
      <c r="G27" s="145"/>
    </row>
    <row r="28" spans="1:7" ht="51.75" thickBot="1">
      <c r="A28" s="9">
        <v>18</v>
      </c>
      <c r="B28" s="146" t="s">
        <v>444</v>
      </c>
      <c r="C28" s="147"/>
      <c r="D28" s="148"/>
      <c r="E28" s="148"/>
      <c r="F28" s="148"/>
      <c r="G28" s="149"/>
    </row>
    <row r="29" spans="1:7" ht="12.75">
      <c r="A29" s="9">
        <v>19</v>
      </c>
      <c r="B29" s="133" t="s">
        <v>53</v>
      </c>
      <c r="C29" s="150">
        <v>0</v>
      </c>
      <c r="D29" s="151"/>
      <c r="E29" s="151"/>
      <c r="F29" s="151"/>
      <c r="G29" s="152"/>
    </row>
    <row r="30" spans="1:7" ht="12.75">
      <c r="A30" s="9">
        <v>20</v>
      </c>
      <c r="B30" s="153" t="s">
        <v>445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</row>
    <row r="31" spans="1:7" ht="12.75">
      <c r="A31" s="9"/>
      <c r="B31" s="45"/>
      <c r="C31" s="10"/>
      <c r="D31" s="10"/>
      <c r="E31" s="10"/>
      <c r="F31" s="10"/>
      <c r="G31" s="10"/>
    </row>
    <row r="32" spans="1:7" ht="25.5">
      <c r="A32" s="9">
        <v>21</v>
      </c>
      <c r="B32" s="153" t="s">
        <v>446</v>
      </c>
      <c r="C32" s="10">
        <v>912</v>
      </c>
      <c r="D32" s="10"/>
      <c r="E32" s="10"/>
      <c r="F32" s="10"/>
      <c r="G32" s="10"/>
    </row>
    <row r="33" ht="12.75">
      <c r="A33" s="9"/>
    </row>
    <row r="34" ht="12.75">
      <c r="A34" s="9"/>
    </row>
    <row r="35" ht="12.75">
      <c r="A35" s="9"/>
    </row>
    <row r="36" spans="1:2" ht="12.75">
      <c r="A36" s="9">
        <v>22</v>
      </c>
      <c r="B36" s="6" t="s">
        <v>447</v>
      </c>
    </row>
    <row r="37" spans="1:6" ht="12.75">
      <c r="A37" s="9"/>
      <c r="B37" t="s">
        <v>49</v>
      </c>
      <c r="C37" t="s">
        <v>95</v>
      </c>
      <c r="D37" t="s">
        <v>72</v>
      </c>
      <c r="E37" t="s">
        <v>73</v>
      </c>
      <c r="F37" t="s">
        <v>425</v>
      </c>
    </row>
    <row r="38" spans="1:6" ht="12.75">
      <c r="A38" s="9">
        <v>23</v>
      </c>
      <c r="B38" s="44" t="s">
        <v>448</v>
      </c>
      <c r="C38" s="9" t="s">
        <v>449</v>
      </c>
      <c r="D38" s="9"/>
      <c r="E38" s="9"/>
      <c r="F38" s="9"/>
    </row>
    <row r="39" spans="1:6" ht="12.75">
      <c r="A39" s="9">
        <v>24</v>
      </c>
      <c r="B39" s="44" t="s">
        <v>450</v>
      </c>
      <c r="C39" s="9"/>
      <c r="D39" s="9"/>
      <c r="E39" s="9"/>
      <c r="F39" s="9"/>
    </row>
    <row r="40" spans="1:6" ht="12.75">
      <c r="A40" s="9">
        <v>25</v>
      </c>
      <c r="B40" s="44" t="s">
        <v>451</v>
      </c>
      <c r="C40" s="9"/>
      <c r="D40" s="9"/>
      <c r="E40" s="9"/>
      <c r="F40" s="9"/>
    </row>
    <row r="41" spans="1:6" ht="12.75">
      <c r="A41" s="9"/>
      <c r="B41" s="190"/>
      <c r="C41" s="40"/>
      <c r="D41" s="40"/>
      <c r="E41" s="40"/>
      <c r="F41" s="40"/>
    </row>
    <row r="42" spans="1:6" ht="13.5" thickBot="1">
      <c r="A42" s="9">
        <v>26</v>
      </c>
      <c r="B42" s="154" t="s">
        <v>53</v>
      </c>
      <c r="C42" s="154"/>
      <c r="D42" s="154"/>
      <c r="E42" s="154"/>
      <c r="F42" s="154"/>
    </row>
    <row r="43" spans="2:6" ht="12.75">
      <c r="B43" s="13"/>
      <c r="C43" s="13"/>
      <c r="D43" s="13"/>
      <c r="E43" s="13"/>
      <c r="F43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Szilvi</cp:lastModifiedBy>
  <cp:lastPrinted>2016-05-06T09:37:26Z</cp:lastPrinted>
  <dcterms:created xsi:type="dcterms:W3CDTF">2006-01-17T11:47:21Z</dcterms:created>
  <dcterms:modified xsi:type="dcterms:W3CDTF">2016-05-28T09:09:40Z</dcterms:modified>
  <cp:category/>
  <cp:version/>
  <cp:contentType/>
  <cp:contentStatus/>
</cp:coreProperties>
</file>