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980" windowHeight="8325" firstSheet="2" activeTab="6"/>
  </bookViews>
  <sheets>
    <sheet name="1. tájékoztató tábla" sheetId="4" r:id="rId1"/>
    <sheet name="2. tájékoztató tábla" sheetId="5" r:id="rId2"/>
    <sheet name="3. tájékoztató tábla" sheetId="6" r:id="rId3"/>
    <sheet name="4. tájékoztató tábla" sheetId="7" r:id="rId4"/>
    <sheet name="5.1. tájékoztató tábla" sheetId="8" r:id="rId5"/>
    <sheet name="5.2. tájékoztató tábla" sheetId="9" r:id="rId6"/>
    <sheet name="6. tájékoztató tábla" sheetId="10" r:id="rId7"/>
    <sheet name="Munka1" sheetId="1" r:id="rId8"/>
    <sheet name="Munka2" sheetId="2" r:id="rId9"/>
    <sheet name="Munka3" sheetId="3" r:id="rId10"/>
  </sheets>
  <externalReferences>
    <externalReference r:id="rId11"/>
  </externalReferences>
  <definedNames>
    <definedName name="_xlnm.Print_Titles" localSheetId="4">'5.1. tájékoztató tábla'!$2:$6</definedName>
  </definedNames>
  <calcPr calcId="125725"/>
</workbook>
</file>

<file path=xl/calcChain.xml><?xml version="1.0" encoding="utf-8"?>
<calcChain xmlns="http://schemas.openxmlformats.org/spreadsheetml/2006/main">
  <c r="C1" i="10"/>
  <c r="K1" i="4"/>
  <c r="I1" i="5"/>
  <c r="B6" i="10"/>
  <c r="C6"/>
  <c r="B11"/>
  <c r="C11"/>
  <c r="A2" i="9"/>
  <c r="C14"/>
  <c r="C18"/>
  <c r="C21" s="1"/>
  <c r="A1" i="8"/>
  <c r="C9"/>
  <c r="D9"/>
  <c r="E9"/>
  <c r="C14"/>
  <c r="D14"/>
  <c r="E14"/>
  <c r="C19"/>
  <c r="D19"/>
  <c r="E19"/>
  <c r="C24"/>
  <c r="D24"/>
  <c r="E24"/>
  <c r="C29"/>
  <c r="D29"/>
  <c r="E29"/>
  <c r="C35"/>
  <c r="D35"/>
  <c r="E35"/>
  <c r="C40"/>
  <c r="D40"/>
  <c r="E40"/>
  <c r="C45"/>
  <c r="D45"/>
  <c r="E45"/>
  <c r="C54"/>
  <c r="D54"/>
  <c r="E54"/>
  <c r="C59"/>
  <c r="D59"/>
  <c r="E59"/>
  <c r="C63"/>
  <c r="D63"/>
  <c r="E63"/>
  <c r="C66"/>
  <c r="D66"/>
  <c r="E66"/>
  <c r="D20" i="7"/>
  <c r="E20"/>
  <c r="C29" i="6"/>
  <c r="D29"/>
  <c r="E2" i="5"/>
  <c r="H2"/>
  <c r="F3"/>
  <c r="G3"/>
  <c r="E5"/>
  <c r="F5"/>
  <c r="G5"/>
  <c r="H5"/>
  <c r="E12"/>
  <c r="F12"/>
  <c r="G12"/>
  <c r="H12"/>
  <c r="E19"/>
  <c r="F19"/>
  <c r="G19"/>
  <c r="H19"/>
  <c r="E2" i="4"/>
  <c r="F3"/>
  <c r="G3"/>
  <c r="H3"/>
  <c r="I3"/>
  <c r="D5"/>
  <c r="E5"/>
  <c r="F5"/>
  <c r="G5"/>
  <c r="H5"/>
  <c r="I5"/>
  <c r="J6"/>
  <c r="J7"/>
  <c r="D8"/>
  <c r="E8"/>
  <c r="F8"/>
  <c r="G8"/>
  <c r="H8"/>
  <c r="I8"/>
  <c r="J8"/>
  <c r="J9"/>
  <c r="J10"/>
  <c r="D11"/>
  <c r="E11"/>
  <c r="F11"/>
  <c r="G11"/>
  <c r="J11" s="1"/>
  <c r="H11"/>
  <c r="I11"/>
  <c r="J12"/>
  <c r="D13"/>
  <c r="D18" s="1"/>
  <c r="E13"/>
  <c r="F13"/>
  <c r="G13"/>
  <c r="H13"/>
  <c r="H18" s="1"/>
  <c r="I13"/>
  <c r="J14"/>
  <c r="D15"/>
  <c r="E15"/>
  <c r="F15"/>
  <c r="G15"/>
  <c r="J15" s="1"/>
  <c r="H15"/>
  <c r="I15"/>
  <c r="J16"/>
  <c r="J17"/>
  <c r="F18"/>
  <c r="J13" l="1"/>
  <c r="I18"/>
  <c r="J5"/>
  <c r="E18"/>
  <c r="E34" i="8"/>
  <c r="E51" s="1"/>
  <c r="E68" s="1"/>
  <c r="C34"/>
  <c r="D34"/>
  <c r="E8"/>
  <c r="C8"/>
  <c r="D8"/>
  <c r="J18" i="4"/>
  <c r="C51" i="8"/>
  <c r="C68" s="1"/>
  <c r="D51"/>
  <c r="D68" s="1"/>
  <c r="G18" i="4"/>
</calcChain>
</file>

<file path=xl/sharedStrings.xml><?xml version="1.0" encoding="utf-8"?>
<sst xmlns="http://schemas.openxmlformats.org/spreadsheetml/2006/main" count="370" uniqueCount="233">
  <si>
    <t xml:space="preserve"> Ezer forintban !</t>
  </si>
  <si>
    <t>Sor-
szám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</si>
  <si>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</si>
  <si>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</si>
  <si>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</si>
  <si>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</si>
  <si>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</si>
  <si>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</si>
  <si>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</si>
  <si>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</si>
  <si>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</si>
  <si>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</si>
  <si>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</si>
  <si>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</si>
  <si>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</si>
  <si>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</si>
  <si>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J=(F+…+I)</t>
  </si>
  <si>
    <t>1.</t>
  </si>
  <si>
    <t>Működési célú
hiteltörlesztés (tőke+kamat)</t>
  </si>
  <si>
    <t>2.</t>
  </si>
  <si>
    <t>............................</t>
  </si>
  <si>
    <t>3.</t>
  </si>
  <si>
    <t>4.</t>
  </si>
  <si>
    <t>Felhalmozási célú
hiteltörlesztés (tőke+kamat)</t>
  </si>
  <si>
    <t>5.</t>
  </si>
  <si>
    <t>óvoda beruházáshoz felvett hosszú hitel</t>
  </si>
  <si>
    <t>6.</t>
  </si>
  <si>
    <t>7.</t>
  </si>
  <si>
    <t>Beruházás feladatonként</t>
  </si>
  <si>
    <t>8.</t>
  </si>
  <si>
    <t>9.</t>
  </si>
  <si>
    <t>Felújítás célonként</t>
  </si>
  <si>
    <t>10.</t>
  </si>
  <si>
    <t>11.</t>
  </si>
  <si>
    <t>Egyéb</t>
  </si>
  <si>
    <t>12.</t>
  </si>
  <si>
    <t>13.</t>
  </si>
  <si>
    <t>14.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</si>
  <si>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</si>
  <si>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</si>
  <si>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</si>
  <si>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</si>
  <si>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</si>
  <si>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>B</t>
  </si>
  <si>
    <t xml:space="preserve">Rövid lejáratú </t>
  </si>
  <si>
    <t>Hosszú lejáratú</t>
  </si>
  <si>
    <t>15.</t>
  </si>
  <si>
    <t>Összesen (1+8)</t>
  </si>
  <si>
    <t>Sor-szám</t>
  </si>
  <si>
    <t>Bevételi jogcím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</si>
  <si>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</si>
  <si>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</si>
  <si>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</si>
  <si>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</si>
  <si>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</si>
  <si>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</si>
  <si>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</si>
  <si>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</si>
  <si>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</si>
  <si>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</si>
  <si>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</si>
  <si>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</si>
  <si>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</si>
  <si>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</si>
  <si>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</si>
  <si>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</si>
  <si>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</si>
  <si>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16.</t>
  </si>
  <si>
    <t>Egyéb kölcsön elengedése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</si>
  <si>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</si>
  <si>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</si>
  <si>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</si>
  <si>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</si>
  <si>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</si>
  <si>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</si>
  <si>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</si>
  <si>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</si>
  <si>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</si>
  <si>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</si>
  <si>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Összesen:</t>
  </si>
  <si>
    <t>A helyi adókból biztosított kedvezményeket, mentességeket, adónemenként kell feltüntetni.</t>
  </si>
  <si>
    <t>Ezer forintban!</t>
  </si>
  <si>
    <t>Támogatott szervezet neve</t>
  </si>
  <si>
    <t>Támogatás célja</t>
  </si>
  <si>
    <t>Tervezett 
(E Ft)</t>
  </si>
  <si>
    <t>Tényleges 
(E Ft)</t>
  </si>
  <si>
    <t>Polgárőrség támogatása</t>
  </si>
  <si>
    <t>működési támogatás</t>
  </si>
  <si>
    <t>Napfény Nyugdíjas Egyesület támogatása</t>
  </si>
  <si>
    <t>Diáksport támogatása</t>
  </si>
  <si>
    <t>Buji Sport Egyesület támogatása</t>
  </si>
  <si>
    <t>Római Katolikus Egyházközség</t>
  </si>
  <si>
    <t>Református Egyházközség</t>
  </si>
  <si>
    <t>Görög Katolikus Egyházközség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</si>
  <si>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</si>
  <si>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</si>
  <si>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</si>
  <si>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</si>
  <si>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</si>
  <si>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</si>
  <si>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</si>
  <si>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</si>
  <si>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</si>
  <si>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</si>
  <si>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</si>
  <si>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</si>
  <si>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</si>
  <si>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</si>
  <si>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</si>
  <si>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</si>
  <si>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</si>
  <si>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</si>
  <si>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</si>
  <si>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</si>
  <si>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</si>
  <si>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</si>
  <si>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</si>
  <si>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</si>
  <si>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</si>
  <si>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</si>
  <si>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</si>
  <si>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</si>
  <si>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</si>
  <si>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</si>
  <si>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</si>
  <si>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</si>
  <si>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</si>
  <si>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</si>
  <si>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</si>
  <si>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</si>
  <si>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</si>
  <si>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</si>
  <si>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</si>
  <si>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</si>
  <si>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</si>
  <si>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</si>
  <si>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</si>
  <si>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</si>
  <si>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</si>
  <si>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</si>
  <si>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</si>
  <si>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</si>
  <si>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</si>
  <si>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</si>
  <si>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</si>
  <si>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</si>
  <si>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</si>
  <si>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</si>
  <si>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</si>
  <si>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</si>
  <si>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</si>
  <si>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</si>
  <si>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</si>
  <si>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</si>
  <si>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</si>
  <si>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</si>
  <si>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</si>
  <si>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</si>
  <si>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</si>
  <si>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</si>
  <si>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</si>
  <si>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</si>
  <si>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</si>
  <si>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</si>
  <si>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</si>
  <si>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</si>
  <si>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</si>
  <si>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</si>
  <si>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</si>
  <si>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</si>
  <si>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</si>
  <si>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</si>
  <si>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</si>
  <si>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</si>
  <si>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</si>
  <si>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</si>
  <si>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</si>
  <si>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</si>
  <si>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</si>
  <si>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</si>
  <si>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</si>
  <si>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</si>
  <si>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</si>
  <si>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</si>
  <si>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</si>
  <si>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</si>
  <si>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</si>
  <si>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</si>
  <si>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</si>
  <si>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</si>
  <si>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</si>
  <si>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</si>
  <si>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</si>
  <si>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</si>
  <si>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</si>
  <si>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</si>
  <si>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</si>
  <si>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</si>
  <si>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</si>
  <si>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</si>
  <si>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</si>
  <si>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</si>
  <si>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</si>
  <si>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</si>
  <si>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</si>
  <si>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</si>
  <si>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</si>
  <si>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</si>
  <si>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</si>
  <si>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</si>
  <si>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</si>
  <si>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</si>
  <si>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</si>
  <si>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</si>
  <si>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</si>
  <si>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</si>
  <si>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</si>
  <si>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</si>
  <si>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</si>
  <si>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</si>
  <si>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</si>
  <si>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</si>
  <si>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</si>
  <si>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</si>
  <si>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</si>
  <si>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</si>
  <si>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PÉNZESZKÖZÖK VÁLTOZÁSÁNAK LEVEZETÉSE</t>
  </si>
  <si>
    <t>Megnevezés</t>
  </si>
  <si>
    <t>Összeg  ( E Ft )</t>
  </si>
  <si>
    <t>Bevételek   ( + )</t>
  </si>
  <si>
    <t>Kiadások    ( -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</si>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</sst>
</file>

<file path=xl/styles.xml><?xml version="1.0" encoding="utf-8"?>
<styleSheet xmlns="http://schemas.openxmlformats.org/spreadsheetml/2006/main">
  <numFmts count="7">
    <numFmt numFmtId="43" formatCode="_-* #,##0.00\ _F_t_-;\-* #,##0.00\ _F_t_-;_-* &quot;-&quot;??\ _F_t_-;_-@_-"/>
    <numFmt numFmtId="164" formatCode="#,###"/>
    <numFmt numFmtId="165" formatCode="#"/>
    <numFmt numFmtId="166" formatCode="#,###__;\-#,###__"/>
    <numFmt numFmtId="167" formatCode="00"/>
    <numFmt numFmtId="168" formatCode="#,###\ _F_t;\-#,###\ _F_t"/>
    <numFmt numFmtId="169" formatCode="#,###__"/>
  </numFmts>
  <fonts count="55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6"/>
      <name val="Times New Roman CE"/>
      <family val="1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36" fillId="0" borderId="0"/>
    <xf numFmtId="0" fontId="9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247">
    <xf numFmtId="0" fontId="0" fillId="0" borderId="0" xfId="0"/>
    <xf numFmtId="164" fontId="9" fillId="0" borderId="0" xfId="42" applyNumberFormat="1" applyFill="1" applyAlignment="1" applyProtection="1">
      <alignment horizontal="center" vertical="center" wrapText="1"/>
      <protection locked="0"/>
    </xf>
    <xf numFmtId="164" fontId="9" fillId="0" borderId="0" xfId="42" applyNumberFormat="1" applyFill="1" applyAlignment="1" applyProtection="1">
      <alignment vertical="center" wrapText="1"/>
      <protection locked="0"/>
    </xf>
    <xf numFmtId="164" fontId="19" fillId="0" borderId="0" xfId="42" applyNumberFormat="1" applyFont="1" applyFill="1" applyAlignment="1" applyProtection="1">
      <alignment horizontal="right" vertical="center"/>
      <protection locked="0"/>
    </xf>
    <xf numFmtId="164" fontId="9" fillId="0" borderId="0" xfId="42" applyNumberFormat="1" applyFill="1" applyAlignment="1">
      <alignment vertical="center" wrapText="1"/>
    </xf>
    <xf numFmtId="164" fontId="21" fillId="0" borderId="12" xfId="42" applyNumberFormat="1" applyFont="1" applyFill="1" applyBorder="1" applyAlignment="1" applyProtection="1">
      <alignment horizontal="centerContinuous" vertical="center"/>
    </xf>
    <xf numFmtId="164" fontId="21" fillId="0" borderId="13" xfId="42" applyNumberFormat="1" applyFont="1" applyFill="1" applyBorder="1" applyAlignment="1" applyProtection="1">
      <alignment horizontal="centerContinuous" vertical="center"/>
    </xf>
    <xf numFmtId="164" fontId="21" fillId="0" borderId="14" xfId="42" applyNumberFormat="1" applyFont="1" applyFill="1" applyBorder="1" applyAlignment="1" applyProtection="1">
      <alignment horizontal="centerContinuous" vertical="center"/>
    </xf>
    <xf numFmtId="164" fontId="22" fillId="0" borderId="0" xfId="42" applyNumberFormat="1" applyFont="1" applyFill="1" applyAlignment="1">
      <alignment vertical="center"/>
    </xf>
    <xf numFmtId="164" fontId="21" fillId="0" borderId="18" xfId="42" applyNumberFormat="1" applyFont="1" applyFill="1" applyBorder="1" applyAlignment="1" applyProtection="1">
      <alignment horizontal="center" vertical="center"/>
    </xf>
    <xf numFmtId="164" fontId="21" fillId="0" borderId="19" xfId="42" applyNumberFormat="1" applyFont="1" applyFill="1" applyBorder="1" applyAlignment="1" applyProtection="1">
      <alignment horizontal="center" vertical="center"/>
    </xf>
    <xf numFmtId="164" fontId="21" fillId="0" borderId="20" xfId="42" applyNumberFormat="1" applyFont="1" applyFill="1" applyBorder="1" applyAlignment="1" applyProtection="1">
      <alignment horizontal="center" vertical="center" wrapText="1"/>
    </xf>
    <xf numFmtId="164" fontId="22" fillId="0" borderId="0" xfId="42" applyNumberFormat="1" applyFont="1" applyFill="1" applyAlignment="1">
      <alignment horizontal="center" vertical="center"/>
    </xf>
    <xf numFmtId="164" fontId="23" fillId="0" borderId="22" xfId="42" applyNumberFormat="1" applyFont="1" applyFill="1" applyBorder="1" applyAlignment="1" applyProtection="1">
      <alignment horizontal="center" vertical="center" wrapText="1"/>
    </xf>
    <xf numFmtId="164" fontId="23" fillId="0" borderId="23" xfId="42" applyNumberFormat="1" applyFont="1" applyFill="1" applyBorder="1" applyAlignment="1" applyProtection="1">
      <alignment horizontal="center" vertical="center" wrapText="1"/>
    </xf>
    <xf numFmtId="164" fontId="23" fillId="0" borderId="24" xfId="42" applyNumberFormat="1" applyFont="1" applyFill="1" applyBorder="1" applyAlignment="1" applyProtection="1">
      <alignment horizontal="center" vertical="center" wrapText="1"/>
    </xf>
    <xf numFmtId="164" fontId="23" fillId="0" borderId="25" xfId="42" applyNumberFormat="1" applyFont="1" applyFill="1" applyBorder="1" applyAlignment="1" applyProtection="1">
      <alignment horizontal="center" vertical="center" wrapText="1"/>
    </xf>
    <xf numFmtId="164" fontId="23" fillId="0" borderId="0" xfId="42" applyNumberFormat="1" applyFont="1" applyFill="1" applyAlignment="1">
      <alignment horizontal="center" vertical="center" wrapText="1"/>
    </xf>
    <xf numFmtId="164" fontId="23" fillId="0" borderId="26" xfId="42" applyNumberFormat="1" applyFont="1" applyFill="1" applyBorder="1" applyAlignment="1" applyProtection="1">
      <alignment horizontal="right" vertical="center" wrapText="1" indent="1"/>
    </xf>
    <xf numFmtId="164" fontId="24" fillId="0" borderId="27" xfId="42" applyNumberFormat="1" applyFont="1" applyFill="1" applyBorder="1" applyAlignment="1" applyProtection="1">
      <alignment horizontal="left" vertical="center" wrapText="1" indent="1"/>
    </xf>
    <xf numFmtId="1" fontId="25" fillId="18" borderId="27" xfId="42" applyNumberFormat="1" applyFont="1" applyFill="1" applyBorder="1" applyAlignment="1" applyProtection="1">
      <alignment horizontal="center" vertical="center" wrapText="1"/>
    </xf>
    <xf numFmtId="164" fontId="24" fillId="0" borderId="27" xfId="42" applyNumberFormat="1" applyFont="1" applyFill="1" applyBorder="1" applyAlignment="1" applyProtection="1">
      <alignment vertical="center" wrapText="1"/>
    </xf>
    <xf numFmtId="164" fontId="24" fillId="0" borderId="12" xfId="42" applyNumberFormat="1" applyFont="1" applyFill="1" applyBorder="1" applyAlignment="1" applyProtection="1">
      <alignment vertical="center" wrapText="1"/>
    </xf>
    <xf numFmtId="164" fontId="24" fillId="0" borderId="28" xfId="42" applyNumberFormat="1" applyFont="1" applyFill="1" applyBorder="1" applyAlignment="1" applyProtection="1">
      <alignment vertical="center" wrapText="1"/>
    </xf>
    <xf numFmtId="164" fontId="23" fillId="0" borderId="29" xfId="42" applyNumberFormat="1" applyFont="1" applyFill="1" applyBorder="1" applyAlignment="1" applyProtection="1">
      <alignment horizontal="right" vertical="center" wrapText="1" indent="1"/>
    </xf>
    <xf numFmtId="164" fontId="26" fillId="0" borderId="30" xfId="42" applyNumberFormat="1" applyFont="1" applyFill="1" applyBorder="1" applyAlignment="1" applyProtection="1">
      <alignment horizontal="left" vertical="center" wrapText="1" indent="1"/>
      <protection locked="0"/>
    </xf>
    <xf numFmtId="1" fontId="27" fillId="0" borderId="30" xfId="42" applyNumberFormat="1" applyFont="1" applyFill="1" applyBorder="1" applyAlignment="1" applyProtection="1">
      <alignment horizontal="center" vertical="center" wrapText="1"/>
      <protection locked="0"/>
    </xf>
    <xf numFmtId="164" fontId="26" fillId="0" borderId="30" xfId="42" applyNumberFormat="1" applyFont="1" applyFill="1" applyBorder="1" applyAlignment="1" applyProtection="1">
      <alignment vertical="center" wrapText="1"/>
      <protection locked="0"/>
    </xf>
    <xf numFmtId="164" fontId="26" fillId="0" borderId="31" xfId="42" applyNumberFormat="1" applyFont="1" applyFill="1" applyBorder="1" applyAlignment="1" applyProtection="1">
      <alignment vertical="center" wrapText="1"/>
      <protection locked="0"/>
    </xf>
    <xf numFmtId="164" fontId="26" fillId="0" borderId="32" xfId="42" applyNumberFormat="1" applyFont="1" applyFill="1" applyBorder="1" applyAlignment="1" applyProtection="1">
      <alignment vertical="center" wrapText="1"/>
    </xf>
    <xf numFmtId="164" fontId="24" fillId="0" borderId="30" xfId="42" applyNumberFormat="1" applyFont="1" applyFill="1" applyBorder="1" applyAlignment="1" applyProtection="1">
      <alignment horizontal="left" vertical="center" wrapText="1" indent="1"/>
    </xf>
    <xf numFmtId="1" fontId="25" fillId="18" borderId="30" xfId="42" applyNumberFormat="1" applyFont="1" applyFill="1" applyBorder="1" applyAlignment="1" applyProtection="1">
      <alignment horizontal="center" vertical="center" wrapText="1"/>
    </xf>
    <xf numFmtId="164" fontId="24" fillId="0" borderId="30" xfId="42" applyNumberFormat="1" applyFont="1" applyFill="1" applyBorder="1" applyAlignment="1" applyProtection="1">
      <alignment vertical="center" wrapText="1"/>
    </xf>
    <xf numFmtId="164" fontId="24" fillId="0" borderId="31" xfId="42" applyNumberFormat="1" applyFont="1" applyFill="1" applyBorder="1" applyAlignment="1" applyProtection="1">
      <alignment vertical="center" wrapText="1"/>
    </xf>
    <xf numFmtId="164" fontId="24" fillId="0" borderId="32" xfId="42" applyNumberFormat="1" applyFont="1" applyFill="1" applyBorder="1" applyAlignment="1" applyProtection="1">
      <alignment vertical="center" wrapText="1"/>
    </xf>
    <xf numFmtId="164" fontId="23" fillId="0" borderId="30" xfId="42" applyNumberFormat="1" applyFont="1" applyFill="1" applyBorder="1" applyAlignment="1" applyProtection="1">
      <alignment horizontal="left" vertical="center" wrapText="1" indent="1"/>
    </xf>
    <xf numFmtId="164" fontId="23" fillId="0" borderId="33" xfId="42" applyNumberFormat="1" applyFont="1" applyFill="1" applyBorder="1" applyAlignment="1" applyProtection="1">
      <alignment horizontal="right" vertical="center" wrapText="1" indent="1"/>
    </xf>
    <xf numFmtId="164" fontId="24" fillId="0" borderId="34" xfId="42" applyNumberFormat="1" applyFont="1" applyFill="1" applyBorder="1" applyAlignment="1" applyProtection="1">
      <alignment horizontal="left" vertical="center" wrapText="1" indent="1"/>
    </xf>
    <xf numFmtId="1" fontId="25" fillId="18" borderId="35" xfId="42" applyNumberFormat="1" applyFont="1" applyFill="1" applyBorder="1" applyAlignment="1" applyProtection="1">
      <alignment horizontal="center" vertical="center" wrapText="1"/>
    </xf>
    <xf numFmtId="164" fontId="24" fillId="0" borderId="34" xfId="42" applyNumberFormat="1" applyFont="1" applyFill="1" applyBorder="1" applyAlignment="1" applyProtection="1">
      <alignment vertical="center" wrapText="1"/>
    </xf>
    <xf numFmtId="164" fontId="24" fillId="0" borderId="36" xfId="42" applyNumberFormat="1" applyFont="1" applyFill="1" applyBorder="1" applyAlignment="1" applyProtection="1">
      <alignment vertical="center" wrapText="1"/>
    </xf>
    <xf numFmtId="1" fontId="27" fillId="0" borderId="36" xfId="42" applyNumberFormat="1" applyFont="1" applyFill="1" applyBorder="1" applyAlignment="1" applyProtection="1">
      <alignment horizontal="center" vertical="center" wrapText="1"/>
      <protection locked="0"/>
    </xf>
    <xf numFmtId="164" fontId="26" fillId="0" borderId="34" xfId="42" applyNumberFormat="1" applyFont="1" applyFill="1" applyBorder="1" applyAlignment="1" applyProtection="1">
      <alignment vertical="center" wrapText="1"/>
      <protection locked="0"/>
    </xf>
    <xf numFmtId="164" fontId="26" fillId="0" borderId="36" xfId="42" applyNumberFormat="1" applyFont="1" applyFill="1" applyBorder="1" applyAlignment="1" applyProtection="1">
      <alignment vertical="center" wrapText="1"/>
      <protection locked="0"/>
    </xf>
    <xf numFmtId="164" fontId="23" fillId="0" borderId="37" xfId="42" applyNumberFormat="1" applyFont="1" applyFill="1" applyBorder="1" applyAlignment="1" applyProtection="1">
      <alignment horizontal="right" vertical="center" wrapText="1" indent="1"/>
    </xf>
    <xf numFmtId="164" fontId="23" fillId="0" borderId="23" xfId="42" applyNumberFormat="1" applyFont="1" applyFill="1" applyBorder="1" applyAlignment="1" applyProtection="1">
      <alignment horizontal="left" vertical="center" wrapText="1" indent="1"/>
    </xf>
    <xf numFmtId="1" fontId="26" fillId="18" borderId="24" xfId="42" applyNumberFormat="1" applyFont="1" applyFill="1" applyBorder="1" applyAlignment="1" applyProtection="1">
      <alignment vertical="center" wrapText="1"/>
    </xf>
    <xf numFmtId="164" fontId="24" fillId="0" borderId="23" xfId="42" applyNumberFormat="1" applyFont="1" applyFill="1" applyBorder="1" applyAlignment="1" applyProtection="1">
      <alignment vertical="center" wrapText="1"/>
    </xf>
    <xf numFmtId="164" fontId="24" fillId="0" borderId="24" xfId="42" applyNumberFormat="1" applyFont="1" applyFill="1" applyBorder="1" applyAlignment="1" applyProtection="1">
      <alignment vertical="center" wrapText="1"/>
    </xf>
    <xf numFmtId="164" fontId="24" fillId="0" borderId="38" xfId="42" applyNumberFormat="1" applyFont="1" applyFill="1" applyBorder="1" applyAlignment="1" applyProtection="1">
      <alignment vertical="center" wrapText="1"/>
    </xf>
    <xf numFmtId="164" fontId="9" fillId="0" borderId="0" xfId="42" applyNumberFormat="1" applyFill="1" applyAlignment="1">
      <alignment horizontal="center" vertical="center" wrapText="1"/>
    </xf>
    <xf numFmtId="164" fontId="28" fillId="0" borderId="0" xfId="42" applyNumberFormat="1" applyFont="1" applyFill="1" applyAlignment="1">
      <alignment horizontal="center" vertical="center" wrapText="1"/>
    </xf>
    <xf numFmtId="164" fontId="28" fillId="0" borderId="0" xfId="42" applyNumberFormat="1" applyFont="1" applyFill="1" applyAlignment="1">
      <alignment vertical="center" wrapText="1"/>
    </xf>
    <xf numFmtId="164" fontId="19" fillId="0" borderId="0" xfId="42" applyNumberFormat="1" applyFont="1" applyFill="1" applyAlignment="1">
      <alignment horizontal="right" vertical="center"/>
    </xf>
    <xf numFmtId="164" fontId="21" fillId="0" borderId="19" xfId="42" applyNumberFormat="1" applyFont="1" applyFill="1" applyBorder="1" applyAlignment="1">
      <alignment horizontal="center" vertical="center"/>
    </xf>
    <xf numFmtId="164" fontId="21" fillId="0" borderId="43" xfId="42" applyNumberFormat="1" applyFont="1" applyFill="1" applyBorder="1" applyAlignment="1">
      <alignment horizontal="center" vertical="center"/>
    </xf>
    <xf numFmtId="164" fontId="21" fillId="0" borderId="22" xfId="42" applyNumberFormat="1" applyFont="1" applyFill="1" applyBorder="1" applyAlignment="1">
      <alignment horizontal="center" vertical="center" wrapText="1"/>
    </xf>
    <xf numFmtId="164" fontId="21" fillId="0" borderId="38" xfId="42" applyNumberFormat="1" applyFont="1" applyFill="1" applyBorder="1" applyAlignment="1">
      <alignment horizontal="center" vertical="center" wrapText="1"/>
    </xf>
    <xf numFmtId="164" fontId="21" fillId="0" borderId="24" xfId="42" applyNumberFormat="1" applyFont="1" applyFill="1" applyBorder="1" applyAlignment="1">
      <alignment horizontal="center" vertical="center" wrapText="1"/>
    </xf>
    <xf numFmtId="164" fontId="21" fillId="0" borderId="45" xfId="42" applyNumberFormat="1" applyFont="1" applyFill="1" applyBorder="1" applyAlignment="1">
      <alignment horizontal="center" vertical="center" wrapText="1"/>
    </xf>
    <xf numFmtId="164" fontId="22" fillId="0" borderId="0" xfId="42" applyNumberFormat="1" applyFont="1" applyFill="1" applyAlignment="1">
      <alignment horizontal="center" vertical="center" wrapText="1"/>
    </xf>
    <xf numFmtId="164" fontId="23" fillId="0" borderId="37" xfId="42" applyNumberFormat="1" applyFont="1" applyFill="1" applyBorder="1" applyAlignment="1">
      <alignment horizontal="right" vertical="center" wrapText="1" indent="1"/>
    </xf>
    <xf numFmtId="164" fontId="23" fillId="0" borderId="38" xfId="42" applyNumberFormat="1" applyFont="1" applyFill="1" applyBorder="1" applyAlignment="1">
      <alignment horizontal="left" vertical="center" wrapText="1" indent="1"/>
    </xf>
    <xf numFmtId="164" fontId="27" fillId="18" borderId="38" xfId="42" applyNumberFormat="1" applyFont="1" applyFill="1" applyBorder="1" applyAlignment="1">
      <alignment horizontal="left" vertical="center" wrapText="1" indent="2"/>
    </xf>
    <xf numFmtId="164" fontId="27" fillId="18" borderId="46" xfId="42" applyNumberFormat="1" applyFont="1" applyFill="1" applyBorder="1" applyAlignment="1">
      <alignment horizontal="left" vertical="center" wrapText="1" indent="2"/>
    </xf>
    <xf numFmtId="164" fontId="23" fillId="0" borderId="37" xfId="42" applyNumberFormat="1" applyFont="1" applyFill="1" applyBorder="1" applyAlignment="1">
      <alignment vertical="center" wrapText="1"/>
    </xf>
    <xf numFmtId="164" fontId="23" fillId="0" borderId="23" xfId="42" applyNumberFormat="1" applyFont="1" applyFill="1" applyBorder="1" applyAlignment="1">
      <alignment vertical="center" wrapText="1"/>
    </xf>
    <xf numFmtId="164" fontId="23" fillId="0" borderId="45" xfId="42" applyNumberFormat="1" applyFont="1" applyFill="1" applyBorder="1" applyAlignment="1">
      <alignment vertical="center" wrapText="1"/>
    </xf>
    <xf numFmtId="164" fontId="23" fillId="0" borderId="29" xfId="42" applyNumberFormat="1" applyFont="1" applyFill="1" applyBorder="1" applyAlignment="1">
      <alignment horizontal="right" vertical="center" wrapText="1" indent="1"/>
    </xf>
    <xf numFmtId="164" fontId="26" fillId="0" borderId="32" xfId="42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32" xfId="42" applyNumberFormat="1" applyFont="1" applyFill="1" applyBorder="1" applyAlignment="1" applyProtection="1">
      <alignment horizontal="right" vertical="center" wrapText="1" indent="2"/>
      <protection locked="0"/>
    </xf>
    <xf numFmtId="165" fontId="27" fillId="0" borderId="30" xfId="42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9" xfId="42" applyNumberFormat="1" applyFont="1" applyFill="1" applyBorder="1" applyAlignment="1" applyProtection="1">
      <alignment vertical="center" wrapText="1"/>
      <protection locked="0"/>
    </xf>
    <xf numFmtId="164" fontId="26" fillId="0" borderId="47" xfId="42" applyNumberFormat="1" applyFont="1" applyFill="1" applyBorder="1" applyAlignment="1" applyProtection="1">
      <alignment vertical="center" wrapText="1"/>
      <protection locked="0"/>
    </xf>
    <xf numFmtId="164" fontId="27" fillId="18" borderId="38" xfId="42" applyNumberFormat="1" applyFont="1" applyFill="1" applyBorder="1" applyAlignment="1">
      <alignment horizontal="right" vertical="center" wrapText="1" indent="2"/>
    </xf>
    <xf numFmtId="164" fontId="27" fillId="18" borderId="46" xfId="42" applyNumberFormat="1" applyFont="1" applyFill="1" applyBorder="1" applyAlignment="1">
      <alignment horizontal="right" vertical="center" wrapText="1" indent="2"/>
    </xf>
    <xf numFmtId="0" fontId="21" fillId="0" borderId="37" xfId="42" applyFont="1" applyFill="1" applyBorder="1" applyAlignment="1">
      <alignment horizontal="center" vertical="center" wrapText="1"/>
    </xf>
    <xf numFmtId="0" fontId="21" fillId="0" borderId="23" xfId="42" applyFont="1" applyFill="1" applyBorder="1" applyAlignment="1">
      <alignment horizontal="center" vertical="center" wrapText="1"/>
    </xf>
    <xf numFmtId="0" fontId="21" fillId="0" borderId="45" xfId="42" applyFont="1" applyFill="1" applyBorder="1" applyAlignment="1">
      <alignment horizontal="center" vertical="center" wrapText="1"/>
    </xf>
    <xf numFmtId="0" fontId="30" fillId="0" borderId="0" xfId="42" applyFont="1" applyFill="1" applyAlignment="1">
      <alignment horizontal="center" vertical="center" wrapText="1"/>
    </xf>
    <xf numFmtId="0" fontId="31" fillId="0" borderId="37" xfId="42" applyFont="1" applyFill="1" applyBorder="1" applyAlignment="1">
      <alignment horizontal="center" vertical="center" wrapText="1"/>
    </xf>
    <xf numFmtId="0" fontId="31" fillId="0" borderId="23" xfId="42" applyFont="1" applyFill="1" applyBorder="1" applyAlignment="1">
      <alignment horizontal="center" vertical="center" wrapText="1"/>
    </xf>
    <xf numFmtId="0" fontId="31" fillId="0" borderId="45" xfId="42" applyFont="1" applyFill="1" applyBorder="1" applyAlignment="1">
      <alignment horizontal="center" vertical="center" wrapText="1"/>
    </xf>
    <xf numFmtId="0" fontId="29" fillId="0" borderId="48" xfId="42" applyFont="1" applyFill="1" applyBorder="1" applyAlignment="1" applyProtection="1">
      <alignment horizontal="right" vertical="center" wrapText="1" indent="1"/>
    </xf>
    <xf numFmtId="0" fontId="32" fillId="0" borderId="49" xfId="42" applyFont="1" applyFill="1" applyBorder="1" applyAlignment="1" applyProtection="1">
      <alignment horizontal="left" vertical="center" wrapText="1" indent="1"/>
      <protection locked="0"/>
    </xf>
    <xf numFmtId="164" fontId="29" fillId="0" borderId="50" xfId="42" applyNumberFormat="1" applyFont="1" applyFill="1" applyBorder="1" applyAlignment="1" applyProtection="1">
      <alignment horizontal="right" vertical="center" wrapText="1" indent="2"/>
      <protection locked="0"/>
    </xf>
    <xf numFmtId="164" fontId="29" fillId="0" borderId="51" xfId="42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0" xfId="42" applyFill="1" applyAlignment="1">
      <alignment vertical="center" wrapText="1"/>
    </xf>
    <xf numFmtId="0" fontId="29" fillId="0" borderId="29" xfId="42" applyFont="1" applyFill="1" applyBorder="1" applyAlignment="1" applyProtection="1">
      <alignment horizontal="right" vertical="center" wrapText="1" indent="1"/>
    </xf>
    <xf numFmtId="0" fontId="32" fillId="0" borderId="52" xfId="42" applyFont="1" applyFill="1" applyBorder="1" applyAlignment="1" applyProtection="1">
      <alignment horizontal="left" vertical="center" wrapText="1" indent="1"/>
      <protection locked="0"/>
    </xf>
    <xf numFmtId="164" fontId="29" fillId="0" borderId="30" xfId="42" applyNumberFormat="1" applyFont="1" applyFill="1" applyBorder="1" applyAlignment="1" applyProtection="1">
      <alignment horizontal="right" vertical="center" wrapText="1" indent="2"/>
      <protection locked="0"/>
    </xf>
    <xf numFmtId="164" fontId="29" fillId="0" borderId="47" xfId="42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29" xfId="42" applyFont="1" applyFill="1" applyBorder="1" applyAlignment="1">
      <alignment horizontal="right" vertical="center" wrapText="1" indent="1"/>
    </xf>
    <xf numFmtId="0" fontId="32" fillId="0" borderId="52" xfId="42" applyFont="1" applyFill="1" applyBorder="1" applyAlignment="1" applyProtection="1">
      <alignment horizontal="left" vertical="center" wrapText="1" indent="8"/>
      <protection locked="0"/>
    </xf>
    <xf numFmtId="0" fontId="29" fillId="0" borderId="30" xfId="42" applyFont="1" applyFill="1" applyBorder="1" applyAlignment="1" applyProtection="1">
      <alignment vertical="center" wrapText="1"/>
      <protection locked="0"/>
    </xf>
    <xf numFmtId="0" fontId="29" fillId="0" borderId="53" xfId="42" applyFont="1" applyFill="1" applyBorder="1" applyAlignment="1">
      <alignment horizontal="right" vertical="center" wrapText="1" indent="1"/>
    </xf>
    <xf numFmtId="0" fontId="29" fillId="0" borderId="43" xfId="42" applyFont="1" applyFill="1" applyBorder="1" applyAlignment="1" applyProtection="1">
      <alignment vertical="center" wrapText="1"/>
      <protection locked="0"/>
    </xf>
    <xf numFmtId="164" fontId="29" fillId="0" borderId="43" xfId="42" applyNumberFormat="1" applyFont="1" applyFill="1" applyBorder="1" applyAlignment="1" applyProtection="1">
      <alignment horizontal="right" vertical="center" wrapText="1" indent="2"/>
      <protection locked="0"/>
    </xf>
    <xf numFmtId="164" fontId="29" fillId="0" borderId="20" xfId="42" applyNumberFormat="1" applyFont="1" applyFill="1" applyBorder="1" applyAlignment="1" applyProtection="1">
      <alignment horizontal="right" vertical="center" wrapText="1" indent="2"/>
      <protection locked="0"/>
    </xf>
    <xf numFmtId="0" fontId="24" fillId="0" borderId="37" xfId="42" applyFont="1" applyFill="1" applyBorder="1" applyAlignment="1">
      <alignment horizontal="right" vertical="center" wrapText="1" indent="1"/>
    </xf>
    <xf numFmtId="0" fontId="24" fillId="0" borderId="23" xfId="42" applyFont="1" applyFill="1" applyBorder="1" applyAlignment="1">
      <alignment vertical="center" wrapText="1"/>
    </xf>
    <xf numFmtId="164" fontId="24" fillId="0" borderId="23" xfId="42" applyNumberFormat="1" applyFont="1" applyFill="1" applyBorder="1" applyAlignment="1">
      <alignment horizontal="right" vertical="center" wrapText="1" indent="2"/>
    </xf>
    <xf numFmtId="164" fontId="24" fillId="0" borderId="45" xfId="42" applyNumberFormat="1" applyFont="1" applyFill="1" applyBorder="1" applyAlignment="1">
      <alignment horizontal="right" vertical="center" wrapText="1" indent="2"/>
    </xf>
    <xf numFmtId="0" fontId="9" fillId="0" borderId="0" xfId="42" applyFill="1" applyAlignment="1">
      <alignment horizontal="right" vertical="center" wrapText="1"/>
    </xf>
    <xf numFmtId="0" fontId="9" fillId="0" borderId="0" xfId="42" applyFill="1" applyAlignment="1">
      <alignment horizontal="center" vertical="center" wrapText="1"/>
    </xf>
    <xf numFmtId="0" fontId="33" fillId="0" borderId="0" xfId="42" applyFont="1" applyFill="1"/>
    <xf numFmtId="0" fontId="34" fillId="0" borderId="0" xfId="42" applyFont="1" applyFill="1" applyAlignment="1">
      <alignment horizontal="right"/>
    </xf>
    <xf numFmtId="0" fontId="35" fillId="0" borderId="37" xfId="42" applyFont="1" applyFill="1" applyBorder="1" applyAlignment="1">
      <alignment horizontal="center" vertical="center" wrapText="1"/>
    </xf>
    <xf numFmtId="0" fontId="35" fillId="0" borderId="23" xfId="42" applyFont="1" applyFill="1" applyBorder="1" applyAlignment="1">
      <alignment horizontal="center" vertical="center"/>
    </xf>
    <xf numFmtId="0" fontId="35" fillId="0" borderId="24" xfId="42" applyFont="1" applyFill="1" applyBorder="1" applyAlignment="1">
      <alignment horizontal="center" vertical="center" wrapText="1"/>
    </xf>
    <xf numFmtId="0" fontId="35" fillId="0" borderId="45" xfId="42" applyFont="1" applyFill="1" applyBorder="1" applyAlignment="1">
      <alignment horizontal="center" vertical="center" wrapText="1"/>
    </xf>
    <xf numFmtId="0" fontId="33" fillId="0" borderId="48" xfId="42" applyFont="1" applyFill="1" applyBorder="1" applyAlignment="1">
      <alignment horizontal="right" vertical="center" indent="1"/>
    </xf>
    <xf numFmtId="0" fontId="33" fillId="0" borderId="50" xfId="42" applyFont="1" applyBorder="1" applyProtection="1">
      <protection locked="0"/>
    </xf>
    <xf numFmtId="0" fontId="33" fillId="0" borderId="50" xfId="42" applyFont="1" applyFill="1" applyBorder="1" applyAlignment="1" applyProtection="1">
      <alignment horizontal="left" vertical="center" indent="1"/>
      <protection locked="0"/>
    </xf>
    <xf numFmtId="3" fontId="33" fillId="0" borderId="50" xfId="42" applyNumberFormat="1" applyFont="1" applyBorder="1" applyProtection="1">
      <protection locked="0"/>
    </xf>
    <xf numFmtId="3" fontId="33" fillId="0" borderId="51" xfId="42" applyNumberFormat="1" applyFont="1" applyBorder="1" applyProtection="1">
      <protection locked="0"/>
    </xf>
    <xf numFmtId="0" fontId="33" fillId="0" borderId="29" xfId="42" applyFont="1" applyFill="1" applyBorder="1" applyAlignment="1">
      <alignment horizontal="right" vertical="center" indent="1"/>
    </xf>
    <xf numFmtId="0" fontId="33" fillId="0" borderId="30" xfId="42" applyFont="1" applyBorder="1" applyProtection="1">
      <protection locked="0"/>
    </xf>
    <xf numFmtId="0" fontId="33" fillId="0" borderId="30" xfId="42" applyFont="1" applyFill="1" applyBorder="1" applyAlignment="1" applyProtection="1">
      <alignment horizontal="left" vertical="center" indent="1"/>
      <protection locked="0"/>
    </xf>
    <xf numFmtId="3" fontId="33" fillId="0" borderId="30" xfId="42" applyNumberFormat="1" applyFont="1" applyBorder="1" applyProtection="1">
      <protection locked="0"/>
    </xf>
    <xf numFmtId="3" fontId="33" fillId="0" borderId="47" xfId="42" applyNumberFormat="1" applyFont="1" applyBorder="1" applyProtection="1">
      <protection locked="0"/>
    </xf>
    <xf numFmtId="3" fontId="33" fillId="0" borderId="31" xfId="42" applyNumberFormat="1" applyFont="1" applyFill="1" applyBorder="1" applyAlignment="1" applyProtection="1">
      <alignment horizontal="right" vertical="center"/>
      <protection locked="0"/>
    </xf>
    <xf numFmtId="3" fontId="33" fillId="0" borderId="47" xfId="42" applyNumberFormat="1" applyFont="1" applyFill="1" applyBorder="1" applyAlignment="1" applyProtection="1">
      <alignment horizontal="right" vertical="center"/>
      <protection locked="0"/>
    </xf>
    <xf numFmtId="0" fontId="33" fillId="0" borderId="23" xfId="42" applyFont="1" applyFill="1" applyBorder="1" applyAlignment="1">
      <alignment vertical="center"/>
    </xf>
    <xf numFmtId="164" fontId="35" fillId="0" borderId="23" xfId="42" applyNumberFormat="1" applyFont="1" applyFill="1" applyBorder="1" applyAlignment="1">
      <alignment vertical="center" wrapText="1"/>
    </xf>
    <xf numFmtId="164" fontId="35" fillId="0" borderId="45" xfId="42" applyNumberFormat="1" applyFont="1" applyFill="1" applyBorder="1" applyAlignment="1">
      <alignment vertical="center" wrapText="1"/>
    </xf>
    <xf numFmtId="0" fontId="36" fillId="0" borderId="0" xfId="41" applyFill="1" applyProtection="1"/>
    <xf numFmtId="0" fontId="38" fillId="0" borderId="0" xfId="41" applyFont="1" applyFill="1" applyProtection="1"/>
    <xf numFmtId="0" fontId="42" fillId="0" borderId="53" xfId="41" applyFont="1" applyFill="1" applyBorder="1" applyAlignment="1" applyProtection="1">
      <alignment horizontal="center" vertical="center" wrapText="1"/>
    </xf>
    <xf numFmtId="0" fontId="42" fillId="0" borderId="43" xfId="41" applyFont="1" applyFill="1" applyBorder="1" applyAlignment="1" applyProtection="1">
      <alignment horizontal="center" vertical="center" wrapText="1"/>
    </xf>
    <xf numFmtId="0" fontId="42" fillId="0" borderId="20" xfId="41" applyFont="1" applyFill="1" applyBorder="1" applyAlignment="1" applyProtection="1">
      <alignment horizontal="center" vertical="center" wrapText="1"/>
    </xf>
    <xf numFmtId="0" fontId="36" fillId="0" borderId="0" xfId="41" applyFill="1" applyAlignment="1" applyProtection="1">
      <alignment horizontal="center" vertical="center"/>
    </xf>
    <xf numFmtId="0" fontId="43" fillId="0" borderId="26" xfId="41" applyFont="1" applyFill="1" applyBorder="1" applyAlignment="1" applyProtection="1">
      <alignment vertical="center" wrapText="1"/>
    </xf>
    <xf numFmtId="167" fontId="26" fillId="0" borderId="27" xfId="40" applyNumberFormat="1" applyFont="1" applyFill="1" applyBorder="1" applyAlignment="1" applyProtection="1">
      <alignment horizontal="center" vertical="center"/>
    </xf>
    <xf numFmtId="166" fontId="44" fillId="0" borderId="27" xfId="41" applyNumberFormat="1" applyFont="1" applyFill="1" applyBorder="1" applyAlignment="1" applyProtection="1">
      <alignment horizontal="right" vertical="center" wrapText="1"/>
      <protection locked="0"/>
    </xf>
    <xf numFmtId="166" fontId="44" fillId="0" borderId="56" xfId="41" applyNumberFormat="1" applyFont="1" applyFill="1" applyBorder="1" applyAlignment="1" applyProtection="1">
      <alignment horizontal="right" vertical="center" wrapText="1"/>
      <protection locked="0"/>
    </xf>
    <xf numFmtId="0" fontId="36" fillId="0" borderId="0" xfId="41" applyFill="1" applyAlignment="1" applyProtection="1">
      <alignment vertical="center"/>
    </xf>
    <xf numFmtId="0" fontId="43" fillId="0" borderId="29" xfId="41" applyFont="1" applyFill="1" applyBorder="1" applyAlignment="1" applyProtection="1">
      <alignment vertical="center" wrapText="1"/>
    </xf>
    <xf numFmtId="167" fontId="26" fillId="0" borderId="30" xfId="40" applyNumberFormat="1" applyFont="1" applyFill="1" applyBorder="1" applyAlignment="1" applyProtection="1">
      <alignment horizontal="center" vertical="center"/>
    </xf>
    <xf numFmtId="166" fontId="44" fillId="0" borderId="30" xfId="41" applyNumberFormat="1" applyFont="1" applyFill="1" applyBorder="1" applyAlignment="1" applyProtection="1">
      <alignment horizontal="right" vertical="center" wrapText="1"/>
    </xf>
    <xf numFmtId="166" fontId="44" fillId="0" borderId="47" xfId="41" applyNumberFormat="1" applyFont="1" applyFill="1" applyBorder="1" applyAlignment="1" applyProtection="1">
      <alignment horizontal="right" vertical="center" wrapText="1"/>
    </xf>
    <xf numFmtId="0" fontId="45" fillId="0" borderId="29" xfId="41" applyFont="1" applyFill="1" applyBorder="1" applyAlignment="1" applyProtection="1">
      <alignment horizontal="left" vertical="center" wrapText="1" indent="1"/>
    </xf>
    <xf numFmtId="166" fontId="46" fillId="0" borderId="30" xfId="41" applyNumberFormat="1" applyFont="1" applyFill="1" applyBorder="1" applyAlignment="1" applyProtection="1">
      <alignment horizontal="right" vertical="center" wrapText="1"/>
      <protection locked="0"/>
    </xf>
    <xf numFmtId="166" fontId="46" fillId="0" borderId="47" xfId="41" applyNumberFormat="1" applyFont="1" applyFill="1" applyBorder="1" applyAlignment="1" applyProtection="1">
      <alignment horizontal="right" vertical="center" wrapText="1"/>
      <protection locked="0"/>
    </xf>
    <xf numFmtId="166" fontId="32" fillId="0" borderId="30" xfId="41" applyNumberFormat="1" applyFont="1" applyFill="1" applyBorder="1" applyAlignment="1" applyProtection="1">
      <alignment horizontal="right" vertical="center" wrapText="1"/>
      <protection locked="0"/>
    </xf>
    <xf numFmtId="166" fontId="32" fillId="0" borderId="47" xfId="41" applyNumberFormat="1" applyFont="1" applyFill="1" applyBorder="1" applyAlignment="1" applyProtection="1">
      <alignment horizontal="right" vertical="center" wrapText="1"/>
      <protection locked="0"/>
    </xf>
    <xf numFmtId="166" fontId="32" fillId="0" borderId="30" xfId="41" applyNumberFormat="1" applyFont="1" applyFill="1" applyBorder="1" applyAlignment="1" applyProtection="1">
      <alignment horizontal="right" vertical="center" wrapText="1"/>
    </xf>
    <xf numFmtId="166" fontId="32" fillId="0" borderId="47" xfId="41" applyNumberFormat="1" applyFont="1" applyFill="1" applyBorder="1" applyAlignment="1" applyProtection="1">
      <alignment horizontal="right" vertical="center" wrapText="1"/>
    </xf>
    <xf numFmtId="0" fontId="43" fillId="0" borderId="53" xfId="41" applyFont="1" applyFill="1" applyBorder="1" applyAlignment="1" applyProtection="1">
      <alignment vertical="center" wrapText="1"/>
    </xf>
    <xf numFmtId="167" fontId="26" fillId="0" borderId="43" xfId="40" applyNumberFormat="1" applyFont="1" applyFill="1" applyBorder="1" applyAlignment="1" applyProtection="1">
      <alignment horizontal="center" vertical="center"/>
    </xf>
    <xf numFmtId="166" fontId="44" fillId="0" borderId="43" xfId="41" applyNumberFormat="1" applyFont="1" applyFill="1" applyBorder="1" applyAlignment="1" applyProtection="1">
      <alignment horizontal="right" vertical="center" wrapText="1"/>
    </xf>
    <xf numFmtId="166" fontId="44" fillId="0" borderId="20" xfId="41" applyNumberFormat="1" applyFont="1" applyFill="1" applyBorder="1" applyAlignment="1" applyProtection="1">
      <alignment horizontal="right" vertical="center" wrapText="1"/>
    </xf>
    <xf numFmtId="0" fontId="32" fillId="0" borderId="0" xfId="41" applyFont="1" applyFill="1" applyProtection="1"/>
    <xf numFmtId="3" fontId="36" fillId="0" borderId="0" xfId="41" applyNumberFormat="1" applyFont="1" applyFill="1" applyProtection="1"/>
    <xf numFmtId="3" fontId="36" fillId="0" borderId="0" xfId="41" applyNumberFormat="1" applyFont="1" applyFill="1" applyAlignment="1" applyProtection="1">
      <alignment horizontal="center"/>
    </xf>
    <xf numFmtId="0" fontId="36" fillId="0" borderId="0" xfId="41" applyFont="1" applyFill="1" applyProtection="1"/>
    <xf numFmtId="0" fontId="36" fillId="0" borderId="0" xfId="41" applyFill="1" applyAlignment="1" applyProtection="1">
      <alignment horizontal="center"/>
    </xf>
    <xf numFmtId="0" fontId="9" fillId="0" borderId="0" xfId="40" applyFill="1" applyAlignment="1" applyProtection="1">
      <alignment vertical="center"/>
    </xf>
    <xf numFmtId="0" fontId="9" fillId="0" borderId="0" xfId="40" applyFill="1" applyAlignment="1" applyProtection="1">
      <alignment vertical="center" wrapText="1"/>
    </xf>
    <xf numFmtId="0" fontId="9" fillId="0" borderId="0" xfId="40" applyFill="1" applyAlignment="1" applyProtection="1">
      <alignment horizontal="center" vertical="center"/>
    </xf>
    <xf numFmtId="49" fontId="23" fillId="0" borderId="53" xfId="40" applyNumberFormat="1" applyFont="1" applyFill="1" applyBorder="1" applyAlignment="1" applyProtection="1">
      <alignment horizontal="center" vertical="center" wrapText="1"/>
    </xf>
    <xf numFmtId="49" fontId="23" fillId="0" borderId="43" xfId="40" applyNumberFormat="1" applyFont="1" applyFill="1" applyBorder="1" applyAlignment="1" applyProtection="1">
      <alignment horizontal="center" vertical="center"/>
    </xf>
    <xf numFmtId="49" fontId="23" fillId="0" borderId="20" xfId="40" applyNumberFormat="1" applyFont="1" applyFill="1" applyBorder="1" applyAlignment="1" applyProtection="1">
      <alignment horizontal="center" vertical="center"/>
    </xf>
    <xf numFmtId="49" fontId="27" fillId="0" borderId="0" xfId="40" applyNumberFormat="1" applyFont="1" applyFill="1" applyAlignment="1" applyProtection="1">
      <alignment horizontal="center" vertical="center"/>
    </xf>
    <xf numFmtId="167" fontId="26" fillId="0" borderId="50" xfId="40" applyNumberFormat="1" applyFont="1" applyFill="1" applyBorder="1" applyAlignment="1" applyProtection="1">
      <alignment horizontal="center" vertical="center"/>
    </xf>
    <xf numFmtId="168" fontId="26" fillId="0" borderId="51" xfId="40" applyNumberFormat="1" applyFont="1" applyFill="1" applyBorder="1" applyAlignment="1" applyProtection="1">
      <alignment vertical="center"/>
      <protection locked="0"/>
    </xf>
    <xf numFmtId="168" fontId="26" fillId="0" borderId="47" xfId="40" applyNumberFormat="1" applyFont="1" applyFill="1" applyBorder="1" applyAlignment="1" applyProtection="1">
      <alignment vertical="center"/>
      <protection locked="0"/>
    </xf>
    <xf numFmtId="168" fontId="23" fillId="0" borderId="47" xfId="40" applyNumberFormat="1" applyFont="1" applyFill="1" applyBorder="1" applyAlignment="1" applyProtection="1">
      <alignment vertical="center"/>
    </xf>
    <xf numFmtId="168" fontId="23" fillId="0" borderId="47" xfId="40" applyNumberFormat="1" applyFont="1" applyFill="1" applyBorder="1" applyAlignment="1" applyProtection="1">
      <alignment vertical="center"/>
      <protection locked="0"/>
    </xf>
    <xf numFmtId="0" fontId="27" fillId="0" borderId="0" xfId="40" applyFont="1" applyFill="1" applyAlignment="1" applyProtection="1">
      <alignment vertical="center"/>
    </xf>
    <xf numFmtId="0" fontId="23" fillId="0" borderId="53" xfId="40" applyFont="1" applyFill="1" applyBorder="1" applyAlignment="1" applyProtection="1">
      <alignment horizontal="left" vertical="center" wrapText="1"/>
    </xf>
    <xf numFmtId="168" fontId="23" fillId="0" borderId="20" xfId="40" applyNumberFormat="1" applyFont="1" applyFill="1" applyBorder="1" applyAlignment="1" applyProtection="1">
      <alignment vertical="center"/>
    </xf>
    <xf numFmtId="0" fontId="36" fillId="0" borderId="0" xfId="41" applyFont="1" applyFill="1" applyAlignment="1" applyProtection="1"/>
    <xf numFmtId="0" fontId="49" fillId="0" borderId="0" xfId="40" applyFont="1" applyFill="1" applyAlignment="1" applyProtection="1">
      <alignment horizontal="center" vertical="center"/>
    </xf>
    <xf numFmtId="0" fontId="9" fillId="0" borderId="0" xfId="42" applyFill="1"/>
    <xf numFmtId="0" fontId="50" fillId="0" borderId="0" xfId="42" applyFont="1" applyFill="1" applyAlignment="1">
      <alignment horizontal="right"/>
    </xf>
    <xf numFmtId="0" fontId="22" fillId="0" borderId="0" xfId="42" applyFont="1" applyFill="1" applyAlignment="1">
      <alignment horizontal="center"/>
    </xf>
    <xf numFmtId="0" fontId="51" fillId="0" borderId="0" xfId="42" applyFont="1" applyFill="1" applyAlignment="1">
      <alignment horizontal="right"/>
    </xf>
    <xf numFmtId="0" fontId="30" fillId="0" borderId="37" xfId="42" applyFont="1" applyFill="1" applyBorder="1" applyAlignment="1">
      <alignment horizontal="center" vertical="center" wrapText="1"/>
    </xf>
    <xf numFmtId="0" fontId="22" fillId="0" borderId="23" xfId="42" applyFont="1" applyFill="1" applyBorder="1" applyAlignment="1">
      <alignment horizontal="center" vertical="center"/>
    </xf>
    <xf numFmtId="0" fontId="22" fillId="0" borderId="45" xfId="42" applyFont="1" applyFill="1" applyBorder="1" applyAlignment="1">
      <alignment horizontal="center" vertical="center" wrapText="1"/>
    </xf>
    <xf numFmtId="0" fontId="9" fillId="0" borderId="0" xfId="42" applyFill="1" applyAlignment="1">
      <alignment horizontal="center"/>
    </xf>
    <xf numFmtId="0" fontId="9" fillId="0" borderId="48" xfId="42" applyFill="1" applyBorder="1" applyAlignment="1">
      <alignment horizontal="center" vertical="center"/>
    </xf>
    <xf numFmtId="0" fontId="9" fillId="0" borderId="50" xfId="42" applyFill="1" applyBorder="1" applyAlignment="1" applyProtection="1">
      <alignment horizontal="left" vertical="center" wrapText="1" indent="1"/>
      <protection locked="0"/>
    </xf>
    <xf numFmtId="169" fontId="52" fillId="0" borderId="51" xfId="42" applyNumberFormat="1" applyFont="1" applyFill="1" applyBorder="1" applyAlignment="1" applyProtection="1">
      <alignment horizontal="right" vertical="center"/>
    </xf>
    <xf numFmtId="0" fontId="9" fillId="0" borderId="29" xfId="42" applyFill="1" applyBorder="1" applyAlignment="1">
      <alignment horizontal="center" vertical="center"/>
    </xf>
    <xf numFmtId="0" fontId="53" fillId="0" borderId="30" xfId="42" applyFont="1" applyFill="1" applyBorder="1" applyAlignment="1">
      <alignment horizontal="left" vertical="center" indent="5"/>
    </xf>
    <xf numFmtId="169" fontId="54" fillId="0" borderId="47" xfId="42" applyNumberFormat="1" applyFont="1" applyFill="1" applyBorder="1" applyAlignment="1" applyProtection="1">
      <alignment horizontal="right" vertical="center"/>
      <protection locked="0"/>
    </xf>
    <xf numFmtId="0" fontId="9" fillId="0" borderId="30" xfId="42" applyFont="1" applyFill="1" applyBorder="1" applyAlignment="1">
      <alignment horizontal="left" vertical="center" indent="1"/>
    </xf>
    <xf numFmtId="0" fontId="9" fillId="0" borderId="57" xfId="42" applyFill="1" applyBorder="1" applyAlignment="1">
      <alignment horizontal="center" vertical="center"/>
    </xf>
    <xf numFmtId="0" fontId="9" fillId="0" borderId="35" xfId="42" applyFont="1" applyFill="1" applyBorder="1" applyAlignment="1">
      <alignment horizontal="left" vertical="center" indent="1"/>
    </xf>
    <xf numFmtId="169" fontId="54" fillId="0" borderId="58" xfId="42" applyNumberFormat="1" applyFont="1" applyFill="1" applyBorder="1" applyAlignment="1" applyProtection="1">
      <alignment horizontal="right" vertical="center"/>
      <protection locked="0"/>
    </xf>
    <xf numFmtId="0" fontId="9" fillId="0" borderId="26" xfId="42" applyFill="1" applyBorder="1" applyAlignment="1">
      <alignment horizontal="center" vertical="center"/>
    </xf>
    <xf numFmtId="0" fontId="9" fillId="0" borderId="27" xfId="42" applyFill="1" applyBorder="1" applyAlignment="1" applyProtection="1">
      <alignment horizontal="left" vertical="center" wrapText="1" indent="1"/>
      <protection locked="0"/>
    </xf>
    <xf numFmtId="169" fontId="52" fillId="0" borderId="56" xfId="42" applyNumberFormat="1" applyFont="1" applyFill="1" applyBorder="1" applyAlignment="1" applyProtection="1">
      <alignment horizontal="right" vertical="center"/>
    </xf>
    <xf numFmtId="0" fontId="9" fillId="0" borderId="53" xfId="42" applyFill="1" applyBorder="1" applyAlignment="1">
      <alignment horizontal="center" vertical="center"/>
    </xf>
    <xf numFmtId="0" fontId="53" fillId="0" borderId="43" xfId="42" applyFont="1" applyFill="1" applyBorder="1" applyAlignment="1">
      <alignment horizontal="left" vertical="center" indent="5"/>
    </xf>
    <xf numFmtId="169" fontId="54" fillId="0" borderId="20" xfId="42" applyNumberFormat="1" applyFont="1" applyFill="1" applyBorder="1" applyAlignment="1" applyProtection="1">
      <alignment horizontal="right" vertical="center"/>
      <protection locked="0"/>
    </xf>
    <xf numFmtId="164" fontId="20" fillId="0" borderId="0" xfId="42" applyNumberFormat="1" applyFont="1" applyFill="1" applyAlignment="1">
      <alignment horizontal="center" textRotation="180" wrapText="1"/>
    </xf>
    <xf numFmtId="164" fontId="21" fillId="0" borderId="10" xfId="42" applyNumberFormat="1" applyFont="1" applyFill="1" applyBorder="1" applyAlignment="1" applyProtection="1">
      <alignment horizontal="center" vertical="center" wrapText="1"/>
    </xf>
    <xf numFmtId="164" fontId="21" fillId="0" borderId="16" xfId="42" applyNumberFormat="1" applyFont="1" applyFill="1" applyBorder="1" applyAlignment="1" applyProtection="1">
      <alignment horizontal="center" vertical="center" wrapText="1"/>
    </xf>
    <xf numFmtId="164" fontId="21" fillId="0" borderId="11" xfId="42" applyNumberFormat="1" applyFont="1" applyFill="1" applyBorder="1" applyAlignment="1" applyProtection="1">
      <alignment horizontal="center" vertical="center" wrapText="1"/>
    </xf>
    <xf numFmtId="164" fontId="21" fillId="0" borderId="17" xfId="42" applyNumberFormat="1" applyFont="1" applyFill="1" applyBorder="1" applyAlignment="1" applyProtection="1">
      <alignment horizontal="center" vertical="center"/>
    </xf>
    <xf numFmtId="164" fontId="21" fillId="0" borderId="17" xfId="42" applyNumberFormat="1" applyFont="1" applyFill="1" applyBorder="1" applyAlignment="1" applyProtection="1">
      <alignment horizontal="center" vertical="center" wrapText="1"/>
    </xf>
    <xf numFmtId="164" fontId="21" fillId="0" borderId="15" xfId="42" applyNumberFormat="1" applyFont="1" applyFill="1" applyBorder="1" applyAlignment="1" applyProtection="1">
      <alignment horizontal="center" vertical="center" wrapText="1"/>
    </xf>
    <xf numFmtId="164" fontId="21" fillId="0" borderId="21" xfId="42" applyNumberFormat="1" applyFont="1" applyFill="1" applyBorder="1" applyAlignment="1" applyProtection="1">
      <alignment horizontal="center" vertical="center" wrapText="1"/>
    </xf>
    <xf numFmtId="164" fontId="28" fillId="0" borderId="0" xfId="42" applyNumberFormat="1" applyFont="1" applyFill="1" applyAlignment="1">
      <alignment horizontal="center" textRotation="180" wrapText="1"/>
    </xf>
    <xf numFmtId="164" fontId="21" fillId="0" borderId="41" xfId="42" applyNumberFormat="1" applyFont="1" applyFill="1" applyBorder="1" applyAlignment="1">
      <alignment horizontal="center" vertical="center" wrapText="1"/>
    </xf>
    <xf numFmtId="164" fontId="21" fillId="0" borderId="44" xfId="42" applyNumberFormat="1" applyFont="1" applyFill="1" applyBorder="1" applyAlignment="1">
      <alignment horizontal="center" vertical="center" wrapText="1"/>
    </xf>
    <xf numFmtId="164" fontId="21" fillId="0" borderId="15" xfId="42" applyNumberFormat="1" applyFont="1" applyFill="1" applyBorder="1" applyAlignment="1">
      <alignment horizontal="center" vertical="center" wrapText="1"/>
    </xf>
    <xf numFmtId="164" fontId="21" fillId="0" borderId="21" xfId="42" applyNumberFormat="1" applyFont="1" applyFill="1" applyBorder="1" applyAlignment="1">
      <alignment horizontal="center" vertical="center" wrapText="1"/>
    </xf>
    <xf numFmtId="164" fontId="21" fillId="0" borderId="15" xfId="42" applyNumberFormat="1" applyFont="1" applyFill="1" applyBorder="1" applyAlignment="1">
      <alignment horizontal="center" vertical="center"/>
    </xf>
    <xf numFmtId="164" fontId="21" fillId="0" borderId="21" xfId="42" applyNumberFormat="1" applyFont="1" applyFill="1" applyBorder="1" applyAlignment="1">
      <alignment horizontal="center" vertical="center"/>
    </xf>
    <xf numFmtId="164" fontId="21" fillId="0" borderId="39" xfId="42" applyNumberFormat="1" applyFont="1" applyFill="1" applyBorder="1" applyAlignment="1">
      <alignment horizontal="center" vertical="center" wrapText="1"/>
    </xf>
    <xf numFmtId="164" fontId="21" fillId="0" borderId="42" xfId="42" applyNumberFormat="1" applyFont="1" applyFill="1" applyBorder="1" applyAlignment="1">
      <alignment horizontal="center" vertical="center" wrapText="1"/>
    </xf>
    <xf numFmtId="164" fontId="21" fillId="0" borderId="12" xfId="42" applyNumberFormat="1" applyFont="1" applyFill="1" applyBorder="1" applyAlignment="1">
      <alignment horizontal="center" vertical="center" wrapText="1"/>
    </xf>
    <xf numFmtId="164" fontId="21" fillId="0" borderId="40" xfId="42" applyNumberFormat="1" applyFont="1" applyFill="1" applyBorder="1" applyAlignment="1">
      <alignment horizontal="center" vertical="center" wrapText="1"/>
    </xf>
    <xf numFmtId="0" fontId="29" fillId="0" borderId="54" xfId="42" applyFont="1" applyFill="1" applyBorder="1" applyAlignment="1">
      <alignment horizontal="justify" vertical="center" wrapText="1"/>
    </xf>
    <xf numFmtId="0" fontId="35" fillId="0" borderId="22" xfId="42" applyFont="1" applyFill="1" applyBorder="1" applyAlignment="1">
      <alignment horizontal="left" vertical="center" indent="2"/>
    </xf>
    <xf numFmtId="0" fontId="35" fillId="0" borderId="46" xfId="42" applyFont="1" applyFill="1" applyBorder="1" applyAlignment="1">
      <alignment horizontal="left" vertical="center" indent="2"/>
    </xf>
    <xf numFmtId="0" fontId="36" fillId="0" borderId="0" xfId="41" applyFont="1" applyFill="1" applyAlignment="1" applyProtection="1">
      <alignment horizontal="left"/>
    </xf>
    <xf numFmtId="0" fontId="37" fillId="0" borderId="0" xfId="41" applyFont="1" applyFill="1" applyAlignment="1" applyProtection="1">
      <alignment horizontal="center" vertical="center" wrapText="1"/>
    </xf>
    <xf numFmtId="0" fontId="37" fillId="0" borderId="0" xfId="41" applyFont="1" applyFill="1" applyAlignment="1" applyProtection="1">
      <alignment horizontal="center" vertical="center"/>
    </xf>
    <xf numFmtId="0" fontId="39" fillId="0" borderId="0" xfId="41" applyFont="1" applyFill="1" applyBorder="1" applyAlignment="1" applyProtection="1">
      <alignment horizontal="right"/>
    </xf>
    <xf numFmtId="0" fontId="40" fillId="0" borderId="10" xfId="41" applyFont="1" applyFill="1" applyBorder="1" applyAlignment="1" applyProtection="1">
      <alignment horizontal="center" vertical="center" wrapText="1"/>
    </xf>
    <xf numFmtId="0" fontId="40" fillId="0" borderId="33" xfId="41" applyFont="1" applyFill="1" applyBorder="1" applyAlignment="1" applyProtection="1">
      <alignment horizontal="center" vertical="center" wrapText="1"/>
    </xf>
    <xf numFmtId="0" fontId="40" fillId="0" borderId="48" xfId="41" applyFont="1" applyFill="1" applyBorder="1" applyAlignment="1" applyProtection="1">
      <alignment horizontal="center" vertical="center" wrapText="1"/>
    </xf>
    <xf numFmtId="0" fontId="41" fillId="0" borderId="11" xfId="40" applyFont="1" applyFill="1" applyBorder="1" applyAlignment="1" applyProtection="1">
      <alignment horizontal="center" vertical="center" textRotation="90"/>
    </xf>
    <xf numFmtId="0" fontId="41" fillId="0" borderId="34" xfId="40" applyFont="1" applyFill="1" applyBorder="1" applyAlignment="1" applyProtection="1">
      <alignment horizontal="center" vertical="center" textRotation="90"/>
    </xf>
    <xf numFmtId="0" fontId="41" fillId="0" borderId="50" xfId="40" applyFont="1" applyFill="1" applyBorder="1" applyAlignment="1" applyProtection="1">
      <alignment horizontal="center" vertical="center" textRotation="90"/>
    </xf>
    <xf numFmtId="0" fontId="39" fillId="0" borderId="27" xfId="41" applyFont="1" applyFill="1" applyBorder="1" applyAlignment="1" applyProtection="1">
      <alignment horizontal="center" vertical="center" wrapText="1"/>
    </xf>
    <xf numFmtId="0" fontId="39" fillId="0" borderId="30" xfId="41" applyFont="1" applyFill="1" applyBorder="1" applyAlignment="1" applyProtection="1">
      <alignment horizontal="center" vertical="center" wrapText="1"/>
    </xf>
    <xf numFmtId="0" fontId="39" fillId="0" borderId="55" xfId="41" applyFont="1" applyFill="1" applyBorder="1" applyAlignment="1" applyProtection="1">
      <alignment horizontal="center" vertical="center" wrapText="1"/>
    </xf>
    <xf numFmtId="0" fontId="39" fillId="0" borderId="51" xfId="41" applyFont="1" applyFill="1" applyBorder="1" applyAlignment="1" applyProtection="1">
      <alignment horizontal="center" vertical="center" wrapText="1"/>
    </xf>
    <xf numFmtId="0" fontId="39" fillId="0" borderId="30" xfId="41" applyFont="1" applyFill="1" applyBorder="1" applyAlignment="1" applyProtection="1">
      <alignment horizontal="center" wrapText="1"/>
    </xf>
    <xf numFmtId="0" fontId="39" fillId="0" borderId="47" xfId="41" applyFont="1" applyFill="1" applyBorder="1" applyAlignment="1" applyProtection="1">
      <alignment horizontal="center" wrapText="1"/>
    </xf>
    <xf numFmtId="0" fontId="36" fillId="0" borderId="0" xfId="41" applyFont="1" applyFill="1" applyAlignment="1" applyProtection="1">
      <alignment horizontal="center"/>
    </xf>
    <xf numFmtId="0" fontId="25" fillId="0" borderId="0" xfId="40" applyFont="1" applyFill="1" applyAlignment="1" applyProtection="1">
      <alignment horizontal="center" vertical="center" wrapText="1"/>
    </xf>
    <xf numFmtId="0" fontId="47" fillId="0" borderId="0" xfId="40" applyFont="1" applyFill="1" applyAlignment="1" applyProtection="1">
      <alignment horizontal="center" vertical="center" wrapText="1"/>
    </xf>
    <xf numFmtId="0" fontId="48" fillId="0" borderId="0" xfId="40" applyFont="1" applyFill="1" applyBorder="1" applyAlignment="1" applyProtection="1">
      <alignment horizontal="right" vertical="center"/>
    </xf>
    <xf numFmtId="0" fontId="47" fillId="0" borderId="26" xfId="40" applyFont="1" applyFill="1" applyBorder="1" applyAlignment="1" applyProtection="1">
      <alignment horizontal="center" vertical="center" wrapText="1"/>
    </xf>
    <xf numFmtId="0" fontId="47" fillId="0" borderId="29" xfId="40" applyFont="1" applyFill="1" applyBorder="1" applyAlignment="1" applyProtection="1">
      <alignment horizontal="center" vertical="center" wrapText="1"/>
    </xf>
    <xf numFmtId="0" fontId="41" fillId="0" borderId="27" xfId="40" applyFont="1" applyFill="1" applyBorder="1" applyAlignment="1" applyProtection="1">
      <alignment horizontal="center" vertical="center" textRotation="90"/>
    </xf>
    <xf numFmtId="0" fontId="41" fillId="0" borderId="30" xfId="40" applyFont="1" applyFill="1" applyBorder="1" applyAlignment="1" applyProtection="1">
      <alignment horizontal="center" vertical="center" textRotation="90"/>
    </xf>
    <xf numFmtId="0" fontId="19" fillId="0" borderId="56" xfId="40" applyFont="1" applyFill="1" applyBorder="1" applyAlignment="1" applyProtection="1">
      <alignment horizontal="center" vertical="center" wrapText="1"/>
    </xf>
    <xf numFmtId="0" fontId="19" fillId="0" borderId="47" xfId="40" applyFont="1" applyFill="1" applyBorder="1" applyAlignment="1" applyProtection="1">
      <alignment horizontal="center" vertical="center"/>
    </xf>
    <xf numFmtId="0" fontId="22" fillId="0" borderId="0" xfId="42" applyFont="1" applyFill="1" applyAlignment="1" applyProtection="1">
      <alignment horizontal="center" vertical="top" wrapText="1"/>
      <protection locked="0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" xfId="26"/>
    <cellStyle name="Ezres 3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 builtinId="29" customBuiltin="1"/>
    <cellStyle name="Jelölőszín (2)" xfId="32" builtinId="33" customBuiltin="1"/>
    <cellStyle name="Jelölőszín (3)" xfId="33" builtinId="37" customBuiltin="1"/>
    <cellStyle name="Jelölőszín (4)" xfId="34" builtinId="41" customBuiltin="1"/>
    <cellStyle name="Jelölőszín (5)" xfId="35" builtinId="45" customBuiltin="1"/>
    <cellStyle name="Jelölőszín (6)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VAGYONK" xfId="40"/>
    <cellStyle name="Normál_VAGYONKIM" xfId="41"/>
    <cellStyle name="Normál_zárszámadás Önkormányzat saját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2014\besz&#225;mol&#243;\ervik%20sablon\ZARSZREND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8"/>
  <sheetViews>
    <sheetView topLeftCell="A4" zoomScaleNormal="100" workbookViewId="0">
      <selection activeCell="N10" sqref="N10"/>
    </sheetView>
  </sheetViews>
  <sheetFormatPr defaultColWidth="8" defaultRowHeight="12.75"/>
  <cols>
    <col min="1" max="1" width="5.85546875" style="50" customWidth="1"/>
    <col min="2" max="2" width="27.7109375" style="4" customWidth="1"/>
    <col min="3" max="3" width="14.5703125" style="4" customWidth="1"/>
    <col min="4" max="9" width="11" style="4" customWidth="1"/>
    <col min="10" max="10" width="11.85546875" style="4" customWidth="1"/>
    <col min="11" max="11" width="3.42578125" style="4" customWidth="1"/>
    <col min="12" max="16384" width="8" style="4"/>
  </cols>
  <sheetData>
    <row r="1" spans="1:11" ht="14.25" thickBot="1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198" t="str">
        <f>+CONCATENATE("1. tájékoztató tábla a 9/",LEFT([1]ÖSSZEFÜGGÉSEK!A4,4)+1,". (V.08.) önkormányzati rendelethez")</f>
        <v>1. tájékoztató tábla a 9/2015. (V.08.) önkormányzati rendelethez</v>
      </c>
    </row>
    <row r="2" spans="1:11" s="8" customFormat="1" ht="26.25" customHeight="1">
      <c r="A2" s="199" t="s">
        <v>1</v>
      </c>
      <c r="B2" s="201" t="s">
        <v>2</v>
      </c>
      <c r="C2" s="201" t="s">
        <v>3</v>
      </c>
      <c r="D2" s="201" t="s">
        <v>4</v>
      </c>
      <c r="E2" s="201" t="str">
        <f>+CONCATENATE(LEFT([1]ÖSSZEFÜGGÉSEK!A4,4),". évi teljesítés")</f>
        <v>2014. évi teljesítés</v>
      </c>
      <c r="F2" s="5" t="s">
        <v>5</v>
      </c>
      <c r="G2" s="6"/>
      <c r="H2" s="6"/>
      <c r="I2" s="7"/>
      <c r="J2" s="204" t="s">
        <v>6</v>
      </c>
      <c r="K2" s="198"/>
    </row>
    <row r="3" spans="1:11" s="12" customFormat="1" ht="32.25" customHeight="1" thickBot="1">
      <c r="A3" s="200"/>
      <c r="B3" s="202"/>
      <c r="C3" s="202"/>
      <c r="D3" s="203"/>
      <c r="E3" s="203"/>
      <c r="F3" s="9" t="str">
        <f>+CONCATENATE(LEFT([1]ÖSSZEFÜGGÉSEK!A4,4)+1,".")</f>
        <v>2015.</v>
      </c>
      <c r="G3" s="10" t="str">
        <f>+CONCATENATE(LEFT([1]ÖSSZEFÜGGÉSEK!A4,4)+2,".")</f>
        <v>2016.</v>
      </c>
      <c r="H3" s="10" t="str">
        <f>+CONCATENATE(LEFT([1]ÖSSZEFÜGGÉSEK!A4,4)+3,".")</f>
        <v>2017.</v>
      </c>
      <c r="I3" s="11" t="str">
        <f>+CONCATENATE(LEFT([1]ÖSSZEFÜGGÉSEK!A4,4)+3,". után")</f>
        <v>2017. után</v>
      </c>
      <c r="J3" s="205"/>
      <c r="K3" s="198"/>
    </row>
    <row r="4" spans="1:11" s="17" customFormat="1" ht="14.1" customHeight="1" thickBot="1">
      <c r="A4" s="13" t="s">
        <v>7</v>
      </c>
      <c r="B4" s="14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G4" s="15" t="s">
        <v>13</v>
      </c>
      <c r="H4" s="15" t="s">
        <v>14</v>
      </c>
      <c r="I4" s="15" t="s">
        <v>15</v>
      </c>
      <c r="J4" s="16" t="s">
        <v>16</v>
      </c>
      <c r="K4" s="198"/>
    </row>
    <row r="5" spans="1:11" ht="33.75" customHeight="1">
      <c r="A5" s="18" t="s">
        <v>17</v>
      </c>
      <c r="B5" s="19" t="s">
        <v>18</v>
      </c>
      <c r="C5" s="20"/>
      <c r="D5" s="21">
        <f t="shared" ref="D5:I5" si="0">SUM(D6:D7)</f>
        <v>0</v>
      </c>
      <c r="E5" s="21">
        <f t="shared" si="0"/>
        <v>0</v>
      </c>
      <c r="F5" s="21">
        <f t="shared" si="0"/>
        <v>0</v>
      </c>
      <c r="G5" s="21">
        <f t="shared" si="0"/>
        <v>0</v>
      </c>
      <c r="H5" s="21">
        <f t="shared" si="0"/>
        <v>0</v>
      </c>
      <c r="I5" s="22">
        <f t="shared" si="0"/>
        <v>0</v>
      </c>
      <c r="J5" s="23">
        <f t="shared" ref="J5:J17" si="1">SUM(F5:I5)</f>
        <v>0</v>
      </c>
      <c r="K5" s="198"/>
    </row>
    <row r="6" spans="1:11" ht="21" customHeight="1">
      <c r="A6" s="24" t="s">
        <v>19</v>
      </c>
      <c r="B6" s="25" t="s">
        <v>20</v>
      </c>
      <c r="C6" s="26"/>
      <c r="D6" s="27"/>
      <c r="E6" s="27"/>
      <c r="F6" s="27"/>
      <c r="G6" s="27"/>
      <c r="H6" s="27"/>
      <c r="I6" s="28"/>
      <c r="J6" s="29">
        <f t="shared" si="1"/>
        <v>0</v>
      </c>
      <c r="K6" s="198"/>
    </row>
    <row r="7" spans="1:11" ht="21" customHeight="1">
      <c r="A7" s="24" t="s">
        <v>21</v>
      </c>
      <c r="B7" s="25" t="s">
        <v>20</v>
      </c>
      <c r="C7" s="26"/>
      <c r="D7" s="27"/>
      <c r="E7" s="27"/>
      <c r="F7" s="27"/>
      <c r="G7" s="27"/>
      <c r="H7" s="27"/>
      <c r="I7" s="28"/>
      <c r="J7" s="29">
        <f t="shared" si="1"/>
        <v>0</v>
      </c>
      <c r="K7" s="198"/>
    </row>
    <row r="8" spans="1:11" ht="36" customHeight="1">
      <c r="A8" s="24" t="s">
        <v>22</v>
      </c>
      <c r="B8" s="30" t="s">
        <v>23</v>
      </c>
      <c r="C8" s="31"/>
      <c r="D8" s="32">
        <f t="shared" ref="D8:I8" si="2">SUM(D9:D10)</f>
        <v>21297</v>
      </c>
      <c r="E8" s="32">
        <f t="shared" si="2"/>
        <v>2982</v>
      </c>
      <c r="F8" s="32">
        <f t="shared" si="2"/>
        <v>2947</v>
      </c>
      <c r="G8" s="32">
        <f t="shared" si="2"/>
        <v>2871</v>
      </c>
      <c r="H8" s="32">
        <f t="shared" si="2"/>
        <v>2821</v>
      </c>
      <c r="I8" s="33">
        <f t="shared" si="2"/>
        <v>12658</v>
      </c>
      <c r="J8" s="34">
        <f t="shared" si="1"/>
        <v>21297</v>
      </c>
      <c r="K8" s="198"/>
    </row>
    <row r="9" spans="1:11" ht="21" customHeight="1">
      <c r="A9" s="24" t="s">
        <v>24</v>
      </c>
      <c r="B9" s="25" t="s">
        <v>25</v>
      </c>
      <c r="C9" s="26"/>
      <c r="D9" s="27">
        <v>21297</v>
      </c>
      <c r="E9" s="27">
        <v>2982</v>
      </c>
      <c r="F9" s="27">
        <v>2947</v>
      </c>
      <c r="G9" s="27">
        <v>2871</v>
      </c>
      <c r="H9" s="27">
        <v>2821</v>
      </c>
      <c r="I9" s="28">
        <v>12658</v>
      </c>
      <c r="J9" s="29">
        <f t="shared" si="1"/>
        <v>21297</v>
      </c>
      <c r="K9" s="198"/>
    </row>
    <row r="10" spans="1:11" ht="18" customHeight="1">
      <c r="A10" s="24" t="s">
        <v>26</v>
      </c>
      <c r="B10" s="25" t="s">
        <v>20</v>
      </c>
      <c r="C10" s="26"/>
      <c r="D10" s="27"/>
      <c r="E10" s="27"/>
      <c r="F10" s="27"/>
      <c r="G10" s="27"/>
      <c r="H10" s="27"/>
      <c r="I10" s="28"/>
      <c r="J10" s="29">
        <f t="shared" si="1"/>
        <v>0</v>
      </c>
      <c r="K10" s="198"/>
    </row>
    <row r="11" spans="1:11" ht="21" customHeight="1">
      <c r="A11" s="24" t="s">
        <v>27</v>
      </c>
      <c r="B11" s="35" t="s">
        <v>28</v>
      </c>
      <c r="C11" s="31"/>
      <c r="D11" s="32">
        <f t="shared" ref="D11:I11" si="3">SUM(D12:D12)</f>
        <v>0</v>
      </c>
      <c r="E11" s="32">
        <f t="shared" si="3"/>
        <v>0</v>
      </c>
      <c r="F11" s="32">
        <f t="shared" si="3"/>
        <v>0</v>
      </c>
      <c r="G11" s="32">
        <f t="shared" si="3"/>
        <v>0</v>
      </c>
      <c r="H11" s="32">
        <f t="shared" si="3"/>
        <v>0</v>
      </c>
      <c r="I11" s="33">
        <f t="shared" si="3"/>
        <v>0</v>
      </c>
      <c r="J11" s="34">
        <f t="shared" si="1"/>
        <v>0</v>
      </c>
      <c r="K11" s="198"/>
    </row>
    <row r="12" spans="1:11" ht="21" customHeight="1">
      <c r="A12" s="24" t="s">
        <v>29</v>
      </c>
      <c r="B12" s="25" t="s">
        <v>20</v>
      </c>
      <c r="C12" s="26"/>
      <c r="D12" s="27"/>
      <c r="E12" s="27"/>
      <c r="F12" s="27"/>
      <c r="G12" s="27"/>
      <c r="H12" s="27"/>
      <c r="I12" s="28"/>
      <c r="J12" s="29">
        <f t="shared" si="1"/>
        <v>0</v>
      </c>
      <c r="K12" s="198"/>
    </row>
    <row r="13" spans="1:11" ht="21" customHeight="1">
      <c r="A13" s="24" t="s">
        <v>30</v>
      </c>
      <c r="B13" s="35" t="s">
        <v>31</v>
      </c>
      <c r="C13" s="31"/>
      <c r="D13" s="32">
        <f t="shared" ref="D13:I13" si="4">SUM(D14:D14)</f>
        <v>0</v>
      </c>
      <c r="E13" s="32">
        <f t="shared" si="4"/>
        <v>0</v>
      </c>
      <c r="F13" s="32">
        <f t="shared" si="4"/>
        <v>0</v>
      </c>
      <c r="G13" s="32">
        <f t="shared" si="4"/>
        <v>0</v>
      </c>
      <c r="H13" s="32">
        <f t="shared" si="4"/>
        <v>0</v>
      </c>
      <c r="I13" s="33">
        <f t="shared" si="4"/>
        <v>0</v>
      </c>
      <c r="J13" s="34">
        <f t="shared" si="1"/>
        <v>0</v>
      </c>
      <c r="K13" s="198"/>
    </row>
    <row r="14" spans="1:11" ht="21" customHeight="1">
      <c r="A14" s="24" t="s">
        <v>32</v>
      </c>
      <c r="B14" s="25" t="s">
        <v>20</v>
      </c>
      <c r="C14" s="26"/>
      <c r="D14" s="27"/>
      <c r="E14" s="27"/>
      <c r="F14" s="27"/>
      <c r="G14" s="27"/>
      <c r="H14" s="27"/>
      <c r="I14" s="28"/>
      <c r="J14" s="29">
        <f t="shared" si="1"/>
        <v>0</v>
      </c>
      <c r="K14" s="198"/>
    </row>
    <row r="15" spans="1:11" ht="21" customHeight="1">
      <c r="A15" s="36" t="s">
        <v>33</v>
      </c>
      <c r="B15" s="37" t="s">
        <v>34</v>
      </c>
      <c r="C15" s="38"/>
      <c r="D15" s="39">
        <f t="shared" ref="D15:I15" si="5">SUM(D16:D17)</f>
        <v>0</v>
      </c>
      <c r="E15" s="39">
        <f t="shared" si="5"/>
        <v>0</v>
      </c>
      <c r="F15" s="39">
        <f t="shared" si="5"/>
        <v>0</v>
      </c>
      <c r="G15" s="39">
        <f t="shared" si="5"/>
        <v>0</v>
      </c>
      <c r="H15" s="39">
        <f t="shared" si="5"/>
        <v>0</v>
      </c>
      <c r="I15" s="40">
        <f t="shared" si="5"/>
        <v>0</v>
      </c>
      <c r="J15" s="34">
        <f t="shared" si="1"/>
        <v>0</v>
      </c>
      <c r="K15" s="198"/>
    </row>
    <row r="16" spans="1:11" ht="21" customHeight="1">
      <c r="A16" s="36" t="s">
        <v>35</v>
      </c>
      <c r="B16" s="25" t="s">
        <v>20</v>
      </c>
      <c r="C16" s="26"/>
      <c r="D16" s="27"/>
      <c r="E16" s="27"/>
      <c r="F16" s="27"/>
      <c r="G16" s="27"/>
      <c r="H16" s="27"/>
      <c r="I16" s="28"/>
      <c r="J16" s="29">
        <f t="shared" si="1"/>
        <v>0</v>
      </c>
      <c r="K16" s="198"/>
    </row>
    <row r="17" spans="1:11" ht="21" customHeight="1" thickBot="1">
      <c r="A17" s="36" t="s">
        <v>36</v>
      </c>
      <c r="B17" s="25" t="s">
        <v>20</v>
      </c>
      <c r="C17" s="41"/>
      <c r="D17" s="42"/>
      <c r="E17" s="42"/>
      <c r="F17" s="42"/>
      <c r="G17" s="42"/>
      <c r="H17" s="42"/>
      <c r="I17" s="43"/>
      <c r="J17" s="29">
        <f t="shared" si="1"/>
        <v>0</v>
      </c>
      <c r="K17" s="198"/>
    </row>
    <row r="18" spans="1:11" ht="21" customHeight="1" thickBot="1">
      <c r="A18" s="44" t="s">
        <v>37</v>
      </c>
      <c r="B18" s="45" t="s">
        <v>38</v>
      </c>
      <c r="C18" s="46"/>
      <c r="D18" s="47">
        <f t="shared" ref="D18:J18" si="6">D5+D8+D11+D13+D15</f>
        <v>21297</v>
      </c>
      <c r="E18" s="47">
        <f t="shared" si="6"/>
        <v>2982</v>
      </c>
      <c r="F18" s="47">
        <f t="shared" si="6"/>
        <v>2947</v>
      </c>
      <c r="G18" s="47">
        <f t="shared" si="6"/>
        <v>2871</v>
      </c>
      <c r="H18" s="47">
        <f t="shared" si="6"/>
        <v>2821</v>
      </c>
      <c r="I18" s="48">
        <f t="shared" si="6"/>
        <v>12658</v>
      </c>
      <c r="J18" s="49">
        <f t="shared" si="6"/>
        <v>21297</v>
      </c>
      <c r="K18" s="198"/>
    </row>
  </sheetData>
  <mergeCells count="7">
    <mergeCell ref="K1:K18"/>
    <mergeCell ref="A2:A3"/>
    <mergeCell ref="B2:B3"/>
    <mergeCell ref="C2:C3"/>
    <mergeCell ref="D2:D3"/>
    <mergeCell ref="E2:E3"/>
    <mergeCell ref="J2:J3"/>
  </mergeCells>
  <phoneticPr fontId="3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view="pageLayout" zoomScaleNormal="100" workbookViewId="0">
      <selection activeCell="I1" sqref="I1:I19"/>
    </sheetView>
  </sheetViews>
  <sheetFormatPr defaultColWidth="8" defaultRowHeight="12.75"/>
  <cols>
    <col min="1" max="1" width="5.85546875" style="50" customWidth="1"/>
    <col min="2" max="2" width="43.140625" style="4" customWidth="1"/>
    <col min="3" max="5" width="11" style="4" customWidth="1"/>
    <col min="6" max="6" width="11.85546875" style="4" customWidth="1"/>
    <col min="7" max="7" width="13.28515625" style="4" customWidth="1"/>
    <col min="8" max="8" width="14.42578125" style="4" customWidth="1"/>
    <col min="9" max="9" width="4.85546875" style="4" customWidth="1"/>
    <col min="10" max="16384" width="8" style="4"/>
  </cols>
  <sheetData>
    <row r="1" spans="1:9" s="52" customFormat="1" ht="15.75" thickBot="1">
      <c r="A1" s="51"/>
      <c r="H1" s="53" t="s">
        <v>0</v>
      </c>
      <c r="I1" s="206" t="str">
        <f>+CONCATENATE("2. tájékoztató tábla a 9/",LEFT([1]ÖSSZEFÜGGÉSEK!A4,4)+1,". (V.08.) önkormányzati rendelethez")</f>
        <v>2. tájékoztató tábla a 9/2015. (V.08.) önkormányzati rendelethez</v>
      </c>
    </row>
    <row r="2" spans="1:9" s="8" customFormat="1" ht="26.25" customHeight="1">
      <c r="A2" s="209" t="s">
        <v>1</v>
      </c>
      <c r="B2" s="211" t="s">
        <v>39</v>
      </c>
      <c r="C2" s="209" t="s">
        <v>40</v>
      </c>
      <c r="D2" s="209" t="s">
        <v>41</v>
      </c>
      <c r="E2" s="213" t="str">
        <f>+CONCATENATE("Hitel, kölcsön állomány ",LEFT([1]ÖSSZEFÜGGÉSEK!A4,4),". dec. 31-én")</f>
        <v>Hitel, kölcsön állomány 2014. dec. 31-én</v>
      </c>
      <c r="F2" s="215" t="s">
        <v>42</v>
      </c>
      <c r="G2" s="216"/>
      <c r="H2" s="207" t="str">
        <f>+CONCATENATE(LEFT([1]ÖSSZEFÜGGÉSEK!A4,4)+2,". után")</f>
        <v>2016. után</v>
      </c>
      <c r="I2" s="206"/>
    </row>
    <row r="3" spans="1:9" s="12" customFormat="1" ht="40.5" customHeight="1" thickBot="1">
      <c r="A3" s="210"/>
      <c r="B3" s="212"/>
      <c r="C3" s="212"/>
      <c r="D3" s="210"/>
      <c r="E3" s="214"/>
      <c r="F3" s="54" t="str">
        <f>+CONCATENATE(LEFT([1]ÖSSZEFÜGGÉSEK!A4,4)+1,".")</f>
        <v>2015.</v>
      </c>
      <c r="G3" s="55" t="str">
        <f>+CONCATENATE(LEFT([1]ÖSSZEFÜGGÉSEK!A4,4)+2,".")</f>
        <v>2016.</v>
      </c>
      <c r="H3" s="208"/>
      <c r="I3" s="206"/>
    </row>
    <row r="4" spans="1:9" s="60" customFormat="1" ht="12.95" customHeight="1" thickBot="1">
      <c r="A4" s="56" t="s">
        <v>7</v>
      </c>
      <c r="B4" s="57" t="s">
        <v>43</v>
      </c>
      <c r="C4" s="57" t="s">
        <v>9</v>
      </c>
      <c r="D4" s="58" t="s">
        <v>10</v>
      </c>
      <c r="E4" s="56" t="s">
        <v>11</v>
      </c>
      <c r="F4" s="58" t="s">
        <v>12</v>
      </c>
      <c r="G4" s="58" t="s">
        <v>13</v>
      </c>
      <c r="H4" s="59" t="s">
        <v>14</v>
      </c>
      <c r="I4" s="206"/>
    </row>
    <row r="5" spans="1:9" ht="22.5" customHeight="1" thickBot="1">
      <c r="A5" s="61" t="s">
        <v>17</v>
      </c>
      <c r="B5" s="62" t="s">
        <v>44</v>
      </c>
      <c r="C5" s="63"/>
      <c r="D5" s="64"/>
      <c r="E5" s="65">
        <f>SUM(E6:E11)</f>
        <v>0</v>
      </c>
      <c r="F5" s="66">
        <f>SUM(F6:F11)</f>
        <v>0</v>
      </c>
      <c r="G5" s="66">
        <f>SUM(G6:G11)</f>
        <v>0</v>
      </c>
      <c r="H5" s="67">
        <f>SUM(H6:H11)</f>
        <v>0</v>
      </c>
      <c r="I5" s="206"/>
    </row>
    <row r="6" spans="1:9" ht="22.5" customHeight="1">
      <c r="A6" s="68" t="s">
        <v>19</v>
      </c>
      <c r="B6" s="69" t="s">
        <v>20</v>
      </c>
      <c r="C6" s="70"/>
      <c r="D6" s="71"/>
      <c r="E6" s="72"/>
      <c r="F6" s="27"/>
      <c r="G6" s="27"/>
      <c r="H6" s="73"/>
      <c r="I6" s="206"/>
    </row>
    <row r="7" spans="1:9" ht="22.5" customHeight="1">
      <c r="A7" s="68" t="s">
        <v>21</v>
      </c>
      <c r="B7" s="69" t="s">
        <v>20</v>
      </c>
      <c r="C7" s="70"/>
      <c r="D7" s="71"/>
      <c r="E7" s="72"/>
      <c r="F7" s="27"/>
      <c r="G7" s="27"/>
      <c r="H7" s="73"/>
      <c r="I7" s="206"/>
    </row>
    <row r="8" spans="1:9" ht="22.5" customHeight="1">
      <c r="A8" s="68" t="s">
        <v>22</v>
      </c>
      <c r="B8" s="69" t="s">
        <v>20</v>
      </c>
      <c r="C8" s="70"/>
      <c r="D8" s="71"/>
      <c r="E8" s="72"/>
      <c r="F8" s="27"/>
      <c r="G8" s="27"/>
      <c r="H8" s="73"/>
      <c r="I8" s="206"/>
    </row>
    <row r="9" spans="1:9" ht="22.5" customHeight="1">
      <c r="A9" s="68" t="s">
        <v>24</v>
      </c>
      <c r="B9" s="69" t="s">
        <v>20</v>
      </c>
      <c r="C9" s="70"/>
      <c r="D9" s="71"/>
      <c r="E9" s="72"/>
      <c r="F9" s="27"/>
      <c r="G9" s="27"/>
      <c r="H9" s="73"/>
      <c r="I9" s="206"/>
    </row>
    <row r="10" spans="1:9" ht="22.5" customHeight="1">
      <c r="A10" s="68" t="s">
        <v>26</v>
      </c>
      <c r="B10" s="69" t="s">
        <v>20</v>
      </c>
      <c r="C10" s="70"/>
      <c r="D10" s="71"/>
      <c r="E10" s="72"/>
      <c r="F10" s="27"/>
      <c r="G10" s="27"/>
      <c r="H10" s="73"/>
      <c r="I10" s="206"/>
    </row>
    <row r="11" spans="1:9" ht="22.5" customHeight="1" thickBot="1">
      <c r="A11" s="68" t="s">
        <v>27</v>
      </c>
      <c r="B11" s="69" t="s">
        <v>20</v>
      </c>
      <c r="C11" s="70"/>
      <c r="D11" s="71"/>
      <c r="E11" s="72"/>
      <c r="F11" s="27"/>
      <c r="G11" s="27"/>
      <c r="H11" s="73"/>
      <c r="I11" s="206"/>
    </row>
    <row r="12" spans="1:9" ht="22.5" customHeight="1" thickBot="1">
      <c r="A12" s="61" t="s">
        <v>29</v>
      </c>
      <c r="B12" s="62" t="s">
        <v>45</v>
      </c>
      <c r="C12" s="74"/>
      <c r="D12" s="75"/>
      <c r="E12" s="65">
        <f>SUM(E13:E18)</f>
        <v>0</v>
      </c>
      <c r="F12" s="66">
        <f>SUM(F13:F18)</f>
        <v>0</v>
      </c>
      <c r="G12" s="66">
        <f>SUM(G13:G18)</f>
        <v>0</v>
      </c>
      <c r="H12" s="67">
        <f>SUM(H13:H18)</f>
        <v>0</v>
      </c>
      <c r="I12" s="206"/>
    </row>
    <row r="13" spans="1:9" ht="22.5" customHeight="1">
      <c r="A13" s="68" t="s">
        <v>30</v>
      </c>
      <c r="B13" s="69" t="s">
        <v>20</v>
      </c>
      <c r="C13" s="70"/>
      <c r="D13" s="71"/>
      <c r="E13" s="72"/>
      <c r="F13" s="27"/>
      <c r="G13" s="27"/>
      <c r="H13" s="73"/>
      <c r="I13" s="206"/>
    </row>
    <row r="14" spans="1:9" ht="22.5" customHeight="1">
      <c r="A14" s="68" t="s">
        <v>32</v>
      </c>
      <c r="B14" s="69" t="s">
        <v>20</v>
      </c>
      <c r="C14" s="70"/>
      <c r="D14" s="71"/>
      <c r="E14" s="72"/>
      <c r="F14" s="27"/>
      <c r="G14" s="27"/>
      <c r="H14" s="73"/>
      <c r="I14" s="206"/>
    </row>
    <row r="15" spans="1:9" ht="22.5" customHeight="1">
      <c r="A15" s="68" t="s">
        <v>33</v>
      </c>
      <c r="B15" s="69" t="s">
        <v>20</v>
      </c>
      <c r="C15" s="70"/>
      <c r="D15" s="71"/>
      <c r="E15" s="72"/>
      <c r="F15" s="27"/>
      <c r="G15" s="27"/>
      <c r="H15" s="73"/>
      <c r="I15" s="206"/>
    </row>
    <row r="16" spans="1:9" ht="22.5" customHeight="1">
      <c r="A16" s="68" t="s">
        <v>35</v>
      </c>
      <c r="B16" s="69" t="s">
        <v>20</v>
      </c>
      <c r="C16" s="70"/>
      <c r="D16" s="71"/>
      <c r="E16" s="72"/>
      <c r="F16" s="27"/>
      <c r="G16" s="27"/>
      <c r="H16" s="73"/>
      <c r="I16" s="206"/>
    </row>
    <row r="17" spans="1:9" ht="22.5" customHeight="1">
      <c r="A17" s="68" t="s">
        <v>36</v>
      </c>
      <c r="B17" s="69" t="s">
        <v>20</v>
      </c>
      <c r="C17" s="70"/>
      <c r="D17" s="71"/>
      <c r="E17" s="72"/>
      <c r="F17" s="27"/>
      <c r="G17" s="27"/>
      <c r="H17" s="73"/>
      <c r="I17" s="206"/>
    </row>
    <row r="18" spans="1:9" ht="22.5" customHeight="1" thickBot="1">
      <c r="A18" s="68" t="s">
        <v>37</v>
      </c>
      <c r="B18" s="69" t="s">
        <v>20</v>
      </c>
      <c r="C18" s="70"/>
      <c r="D18" s="71"/>
      <c r="E18" s="72"/>
      <c r="F18" s="27"/>
      <c r="G18" s="27"/>
      <c r="H18" s="73"/>
      <c r="I18" s="206"/>
    </row>
    <row r="19" spans="1:9" ht="22.5" customHeight="1" thickBot="1">
      <c r="A19" s="61" t="s">
        <v>46</v>
      </c>
      <c r="B19" s="62" t="s">
        <v>47</v>
      </c>
      <c r="C19" s="63"/>
      <c r="D19" s="64"/>
      <c r="E19" s="65">
        <f>E5+E12</f>
        <v>0</v>
      </c>
      <c r="F19" s="66">
        <f>F5+F12</f>
        <v>0</v>
      </c>
      <c r="G19" s="66">
        <f>G5+G12</f>
        <v>0</v>
      </c>
      <c r="H19" s="67">
        <f>H5+H12</f>
        <v>0</v>
      </c>
      <c r="I19" s="206"/>
    </row>
    <row r="20" spans="1:9" ht="20.100000000000001" customHeight="1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honeticPr fontId="5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view="pageLayout" zoomScaleNormal="100" workbookViewId="0">
      <selection activeCell="C5" sqref="C5"/>
    </sheetView>
  </sheetViews>
  <sheetFormatPr defaultColWidth="8" defaultRowHeight="12.75"/>
  <cols>
    <col min="1" max="1" width="5" style="104" customWidth="1"/>
    <col min="2" max="2" width="47.85546875" style="87" customWidth="1"/>
    <col min="3" max="4" width="12.7109375" style="87" customWidth="1"/>
    <col min="5" max="16384" width="8" style="87"/>
  </cols>
  <sheetData>
    <row r="1" spans="1:4" s="52" customFormat="1" ht="15.75" thickBot="1">
      <c r="A1" s="51"/>
      <c r="D1" s="53" t="s">
        <v>0</v>
      </c>
    </row>
    <row r="2" spans="1:4" s="79" customFormat="1" ht="48" customHeight="1" thickBot="1">
      <c r="A2" s="76" t="s">
        <v>48</v>
      </c>
      <c r="B2" s="77" t="s">
        <v>49</v>
      </c>
      <c r="C2" s="77" t="s">
        <v>50</v>
      </c>
      <c r="D2" s="78" t="s">
        <v>51</v>
      </c>
    </row>
    <row r="3" spans="1:4" s="79" customFormat="1" ht="14.1" customHeight="1" thickBot="1">
      <c r="A3" s="80" t="s">
        <v>7</v>
      </c>
      <c r="B3" s="81" t="s">
        <v>43</v>
      </c>
      <c r="C3" s="81" t="s">
        <v>9</v>
      </c>
      <c r="D3" s="82" t="s">
        <v>10</v>
      </c>
    </row>
    <row r="4" spans="1:4" ht="18" customHeight="1">
      <c r="A4" s="83" t="s">
        <v>17</v>
      </c>
      <c r="B4" s="84" t="s">
        <v>52</v>
      </c>
      <c r="C4" s="85"/>
      <c r="D4" s="86"/>
    </row>
    <row r="5" spans="1:4" ht="18" customHeight="1">
      <c r="A5" s="88" t="s">
        <v>19</v>
      </c>
      <c r="B5" s="89" t="s">
        <v>53</v>
      </c>
      <c r="C5" s="90"/>
      <c r="D5" s="91"/>
    </row>
    <row r="6" spans="1:4" ht="18" customHeight="1">
      <c r="A6" s="88" t="s">
        <v>21</v>
      </c>
      <c r="B6" s="89" t="s">
        <v>54</v>
      </c>
      <c r="C6" s="90"/>
      <c r="D6" s="91"/>
    </row>
    <row r="7" spans="1:4" ht="18" customHeight="1">
      <c r="A7" s="88" t="s">
        <v>22</v>
      </c>
      <c r="B7" s="89" t="s">
        <v>55</v>
      </c>
      <c r="C7" s="90"/>
      <c r="D7" s="91"/>
    </row>
    <row r="8" spans="1:4" ht="18" customHeight="1">
      <c r="A8" s="92" t="s">
        <v>24</v>
      </c>
      <c r="B8" s="89" t="s">
        <v>56</v>
      </c>
      <c r="C8" s="90"/>
      <c r="D8" s="91"/>
    </row>
    <row r="9" spans="1:4" ht="18" customHeight="1">
      <c r="A9" s="88" t="s">
        <v>26</v>
      </c>
      <c r="B9" s="89" t="s">
        <v>57</v>
      </c>
      <c r="C9" s="90"/>
      <c r="D9" s="91"/>
    </row>
    <row r="10" spans="1:4" ht="18" customHeight="1">
      <c r="A10" s="92" t="s">
        <v>27</v>
      </c>
      <c r="B10" s="93" t="s">
        <v>58</v>
      </c>
      <c r="C10" s="90"/>
      <c r="D10" s="91"/>
    </row>
    <row r="11" spans="1:4" ht="18" customHeight="1">
      <c r="A11" s="92" t="s">
        <v>29</v>
      </c>
      <c r="B11" s="93" t="s">
        <v>59</v>
      </c>
      <c r="C11" s="90"/>
      <c r="D11" s="91"/>
    </row>
    <row r="12" spans="1:4" ht="18" customHeight="1">
      <c r="A12" s="88" t="s">
        <v>30</v>
      </c>
      <c r="B12" s="93" t="s">
        <v>60</v>
      </c>
      <c r="C12" s="90"/>
      <c r="D12" s="91"/>
    </row>
    <row r="13" spans="1:4" ht="18" customHeight="1">
      <c r="A13" s="92" t="s">
        <v>32</v>
      </c>
      <c r="B13" s="93" t="s">
        <v>61</v>
      </c>
      <c r="C13" s="90"/>
      <c r="D13" s="91"/>
    </row>
    <row r="14" spans="1:4" ht="22.5">
      <c r="A14" s="88" t="s">
        <v>33</v>
      </c>
      <c r="B14" s="93" t="s">
        <v>62</v>
      </c>
      <c r="C14" s="90"/>
      <c r="D14" s="91"/>
    </row>
    <row r="15" spans="1:4" ht="18" customHeight="1">
      <c r="A15" s="92" t="s">
        <v>35</v>
      </c>
      <c r="B15" s="89" t="s">
        <v>63</v>
      </c>
      <c r="C15" s="90"/>
      <c r="D15" s="91"/>
    </row>
    <row r="16" spans="1:4" ht="18" customHeight="1">
      <c r="A16" s="88" t="s">
        <v>36</v>
      </c>
      <c r="B16" s="89" t="s">
        <v>64</v>
      </c>
      <c r="C16" s="90"/>
      <c r="D16" s="91"/>
    </row>
    <row r="17" spans="1:4" ht="18" customHeight="1">
      <c r="A17" s="92" t="s">
        <v>37</v>
      </c>
      <c r="B17" s="89" t="s">
        <v>65</v>
      </c>
      <c r="C17" s="90"/>
      <c r="D17" s="91"/>
    </row>
    <row r="18" spans="1:4" ht="18" customHeight="1">
      <c r="A18" s="88" t="s">
        <v>46</v>
      </c>
      <c r="B18" s="89" t="s">
        <v>66</v>
      </c>
      <c r="C18" s="90"/>
      <c r="D18" s="91"/>
    </row>
    <row r="19" spans="1:4" ht="18" customHeight="1">
      <c r="A19" s="92" t="s">
        <v>67</v>
      </c>
      <c r="B19" s="89" t="s">
        <v>68</v>
      </c>
      <c r="C19" s="90"/>
      <c r="D19" s="91"/>
    </row>
    <row r="20" spans="1:4" ht="18" customHeight="1">
      <c r="A20" s="88" t="s">
        <v>69</v>
      </c>
      <c r="B20" s="94"/>
      <c r="C20" s="90"/>
      <c r="D20" s="91"/>
    </row>
    <row r="21" spans="1:4" ht="18" customHeight="1">
      <c r="A21" s="92" t="s">
        <v>70</v>
      </c>
      <c r="B21" s="94"/>
      <c r="C21" s="90"/>
      <c r="D21" s="91"/>
    </row>
    <row r="22" spans="1:4" ht="18" customHeight="1">
      <c r="A22" s="88" t="s">
        <v>71</v>
      </c>
      <c r="B22" s="94"/>
      <c r="C22" s="90"/>
      <c r="D22" s="91"/>
    </row>
    <row r="23" spans="1:4" ht="18" customHeight="1">
      <c r="A23" s="92" t="s">
        <v>72</v>
      </c>
      <c r="B23" s="94"/>
      <c r="C23" s="90"/>
      <c r="D23" s="91"/>
    </row>
    <row r="24" spans="1:4" ht="18" customHeight="1">
      <c r="A24" s="88" t="s">
        <v>73</v>
      </c>
      <c r="B24" s="94"/>
      <c r="C24" s="90"/>
      <c r="D24" s="91"/>
    </row>
    <row r="25" spans="1:4" ht="18" customHeight="1">
      <c r="A25" s="92" t="s">
        <v>74</v>
      </c>
      <c r="B25" s="94"/>
      <c r="C25" s="90"/>
      <c r="D25" s="91"/>
    </row>
    <row r="26" spans="1:4" ht="18" customHeight="1">
      <c r="A26" s="88" t="s">
        <v>75</v>
      </c>
      <c r="B26" s="94"/>
      <c r="C26" s="90"/>
      <c r="D26" s="91"/>
    </row>
    <row r="27" spans="1:4" ht="18" customHeight="1">
      <c r="A27" s="92" t="s">
        <v>76</v>
      </c>
      <c r="B27" s="94"/>
      <c r="C27" s="90"/>
      <c r="D27" s="91"/>
    </row>
    <row r="28" spans="1:4" ht="18" customHeight="1" thickBot="1">
      <c r="A28" s="95" t="s">
        <v>77</v>
      </c>
      <c r="B28" s="96"/>
      <c r="C28" s="97"/>
      <c r="D28" s="98"/>
    </row>
    <row r="29" spans="1:4" ht="18" customHeight="1" thickBot="1">
      <c r="A29" s="99" t="s">
        <v>78</v>
      </c>
      <c r="B29" s="100" t="s">
        <v>79</v>
      </c>
      <c r="C29" s="101">
        <f>+C4+C5+C6+C7+C8+C15+C16+C17+C18+C19+C20+C21+C22+C23+C24+C25+C26+C27+C28</f>
        <v>0</v>
      </c>
      <c r="D29" s="102">
        <f>+D4+D5+D6+D7+D8+D15+D16+D17+D18+D19+D20+D21+D22+D23+D24+D25+D26+D27+D28</f>
        <v>0</v>
      </c>
    </row>
    <row r="30" spans="1:4" ht="25.5" customHeight="1">
      <c r="A30" s="103"/>
      <c r="B30" s="217" t="s">
        <v>80</v>
      </c>
      <c r="C30" s="217"/>
      <c r="D30" s="217"/>
    </row>
  </sheetData>
  <sheetProtection sheet="1" objects="1" scenarios="1"/>
  <mergeCells count="1">
    <mergeCell ref="B30:D30"/>
  </mergeCells>
  <phoneticPr fontId="29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3. tájékoztató tábla a 9/2015. (V.08.)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E20"/>
  <sheetViews>
    <sheetView view="pageLayout" topLeftCell="G1" zoomScaleNormal="100" workbookViewId="0">
      <selection activeCell="G20" sqref="G20"/>
    </sheetView>
  </sheetViews>
  <sheetFormatPr defaultColWidth="8" defaultRowHeight="15"/>
  <cols>
    <col min="1" max="1" width="5.7109375" style="105" customWidth="1"/>
    <col min="2" max="2" width="34.7109375" style="105" customWidth="1"/>
    <col min="3" max="3" width="19.7109375" style="105" bestFit="1" customWidth="1"/>
    <col min="4" max="5" width="11" style="105" customWidth="1"/>
    <col min="6" max="16384" width="8" style="105"/>
  </cols>
  <sheetData>
    <row r="1" spans="1:5" ht="15.75" thickBot="1">
      <c r="C1" s="106"/>
      <c r="D1" s="106"/>
      <c r="E1" s="106" t="s">
        <v>81</v>
      </c>
    </row>
    <row r="2" spans="1:5" ht="42.75" customHeight="1" thickBot="1">
      <c r="A2" s="107" t="s">
        <v>1</v>
      </c>
      <c r="B2" s="108" t="s">
        <v>82</v>
      </c>
      <c r="C2" s="108" t="s">
        <v>83</v>
      </c>
      <c r="D2" s="109" t="s">
        <v>84</v>
      </c>
      <c r="E2" s="110" t="s">
        <v>85</v>
      </c>
    </row>
    <row r="3" spans="1:5" ht="15.95" customHeight="1">
      <c r="A3" s="111" t="s">
        <v>17</v>
      </c>
      <c r="B3" s="112" t="s">
        <v>86</v>
      </c>
      <c r="C3" s="113" t="s">
        <v>87</v>
      </c>
      <c r="D3" s="114">
        <v>200</v>
      </c>
      <c r="E3" s="115">
        <v>200</v>
      </c>
    </row>
    <row r="4" spans="1:5" ht="15.95" customHeight="1">
      <c r="A4" s="116" t="s">
        <v>19</v>
      </c>
      <c r="B4" s="117" t="s">
        <v>88</v>
      </c>
      <c r="C4" s="118" t="s">
        <v>87</v>
      </c>
      <c r="D4" s="119">
        <v>100</v>
      </c>
      <c r="E4" s="120">
        <v>150</v>
      </c>
    </row>
    <row r="5" spans="1:5" ht="15.95" customHeight="1">
      <c r="A5" s="116" t="s">
        <v>21</v>
      </c>
      <c r="B5" s="117" t="s">
        <v>89</v>
      </c>
      <c r="C5" s="118" t="s">
        <v>87</v>
      </c>
      <c r="D5" s="119">
        <v>50</v>
      </c>
      <c r="E5" s="120">
        <v>50</v>
      </c>
    </row>
    <row r="6" spans="1:5" ht="15.95" customHeight="1">
      <c r="A6" s="116" t="s">
        <v>22</v>
      </c>
      <c r="B6" s="117" t="s">
        <v>90</v>
      </c>
      <c r="C6" s="118" t="s">
        <v>87</v>
      </c>
      <c r="D6" s="119">
        <v>400</v>
      </c>
      <c r="E6" s="120">
        <v>300</v>
      </c>
    </row>
    <row r="7" spans="1:5" ht="15.95" customHeight="1">
      <c r="A7" s="116" t="s">
        <v>24</v>
      </c>
      <c r="B7" s="117" t="s">
        <v>91</v>
      </c>
      <c r="C7" s="118" t="s">
        <v>87</v>
      </c>
      <c r="D7" s="121">
        <v>100</v>
      </c>
      <c r="E7" s="122">
        <v>100</v>
      </c>
    </row>
    <row r="8" spans="1:5" ht="15.95" customHeight="1">
      <c r="A8" s="116" t="s">
        <v>26</v>
      </c>
      <c r="B8" s="117" t="s">
        <v>92</v>
      </c>
      <c r="C8" s="118" t="s">
        <v>87</v>
      </c>
      <c r="D8" s="121">
        <v>100</v>
      </c>
      <c r="E8" s="122">
        <v>100</v>
      </c>
    </row>
    <row r="9" spans="1:5" ht="15.95" customHeight="1">
      <c r="A9" s="116" t="s">
        <v>27</v>
      </c>
      <c r="B9" s="117" t="s">
        <v>93</v>
      </c>
      <c r="C9" s="118" t="s">
        <v>87</v>
      </c>
      <c r="D9" s="121">
        <v>100</v>
      </c>
      <c r="E9" s="122">
        <v>100</v>
      </c>
    </row>
    <row r="10" spans="1:5" ht="15.95" customHeight="1">
      <c r="A10" s="116" t="s">
        <v>29</v>
      </c>
      <c r="B10" s="118"/>
      <c r="C10" s="118"/>
      <c r="D10" s="121"/>
      <c r="E10" s="122"/>
    </row>
    <row r="11" spans="1:5" ht="15.95" customHeight="1">
      <c r="A11" s="116" t="s">
        <v>30</v>
      </c>
      <c r="B11" s="118"/>
      <c r="C11" s="118"/>
      <c r="D11" s="121"/>
      <c r="E11" s="122"/>
    </row>
    <row r="12" spans="1:5" ht="15.95" customHeight="1">
      <c r="A12" s="116" t="s">
        <v>32</v>
      </c>
      <c r="B12" s="118"/>
      <c r="C12" s="118"/>
      <c r="D12" s="121"/>
      <c r="E12" s="122"/>
    </row>
    <row r="13" spans="1:5" ht="15.95" customHeight="1">
      <c r="A13" s="116" t="s">
        <v>33</v>
      </c>
      <c r="B13" s="118"/>
      <c r="C13" s="118"/>
      <c r="D13" s="121"/>
      <c r="E13" s="122"/>
    </row>
    <row r="14" spans="1:5" ht="15.95" customHeight="1">
      <c r="A14" s="116" t="s">
        <v>35</v>
      </c>
      <c r="B14" s="118"/>
      <c r="C14" s="118"/>
      <c r="D14" s="121"/>
      <c r="E14" s="122"/>
    </row>
    <row r="15" spans="1:5" ht="15.95" customHeight="1">
      <c r="A15" s="116" t="s">
        <v>36</v>
      </c>
      <c r="B15" s="118"/>
      <c r="C15" s="118"/>
      <c r="D15" s="121"/>
      <c r="E15" s="122"/>
    </row>
    <row r="16" spans="1:5" ht="15.95" customHeight="1">
      <c r="A16" s="116" t="s">
        <v>37</v>
      </c>
      <c r="B16" s="118"/>
      <c r="C16" s="118"/>
      <c r="D16" s="121"/>
      <c r="E16" s="122"/>
    </row>
    <row r="17" spans="1:5" ht="15.95" customHeight="1">
      <c r="A17" s="116" t="s">
        <v>46</v>
      </c>
      <c r="B17" s="118"/>
      <c r="C17" s="118"/>
      <c r="D17" s="121"/>
      <c r="E17" s="122"/>
    </row>
    <row r="18" spans="1:5" ht="15.95" customHeight="1">
      <c r="A18" s="116" t="s">
        <v>67</v>
      </c>
      <c r="B18" s="118"/>
      <c r="C18" s="118"/>
      <c r="D18" s="121"/>
      <c r="E18" s="122"/>
    </row>
    <row r="19" spans="1:5" ht="15.95" customHeight="1" thickBot="1">
      <c r="A19" s="116" t="s">
        <v>69</v>
      </c>
      <c r="B19" s="118"/>
      <c r="C19" s="118"/>
      <c r="D19" s="121"/>
      <c r="E19" s="122"/>
    </row>
    <row r="20" spans="1:5" ht="15.95" customHeight="1" thickBot="1">
      <c r="A20" s="218" t="s">
        <v>79</v>
      </c>
      <c r="B20" s="219"/>
      <c r="C20" s="123"/>
      <c r="D20" s="124">
        <f>SUM(D3:D19)</f>
        <v>1050</v>
      </c>
      <c r="E20" s="125">
        <f>SUM(E3:E19)</f>
        <v>1000</v>
      </c>
    </row>
  </sheetData>
  <mergeCells count="1">
    <mergeCell ref="A20:B20"/>
  </mergeCells>
  <phoneticPr fontId="29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2014. évi céljelleggel juttatott támogatások felhasználásáról&amp;R&amp;"Times New Roman CE,Félkövér dőlt"&amp;11 4. tájékoztató tábla a 9/2015. (V.08.)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E73"/>
  <sheetViews>
    <sheetView view="pageLayout" topLeftCell="F1" zoomScaleNormal="100" zoomScaleSheetLayoutView="120" workbookViewId="0">
      <selection activeCell="M46" sqref="M46"/>
    </sheetView>
  </sheetViews>
  <sheetFormatPr defaultColWidth="10.28515625" defaultRowHeight="15.75"/>
  <cols>
    <col min="1" max="1" width="57.5703125" style="126" customWidth="1"/>
    <col min="2" max="2" width="5.28515625" style="127" customWidth="1"/>
    <col min="3" max="4" width="10.42578125" style="126" customWidth="1"/>
    <col min="5" max="5" width="10.42578125" style="156" customWidth="1"/>
    <col min="6" max="16384" width="10.28515625" style="126"/>
  </cols>
  <sheetData>
    <row r="1" spans="1:5" ht="49.5" customHeight="1">
      <c r="A1" s="221" t="str">
        <f>+CONCATENATE("VAGYONKIMUTATÁS",CHAR(10),"a könyvviteli mérlegben értékkel szereplő eszközökről",CHAR(10),LEFT([1]ÖSSZEFÜGGÉSEK!A4,4),".")</f>
        <v>VAGYONKIMUTATÁS
a könyvviteli mérlegben értékkel szereplő eszközökről
2014.</v>
      </c>
      <c r="B1" s="222"/>
      <c r="C1" s="222"/>
      <c r="D1" s="222"/>
      <c r="E1" s="222"/>
    </row>
    <row r="2" spans="1:5" ht="16.5" thickBot="1">
      <c r="C2" s="223" t="s">
        <v>94</v>
      </c>
      <c r="D2" s="223"/>
      <c r="E2" s="223"/>
    </row>
    <row r="3" spans="1:5" ht="15.75" customHeight="1">
      <c r="A3" s="224" t="s">
        <v>95</v>
      </c>
      <c r="B3" s="227" t="s">
        <v>96</v>
      </c>
      <c r="C3" s="230" t="s">
        <v>97</v>
      </c>
      <c r="D3" s="230" t="s">
        <v>98</v>
      </c>
      <c r="E3" s="232" t="s">
        <v>99</v>
      </c>
    </row>
    <row r="4" spans="1:5" ht="11.25" customHeight="1">
      <c r="A4" s="225"/>
      <c r="B4" s="228"/>
      <c r="C4" s="231"/>
      <c r="D4" s="231"/>
      <c r="E4" s="233"/>
    </row>
    <row r="5" spans="1:5">
      <c r="A5" s="226"/>
      <c r="B5" s="229"/>
      <c r="C5" s="234" t="s">
        <v>100</v>
      </c>
      <c r="D5" s="234"/>
      <c r="E5" s="235"/>
    </row>
    <row r="6" spans="1:5" s="131" customFormat="1" ht="16.5" thickBot="1">
      <c r="A6" s="128" t="s">
        <v>101</v>
      </c>
      <c r="B6" s="129" t="s">
        <v>43</v>
      </c>
      <c r="C6" s="129" t="s">
        <v>9</v>
      </c>
      <c r="D6" s="129" t="s">
        <v>10</v>
      </c>
      <c r="E6" s="130" t="s">
        <v>11</v>
      </c>
    </row>
    <row r="7" spans="1:5" s="136" customFormat="1">
      <c r="A7" s="132" t="s">
        <v>102</v>
      </c>
      <c r="B7" s="133" t="s">
        <v>103</v>
      </c>
      <c r="C7" s="134">
        <v>12400</v>
      </c>
      <c r="D7" s="134"/>
      <c r="E7" s="135"/>
    </row>
    <row r="8" spans="1:5" s="136" customFormat="1">
      <c r="A8" s="137" t="s">
        <v>104</v>
      </c>
      <c r="B8" s="138" t="s">
        <v>105</v>
      </c>
      <c r="C8" s="139">
        <f>+C9+C14+C19+C24+C29</f>
        <v>831969</v>
      </c>
      <c r="D8" s="139">
        <f>+D9+D14+D19+D24+D29</f>
        <v>536967</v>
      </c>
      <c r="E8" s="140">
        <f>+E9+E14+E19+E24+E29</f>
        <v>0</v>
      </c>
    </row>
    <row r="9" spans="1:5" s="136" customFormat="1">
      <c r="A9" s="137" t="s">
        <v>106</v>
      </c>
      <c r="B9" s="138" t="s">
        <v>107</v>
      </c>
      <c r="C9" s="139">
        <f>+C10+C11+C12+C13</f>
        <v>713755</v>
      </c>
      <c r="D9" s="139">
        <f>+D10+D11+D12+D13</f>
        <v>480446</v>
      </c>
      <c r="E9" s="140">
        <f>+E10+E11+E12+E13</f>
        <v>0</v>
      </c>
    </row>
    <row r="10" spans="1:5" s="136" customFormat="1">
      <c r="A10" s="141" t="s">
        <v>108</v>
      </c>
      <c r="B10" s="138" t="s">
        <v>109</v>
      </c>
      <c r="C10" s="142">
        <v>713755</v>
      </c>
      <c r="D10" s="142">
        <v>480446</v>
      </c>
      <c r="E10" s="143"/>
    </row>
    <row r="11" spans="1:5" s="136" customFormat="1" ht="26.25" customHeight="1">
      <c r="A11" s="141" t="s">
        <v>110</v>
      </c>
      <c r="B11" s="138" t="s">
        <v>111</v>
      </c>
      <c r="C11" s="144"/>
      <c r="D11" s="144"/>
      <c r="E11" s="145"/>
    </row>
    <row r="12" spans="1:5" s="136" customFormat="1" ht="22.5">
      <c r="A12" s="141" t="s">
        <v>112</v>
      </c>
      <c r="B12" s="138" t="s">
        <v>113</v>
      </c>
      <c r="C12" s="144"/>
      <c r="D12" s="144"/>
      <c r="E12" s="145"/>
    </row>
    <row r="13" spans="1:5" s="136" customFormat="1">
      <c r="A13" s="141" t="s">
        <v>114</v>
      </c>
      <c r="B13" s="138" t="s">
        <v>115</v>
      </c>
      <c r="C13" s="144"/>
      <c r="D13" s="144"/>
      <c r="E13" s="145"/>
    </row>
    <row r="14" spans="1:5" s="136" customFormat="1">
      <c r="A14" s="137" t="s">
        <v>116</v>
      </c>
      <c r="B14" s="138" t="s">
        <v>117</v>
      </c>
      <c r="C14" s="146">
        <f>+C15+C16+C17+C18</f>
        <v>72853</v>
      </c>
      <c r="D14" s="146">
        <f>+D15+D16+D17+D18</f>
        <v>11160</v>
      </c>
      <c r="E14" s="147">
        <f>+E15+E16+E17+E18</f>
        <v>0</v>
      </c>
    </row>
    <row r="15" spans="1:5" s="136" customFormat="1">
      <c r="A15" s="141" t="s">
        <v>118</v>
      </c>
      <c r="B15" s="138" t="s">
        <v>119</v>
      </c>
      <c r="C15" s="144">
        <v>72853</v>
      </c>
      <c r="D15" s="144">
        <v>11160</v>
      </c>
      <c r="E15" s="145"/>
    </row>
    <row r="16" spans="1:5" s="136" customFormat="1" ht="22.5">
      <c r="A16" s="141" t="s">
        <v>120</v>
      </c>
      <c r="B16" s="138" t="s">
        <v>32</v>
      </c>
      <c r="C16" s="144"/>
      <c r="D16" s="144"/>
      <c r="E16" s="145"/>
    </row>
    <row r="17" spans="1:5" s="136" customFormat="1">
      <c r="A17" s="141" t="s">
        <v>121</v>
      </c>
      <c r="B17" s="138" t="s">
        <v>33</v>
      </c>
      <c r="C17" s="144"/>
      <c r="D17" s="144"/>
      <c r="E17" s="145"/>
    </row>
    <row r="18" spans="1:5" s="136" customFormat="1">
      <c r="A18" s="141" t="s">
        <v>122</v>
      </c>
      <c r="B18" s="138" t="s">
        <v>35</v>
      </c>
      <c r="C18" s="144"/>
      <c r="D18" s="144"/>
      <c r="E18" s="145"/>
    </row>
    <row r="19" spans="1:5" s="136" customFormat="1">
      <c r="A19" s="137" t="s">
        <v>123</v>
      </c>
      <c r="B19" s="138" t="s">
        <v>36</v>
      </c>
      <c r="C19" s="146">
        <f>+C20+C21+C22+C23</f>
        <v>0</v>
      </c>
      <c r="D19" s="146">
        <f>+D20+D21+D22+D23</f>
        <v>0</v>
      </c>
      <c r="E19" s="147">
        <f>+E20+E21+E22+E23</f>
        <v>0</v>
      </c>
    </row>
    <row r="20" spans="1:5" s="136" customFormat="1">
      <c r="A20" s="141" t="s">
        <v>124</v>
      </c>
      <c r="B20" s="138" t="s">
        <v>37</v>
      </c>
      <c r="C20" s="144"/>
      <c r="D20" s="144"/>
      <c r="E20" s="145"/>
    </row>
    <row r="21" spans="1:5" s="136" customFormat="1">
      <c r="A21" s="141" t="s">
        <v>125</v>
      </c>
      <c r="B21" s="138" t="s">
        <v>46</v>
      </c>
      <c r="C21" s="144"/>
      <c r="D21" s="144"/>
      <c r="E21" s="145"/>
    </row>
    <row r="22" spans="1:5" s="136" customFormat="1">
      <c r="A22" s="141" t="s">
        <v>126</v>
      </c>
      <c r="B22" s="138" t="s">
        <v>67</v>
      </c>
      <c r="C22" s="144"/>
      <c r="D22" s="144"/>
      <c r="E22" s="145"/>
    </row>
    <row r="23" spans="1:5" s="136" customFormat="1">
      <c r="A23" s="141" t="s">
        <v>127</v>
      </c>
      <c r="B23" s="138" t="s">
        <v>69</v>
      </c>
      <c r="C23" s="144"/>
      <c r="D23" s="144"/>
      <c r="E23" s="145"/>
    </row>
    <row r="24" spans="1:5" s="136" customFormat="1">
      <c r="A24" s="137" t="s">
        <v>128</v>
      </c>
      <c r="B24" s="138" t="s">
        <v>70</v>
      </c>
      <c r="C24" s="146">
        <f>+C25+C26+C27+C28</f>
        <v>45361</v>
      </c>
      <c r="D24" s="146">
        <f>+D25+D26+D27+D28</f>
        <v>45361</v>
      </c>
      <c r="E24" s="147">
        <f>+E25+E26+E27+E28</f>
        <v>0</v>
      </c>
    </row>
    <row r="25" spans="1:5" s="136" customFormat="1">
      <c r="A25" s="141" t="s">
        <v>129</v>
      </c>
      <c r="B25" s="138" t="s">
        <v>71</v>
      </c>
      <c r="C25" s="144">
        <v>45361</v>
      </c>
      <c r="D25" s="144">
        <v>45361</v>
      </c>
      <c r="E25" s="145"/>
    </row>
    <row r="26" spans="1:5" s="136" customFormat="1">
      <c r="A26" s="141" t="s">
        <v>130</v>
      </c>
      <c r="B26" s="138" t="s">
        <v>72</v>
      </c>
      <c r="C26" s="144"/>
      <c r="D26" s="144"/>
      <c r="E26" s="145"/>
    </row>
    <row r="27" spans="1:5" s="136" customFormat="1">
      <c r="A27" s="141" t="s">
        <v>131</v>
      </c>
      <c r="B27" s="138" t="s">
        <v>73</v>
      </c>
      <c r="C27" s="144"/>
      <c r="D27" s="144"/>
      <c r="E27" s="145"/>
    </row>
    <row r="28" spans="1:5" s="136" customFormat="1">
      <c r="A28" s="141" t="s">
        <v>132</v>
      </c>
      <c r="B28" s="138" t="s">
        <v>74</v>
      </c>
      <c r="C28" s="144"/>
      <c r="D28" s="144"/>
      <c r="E28" s="145"/>
    </row>
    <row r="29" spans="1:5" s="136" customFormat="1">
      <c r="A29" s="137" t="s">
        <v>133</v>
      </c>
      <c r="B29" s="138" t="s">
        <v>75</v>
      </c>
      <c r="C29" s="146">
        <f>+C30+C31+C32+C33</f>
        <v>0</v>
      </c>
      <c r="D29" s="146">
        <f>+D30+D31+D32+D33</f>
        <v>0</v>
      </c>
      <c r="E29" s="147">
        <f>+E30+E31+E32+E33</f>
        <v>0</v>
      </c>
    </row>
    <row r="30" spans="1:5" s="136" customFormat="1">
      <c r="A30" s="141" t="s">
        <v>134</v>
      </c>
      <c r="B30" s="138" t="s">
        <v>76</v>
      </c>
      <c r="C30" s="144"/>
      <c r="D30" s="144"/>
      <c r="E30" s="145"/>
    </row>
    <row r="31" spans="1:5" s="136" customFormat="1" ht="22.5">
      <c r="A31" s="141" t="s">
        <v>135</v>
      </c>
      <c r="B31" s="138" t="s">
        <v>77</v>
      </c>
      <c r="C31" s="144"/>
      <c r="D31" s="144"/>
      <c r="E31" s="145"/>
    </row>
    <row r="32" spans="1:5" s="136" customFormat="1">
      <c r="A32" s="141" t="s">
        <v>136</v>
      </c>
      <c r="B32" s="138" t="s">
        <v>78</v>
      </c>
      <c r="C32" s="144"/>
      <c r="D32" s="144"/>
      <c r="E32" s="145"/>
    </row>
    <row r="33" spans="1:5" s="136" customFormat="1">
      <c r="A33" s="141" t="s">
        <v>137</v>
      </c>
      <c r="B33" s="138" t="s">
        <v>138</v>
      </c>
      <c r="C33" s="144"/>
      <c r="D33" s="144"/>
      <c r="E33" s="145"/>
    </row>
    <row r="34" spans="1:5" s="136" customFormat="1">
      <c r="A34" s="137" t="s">
        <v>139</v>
      </c>
      <c r="B34" s="138" t="s">
        <v>140</v>
      </c>
      <c r="C34" s="146">
        <f>+C35+C40+C45</f>
        <v>50</v>
      </c>
      <c r="D34" s="146">
        <f>+D35+D40+D45</f>
        <v>50</v>
      </c>
      <c r="E34" s="147">
        <f>+E35+E40+E45</f>
        <v>0</v>
      </c>
    </row>
    <row r="35" spans="1:5" s="136" customFormat="1">
      <c r="A35" s="137" t="s">
        <v>141</v>
      </c>
      <c r="B35" s="138" t="s">
        <v>142</v>
      </c>
      <c r="C35" s="146">
        <f>+C36+C37+C38+C39</f>
        <v>50</v>
      </c>
      <c r="D35" s="146">
        <f>+D36+D37+D38+D39</f>
        <v>50</v>
      </c>
      <c r="E35" s="147">
        <f>+E36+E37+E38+E39</f>
        <v>0</v>
      </c>
    </row>
    <row r="36" spans="1:5" s="136" customFormat="1">
      <c r="A36" s="141" t="s">
        <v>143</v>
      </c>
      <c r="B36" s="138" t="s">
        <v>144</v>
      </c>
      <c r="C36" s="144"/>
      <c r="D36" s="144"/>
      <c r="E36" s="145"/>
    </row>
    <row r="37" spans="1:5" s="136" customFormat="1">
      <c r="A37" s="141" t="s">
        <v>145</v>
      </c>
      <c r="B37" s="138" t="s">
        <v>146</v>
      </c>
      <c r="C37" s="144"/>
      <c r="D37" s="144"/>
      <c r="E37" s="145"/>
    </row>
    <row r="38" spans="1:5" s="136" customFormat="1">
      <c r="A38" s="141" t="s">
        <v>147</v>
      </c>
      <c r="B38" s="138" t="s">
        <v>148</v>
      </c>
      <c r="C38" s="144">
        <v>50</v>
      </c>
      <c r="D38" s="144">
        <v>50</v>
      </c>
      <c r="E38" s="145"/>
    </row>
    <row r="39" spans="1:5" s="136" customFormat="1">
      <c r="A39" s="141" t="s">
        <v>149</v>
      </c>
      <c r="B39" s="138" t="s">
        <v>150</v>
      </c>
      <c r="C39" s="144"/>
      <c r="D39" s="144"/>
      <c r="E39" s="145"/>
    </row>
    <row r="40" spans="1:5" s="136" customFormat="1">
      <c r="A40" s="137" t="s">
        <v>151</v>
      </c>
      <c r="B40" s="138" t="s">
        <v>152</v>
      </c>
      <c r="C40" s="146">
        <f>+C41+C42+C43+C44</f>
        <v>0</v>
      </c>
      <c r="D40" s="146">
        <f>+D41+D42+D43+D44</f>
        <v>0</v>
      </c>
      <c r="E40" s="147">
        <f>+E41+E42+E43+E44</f>
        <v>0</v>
      </c>
    </row>
    <row r="41" spans="1:5" s="136" customFormat="1">
      <c r="A41" s="141" t="s">
        <v>153</v>
      </c>
      <c r="B41" s="138" t="s">
        <v>154</v>
      </c>
      <c r="C41" s="144"/>
      <c r="D41" s="144"/>
      <c r="E41" s="145"/>
    </row>
    <row r="42" spans="1:5" s="136" customFormat="1" ht="22.5">
      <c r="A42" s="141" t="s">
        <v>155</v>
      </c>
      <c r="B42" s="138" t="s">
        <v>156</v>
      </c>
      <c r="C42" s="144"/>
      <c r="D42" s="144"/>
      <c r="E42" s="145"/>
    </row>
    <row r="43" spans="1:5" s="136" customFormat="1">
      <c r="A43" s="141" t="s">
        <v>157</v>
      </c>
      <c r="B43" s="138" t="s">
        <v>158</v>
      </c>
      <c r="C43" s="144"/>
      <c r="D43" s="144"/>
      <c r="E43" s="145"/>
    </row>
    <row r="44" spans="1:5" s="136" customFormat="1">
      <c r="A44" s="141" t="s">
        <v>159</v>
      </c>
      <c r="B44" s="138" t="s">
        <v>160</v>
      </c>
      <c r="C44" s="144"/>
      <c r="D44" s="144"/>
      <c r="E44" s="145"/>
    </row>
    <row r="45" spans="1:5" s="136" customFormat="1">
      <c r="A45" s="137" t="s">
        <v>161</v>
      </c>
      <c r="B45" s="138" t="s">
        <v>162</v>
      </c>
      <c r="C45" s="146">
        <f>+C46+C47+C48+C49</f>
        <v>0</v>
      </c>
      <c r="D45" s="146">
        <f>+D46+D47+D48+D49</f>
        <v>0</v>
      </c>
      <c r="E45" s="147">
        <f>+E46+E47+E48+E49</f>
        <v>0</v>
      </c>
    </row>
    <row r="46" spans="1:5" s="136" customFormat="1">
      <c r="A46" s="141" t="s">
        <v>163</v>
      </c>
      <c r="B46" s="138" t="s">
        <v>164</v>
      </c>
      <c r="C46" s="144"/>
      <c r="D46" s="144"/>
      <c r="E46" s="145"/>
    </row>
    <row r="47" spans="1:5" s="136" customFormat="1" ht="22.5">
      <c r="A47" s="141" t="s">
        <v>165</v>
      </c>
      <c r="B47" s="138" t="s">
        <v>166</v>
      </c>
      <c r="C47" s="144"/>
      <c r="D47" s="144"/>
      <c r="E47" s="145"/>
    </row>
    <row r="48" spans="1:5" s="136" customFormat="1">
      <c r="A48" s="141" t="s">
        <v>167</v>
      </c>
      <c r="B48" s="138" t="s">
        <v>168</v>
      </c>
      <c r="C48" s="144"/>
      <c r="D48" s="144"/>
      <c r="E48" s="145"/>
    </row>
    <row r="49" spans="1:5" s="136" customFormat="1">
      <c r="A49" s="141" t="s">
        <v>169</v>
      </c>
      <c r="B49" s="138" t="s">
        <v>170</v>
      </c>
      <c r="C49" s="144"/>
      <c r="D49" s="144"/>
      <c r="E49" s="145"/>
    </row>
    <row r="50" spans="1:5" s="136" customFormat="1">
      <c r="A50" s="137" t="s">
        <v>171</v>
      </c>
      <c r="B50" s="138" t="s">
        <v>172</v>
      </c>
      <c r="C50" s="144">
        <v>328341</v>
      </c>
      <c r="D50" s="144">
        <v>275616</v>
      </c>
      <c r="E50" s="145"/>
    </row>
    <row r="51" spans="1:5" s="136" customFormat="1" ht="21">
      <c r="A51" s="137" t="s">
        <v>173</v>
      </c>
      <c r="B51" s="138" t="s">
        <v>174</v>
      </c>
      <c r="C51" s="146">
        <f>+C7+C8+C34+C50</f>
        <v>1172760</v>
      </c>
      <c r="D51" s="146">
        <f>+D7+D8+D34+D50</f>
        <v>812633</v>
      </c>
      <c r="E51" s="147">
        <f>+E7+E8+E34+E50</f>
        <v>0</v>
      </c>
    </row>
    <row r="52" spans="1:5" s="136" customFormat="1">
      <c r="A52" s="137" t="s">
        <v>175</v>
      </c>
      <c r="B52" s="138" t="s">
        <v>176</v>
      </c>
      <c r="C52" s="144">
        <v>1555</v>
      </c>
      <c r="D52" s="144">
        <v>1555</v>
      </c>
      <c r="E52" s="145"/>
    </row>
    <row r="53" spans="1:5" s="136" customFormat="1">
      <c r="A53" s="137" t="s">
        <v>177</v>
      </c>
      <c r="B53" s="138" t="s">
        <v>178</v>
      </c>
      <c r="C53" s="144"/>
      <c r="D53" s="144"/>
      <c r="E53" s="145"/>
    </row>
    <row r="54" spans="1:5" s="136" customFormat="1">
      <c r="A54" s="137" t="s">
        <v>179</v>
      </c>
      <c r="B54" s="138" t="s">
        <v>180</v>
      </c>
      <c r="C54" s="146">
        <f>+C52+C53</f>
        <v>1555</v>
      </c>
      <c r="D54" s="146">
        <f>+D52+D53</f>
        <v>1555</v>
      </c>
      <c r="E54" s="147">
        <f>+E52+E53</f>
        <v>0</v>
      </c>
    </row>
    <row r="55" spans="1:5" s="136" customFormat="1">
      <c r="A55" s="137" t="s">
        <v>181</v>
      </c>
      <c r="B55" s="138" t="s">
        <v>182</v>
      </c>
      <c r="C55" s="144"/>
      <c r="D55" s="144"/>
      <c r="E55" s="145"/>
    </row>
    <row r="56" spans="1:5" s="136" customFormat="1">
      <c r="A56" s="137" t="s">
        <v>183</v>
      </c>
      <c r="B56" s="138" t="s">
        <v>184</v>
      </c>
      <c r="C56" s="144">
        <v>967</v>
      </c>
      <c r="D56" s="144">
        <v>967</v>
      </c>
      <c r="E56" s="145"/>
    </row>
    <row r="57" spans="1:5" s="136" customFormat="1">
      <c r="A57" s="137" t="s">
        <v>185</v>
      </c>
      <c r="B57" s="138" t="s">
        <v>186</v>
      </c>
      <c r="C57" s="144">
        <v>23792</v>
      </c>
      <c r="D57" s="144">
        <v>23792</v>
      </c>
      <c r="E57" s="145"/>
    </row>
    <row r="58" spans="1:5" s="136" customFormat="1">
      <c r="A58" s="137" t="s">
        <v>187</v>
      </c>
      <c r="B58" s="138" t="s">
        <v>188</v>
      </c>
      <c r="C58" s="144"/>
      <c r="D58" s="144"/>
      <c r="E58" s="145"/>
    </row>
    <row r="59" spans="1:5" s="136" customFormat="1">
      <c r="A59" s="137" t="s">
        <v>189</v>
      </c>
      <c r="B59" s="138" t="s">
        <v>190</v>
      </c>
      <c r="C59" s="146">
        <f>+C55+C56+C57+C58</f>
        <v>24759</v>
      </c>
      <c r="D59" s="146">
        <f>+D55+D56+D57+D58</f>
        <v>24759</v>
      </c>
      <c r="E59" s="147">
        <f>+E55+E56+E57+E58</f>
        <v>0</v>
      </c>
    </row>
    <row r="60" spans="1:5" s="136" customFormat="1">
      <c r="A60" s="137" t="s">
        <v>191</v>
      </c>
      <c r="B60" s="138" t="s">
        <v>192</v>
      </c>
      <c r="C60" s="144">
        <v>34736</v>
      </c>
      <c r="D60" s="144">
        <v>13637</v>
      </c>
      <c r="E60" s="145"/>
    </row>
    <row r="61" spans="1:5" s="136" customFormat="1">
      <c r="A61" s="137" t="s">
        <v>193</v>
      </c>
      <c r="B61" s="138" t="s">
        <v>194</v>
      </c>
      <c r="C61" s="144"/>
      <c r="D61" s="144"/>
      <c r="E61" s="145"/>
    </row>
    <row r="62" spans="1:5" s="136" customFormat="1">
      <c r="A62" s="137" t="s">
        <v>195</v>
      </c>
      <c r="B62" s="138" t="s">
        <v>196</v>
      </c>
      <c r="C62" s="144">
        <v>7962</v>
      </c>
      <c r="D62" s="144">
        <v>7962</v>
      </c>
      <c r="E62" s="145"/>
    </row>
    <row r="63" spans="1:5" s="136" customFormat="1">
      <c r="A63" s="137" t="s">
        <v>197</v>
      </c>
      <c r="B63" s="138" t="s">
        <v>198</v>
      </c>
      <c r="C63" s="146">
        <f>+C60+C61+C62</f>
        <v>42698</v>
      </c>
      <c r="D63" s="146">
        <f>+D60+D61+D62</f>
        <v>21599</v>
      </c>
      <c r="E63" s="147">
        <f>+E60+E61+E62</f>
        <v>0</v>
      </c>
    </row>
    <row r="64" spans="1:5" s="136" customFormat="1">
      <c r="A64" s="137" t="s">
        <v>199</v>
      </c>
      <c r="B64" s="138" t="s">
        <v>200</v>
      </c>
      <c r="C64" s="144">
        <v>15191</v>
      </c>
      <c r="D64" s="144">
        <v>15191</v>
      </c>
      <c r="E64" s="145"/>
    </row>
    <row r="65" spans="1:5" s="136" customFormat="1" ht="21">
      <c r="A65" s="137" t="s">
        <v>201</v>
      </c>
      <c r="B65" s="138" t="s">
        <v>202</v>
      </c>
      <c r="C65" s="144"/>
      <c r="D65" s="144"/>
      <c r="E65" s="145"/>
    </row>
    <row r="66" spans="1:5" s="136" customFormat="1">
      <c r="A66" s="137" t="s">
        <v>203</v>
      </c>
      <c r="B66" s="138" t="s">
        <v>204</v>
      </c>
      <c r="C66" s="146">
        <f>+C64+C65</f>
        <v>15191</v>
      </c>
      <c r="D66" s="146">
        <f>+D64+D65</f>
        <v>15191</v>
      </c>
      <c r="E66" s="147">
        <f>+E64+E65</f>
        <v>0</v>
      </c>
    </row>
    <row r="67" spans="1:5" s="136" customFormat="1">
      <c r="A67" s="137" t="s">
        <v>205</v>
      </c>
      <c r="B67" s="138" t="s">
        <v>206</v>
      </c>
      <c r="C67" s="144"/>
      <c r="D67" s="144"/>
      <c r="E67" s="145"/>
    </row>
    <row r="68" spans="1:5" s="136" customFormat="1" ht="16.5" thickBot="1">
      <c r="A68" s="148" t="s">
        <v>207</v>
      </c>
      <c r="B68" s="149" t="s">
        <v>208</v>
      </c>
      <c r="C68" s="150">
        <f>+C51+C54+C59+C63+C66+C67</f>
        <v>1256963</v>
      </c>
      <c r="D68" s="150">
        <f>+D51+D54+D59+D63+D66+D67</f>
        <v>875737</v>
      </c>
      <c r="E68" s="151">
        <f>+E51+E54+E59+E63+E66+E67</f>
        <v>0</v>
      </c>
    </row>
    <row r="69" spans="1:5">
      <c r="A69" s="152"/>
      <c r="C69" s="153"/>
      <c r="D69" s="153"/>
      <c r="E69" s="154"/>
    </row>
    <row r="70" spans="1:5">
      <c r="A70" s="152"/>
      <c r="C70" s="153"/>
      <c r="D70" s="153"/>
      <c r="E70" s="154"/>
    </row>
    <row r="71" spans="1:5">
      <c r="A71" s="155"/>
      <c r="C71" s="153"/>
      <c r="D71" s="153"/>
      <c r="E71" s="154"/>
    </row>
    <row r="72" spans="1:5">
      <c r="A72" s="220"/>
      <c r="B72" s="220"/>
      <c r="C72" s="220"/>
      <c r="D72" s="220"/>
      <c r="E72" s="220"/>
    </row>
    <row r="73" spans="1:5">
      <c r="A73" s="220"/>
      <c r="B73" s="220"/>
      <c r="C73" s="220"/>
      <c r="D73" s="220"/>
      <c r="E73" s="220"/>
    </row>
  </sheetData>
  <sheetProtection sheet="1" objects="1" scenarios="1"/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honeticPr fontId="32" type="noConversion"/>
  <printOptions horizontalCentered="1"/>
  <pageMargins left="0.78740157480314965" right="0.82343750000000004" top="1.089062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dőlt"Buj Község Önkormányzat&amp;R&amp;"Times New Roman,Félkövér dőlt"5.1. tájékoztató tábla a 9/2015. (V.08.) önkormányzati rendelethez</oddHeader>
    <oddFooter>&amp;C&amp;P</oddFooter>
  </headerFooter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view="pageLayout" topLeftCell="E1" zoomScaleNormal="100" workbookViewId="0">
      <selection activeCell="N2" sqref="N2"/>
    </sheetView>
  </sheetViews>
  <sheetFormatPr defaultColWidth="8" defaultRowHeight="12.75"/>
  <cols>
    <col min="1" max="1" width="61" style="158" customWidth="1"/>
    <col min="2" max="2" width="5.28515625" style="173" customWidth="1"/>
    <col min="3" max="3" width="15.42578125" style="157" customWidth="1"/>
    <col min="4" max="16384" width="8" style="157"/>
  </cols>
  <sheetData>
    <row r="1" spans="1:3" ht="32.25" customHeight="1">
      <c r="A1" s="237" t="s">
        <v>209</v>
      </c>
      <c r="B1" s="237"/>
      <c r="C1" s="237"/>
    </row>
    <row r="2" spans="1:3" ht="15.75">
      <c r="A2" s="238" t="str">
        <f>+CONCATENATE(LEFT([1]ÖSSZEFÜGGÉSEK!A4,4),". év")</f>
        <v>2014. év</v>
      </c>
      <c r="B2" s="238"/>
      <c r="C2" s="238"/>
    </row>
    <row r="4" spans="1:3" ht="13.5" thickBot="1">
      <c r="B4" s="239" t="s">
        <v>94</v>
      </c>
      <c r="C4" s="239"/>
    </row>
    <row r="5" spans="1:3" s="159" customFormat="1" ht="31.5" customHeight="1">
      <c r="A5" s="240" t="s">
        <v>210</v>
      </c>
      <c r="B5" s="242" t="s">
        <v>96</v>
      </c>
      <c r="C5" s="244" t="s">
        <v>211</v>
      </c>
    </row>
    <row r="6" spans="1:3" s="159" customFormat="1">
      <c r="A6" s="241"/>
      <c r="B6" s="243"/>
      <c r="C6" s="245"/>
    </row>
    <row r="7" spans="1:3" s="163" customFormat="1" ht="13.5" thickBot="1">
      <c r="A7" s="160" t="s">
        <v>7</v>
      </c>
      <c r="B7" s="161" t="s">
        <v>43</v>
      </c>
      <c r="C7" s="162" t="s">
        <v>9</v>
      </c>
    </row>
    <row r="8" spans="1:3" ht="15.75" customHeight="1">
      <c r="A8" s="137" t="s">
        <v>212</v>
      </c>
      <c r="B8" s="164" t="s">
        <v>103</v>
      </c>
      <c r="C8" s="165">
        <v>1033107</v>
      </c>
    </row>
    <row r="9" spans="1:3" ht="15.75" customHeight="1">
      <c r="A9" s="137" t="s">
        <v>213</v>
      </c>
      <c r="B9" s="138" t="s">
        <v>105</v>
      </c>
      <c r="C9" s="165"/>
    </row>
    <row r="10" spans="1:3" ht="15.75" customHeight="1">
      <c r="A10" s="137" t="s">
        <v>214</v>
      </c>
      <c r="B10" s="138" t="s">
        <v>107</v>
      </c>
      <c r="C10" s="165">
        <v>10885</v>
      </c>
    </row>
    <row r="11" spans="1:3" ht="15.75" customHeight="1">
      <c r="A11" s="137" t="s">
        <v>215</v>
      </c>
      <c r="B11" s="138" t="s">
        <v>109</v>
      </c>
      <c r="C11" s="166">
        <v>-305411</v>
      </c>
    </row>
    <row r="12" spans="1:3" ht="15.75" customHeight="1">
      <c r="A12" s="137" t="s">
        <v>216</v>
      </c>
      <c r="B12" s="138" t="s">
        <v>111</v>
      </c>
      <c r="C12" s="166"/>
    </row>
    <row r="13" spans="1:3" ht="15.75" customHeight="1">
      <c r="A13" s="137" t="s">
        <v>217</v>
      </c>
      <c r="B13" s="138" t="s">
        <v>113</v>
      </c>
      <c r="C13" s="166">
        <v>-48811</v>
      </c>
    </row>
    <row r="14" spans="1:3" ht="15.75" customHeight="1">
      <c r="A14" s="137" t="s">
        <v>218</v>
      </c>
      <c r="B14" s="138" t="s">
        <v>115</v>
      </c>
      <c r="C14" s="167">
        <f>+C8+C9+C10+C11+C12+C13</f>
        <v>689770</v>
      </c>
    </row>
    <row r="15" spans="1:3" ht="15.75" customHeight="1">
      <c r="A15" s="137" t="s">
        <v>219</v>
      </c>
      <c r="B15" s="138" t="s">
        <v>117</v>
      </c>
      <c r="C15" s="168">
        <v>2079</v>
      </c>
    </row>
    <row r="16" spans="1:3" ht="15.75" customHeight="1">
      <c r="A16" s="137" t="s">
        <v>220</v>
      </c>
      <c r="B16" s="138" t="s">
        <v>119</v>
      </c>
      <c r="C16" s="166">
        <v>21894</v>
      </c>
    </row>
    <row r="17" spans="1:5" ht="15.75" customHeight="1">
      <c r="A17" s="137" t="s">
        <v>221</v>
      </c>
      <c r="B17" s="138" t="s">
        <v>32</v>
      </c>
      <c r="C17" s="166">
        <v>4095</v>
      </c>
    </row>
    <row r="18" spans="1:5" ht="15.75" customHeight="1">
      <c r="A18" s="137" t="s">
        <v>222</v>
      </c>
      <c r="B18" s="138" t="s">
        <v>33</v>
      </c>
      <c r="C18" s="167">
        <f>+C15+C16+C17</f>
        <v>28068</v>
      </c>
    </row>
    <row r="19" spans="1:5" s="169" customFormat="1" ht="15.75" customHeight="1">
      <c r="A19" s="137" t="s">
        <v>223</v>
      </c>
      <c r="B19" s="138" t="s">
        <v>35</v>
      </c>
      <c r="C19" s="166"/>
    </row>
    <row r="20" spans="1:5" ht="15.75" customHeight="1">
      <c r="A20" s="137" t="s">
        <v>224</v>
      </c>
      <c r="B20" s="138" t="s">
        <v>36</v>
      </c>
      <c r="C20" s="166">
        <v>157899</v>
      </c>
    </row>
    <row r="21" spans="1:5" ht="15.75" customHeight="1" thickBot="1">
      <c r="A21" s="170" t="s">
        <v>225</v>
      </c>
      <c r="B21" s="149" t="s">
        <v>37</v>
      </c>
      <c r="C21" s="171">
        <f>+C14+C18+C19+C20</f>
        <v>875737</v>
      </c>
    </row>
    <row r="22" spans="1:5" ht="15.75">
      <c r="A22" s="152"/>
      <c r="B22" s="155"/>
      <c r="C22" s="153"/>
      <c r="D22" s="153"/>
      <c r="E22" s="153"/>
    </row>
    <row r="23" spans="1:5" ht="15.75">
      <c r="A23" s="152"/>
      <c r="B23" s="155"/>
      <c r="C23" s="153"/>
      <c r="D23" s="153"/>
      <c r="E23" s="153"/>
    </row>
    <row r="24" spans="1:5" ht="15.75">
      <c r="A24" s="155"/>
      <c r="B24" s="155"/>
      <c r="C24" s="153"/>
      <c r="D24" s="153"/>
      <c r="E24" s="153"/>
    </row>
    <row r="25" spans="1:5" ht="15.75">
      <c r="A25" s="236"/>
      <c r="B25" s="236"/>
      <c r="C25" s="236"/>
      <c r="D25" s="172"/>
      <c r="E25" s="172"/>
    </row>
    <row r="26" spans="1:5" ht="15.75">
      <c r="A26" s="236"/>
      <c r="B26" s="236"/>
      <c r="C26" s="236"/>
      <c r="D26" s="172"/>
      <c r="E26" s="172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honeticPr fontId="9" type="noConversion"/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dőlt"Buj Község Önkormányzat&amp;R&amp;"Times New Roman CE,Félkövér dőlt"5.2. tájékoztató tábla a 9/2015. (V.08.)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C13"/>
  <sheetViews>
    <sheetView tabSelected="1" zoomScaleNormal="100" workbookViewId="0">
      <selection activeCell="F6" sqref="F6"/>
    </sheetView>
  </sheetViews>
  <sheetFormatPr defaultColWidth="8" defaultRowHeight="12.75"/>
  <cols>
    <col min="1" max="1" width="6.5703125" style="174" customWidth="1"/>
    <col min="2" max="2" width="52.140625" style="174" customWidth="1"/>
    <col min="3" max="3" width="22" style="174" customWidth="1"/>
    <col min="4" max="16384" width="8" style="174"/>
  </cols>
  <sheetData>
    <row r="1" spans="1:3" ht="15">
      <c r="C1" s="175" t="str">
        <f>+CONCATENATE("6. sz. tájékoztató tábla a 9/",LEFT([1]ÖSSZEFÜGGÉSEK!A4,4)+1,".(V.08.)  önkormányzati rendelethez")</f>
        <v>6. sz. tájékoztató tábla a 9/2015.(V.08.)  önkormányzati rendelethez</v>
      </c>
    </row>
    <row r="2" spans="1:3" ht="14.25">
      <c r="A2" s="176"/>
      <c r="B2" s="176"/>
      <c r="C2" s="176"/>
    </row>
    <row r="3" spans="1:3" ht="33.75" customHeight="1">
      <c r="A3" s="246" t="s">
        <v>226</v>
      </c>
      <c r="B3" s="246"/>
      <c r="C3" s="246"/>
    </row>
    <row r="4" spans="1:3" ht="13.5" thickBot="1">
      <c r="C4" s="177"/>
    </row>
    <row r="5" spans="1:3" s="181" customFormat="1" ht="43.5" customHeight="1" thickBot="1">
      <c r="A5" s="178" t="s">
        <v>48</v>
      </c>
      <c r="B5" s="179" t="s">
        <v>227</v>
      </c>
      <c r="C5" s="180" t="s">
        <v>228</v>
      </c>
    </row>
    <row r="6" spans="1:3" ht="28.5" customHeight="1">
      <c r="A6" s="182" t="s">
        <v>17</v>
      </c>
      <c r="B6" s="183" t="str">
        <f>+CONCATENATE("Pénzkészlet ",LEFT([1]ÖSSZEFÜGGÉSEK!A4,4),". január 1-jén",CHAR(10),"ebből:")</f>
        <v>Pénzkészlet 2014. január 1-jén
ebből:</v>
      </c>
      <c r="C6" s="184">
        <f>C7+C8</f>
        <v>10885</v>
      </c>
    </row>
    <row r="7" spans="1:3" ht="18" customHeight="1">
      <c r="A7" s="185" t="s">
        <v>19</v>
      </c>
      <c r="B7" s="186" t="s">
        <v>231</v>
      </c>
      <c r="C7" s="187">
        <v>10151</v>
      </c>
    </row>
    <row r="8" spans="1:3" ht="18" customHeight="1">
      <c r="A8" s="185" t="s">
        <v>21</v>
      </c>
      <c r="B8" s="186" t="s">
        <v>232</v>
      </c>
      <c r="C8" s="187">
        <v>734</v>
      </c>
    </row>
    <row r="9" spans="1:3" ht="18" customHeight="1">
      <c r="A9" s="185" t="s">
        <v>22</v>
      </c>
      <c r="B9" s="188" t="s">
        <v>229</v>
      </c>
      <c r="C9" s="187">
        <v>638278</v>
      </c>
    </row>
    <row r="10" spans="1:3" ht="18" customHeight="1" thickBot="1">
      <c r="A10" s="189" t="s">
        <v>24</v>
      </c>
      <c r="B10" s="190" t="s">
        <v>230</v>
      </c>
      <c r="C10" s="191">
        <v>624404</v>
      </c>
    </row>
    <row r="11" spans="1:3" ht="25.5" customHeight="1">
      <c r="A11" s="192" t="s">
        <v>26</v>
      </c>
      <c r="B11" s="193" t="str">
        <f>+CONCATENATE("Záró pénzkészlet ",LEFT([1]ÖSSZEFÜGGÉSEK!A4,4),". december 31-én",CHAR(10),"ebből:")</f>
        <v>Záró pénzkészlet 2014. december 31-én
ebből:</v>
      </c>
      <c r="C11" s="194">
        <f>C6+C9-C10</f>
        <v>24759</v>
      </c>
    </row>
    <row r="12" spans="1:3" ht="18" customHeight="1">
      <c r="A12" s="185" t="s">
        <v>27</v>
      </c>
      <c r="B12" s="186" t="s">
        <v>231</v>
      </c>
      <c r="C12" s="187">
        <v>23792</v>
      </c>
    </row>
    <row r="13" spans="1:3" ht="18" customHeight="1" thickBot="1">
      <c r="A13" s="195" t="s">
        <v>29</v>
      </c>
      <c r="B13" s="196" t="s">
        <v>232</v>
      </c>
      <c r="C13" s="197">
        <v>967</v>
      </c>
    </row>
  </sheetData>
  <mergeCells count="1">
    <mergeCell ref="A3:C3"/>
  </mergeCells>
  <phoneticPr fontId="9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1. tájékoztató tábla</vt:lpstr>
      <vt:lpstr>2. tájékoztató tábla</vt:lpstr>
      <vt:lpstr>3. tájékoztató tábla</vt:lpstr>
      <vt:lpstr>4. tájékoztató tábla</vt:lpstr>
      <vt:lpstr>5.1. tájékoztató tábla</vt:lpstr>
      <vt:lpstr>5.2. tájékoztató tábla</vt:lpstr>
      <vt:lpstr>6. tájékoztató tábla</vt:lpstr>
      <vt:lpstr>Munka1</vt:lpstr>
      <vt:lpstr>Munka2</vt:lpstr>
      <vt:lpstr>Munka3</vt:lpstr>
      <vt:lpstr>'5.1. tájékoztató tábla'!Nyomtatási_cím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Zoli</cp:lastModifiedBy>
  <cp:lastPrinted>2015-05-19T08:11:12Z</cp:lastPrinted>
  <dcterms:created xsi:type="dcterms:W3CDTF">2015-05-18T19:54:39Z</dcterms:created>
  <dcterms:modified xsi:type="dcterms:W3CDTF">2015-05-19T08:11:17Z</dcterms:modified>
</cp:coreProperties>
</file>