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9.m.önk.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D64" i="1" s="1"/>
  <c r="C64" i="1"/>
  <c r="D63" i="1"/>
  <c r="D62" i="1"/>
  <c r="E60" i="1"/>
  <c r="D60" i="1" s="1"/>
  <c r="C60" i="1"/>
  <c r="D59" i="1"/>
  <c r="D58" i="1"/>
  <c r="E57" i="1"/>
  <c r="E61" i="1" s="1"/>
  <c r="C57" i="1"/>
  <c r="D57" i="1" s="1"/>
  <c r="D56" i="1"/>
  <c r="D55" i="1"/>
  <c r="D54" i="1"/>
  <c r="E53" i="1"/>
  <c r="E65" i="1" s="1"/>
  <c r="D53" i="1"/>
  <c r="C53" i="1"/>
  <c r="D52" i="1"/>
  <c r="D51" i="1"/>
  <c r="D50" i="1"/>
  <c r="D49" i="1"/>
  <c r="E47" i="1"/>
  <c r="C47" i="1"/>
  <c r="D47" i="1" s="1"/>
  <c r="D46" i="1"/>
  <c r="D45" i="1"/>
  <c r="D44" i="1"/>
  <c r="E42" i="1"/>
  <c r="C42" i="1"/>
  <c r="D42" i="1" s="1"/>
  <c r="D41" i="1"/>
  <c r="D40" i="1"/>
  <c r="E39" i="1"/>
  <c r="D39" i="1"/>
  <c r="C39" i="1"/>
  <c r="D38" i="1"/>
  <c r="E37" i="1"/>
  <c r="E43" i="1" s="1"/>
  <c r="D36" i="1"/>
  <c r="D35" i="1"/>
  <c r="D34" i="1"/>
  <c r="D33" i="1"/>
  <c r="D32" i="1"/>
  <c r="D31" i="1"/>
  <c r="D30" i="1"/>
  <c r="D28" i="1" s="1"/>
  <c r="D29" i="1"/>
  <c r="E28" i="1"/>
  <c r="C28" i="1"/>
  <c r="C37" i="1" s="1"/>
  <c r="C43" i="1" s="1"/>
  <c r="D27" i="1"/>
  <c r="D26" i="1"/>
  <c r="D25" i="1"/>
  <c r="D24" i="1"/>
  <c r="D37" i="1" s="1"/>
  <c r="C23" i="1"/>
  <c r="E22" i="1"/>
  <c r="C22" i="1"/>
  <c r="D21" i="1"/>
  <c r="D22" i="1" s="1"/>
  <c r="E20" i="1"/>
  <c r="E23" i="1" s="1"/>
  <c r="C20" i="1"/>
  <c r="D19" i="1"/>
  <c r="D20" i="1" s="1"/>
  <c r="E18" i="1"/>
  <c r="C18" i="1"/>
  <c r="D17" i="1"/>
  <c r="D16" i="1"/>
  <c r="D18" i="1" s="1"/>
  <c r="D14" i="1"/>
  <c r="E10" i="1"/>
  <c r="C10" i="1"/>
  <c r="C15" i="1" s="1"/>
  <c r="D9" i="1"/>
  <c r="D8" i="1"/>
  <c r="D7" i="1"/>
  <c r="D10" i="1" s="1"/>
  <c r="E6" i="1"/>
  <c r="E15" i="1" s="1"/>
  <c r="E48" i="1" s="1"/>
  <c r="D6" i="1"/>
  <c r="D15" i="1" s="1"/>
  <c r="C6" i="1"/>
  <c r="D5" i="1"/>
  <c r="D23" i="1" l="1"/>
  <c r="C48" i="1"/>
  <c r="D48" i="1" s="1"/>
  <c r="D43" i="1"/>
  <c r="C61" i="1"/>
  <c r="C65" i="1" s="1"/>
  <c r="D65" i="1" s="1"/>
  <c r="D61" i="1" l="1"/>
</calcChain>
</file>

<file path=xl/sharedStrings.xml><?xml version="1.0" encoding="utf-8"?>
<sst xmlns="http://schemas.openxmlformats.org/spreadsheetml/2006/main" count="92" uniqueCount="92">
  <si>
    <t>Öskü Község Önkormányzata 2017.évi Mérlege</t>
  </si>
  <si>
    <t>#</t>
  </si>
  <si>
    <t>Megnevezés</t>
  </si>
  <si>
    <t>Előző időszak</t>
  </si>
  <si>
    <t>Módosí- tások (+/-</t>
  </si>
  <si>
    <t>Tárgyi időszak</t>
  </si>
  <si>
    <t>01</t>
  </si>
  <si>
    <t>A/I/1 Vagyoni értékű jogok</t>
  </si>
  <si>
    <t>04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</si>
  <si>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</si>
  <si>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</si>
  <si>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</si>
  <si>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</si>
  <si>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</si>
  <si>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</si>
  <si>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</si>
  <si>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</si>
  <si>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</si>
  <si>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</si>
  <si>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</si>
  <si>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</si>
  <si>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</si>
  <si>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21</t>
  </si>
  <si>
    <t>A/III Befektetett pénzügyi eszközök (=A/III/1+A/III/2+A/III/3)</t>
  </si>
  <si>
    <t>A/IV Koncesszióba, vagyonkezelésbe adott eszközök (=A/IV/1+A/IV/2)</t>
  </si>
  <si>
    <t>28</t>
  </si>
  <si>
    <t>A) NEMZETI VAGYONBA TARTOZÓ BEFEKTETETT ESZKÖZÖK (=A/I+A/II+A/III+A/IV)</t>
  </si>
  <si>
    <t>B/I Készletek</t>
  </si>
  <si>
    <t>B/II Értékpapírok</t>
  </si>
  <si>
    <t>B) NEMZETI VAGYONBA TARTOZÓ FORGÓESZKÖZÖK (=B/I+B/II)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</si>
  <si>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</si>
  <si>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</si>
  <si>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</si>
  <si>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</si>
  <si>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</si>
  <si>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</si>
  <si>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</si>
  <si>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</si>
  <si>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</si>
  <si>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</si>
  <si>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</si>
  <si>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</si>
  <si>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</si>
  <si>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</si>
  <si>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</si>
  <si>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</si>
  <si>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</si>
  <si>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</si>
  <si>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</si>
  <si>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</si>
  <si>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</si>
  <si>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</si>
  <si>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D/I/4b: - ebből: költségvetési évben esedékes követelések tulajdonosi bevételekre</t>
  </si>
  <si>
    <t>D/I/4 c - ebből: költségvetési évben esedékes követelések ellátási díjakra</t>
  </si>
  <si>
    <t>73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</si>
  <si>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</si>
  <si>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</si>
  <si>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D/I/5- Költségvetési évben esedékes követelések felhalmozási bevételre(=D/I/5a+…+D/I/5/e)</t>
  </si>
  <si>
    <t>D/I/6 Költségvetési évben esedékes követelések működési célú átvett pénzeszközökre</t>
  </si>
  <si>
    <t>D/I/6c - ebből: költségvetési évben esedékes követelések működési célú visszatérítendő támogatások, kölcsönök visszatérülésére ÁH kívülről</t>
  </si>
  <si>
    <t>101</t>
  </si>
  <si>
    <t>D/I Költségvetési évben esedékes követelések (=D/I/1+…+D/I/8)</t>
  </si>
  <si>
    <t>D/II/6 Költségvetési évet követően esedékes követelések működési célú átvett pénzeszközre</t>
  </si>
  <si>
    <t>141</t>
  </si>
  <si>
    <t>D/II Költségvetési évet követően esedékes követelések (=D/II/1+…+D/II/8)</t>
  </si>
  <si>
    <t>D/III/1 Adott előlegek (=D/III/1a+…+D/III/1f)</t>
  </si>
  <si>
    <t>D/III/4 Forgótőke elszámolása</t>
  </si>
  <si>
    <t>D/III Követelés jellegű sajátos elszámolások (=D/III/1+…+D/III/9)</t>
  </si>
  <si>
    <t>D) KÖVETELÉSEK  (=D/I+D/II+D/III)</t>
  </si>
  <si>
    <t>E/I Előzetesen felsz.ÁFA elszámolása (=E/I/1+…+ E/I/4)</t>
  </si>
  <si>
    <t>E/II Fizetendő ÁFA elszámolása (=E/II/1+E/II/2)</t>
  </si>
  <si>
    <t>E/III December havi illetmények, munkabérek elszámolása</t>
  </si>
  <si>
    <t>E) EGYÉB SAJÁTOS ESZKÖZOLDALI  ELSZÁMOLÁSOK (=E/I+…+E/II)</t>
  </si>
  <si>
    <t>ESZKÖZÖK ÖSSZESEN (=A+B+C+D+E+F)</t>
  </si>
  <si>
    <t>G/I  Nemzeti vagyon induláskori értéke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</si>
  <si>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</si>
  <si>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</si>
  <si>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</si>
  <si>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</si>
  <si>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 xml:space="preserve">H/I Költségvetési évben esedékes kötelezettségek </t>
  </si>
  <si>
    <t>H/II/3 Költségvetési évet követően esedékes kötelezettségek dologi kiadásokra</t>
  </si>
  <si>
    <t>H/II/9 Költségvetési évet követően esedékes kötelezettségek finanszírozási kiadásokra (&gt;=H/II/9a+…+H/II/9i)</t>
  </si>
  <si>
    <t>H/II Költségvetési évet követően esedékes kötelezettségek (=H/II/1+…+H/II/9)</t>
  </si>
  <si>
    <t>H/III/1 Kapott előlegek (=H/III/1a+H/III/1b+H/III/1c)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</si>
  <si>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</si>
  <si>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</si>
  <si>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</si>
  <si>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</si>
  <si>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J/2 Halasztott eredményszemléletű bevételek</t>
  </si>
  <si>
    <t>J) PASSZÍV IDŐBELI ELHATÁROLÁSOK (=J/1+J/2+J/3)</t>
  </si>
  <si>
    <t>FORRÁSOK ÖSSZESEN (=G+H+I+J)</t>
  </si>
  <si>
    <t>9. 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</si>
</sst>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1">
    <xf numFmtId="0" fontId="0" fillId="0" borderId="0" xfId="0"/>
    <xf numFmtId="0" fontId="2" fillId="0" borderId="1" xfId="1" applyFont="1" applyBorder="1" applyAlignment="1">
      <alignment horizontal="left"/>
    </xf>
    <xf numFmtId="0" fontId="2" fillId="0" borderId="0" xfId="1" applyFont="1" applyAlignment="1"/>
    <xf numFmtId="0" fontId="4" fillId="0" borderId="0" xfId="2" applyFont="1" applyAlignment="1">
      <alignment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vertical="center" wrapText="1"/>
    </xf>
    <xf numFmtId="0" fontId="4" fillId="0" borderId="0" xfId="2" applyFont="1" applyFill="1" applyAlignment="1">
      <alignment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right" vertical="center" wrapText="1"/>
    </xf>
    <xf numFmtId="0" fontId="6" fillId="0" borderId="2" xfId="2" applyFont="1" applyFill="1" applyBorder="1" applyAlignment="1">
      <alignment vertical="center" wrapText="1"/>
    </xf>
    <xf numFmtId="0" fontId="6" fillId="0" borderId="2" xfId="2" quotePrefix="1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/>
    </xf>
    <xf numFmtId="3" fontId="6" fillId="0" borderId="2" xfId="2" applyNumberFormat="1" applyFont="1" applyBorder="1" applyAlignment="1">
      <alignment horizontal="right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3" fontId="5" fillId="0" borderId="2" xfId="2" applyNumberFormat="1" applyFont="1" applyBorder="1" applyAlignment="1">
      <alignment horizontal="right" vertical="center" wrapText="1"/>
    </xf>
    <xf numFmtId="0" fontId="6" fillId="0" borderId="2" xfId="2" applyFont="1" applyBorder="1" applyAlignment="1">
      <alignment horizontal="center" vertical="center" wrapText="1"/>
    </xf>
    <xf numFmtId="3" fontId="6" fillId="0" borderId="3" xfId="2" applyNumberFormat="1" applyFont="1" applyBorder="1" applyAlignment="1">
      <alignment horizontal="right" vertical="center" wrapText="1"/>
    </xf>
    <xf numFmtId="0" fontId="4" fillId="0" borderId="0" xfId="2" applyFont="1" applyBorder="1" applyAlignment="1">
      <alignment vertical="center" wrapText="1"/>
    </xf>
    <xf numFmtId="0" fontId="6" fillId="0" borderId="2" xfId="2" applyFont="1" applyBorder="1" applyAlignment="1">
      <alignment horizontal="left" vertical="center"/>
    </xf>
  </cellXfs>
  <cellStyles count="3">
    <cellStyle name="Normál" xfId="0" builtinId="0"/>
    <cellStyle name="Normál 2" xfId="1"/>
    <cellStyle name="Normál_Eves koltsegvetesi beszamolo_431714_2016_05_09_11_1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workbookViewId="0">
      <selection activeCell="H9" sqref="H9"/>
    </sheetView>
  </sheetViews>
  <sheetFormatPr defaultRowHeight="11.25" x14ac:dyDescent="0.25"/>
  <cols>
    <col min="1" max="1" width="4.140625" style="3" bestFit="1" customWidth="1"/>
    <col min="2" max="2" width="58.42578125" style="3" customWidth="1"/>
    <col min="3" max="4" width="10.85546875" style="3" bestFit="1" customWidth="1"/>
    <col min="5" max="5" width="12.28515625" style="3" bestFit="1" customWidth="1"/>
    <col min="6" max="16384" width="9.140625" style="3"/>
  </cols>
  <sheetData>
    <row r="1" spans="1:13" x14ac:dyDescent="0.2">
      <c r="A1" s="1" t="s">
        <v>91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</row>
    <row r="2" spans="1:13" s="6" customFormat="1" ht="14.45" customHeight="1" x14ac:dyDescent="0.25">
      <c r="A2" s="4" t="s">
        <v>0</v>
      </c>
      <c r="B2" s="5"/>
      <c r="C2" s="5"/>
      <c r="D2" s="5"/>
      <c r="E2" s="5"/>
    </row>
    <row r="3" spans="1:13" s="6" customFormat="1" ht="25.5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</row>
    <row r="4" spans="1:13" s="6" customFormat="1" ht="12.75" x14ac:dyDescent="0.25">
      <c r="A4" s="8">
        <v>1</v>
      </c>
      <c r="B4" s="8">
        <v>2</v>
      </c>
      <c r="C4" s="9">
        <v>3</v>
      </c>
      <c r="D4" s="10">
        <v>4</v>
      </c>
      <c r="E4" s="8">
        <v>5</v>
      </c>
    </row>
    <row r="5" spans="1:13" ht="12.75" x14ac:dyDescent="0.25">
      <c r="A5" s="11" t="s">
        <v>6</v>
      </c>
      <c r="B5" s="12" t="s">
        <v>7</v>
      </c>
      <c r="C5" s="13">
        <v>0</v>
      </c>
      <c r="D5" s="13">
        <f>E5-C5</f>
        <v>900000</v>
      </c>
      <c r="E5" s="13">
        <v>900000</v>
      </c>
    </row>
    <row r="6" spans="1:13" ht="12.75" x14ac:dyDescent="0.25">
      <c r="A6" s="14" t="s">
        <v>8</v>
      </c>
      <c r="B6" s="15" t="s">
        <v>9</v>
      </c>
      <c r="C6" s="16">
        <f>SUM(C5)</f>
        <v>0</v>
      </c>
      <c r="D6" s="16">
        <f>SUM(D5)</f>
        <v>900000</v>
      </c>
      <c r="E6" s="16">
        <f>SUM(E5)</f>
        <v>900000</v>
      </c>
    </row>
    <row r="7" spans="1:13" ht="12.75" x14ac:dyDescent="0.25">
      <c r="A7" s="17" t="s">
        <v>10</v>
      </c>
      <c r="B7" s="12" t="s">
        <v>11</v>
      </c>
      <c r="C7" s="13">
        <v>702202751</v>
      </c>
      <c r="D7" s="13">
        <f>E7-C7</f>
        <v>7005833</v>
      </c>
      <c r="E7" s="18">
        <v>709208584</v>
      </c>
      <c r="F7" s="19"/>
    </row>
    <row r="8" spans="1:13" ht="12.75" x14ac:dyDescent="0.25">
      <c r="A8" s="17" t="s">
        <v>12</v>
      </c>
      <c r="B8" s="12" t="s">
        <v>13</v>
      </c>
      <c r="C8" s="13">
        <v>7419935</v>
      </c>
      <c r="D8" s="13">
        <f>E8-C8</f>
        <v>6420148</v>
      </c>
      <c r="E8" s="13">
        <v>13840083</v>
      </c>
    </row>
    <row r="9" spans="1:13" ht="12.75" x14ac:dyDescent="0.25">
      <c r="A9" s="11" t="s">
        <v>14</v>
      </c>
      <c r="B9" s="12" t="s">
        <v>15</v>
      </c>
      <c r="C9" s="13">
        <v>9359545</v>
      </c>
      <c r="D9" s="13">
        <f>E9-C9</f>
        <v>72037771</v>
      </c>
      <c r="E9" s="13">
        <v>81397316</v>
      </c>
    </row>
    <row r="10" spans="1:13" ht="12.75" x14ac:dyDescent="0.25">
      <c r="A10" s="14" t="s">
        <v>16</v>
      </c>
      <c r="B10" s="15" t="s">
        <v>17</v>
      </c>
      <c r="C10" s="16">
        <f>SUM(C7:C9)</f>
        <v>718982231</v>
      </c>
      <c r="D10" s="16">
        <f>SUM(D7:D9)</f>
        <v>85463752</v>
      </c>
      <c r="E10" s="16">
        <f>SUM(E7:E9)</f>
        <v>804445983</v>
      </c>
    </row>
    <row r="11" spans="1:13" ht="12.75" x14ac:dyDescent="0.25">
      <c r="A11" s="17" t="s">
        <v>18</v>
      </c>
      <c r="B11" s="12" t="s">
        <v>19</v>
      </c>
      <c r="C11" s="13">
        <v>4455000</v>
      </c>
      <c r="D11" s="13">
        <v>0</v>
      </c>
      <c r="E11" s="13">
        <v>4455000</v>
      </c>
    </row>
    <row r="12" spans="1:13" ht="12.75" x14ac:dyDescent="0.25">
      <c r="A12" s="17" t="s">
        <v>20</v>
      </c>
      <c r="B12" s="12" t="s">
        <v>21</v>
      </c>
      <c r="C12" s="13">
        <v>4455000</v>
      </c>
      <c r="D12" s="13">
        <v>0</v>
      </c>
      <c r="E12" s="13">
        <v>4455000</v>
      </c>
    </row>
    <row r="13" spans="1:13" ht="12.75" x14ac:dyDescent="0.25">
      <c r="A13" s="14" t="s">
        <v>22</v>
      </c>
      <c r="B13" s="15" t="s">
        <v>23</v>
      </c>
      <c r="C13" s="16">
        <v>4455000</v>
      </c>
      <c r="D13" s="16">
        <v>0</v>
      </c>
      <c r="E13" s="16">
        <v>4455000</v>
      </c>
    </row>
    <row r="14" spans="1:13" ht="12.75" x14ac:dyDescent="0.25">
      <c r="A14" s="14">
        <v>27</v>
      </c>
      <c r="B14" s="15" t="s">
        <v>24</v>
      </c>
      <c r="C14" s="16">
        <v>22555100</v>
      </c>
      <c r="D14" s="16">
        <f>E14-C14</f>
        <v>-2255499</v>
      </c>
      <c r="E14" s="16">
        <v>20299601</v>
      </c>
    </row>
    <row r="15" spans="1:13" ht="25.5" x14ac:dyDescent="0.25">
      <c r="A15" s="14" t="s">
        <v>25</v>
      </c>
      <c r="B15" s="15" t="s">
        <v>26</v>
      </c>
      <c r="C15" s="16">
        <f>C6+C10+C13+C14</f>
        <v>745992331</v>
      </c>
      <c r="D15" s="16">
        <f>D6+D10+D13+D14</f>
        <v>84108253</v>
      </c>
      <c r="E15" s="16">
        <f>E6+E10+E13+E14</f>
        <v>830100584</v>
      </c>
    </row>
    <row r="16" spans="1:13" ht="12.75" x14ac:dyDescent="0.25">
      <c r="A16" s="14">
        <v>34</v>
      </c>
      <c r="B16" s="15" t="s">
        <v>27</v>
      </c>
      <c r="C16" s="16">
        <v>133661</v>
      </c>
      <c r="D16" s="16">
        <f>E16-C16</f>
        <v>-133661</v>
      </c>
      <c r="E16" s="16">
        <v>0</v>
      </c>
    </row>
    <row r="17" spans="1:5" ht="12.75" x14ac:dyDescent="0.25">
      <c r="A17" s="14">
        <v>42</v>
      </c>
      <c r="B17" s="15" t="s">
        <v>28</v>
      </c>
      <c r="C17" s="16">
        <v>20222180</v>
      </c>
      <c r="D17" s="16">
        <f>E17-C17</f>
        <v>2000000</v>
      </c>
      <c r="E17" s="16">
        <v>22222180</v>
      </c>
    </row>
    <row r="18" spans="1:5" ht="12.75" x14ac:dyDescent="0.25">
      <c r="A18" s="14">
        <v>43</v>
      </c>
      <c r="B18" s="15" t="s">
        <v>29</v>
      </c>
      <c r="C18" s="16">
        <f>C16+C17</f>
        <v>20355841</v>
      </c>
      <c r="D18" s="16">
        <f>D16+D17</f>
        <v>1866339</v>
      </c>
      <c r="E18" s="16">
        <f>E16+E17</f>
        <v>22222180</v>
      </c>
    </row>
    <row r="19" spans="1:5" ht="12.75" x14ac:dyDescent="0.25">
      <c r="A19" s="17" t="s">
        <v>30</v>
      </c>
      <c r="B19" s="12" t="s">
        <v>31</v>
      </c>
      <c r="C19" s="13">
        <v>342085</v>
      </c>
      <c r="D19" s="13">
        <f>E19-C19</f>
        <v>99905</v>
      </c>
      <c r="E19" s="13">
        <v>441990</v>
      </c>
    </row>
    <row r="20" spans="1:5" ht="12.75" x14ac:dyDescent="0.25">
      <c r="A20" s="14" t="s">
        <v>32</v>
      </c>
      <c r="B20" s="15" t="s">
        <v>33</v>
      </c>
      <c r="C20" s="16">
        <f>C19</f>
        <v>342085</v>
      </c>
      <c r="D20" s="16">
        <f>D19</f>
        <v>99905</v>
      </c>
      <c r="E20" s="16">
        <f>E19</f>
        <v>441990</v>
      </c>
    </row>
    <row r="21" spans="1:5" ht="12.75" x14ac:dyDescent="0.25">
      <c r="A21" s="17" t="s">
        <v>34</v>
      </c>
      <c r="B21" s="12" t="s">
        <v>35</v>
      </c>
      <c r="C21" s="13">
        <v>64736496</v>
      </c>
      <c r="D21" s="13">
        <f>E21-C21</f>
        <v>97714518</v>
      </c>
      <c r="E21" s="13">
        <v>162451014</v>
      </c>
    </row>
    <row r="22" spans="1:5" ht="12.75" x14ac:dyDescent="0.25">
      <c r="A22" s="14" t="s">
        <v>36</v>
      </c>
      <c r="B22" s="15" t="s">
        <v>37</v>
      </c>
      <c r="C22" s="16">
        <f>C21</f>
        <v>64736496</v>
      </c>
      <c r="D22" s="16">
        <f>D21</f>
        <v>97714518</v>
      </c>
      <c r="E22" s="16">
        <f>E21</f>
        <v>162451014</v>
      </c>
    </row>
    <row r="23" spans="1:5" ht="12.75" x14ac:dyDescent="0.25">
      <c r="A23" s="14" t="s">
        <v>38</v>
      </c>
      <c r="B23" s="15" t="s">
        <v>39</v>
      </c>
      <c r="C23" s="16">
        <f>C20+C22</f>
        <v>65078581</v>
      </c>
      <c r="D23" s="16">
        <f>D20+D22</f>
        <v>97814423</v>
      </c>
      <c r="E23" s="16">
        <f>E20+E22</f>
        <v>162893004</v>
      </c>
    </row>
    <row r="24" spans="1:5" ht="25.5" x14ac:dyDescent="0.25">
      <c r="A24" s="17" t="s">
        <v>40</v>
      </c>
      <c r="B24" s="12" t="s">
        <v>41</v>
      </c>
      <c r="C24" s="13">
        <v>2318296</v>
      </c>
      <c r="D24" s="13">
        <f>E24-C24</f>
        <v>1897522</v>
      </c>
      <c r="E24" s="13">
        <v>4215818</v>
      </c>
    </row>
    <row r="25" spans="1:5" ht="25.5" x14ac:dyDescent="0.25">
      <c r="A25" s="17" t="s">
        <v>42</v>
      </c>
      <c r="B25" s="12" t="s">
        <v>43</v>
      </c>
      <c r="C25" s="13">
        <v>358710</v>
      </c>
      <c r="D25" s="13">
        <f>E25-C25</f>
        <v>-95150</v>
      </c>
      <c r="E25" s="13">
        <v>263560</v>
      </c>
    </row>
    <row r="26" spans="1:5" ht="25.5" x14ac:dyDescent="0.25">
      <c r="A26" s="17" t="s">
        <v>44</v>
      </c>
      <c r="B26" s="12" t="s">
        <v>45</v>
      </c>
      <c r="C26" s="13">
        <v>1719586</v>
      </c>
      <c r="D26" s="13">
        <f>E26-C26</f>
        <v>2161583</v>
      </c>
      <c r="E26" s="13">
        <v>3881169</v>
      </c>
    </row>
    <row r="27" spans="1:5" ht="25.5" x14ac:dyDescent="0.25">
      <c r="A27" s="17" t="s">
        <v>46</v>
      </c>
      <c r="B27" s="12" t="s">
        <v>47</v>
      </c>
      <c r="C27" s="13">
        <v>240000</v>
      </c>
      <c r="D27" s="13">
        <f>E27-C27</f>
        <v>-168911</v>
      </c>
      <c r="E27" s="13">
        <v>71089</v>
      </c>
    </row>
    <row r="28" spans="1:5" ht="25.5" x14ac:dyDescent="0.25">
      <c r="A28" s="17" t="s">
        <v>48</v>
      </c>
      <c r="B28" s="12" t="s">
        <v>49</v>
      </c>
      <c r="C28" s="13">
        <f>SUM(C29:C33)</f>
        <v>3160469</v>
      </c>
      <c r="D28" s="13">
        <f>SUM(D29:D33)</f>
        <v>4023406</v>
      </c>
      <c r="E28" s="13">
        <f>SUM(E29:E33)</f>
        <v>7183875</v>
      </c>
    </row>
    <row r="29" spans="1:5" ht="23.25" customHeight="1" x14ac:dyDescent="0.25">
      <c r="A29" s="17" t="s">
        <v>50</v>
      </c>
      <c r="B29" s="12" t="s">
        <v>51</v>
      </c>
      <c r="C29" s="13">
        <v>1314012</v>
      </c>
      <c r="D29" s="13">
        <f t="shared" ref="D29:D36" si="0">E29-C29</f>
        <v>-136545</v>
      </c>
      <c r="E29" s="13">
        <v>1177467</v>
      </c>
    </row>
    <row r="30" spans="1:5" ht="23.25" customHeight="1" x14ac:dyDescent="0.25">
      <c r="A30" s="17">
        <v>71</v>
      </c>
      <c r="B30" s="12" t="s">
        <v>52</v>
      </c>
      <c r="C30" s="13">
        <v>1450590</v>
      </c>
      <c r="D30" s="13">
        <f t="shared" si="0"/>
        <v>-99588</v>
      </c>
      <c r="E30" s="13">
        <v>1351002</v>
      </c>
    </row>
    <row r="31" spans="1:5" ht="23.25" customHeight="1" x14ac:dyDescent="0.25">
      <c r="A31" s="17">
        <v>72</v>
      </c>
      <c r="B31" s="12" t="s">
        <v>53</v>
      </c>
      <c r="C31" s="13">
        <v>175341</v>
      </c>
      <c r="D31" s="13">
        <f t="shared" si="0"/>
        <v>-118908</v>
      </c>
      <c r="E31" s="13">
        <v>56433</v>
      </c>
    </row>
    <row r="32" spans="1:5" ht="25.5" x14ac:dyDescent="0.25">
      <c r="A32" s="17" t="s">
        <v>54</v>
      </c>
      <c r="B32" s="12" t="s">
        <v>55</v>
      </c>
      <c r="C32" s="13">
        <v>220526</v>
      </c>
      <c r="D32" s="13">
        <f t="shared" si="0"/>
        <v>-90553</v>
      </c>
      <c r="E32" s="13">
        <v>129973</v>
      </c>
    </row>
    <row r="33" spans="1:5" ht="25.5" x14ac:dyDescent="0.25">
      <c r="A33" s="17">
        <v>74</v>
      </c>
      <c r="B33" s="12" t="s">
        <v>56</v>
      </c>
      <c r="C33" s="13">
        <v>0</v>
      </c>
      <c r="D33" s="13">
        <f t="shared" si="0"/>
        <v>4469000</v>
      </c>
      <c r="E33" s="13">
        <v>4469000</v>
      </c>
    </row>
    <row r="34" spans="1:5" ht="15.75" customHeight="1" x14ac:dyDescent="0.25">
      <c r="A34" s="17">
        <v>79</v>
      </c>
      <c r="B34" s="20" t="s">
        <v>57</v>
      </c>
      <c r="C34" s="13">
        <v>0</v>
      </c>
      <c r="D34" s="13">
        <f t="shared" si="0"/>
        <v>4275000</v>
      </c>
      <c r="E34" s="13">
        <v>4275000</v>
      </c>
    </row>
    <row r="35" spans="1:5" ht="12.75" customHeight="1" x14ac:dyDescent="0.25">
      <c r="A35" s="17">
        <v>85</v>
      </c>
      <c r="B35" s="12" t="s">
        <v>58</v>
      </c>
      <c r="C35" s="13">
        <v>175400</v>
      </c>
      <c r="D35" s="13">
        <f t="shared" si="0"/>
        <v>30000</v>
      </c>
      <c r="E35" s="13">
        <v>205400</v>
      </c>
    </row>
    <row r="36" spans="1:5" ht="25.5" x14ac:dyDescent="0.25">
      <c r="A36" s="17">
        <v>88</v>
      </c>
      <c r="B36" s="12" t="s">
        <v>59</v>
      </c>
      <c r="C36" s="13">
        <v>175400</v>
      </c>
      <c r="D36" s="13">
        <f t="shared" si="0"/>
        <v>30000</v>
      </c>
      <c r="E36" s="13">
        <v>205400</v>
      </c>
    </row>
    <row r="37" spans="1:5" ht="18" customHeight="1" x14ac:dyDescent="0.25">
      <c r="A37" s="14" t="s">
        <v>60</v>
      </c>
      <c r="B37" s="15" t="s">
        <v>61</v>
      </c>
      <c r="C37" s="16">
        <f>C24+C28+C35+C34</f>
        <v>5654165</v>
      </c>
      <c r="D37" s="16">
        <f>D24+D28+D35+D34</f>
        <v>10225928</v>
      </c>
      <c r="E37" s="16">
        <f>E24+E28+E35+E34</f>
        <v>15880093</v>
      </c>
    </row>
    <row r="38" spans="1:5" ht="25.5" x14ac:dyDescent="0.25">
      <c r="A38" s="17">
        <v>129</v>
      </c>
      <c r="B38" s="12" t="s">
        <v>62</v>
      </c>
      <c r="C38" s="13">
        <v>0</v>
      </c>
      <c r="D38" s="13">
        <f>E38-C38</f>
        <v>880002</v>
      </c>
      <c r="E38" s="13">
        <v>880002</v>
      </c>
    </row>
    <row r="39" spans="1:5" ht="25.5" x14ac:dyDescent="0.25">
      <c r="A39" s="14" t="s">
        <v>63</v>
      </c>
      <c r="B39" s="15" t="s">
        <v>64</v>
      </c>
      <c r="C39" s="16">
        <f>C38</f>
        <v>0</v>
      </c>
      <c r="D39" s="16">
        <f>D38</f>
        <v>880002</v>
      </c>
      <c r="E39" s="16">
        <f>E38</f>
        <v>880002</v>
      </c>
    </row>
    <row r="40" spans="1:5" ht="12.75" x14ac:dyDescent="0.25">
      <c r="A40" s="17">
        <v>143</v>
      </c>
      <c r="B40" s="12" t="s">
        <v>65</v>
      </c>
      <c r="C40" s="13">
        <v>381636</v>
      </c>
      <c r="D40" s="13">
        <f>E40-C40</f>
        <v>614024</v>
      </c>
      <c r="E40" s="13">
        <v>995660</v>
      </c>
    </row>
    <row r="41" spans="1:5" ht="12.75" x14ac:dyDescent="0.25">
      <c r="A41" s="17">
        <v>152</v>
      </c>
      <c r="B41" s="12" t="s">
        <v>66</v>
      </c>
      <c r="C41" s="13">
        <v>170000</v>
      </c>
      <c r="D41" s="13">
        <f t="shared" ref="D41:D65" si="1">E41-C41</f>
        <v>50000</v>
      </c>
      <c r="E41" s="13">
        <v>220000</v>
      </c>
    </row>
    <row r="42" spans="1:5" ht="12.75" x14ac:dyDescent="0.25">
      <c r="A42" s="14">
        <v>158</v>
      </c>
      <c r="B42" s="15" t="s">
        <v>67</v>
      </c>
      <c r="C42" s="16">
        <f>C40+C41</f>
        <v>551636</v>
      </c>
      <c r="D42" s="13">
        <f t="shared" si="1"/>
        <v>664024</v>
      </c>
      <c r="E42" s="16">
        <f>E40+E41</f>
        <v>1215660</v>
      </c>
    </row>
    <row r="43" spans="1:5" ht="12.75" x14ac:dyDescent="0.25">
      <c r="A43" s="14">
        <v>159</v>
      </c>
      <c r="B43" s="15" t="s">
        <v>68</v>
      </c>
      <c r="C43" s="16">
        <f>C37+C39+C42</f>
        <v>6205801</v>
      </c>
      <c r="D43" s="16">
        <f>E43-C43</f>
        <v>11769954</v>
      </c>
      <c r="E43" s="16">
        <f>E37+E39+E42</f>
        <v>17975755</v>
      </c>
    </row>
    <row r="44" spans="1:5" ht="12.75" x14ac:dyDescent="0.25">
      <c r="A44" s="14">
        <v>164</v>
      </c>
      <c r="B44" s="15" t="s">
        <v>69</v>
      </c>
      <c r="C44" s="16">
        <v>971570</v>
      </c>
      <c r="D44" s="16">
        <f t="shared" si="1"/>
        <v>-482605</v>
      </c>
      <c r="E44" s="16">
        <v>488965</v>
      </c>
    </row>
    <row r="45" spans="1:5" ht="12.75" x14ac:dyDescent="0.25">
      <c r="A45" s="14">
        <v>167</v>
      </c>
      <c r="B45" s="15" t="s">
        <v>70</v>
      </c>
      <c r="C45" s="16">
        <v>-1234078</v>
      </c>
      <c r="D45" s="16">
        <f t="shared" si="1"/>
        <v>1002556</v>
      </c>
      <c r="E45" s="16">
        <v>-231522</v>
      </c>
    </row>
    <row r="46" spans="1:5" ht="12.75" x14ac:dyDescent="0.25">
      <c r="A46" s="17">
        <v>168</v>
      </c>
      <c r="B46" s="12" t="s">
        <v>71</v>
      </c>
      <c r="C46" s="13">
        <v>155709</v>
      </c>
      <c r="D46" s="13">
        <f t="shared" si="1"/>
        <v>-102709</v>
      </c>
      <c r="E46" s="13">
        <v>53000</v>
      </c>
    </row>
    <row r="47" spans="1:5" ht="25.5" x14ac:dyDescent="0.25">
      <c r="A47" s="14">
        <v>171</v>
      </c>
      <c r="B47" s="15" t="s">
        <v>72</v>
      </c>
      <c r="C47" s="16">
        <f>C44+C45+C46</f>
        <v>-106799</v>
      </c>
      <c r="D47" s="13">
        <f t="shared" si="1"/>
        <v>417242</v>
      </c>
      <c r="E47" s="16">
        <f>E44+E45+E46</f>
        <v>310443</v>
      </c>
    </row>
    <row r="48" spans="1:5" ht="12.75" x14ac:dyDescent="0.25">
      <c r="A48" s="14">
        <v>176</v>
      </c>
      <c r="B48" s="15" t="s">
        <v>73</v>
      </c>
      <c r="C48" s="16">
        <f>C15+C18+C23+C43+C47</f>
        <v>837525755</v>
      </c>
      <c r="D48" s="16">
        <f>E48-C48</f>
        <v>195976211</v>
      </c>
      <c r="E48" s="16">
        <f>E15+E18+E23+E43+E47</f>
        <v>1033501966</v>
      </c>
    </row>
    <row r="49" spans="1:5" ht="12.75" x14ac:dyDescent="0.25">
      <c r="A49" s="17">
        <v>177</v>
      </c>
      <c r="B49" s="12" t="s">
        <v>74</v>
      </c>
      <c r="C49" s="13">
        <v>836520425</v>
      </c>
      <c r="D49" s="13">
        <f t="shared" si="1"/>
        <v>0</v>
      </c>
      <c r="E49" s="13">
        <v>836520425</v>
      </c>
    </row>
    <row r="50" spans="1:5" ht="12.75" x14ac:dyDescent="0.25">
      <c r="A50" s="17">
        <v>181</v>
      </c>
      <c r="B50" s="12" t="s">
        <v>75</v>
      </c>
      <c r="C50" s="13">
        <v>23926921</v>
      </c>
      <c r="D50" s="13">
        <f t="shared" si="1"/>
        <v>0</v>
      </c>
      <c r="E50" s="13">
        <v>23926921</v>
      </c>
    </row>
    <row r="51" spans="1:5" ht="12.75" x14ac:dyDescent="0.25">
      <c r="A51" s="17">
        <v>183</v>
      </c>
      <c r="B51" s="12" t="s">
        <v>76</v>
      </c>
      <c r="C51" s="13">
        <v>-47903024</v>
      </c>
      <c r="D51" s="13">
        <f t="shared" si="1"/>
        <v>-36969510</v>
      </c>
      <c r="E51" s="13">
        <v>-84872534</v>
      </c>
    </row>
    <row r="52" spans="1:5" ht="12.75" x14ac:dyDescent="0.25">
      <c r="A52" s="17">
        <v>185</v>
      </c>
      <c r="B52" s="12" t="s">
        <v>77</v>
      </c>
      <c r="C52" s="13">
        <v>-36969510</v>
      </c>
      <c r="D52" s="13">
        <f t="shared" si="1"/>
        <v>141108529</v>
      </c>
      <c r="E52" s="13">
        <v>104139019</v>
      </c>
    </row>
    <row r="53" spans="1:5" ht="12.75" x14ac:dyDescent="0.25">
      <c r="A53" s="14">
        <v>186</v>
      </c>
      <c r="B53" s="15" t="s">
        <v>78</v>
      </c>
      <c r="C53" s="16">
        <f>SUM(C49:C52)</f>
        <v>775574812</v>
      </c>
      <c r="D53" s="16">
        <f t="shared" si="1"/>
        <v>104139019</v>
      </c>
      <c r="E53" s="16">
        <f>SUM(E49:E52)</f>
        <v>879713831</v>
      </c>
    </row>
    <row r="54" spans="1:5" ht="12.75" x14ac:dyDescent="0.25">
      <c r="A54" s="14">
        <v>212</v>
      </c>
      <c r="B54" s="15" t="s">
        <v>79</v>
      </c>
      <c r="C54" s="16">
        <v>0</v>
      </c>
      <c r="D54" s="13">
        <f t="shared" si="1"/>
        <v>30002</v>
      </c>
      <c r="E54" s="16">
        <v>30002</v>
      </c>
    </row>
    <row r="55" spans="1:5" ht="25.5" x14ac:dyDescent="0.25">
      <c r="A55" s="17">
        <v>215</v>
      </c>
      <c r="B55" s="12" t="s">
        <v>80</v>
      </c>
      <c r="C55" s="13">
        <v>2878207</v>
      </c>
      <c r="D55" s="13">
        <f t="shared" si="1"/>
        <v>-2878207</v>
      </c>
      <c r="E55" s="13">
        <v>0</v>
      </c>
    </row>
    <row r="56" spans="1:5" ht="25.5" x14ac:dyDescent="0.25">
      <c r="A56" s="17">
        <v>225</v>
      </c>
      <c r="B56" s="12" t="s">
        <v>81</v>
      </c>
      <c r="C56" s="13">
        <v>6617872</v>
      </c>
      <c r="D56" s="13">
        <f>E56-C56</f>
        <v>389275</v>
      </c>
      <c r="E56" s="13">
        <v>7007147</v>
      </c>
    </row>
    <row r="57" spans="1:5" ht="25.5" x14ac:dyDescent="0.25">
      <c r="A57" s="14">
        <v>236</v>
      </c>
      <c r="B57" s="15" t="s">
        <v>82</v>
      </c>
      <c r="C57" s="16">
        <f>C55+C56</f>
        <v>9496079</v>
      </c>
      <c r="D57" s="13">
        <f t="shared" si="1"/>
        <v>-2488932</v>
      </c>
      <c r="E57" s="16">
        <f>E55+E56</f>
        <v>7007147</v>
      </c>
    </row>
    <row r="58" spans="1:5" ht="12.75" x14ac:dyDescent="0.25">
      <c r="A58" s="17">
        <v>237</v>
      </c>
      <c r="B58" s="12" t="s">
        <v>83</v>
      </c>
      <c r="C58" s="13">
        <v>4870978</v>
      </c>
      <c r="D58" s="13">
        <f t="shared" si="1"/>
        <v>2576740</v>
      </c>
      <c r="E58" s="13">
        <v>7447718</v>
      </c>
    </row>
    <row r="59" spans="1:5" ht="12.75" x14ac:dyDescent="0.25">
      <c r="A59" s="17">
        <v>239</v>
      </c>
      <c r="B59" s="12" t="s">
        <v>84</v>
      </c>
      <c r="C59" s="13">
        <v>198505</v>
      </c>
      <c r="D59" s="13">
        <f t="shared" si="1"/>
        <v>47942</v>
      </c>
      <c r="E59" s="13">
        <v>246447</v>
      </c>
    </row>
    <row r="60" spans="1:5" ht="12.75" x14ac:dyDescent="0.25">
      <c r="A60" s="14">
        <v>247</v>
      </c>
      <c r="B60" s="15" t="s">
        <v>85</v>
      </c>
      <c r="C60" s="16">
        <f>SUM(C58:C59)</f>
        <v>5069483</v>
      </c>
      <c r="D60" s="16">
        <f t="shared" si="1"/>
        <v>2624682</v>
      </c>
      <c r="E60" s="16">
        <f>SUM(E58:E59)</f>
        <v>7694165</v>
      </c>
    </row>
    <row r="61" spans="1:5" ht="12.75" x14ac:dyDescent="0.25">
      <c r="A61" s="14">
        <v>248</v>
      </c>
      <c r="B61" s="15" t="s">
        <v>86</v>
      </c>
      <c r="C61" s="16">
        <f>C54+C57+C60</f>
        <v>14565562</v>
      </c>
      <c r="D61" s="16">
        <f>E61-C61</f>
        <v>165752</v>
      </c>
      <c r="E61" s="16">
        <f>E54+E57+E60</f>
        <v>14731314</v>
      </c>
    </row>
    <row r="62" spans="1:5" ht="12.75" x14ac:dyDescent="0.25">
      <c r="A62" s="17">
        <v>251</v>
      </c>
      <c r="B62" s="12" t="s">
        <v>87</v>
      </c>
      <c r="C62" s="13">
        <v>4863517</v>
      </c>
      <c r="D62" s="13">
        <f t="shared" si="1"/>
        <v>-425181</v>
      </c>
      <c r="E62" s="13">
        <v>4438336</v>
      </c>
    </row>
    <row r="63" spans="1:5" ht="12.75" x14ac:dyDescent="0.25">
      <c r="A63" s="17">
        <v>252</v>
      </c>
      <c r="B63" s="12" t="s">
        <v>88</v>
      </c>
      <c r="C63" s="13">
        <v>42521864</v>
      </c>
      <c r="D63" s="13">
        <f t="shared" si="1"/>
        <v>92096621</v>
      </c>
      <c r="E63" s="13">
        <v>134618485</v>
      </c>
    </row>
    <row r="64" spans="1:5" ht="12.75" x14ac:dyDescent="0.25">
      <c r="A64" s="14">
        <v>253</v>
      </c>
      <c r="B64" s="15" t="s">
        <v>89</v>
      </c>
      <c r="C64" s="16">
        <f>C62+C63</f>
        <v>47385381</v>
      </c>
      <c r="D64" s="16">
        <f t="shared" si="1"/>
        <v>91671440</v>
      </c>
      <c r="E64" s="16">
        <f>E62+E63</f>
        <v>139056821</v>
      </c>
    </row>
    <row r="65" spans="1:5" ht="12.75" x14ac:dyDescent="0.25">
      <c r="A65" s="14">
        <v>254</v>
      </c>
      <c r="B65" s="15" t="s">
        <v>90</v>
      </c>
      <c r="C65" s="16">
        <f>C53+C61+C64</f>
        <v>837525755</v>
      </c>
      <c r="D65" s="16">
        <f t="shared" si="1"/>
        <v>195976211</v>
      </c>
      <c r="E65" s="16">
        <f>E53+E61+E64</f>
        <v>1033501966</v>
      </c>
    </row>
  </sheetData>
  <mergeCells count="2">
    <mergeCell ref="A1:E1"/>
    <mergeCell ref="A2:E2"/>
  </mergeCells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9.m.önk.mérleg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2018-05-31T12:57:00Z</cp:lastPrinted>
  <dcterms:created xsi:type="dcterms:W3CDTF">2018-05-31T12:54:57Z</dcterms:created>
  <dcterms:modified xsi:type="dcterms:W3CDTF">2018-05-31T12:57:04Z</dcterms:modified>
</cp:coreProperties>
</file>