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activeTab="3"/>
  </bookViews>
  <sheets>
    <sheet name="1. melléklet" sheetId="38" r:id="rId1"/>
    <sheet name="2.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35" r:id="rId7"/>
    <sheet name="8. melléklet" sheetId="12" r:id="rId8"/>
    <sheet name="9. melléklet" sheetId="30" r:id="rId9"/>
    <sheet name="10. melléklet" sheetId="31" r:id="rId10"/>
    <sheet name="11. melléklet" sheetId="29" r:id="rId11"/>
  </sheets>
  <externalReferences>
    <externalReference r:id="rId12"/>
  </externalReferences>
  <definedNames>
    <definedName name="_xlnm.Print_Area" localSheetId="1">'2. melléklet'!$A$1:$N$125</definedName>
  </definedNames>
  <calcPr calcId="125725"/>
</workbook>
</file>

<file path=xl/calcChain.xml><?xml version="1.0" encoding="utf-8"?>
<calcChain xmlns="http://schemas.openxmlformats.org/spreadsheetml/2006/main">
  <c r="D39" i="29"/>
  <c r="D26"/>
  <c r="D32" i="39"/>
  <c r="E32"/>
  <c r="G32"/>
  <c r="H32"/>
  <c r="I32"/>
  <c r="K32"/>
  <c r="L32"/>
  <c r="M32"/>
  <c r="C32"/>
  <c r="D40" i="29" l="1"/>
  <c r="D62" i="30"/>
  <c r="D40"/>
  <c r="E39" i="35"/>
  <c r="E40"/>
  <c r="E41"/>
  <c r="E42"/>
  <c r="E43"/>
  <c r="E44"/>
  <c r="E45"/>
  <c r="E46"/>
  <c r="E47"/>
  <c r="E48"/>
  <c r="E49"/>
  <c r="E3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H8" i="45"/>
  <c r="I8"/>
  <c r="K8"/>
  <c r="L8"/>
  <c r="M8"/>
  <c r="H9"/>
  <c r="I9"/>
  <c r="K9"/>
  <c r="L9"/>
  <c r="M9"/>
  <c r="H10"/>
  <c r="I10"/>
  <c r="K10"/>
  <c r="L10"/>
  <c r="M10"/>
  <c r="H11"/>
  <c r="I11"/>
  <c r="K11"/>
  <c r="L11"/>
  <c r="M11"/>
  <c r="H12"/>
  <c r="I12"/>
  <c r="K12"/>
  <c r="L12"/>
  <c r="M12"/>
  <c r="H13"/>
  <c r="I13"/>
  <c r="K13"/>
  <c r="L13"/>
  <c r="M13"/>
  <c r="H15"/>
  <c r="I15"/>
  <c r="K15"/>
  <c r="L15"/>
  <c r="M15"/>
  <c r="H16"/>
  <c r="I16"/>
  <c r="K16"/>
  <c r="L16"/>
  <c r="M16"/>
  <c r="H17"/>
  <c r="I17"/>
  <c r="K17"/>
  <c r="L17"/>
  <c r="M17"/>
  <c r="H18"/>
  <c r="I18"/>
  <c r="K18"/>
  <c r="L18"/>
  <c r="M18"/>
  <c r="H19"/>
  <c r="I19"/>
  <c r="K19"/>
  <c r="L19"/>
  <c r="M19"/>
  <c r="H21"/>
  <c r="I21"/>
  <c r="K21"/>
  <c r="L21"/>
  <c r="M21"/>
  <c r="H22"/>
  <c r="I22"/>
  <c r="K22"/>
  <c r="L22"/>
  <c r="M22"/>
  <c r="H24"/>
  <c r="I24"/>
  <c r="K24"/>
  <c r="L24"/>
  <c r="M24"/>
  <c r="H25"/>
  <c r="I25"/>
  <c r="K25"/>
  <c r="L25"/>
  <c r="M25"/>
  <c r="H26"/>
  <c r="I26"/>
  <c r="K26"/>
  <c r="L26"/>
  <c r="M26"/>
  <c r="H27"/>
  <c r="I27"/>
  <c r="K27"/>
  <c r="L27"/>
  <c r="M27"/>
  <c r="H28"/>
  <c r="I28"/>
  <c r="K28"/>
  <c r="L28"/>
  <c r="M28"/>
  <c r="H29"/>
  <c r="I29"/>
  <c r="K29"/>
  <c r="L29"/>
  <c r="M29"/>
  <c r="H30"/>
  <c r="I30"/>
  <c r="K30"/>
  <c r="L30"/>
  <c r="M30"/>
  <c r="H31"/>
  <c r="I31"/>
  <c r="K31"/>
  <c r="L31"/>
  <c r="M31"/>
  <c r="H33"/>
  <c r="I33"/>
  <c r="K33"/>
  <c r="L33"/>
  <c r="M33"/>
  <c r="H35"/>
  <c r="I35"/>
  <c r="K35"/>
  <c r="L35"/>
  <c r="M35"/>
  <c r="H36"/>
  <c r="I36"/>
  <c r="K36"/>
  <c r="L36"/>
  <c r="M36"/>
  <c r="H37"/>
  <c r="I37"/>
  <c r="K37"/>
  <c r="L37"/>
  <c r="M37"/>
  <c r="H38"/>
  <c r="I38"/>
  <c r="K38"/>
  <c r="L38"/>
  <c r="M38"/>
  <c r="H39"/>
  <c r="I39"/>
  <c r="K39"/>
  <c r="L39"/>
  <c r="M39"/>
  <c r="H40"/>
  <c r="I40"/>
  <c r="K40"/>
  <c r="L40"/>
  <c r="M40"/>
  <c r="H41"/>
  <c r="I41"/>
  <c r="K41"/>
  <c r="L41"/>
  <c r="M41"/>
  <c r="H42"/>
  <c r="I42"/>
  <c r="K42"/>
  <c r="L42"/>
  <c r="M42"/>
  <c r="H43"/>
  <c r="I43"/>
  <c r="K43"/>
  <c r="L43"/>
  <c r="M43"/>
  <c r="H44"/>
  <c r="I44"/>
  <c r="K44"/>
  <c r="L44"/>
  <c r="M44"/>
  <c r="H46"/>
  <c r="I46"/>
  <c r="K46"/>
  <c r="L46"/>
  <c r="M46"/>
  <c r="H47"/>
  <c r="I47"/>
  <c r="K47"/>
  <c r="L47"/>
  <c r="M47"/>
  <c r="H48"/>
  <c r="I48"/>
  <c r="K48"/>
  <c r="L48"/>
  <c r="M48"/>
  <c r="H51"/>
  <c r="I51"/>
  <c r="K51"/>
  <c r="L51"/>
  <c r="M51"/>
  <c r="H52"/>
  <c r="I52"/>
  <c r="K52"/>
  <c r="L52"/>
  <c r="M52"/>
  <c r="H53"/>
  <c r="I53"/>
  <c r="K53"/>
  <c r="L53"/>
  <c r="M53"/>
  <c r="H54"/>
  <c r="I54"/>
  <c r="K54"/>
  <c r="L54"/>
  <c r="M54"/>
  <c r="H55"/>
  <c r="I55"/>
  <c r="K55"/>
  <c r="L55"/>
  <c r="M55"/>
  <c r="H57"/>
  <c r="I57"/>
  <c r="K57"/>
  <c r="L57"/>
  <c r="M57"/>
  <c r="H58"/>
  <c r="I58"/>
  <c r="K58"/>
  <c r="L58"/>
  <c r="M58"/>
  <c r="H59"/>
  <c r="I59"/>
  <c r="K59"/>
  <c r="L59"/>
  <c r="M59"/>
  <c r="H60"/>
  <c r="I60"/>
  <c r="K60"/>
  <c r="L60"/>
  <c r="M60"/>
  <c r="H61"/>
  <c r="I61"/>
  <c r="K61"/>
  <c r="L61"/>
  <c r="M61"/>
  <c r="H63"/>
  <c r="I63"/>
  <c r="K63"/>
  <c r="L63"/>
  <c r="M63"/>
  <c r="H64"/>
  <c r="I64"/>
  <c r="K64"/>
  <c r="L64"/>
  <c r="M64"/>
  <c r="H65"/>
  <c r="I65"/>
  <c r="K65"/>
  <c r="L65"/>
  <c r="M65"/>
  <c r="H71"/>
  <c r="I71"/>
  <c r="K71"/>
  <c r="L71"/>
  <c r="M71"/>
  <c r="H72"/>
  <c r="I72"/>
  <c r="K72"/>
  <c r="L72"/>
  <c r="M72"/>
  <c r="H73"/>
  <c r="I73"/>
  <c r="K73"/>
  <c r="L73"/>
  <c r="M73"/>
  <c r="H75"/>
  <c r="I75"/>
  <c r="K75"/>
  <c r="L75"/>
  <c r="M75"/>
  <c r="H76"/>
  <c r="I76"/>
  <c r="K76"/>
  <c r="L76"/>
  <c r="M76"/>
  <c r="H77"/>
  <c r="I77"/>
  <c r="K77"/>
  <c r="L77"/>
  <c r="M77"/>
  <c r="H78"/>
  <c r="I78"/>
  <c r="K78"/>
  <c r="L78"/>
  <c r="M78"/>
  <c r="H80"/>
  <c r="I80"/>
  <c r="K80"/>
  <c r="L80"/>
  <c r="M80"/>
  <c r="H81"/>
  <c r="I81"/>
  <c r="K81"/>
  <c r="L81"/>
  <c r="M81"/>
  <c r="H82"/>
  <c r="I82"/>
  <c r="K82"/>
  <c r="L82"/>
  <c r="M82"/>
  <c r="H83"/>
  <c r="I83"/>
  <c r="K83"/>
  <c r="L83"/>
  <c r="M83"/>
  <c r="H85"/>
  <c r="I85"/>
  <c r="K85"/>
  <c r="L85"/>
  <c r="M85"/>
  <c r="H86"/>
  <c r="I86"/>
  <c r="K86"/>
  <c r="L86"/>
  <c r="M86"/>
  <c r="H87"/>
  <c r="I87"/>
  <c r="L87"/>
  <c r="M87"/>
  <c r="H88"/>
  <c r="I88"/>
  <c r="K88"/>
  <c r="L88"/>
  <c r="M88"/>
  <c r="H89"/>
  <c r="I89"/>
  <c r="K89"/>
  <c r="L89"/>
  <c r="M89"/>
  <c r="H91"/>
  <c r="I91"/>
  <c r="K91"/>
  <c r="L91"/>
  <c r="M91"/>
  <c r="H92"/>
  <c r="I92"/>
  <c r="K92"/>
  <c r="L92"/>
  <c r="M92"/>
  <c r="H93"/>
  <c r="I93"/>
  <c r="K93"/>
  <c r="L93"/>
  <c r="M93"/>
  <c r="H94"/>
  <c r="I94"/>
  <c r="K94"/>
  <c r="L94"/>
  <c r="M94"/>
  <c r="H95"/>
  <c r="I95"/>
  <c r="K95"/>
  <c r="L95"/>
  <c r="M95"/>
  <c r="H96"/>
  <c r="I96"/>
  <c r="K96"/>
  <c r="L96"/>
  <c r="M96"/>
  <c r="G9"/>
  <c r="G10"/>
  <c r="G11"/>
  <c r="G12"/>
  <c r="G13"/>
  <c r="G15"/>
  <c r="G16"/>
  <c r="G17"/>
  <c r="G18"/>
  <c r="G19"/>
  <c r="G21"/>
  <c r="G22"/>
  <c r="G24"/>
  <c r="G25"/>
  <c r="G26"/>
  <c r="G27"/>
  <c r="G28"/>
  <c r="G29"/>
  <c r="G30"/>
  <c r="G31"/>
  <c r="G33"/>
  <c r="G35"/>
  <c r="G36"/>
  <c r="G37"/>
  <c r="G38"/>
  <c r="G39"/>
  <c r="G40"/>
  <c r="G41"/>
  <c r="G42"/>
  <c r="G43"/>
  <c r="G44"/>
  <c r="G46"/>
  <c r="G47"/>
  <c r="G48"/>
  <c r="G51"/>
  <c r="G52"/>
  <c r="G53"/>
  <c r="G54"/>
  <c r="G55"/>
  <c r="G57"/>
  <c r="G58"/>
  <c r="G59"/>
  <c r="G60"/>
  <c r="G61"/>
  <c r="G63"/>
  <c r="G64"/>
  <c r="G65"/>
  <c r="G71"/>
  <c r="G72"/>
  <c r="G73"/>
  <c r="G75"/>
  <c r="G76"/>
  <c r="G77"/>
  <c r="G78"/>
  <c r="G80"/>
  <c r="G81"/>
  <c r="G82"/>
  <c r="G83"/>
  <c r="G85"/>
  <c r="G86"/>
  <c r="G88"/>
  <c r="G89"/>
  <c r="G91"/>
  <c r="G92"/>
  <c r="G93"/>
  <c r="G94"/>
  <c r="G95"/>
  <c r="G96"/>
  <c r="G8"/>
  <c r="N96" i="42"/>
  <c r="N95"/>
  <c r="N94"/>
  <c r="N93"/>
  <c r="N92"/>
  <c r="N91"/>
  <c r="N89"/>
  <c r="N88"/>
  <c r="N87"/>
  <c r="N86"/>
  <c r="N85"/>
  <c r="M84"/>
  <c r="L84"/>
  <c r="K84"/>
  <c r="N83"/>
  <c r="N82"/>
  <c r="N81"/>
  <c r="N80"/>
  <c r="M79"/>
  <c r="L79"/>
  <c r="K79"/>
  <c r="N78"/>
  <c r="N77"/>
  <c r="N76"/>
  <c r="N75"/>
  <c r="M74"/>
  <c r="L74"/>
  <c r="K74"/>
  <c r="N73"/>
  <c r="N72"/>
  <c r="N71"/>
  <c r="M66"/>
  <c r="L66"/>
  <c r="N66" s="1"/>
  <c r="K66"/>
  <c r="N65"/>
  <c r="N64"/>
  <c r="N63"/>
  <c r="M62"/>
  <c r="L62"/>
  <c r="K62"/>
  <c r="N61"/>
  <c r="N60"/>
  <c r="N59"/>
  <c r="N58"/>
  <c r="N57"/>
  <c r="M56"/>
  <c r="L56"/>
  <c r="K56"/>
  <c r="K67" s="1"/>
  <c r="N55"/>
  <c r="N54"/>
  <c r="N53"/>
  <c r="N52"/>
  <c r="N51"/>
  <c r="M49"/>
  <c r="L49"/>
  <c r="K49"/>
  <c r="N48"/>
  <c r="N47"/>
  <c r="N46"/>
  <c r="M45"/>
  <c r="L45"/>
  <c r="K45"/>
  <c r="N44"/>
  <c r="N43"/>
  <c r="N42"/>
  <c r="N41"/>
  <c r="N40"/>
  <c r="N39"/>
  <c r="N38"/>
  <c r="N37"/>
  <c r="N36"/>
  <c r="N35"/>
  <c r="N33"/>
  <c r="M32"/>
  <c r="M32" i="45" s="1"/>
  <c r="L32" i="42"/>
  <c r="K32"/>
  <c r="K32" i="45" s="1"/>
  <c r="N31" i="42"/>
  <c r="N30"/>
  <c r="N29"/>
  <c r="N28"/>
  <c r="N27"/>
  <c r="N26"/>
  <c r="N25"/>
  <c r="N24"/>
  <c r="M23"/>
  <c r="L23"/>
  <c r="K23"/>
  <c r="N22"/>
  <c r="N21"/>
  <c r="N19"/>
  <c r="N18"/>
  <c r="N17"/>
  <c r="N16"/>
  <c r="N15"/>
  <c r="M14"/>
  <c r="M20" s="1"/>
  <c r="L14"/>
  <c r="L20" s="1"/>
  <c r="K14"/>
  <c r="K20" s="1"/>
  <c r="N13"/>
  <c r="N12"/>
  <c r="N12" i="45" s="1"/>
  <c r="N11" i="42"/>
  <c r="N10"/>
  <c r="N9"/>
  <c r="N8"/>
  <c r="K90" l="1"/>
  <c r="N79"/>
  <c r="N56"/>
  <c r="L67"/>
  <c r="K50"/>
  <c r="N23"/>
  <c r="N45"/>
  <c r="M67"/>
  <c r="M90"/>
  <c r="M97" s="1"/>
  <c r="K34"/>
  <c r="M34"/>
  <c r="M68" s="1"/>
  <c r="N32"/>
  <c r="L32" i="45"/>
  <c r="N49" i="42"/>
  <c r="N62"/>
  <c r="N74"/>
  <c r="N84"/>
  <c r="K68"/>
  <c r="N20"/>
  <c r="K97"/>
  <c r="N14"/>
  <c r="L34"/>
  <c r="L68" s="1"/>
  <c r="L90"/>
  <c r="L97" s="1"/>
  <c r="M98" l="1"/>
  <c r="N67"/>
  <c r="M50"/>
  <c r="L50"/>
  <c r="L98"/>
  <c r="N90"/>
  <c r="K98"/>
  <c r="N98" s="1"/>
  <c r="N68"/>
  <c r="N34"/>
  <c r="N50" s="1"/>
  <c r="N97"/>
  <c r="N96" i="39" l="1"/>
  <c r="N96" i="45" s="1"/>
  <c r="N95" i="39"/>
  <c r="N95" i="45" s="1"/>
  <c r="N94" i="39"/>
  <c r="N94" i="45" s="1"/>
  <c r="N93" i="39"/>
  <c r="N93" i="45" s="1"/>
  <c r="N92" i="39"/>
  <c r="N92" i="45" s="1"/>
  <c r="N91" i="39"/>
  <c r="N91" i="45" s="1"/>
  <c r="N89" i="39"/>
  <c r="N89" i="45" s="1"/>
  <c r="N88" i="39"/>
  <c r="N88" i="45" s="1"/>
  <c r="N87" i="39"/>
  <c r="N86"/>
  <c r="N86" i="45" s="1"/>
  <c r="N85" i="39"/>
  <c r="N85" i="45" s="1"/>
  <c r="M84" i="39"/>
  <c r="M84" i="45" s="1"/>
  <c r="L84" i="39"/>
  <c r="L84" i="45" s="1"/>
  <c r="K84" i="39"/>
  <c r="N83"/>
  <c r="N83" i="45" s="1"/>
  <c r="N82" i="39"/>
  <c r="N82" i="45" s="1"/>
  <c r="N81" i="39"/>
  <c r="N81" i="45" s="1"/>
  <c r="N80" i="39"/>
  <c r="N80" i="45" s="1"/>
  <c r="M79" i="39"/>
  <c r="M79" i="45" s="1"/>
  <c r="L79" i="39"/>
  <c r="K79"/>
  <c r="K79" i="45" s="1"/>
  <c r="N78" i="39"/>
  <c r="N78" i="45" s="1"/>
  <c r="N77" i="39"/>
  <c r="N77" i="45" s="1"/>
  <c r="N76" i="39"/>
  <c r="N76" i="45" s="1"/>
  <c r="N75" i="39"/>
  <c r="N75" i="45" s="1"/>
  <c r="M74" i="39"/>
  <c r="L74"/>
  <c r="K74"/>
  <c r="N73"/>
  <c r="N73" i="45" s="1"/>
  <c r="N72" i="39"/>
  <c r="N72" i="45" s="1"/>
  <c r="N71" i="39"/>
  <c r="N71" i="45" s="1"/>
  <c r="M66" i="39"/>
  <c r="M66" i="45" s="1"/>
  <c r="L66" i="39"/>
  <c r="K66"/>
  <c r="K66" i="45" s="1"/>
  <c r="N65" i="39"/>
  <c r="N65" i="45" s="1"/>
  <c r="N64" i="39"/>
  <c r="N64" i="45" s="1"/>
  <c r="N63" i="39"/>
  <c r="N63" i="45" s="1"/>
  <c r="M62" i="39"/>
  <c r="M62" i="45" s="1"/>
  <c r="L62" i="39"/>
  <c r="L62" i="45" s="1"/>
  <c r="K62" i="39"/>
  <c r="N61"/>
  <c r="N61" i="45" s="1"/>
  <c r="N60" i="39"/>
  <c r="N60" i="45" s="1"/>
  <c r="N59" i="39"/>
  <c r="N59" i="45" s="1"/>
  <c r="N58" i="39"/>
  <c r="N58" i="45" s="1"/>
  <c r="N57" i="39"/>
  <c r="N57" i="45" s="1"/>
  <c r="M56" i="39"/>
  <c r="L56"/>
  <c r="K56"/>
  <c r="K67" s="1"/>
  <c r="N55"/>
  <c r="N55" i="45" s="1"/>
  <c r="N54" i="39"/>
  <c r="N54" i="45" s="1"/>
  <c r="N53" i="39"/>
  <c r="N53" i="45" s="1"/>
  <c r="N52" i="39"/>
  <c r="N52" i="45" s="1"/>
  <c r="N51" i="39"/>
  <c r="N51" i="45" s="1"/>
  <c r="M49" i="39"/>
  <c r="M49" i="45" s="1"/>
  <c r="L49" i="39"/>
  <c r="K49"/>
  <c r="K49" i="45" s="1"/>
  <c r="N48" i="39"/>
  <c r="N48" i="45" s="1"/>
  <c r="N47" i="39"/>
  <c r="N47" i="45" s="1"/>
  <c r="N46" i="39"/>
  <c r="N46" i="45" s="1"/>
  <c r="M45" i="39"/>
  <c r="M45" i="45" s="1"/>
  <c r="L45" i="39"/>
  <c r="L45" i="45" s="1"/>
  <c r="K45" i="39"/>
  <c r="N44"/>
  <c r="N44" i="45" s="1"/>
  <c r="N43" i="39"/>
  <c r="N43" i="45" s="1"/>
  <c r="N42" i="39"/>
  <c r="N42" i="45" s="1"/>
  <c r="N41" i="39"/>
  <c r="N41" i="45" s="1"/>
  <c r="N40" i="39"/>
  <c r="N40" i="45" s="1"/>
  <c r="N39" i="39"/>
  <c r="N39" i="45" s="1"/>
  <c r="N38" i="39"/>
  <c r="N38" i="45" s="1"/>
  <c r="N37" i="39"/>
  <c r="N37" i="45" s="1"/>
  <c r="N36" i="39"/>
  <c r="N36" i="45" s="1"/>
  <c r="N35" i="39"/>
  <c r="N35" i="45" s="1"/>
  <c r="N33" i="39"/>
  <c r="N31"/>
  <c r="N31" i="45" s="1"/>
  <c r="N30" i="39"/>
  <c r="N30" i="45" s="1"/>
  <c r="N29" i="39"/>
  <c r="N29" i="45" s="1"/>
  <c r="N28" i="39"/>
  <c r="N28" i="45" s="1"/>
  <c r="N27" i="39"/>
  <c r="N26"/>
  <c r="N26" i="45" s="1"/>
  <c r="N25" i="39"/>
  <c r="N25" i="45" s="1"/>
  <c r="N24" i="39"/>
  <c r="N24" i="45" s="1"/>
  <c r="M23" i="39"/>
  <c r="L23"/>
  <c r="K23"/>
  <c r="N22"/>
  <c r="N22" i="45" s="1"/>
  <c r="N21" i="39"/>
  <c r="N21" i="45" s="1"/>
  <c r="N19" i="39"/>
  <c r="N19" i="45" s="1"/>
  <c r="N18" i="39"/>
  <c r="N18" i="45" s="1"/>
  <c r="N17" i="39"/>
  <c r="N17" i="45" s="1"/>
  <c r="N16" i="39"/>
  <c r="N16" i="45" s="1"/>
  <c r="N15" i="39"/>
  <c r="N15" i="45" s="1"/>
  <c r="M14" i="39"/>
  <c r="L14"/>
  <c r="K14"/>
  <c r="N13"/>
  <c r="N13" i="45" s="1"/>
  <c r="N11" i="39"/>
  <c r="N11" i="45" s="1"/>
  <c r="N10" i="39"/>
  <c r="N10" i="45" s="1"/>
  <c r="N9" i="39"/>
  <c r="N9" i="45" s="1"/>
  <c r="N8" i="39"/>
  <c r="G9" i="44"/>
  <c r="H9"/>
  <c r="I9"/>
  <c r="K9"/>
  <c r="L9"/>
  <c r="M9"/>
  <c r="G10"/>
  <c r="H10"/>
  <c r="I10"/>
  <c r="K10"/>
  <c r="L10"/>
  <c r="M10"/>
  <c r="G11"/>
  <c r="H11"/>
  <c r="I11"/>
  <c r="K11"/>
  <c r="L11"/>
  <c r="M11"/>
  <c r="G12"/>
  <c r="H12"/>
  <c r="I12"/>
  <c r="K12"/>
  <c r="L12"/>
  <c r="M12"/>
  <c r="G13"/>
  <c r="H13"/>
  <c r="I13"/>
  <c r="K13"/>
  <c r="L13"/>
  <c r="M13"/>
  <c r="G14"/>
  <c r="H14"/>
  <c r="I14"/>
  <c r="K14"/>
  <c r="L14"/>
  <c r="M14"/>
  <c r="G15"/>
  <c r="H15"/>
  <c r="I15"/>
  <c r="K15"/>
  <c r="L15"/>
  <c r="M15"/>
  <c r="G16"/>
  <c r="H16"/>
  <c r="I16"/>
  <c r="K16"/>
  <c r="L16"/>
  <c r="M16"/>
  <c r="G17"/>
  <c r="H17"/>
  <c r="I17"/>
  <c r="K17"/>
  <c r="L17"/>
  <c r="M17"/>
  <c r="G18"/>
  <c r="H18"/>
  <c r="I18"/>
  <c r="K18"/>
  <c r="L18"/>
  <c r="M18"/>
  <c r="G19"/>
  <c r="H19"/>
  <c r="I19"/>
  <c r="K19"/>
  <c r="L19"/>
  <c r="M19"/>
  <c r="G20"/>
  <c r="H20"/>
  <c r="I20"/>
  <c r="K20"/>
  <c r="L20"/>
  <c r="M20"/>
  <c r="G22"/>
  <c r="H22"/>
  <c r="I22"/>
  <c r="K22"/>
  <c r="L22"/>
  <c r="M22"/>
  <c r="G23"/>
  <c r="H23"/>
  <c r="I23"/>
  <c r="K23"/>
  <c r="L23"/>
  <c r="M23"/>
  <c r="G24"/>
  <c r="H24"/>
  <c r="I24"/>
  <c r="K24"/>
  <c r="L24"/>
  <c r="M24"/>
  <c r="G27"/>
  <c r="H27"/>
  <c r="I27"/>
  <c r="K27"/>
  <c r="L27"/>
  <c r="M27"/>
  <c r="G28"/>
  <c r="H28"/>
  <c r="I28"/>
  <c r="K28"/>
  <c r="L28"/>
  <c r="M28"/>
  <c r="G29"/>
  <c r="H29"/>
  <c r="I29"/>
  <c r="K29"/>
  <c r="L29"/>
  <c r="M29"/>
  <c r="G30"/>
  <c r="H30"/>
  <c r="I30"/>
  <c r="K30"/>
  <c r="L30"/>
  <c r="M30"/>
  <c r="G32"/>
  <c r="H32"/>
  <c r="I32"/>
  <c r="K32"/>
  <c r="L32"/>
  <c r="M32"/>
  <c r="G33"/>
  <c r="H33"/>
  <c r="I33"/>
  <c r="K33"/>
  <c r="L33"/>
  <c r="M33"/>
  <c r="G35"/>
  <c r="H35"/>
  <c r="I35"/>
  <c r="K35"/>
  <c r="L35"/>
  <c r="M35"/>
  <c r="G36"/>
  <c r="H36"/>
  <c r="I36"/>
  <c r="K36"/>
  <c r="L36"/>
  <c r="M36"/>
  <c r="G37"/>
  <c r="H37"/>
  <c r="I37"/>
  <c r="K37"/>
  <c r="L37"/>
  <c r="M37"/>
  <c r="G38"/>
  <c r="H38"/>
  <c r="I38"/>
  <c r="K38"/>
  <c r="L38"/>
  <c r="M38"/>
  <c r="G39"/>
  <c r="H39"/>
  <c r="I39"/>
  <c r="K39"/>
  <c r="L39"/>
  <c r="M39"/>
  <c r="G40"/>
  <c r="H40"/>
  <c r="I40"/>
  <c r="K40"/>
  <c r="L40"/>
  <c r="M40"/>
  <c r="G41"/>
  <c r="H41"/>
  <c r="I41"/>
  <c r="K41"/>
  <c r="L41"/>
  <c r="M41"/>
  <c r="G43"/>
  <c r="H43"/>
  <c r="I43"/>
  <c r="K43"/>
  <c r="L43"/>
  <c r="M43"/>
  <c r="G44"/>
  <c r="H44"/>
  <c r="I44"/>
  <c r="K44"/>
  <c r="L44"/>
  <c r="M44"/>
  <c r="G46"/>
  <c r="H46"/>
  <c r="I46"/>
  <c r="K46"/>
  <c r="L46"/>
  <c r="M46"/>
  <c r="G47"/>
  <c r="H47"/>
  <c r="I47"/>
  <c r="K47"/>
  <c r="L47"/>
  <c r="M47"/>
  <c r="G48"/>
  <c r="H48"/>
  <c r="I48"/>
  <c r="K48"/>
  <c r="L48"/>
  <c r="M48"/>
  <c r="G49"/>
  <c r="H49"/>
  <c r="I49"/>
  <c r="K49"/>
  <c r="L49"/>
  <c r="M49"/>
  <c r="G50"/>
  <c r="H50"/>
  <c r="I50"/>
  <c r="K50"/>
  <c r="L50"/>
  <c r="M50"/>
  <c r="G53"/>
  <c r="H53"/>
  <c r="I53"/>
  <c r="K53"/>
  <c r="L53"/>
  <c r="M53"/>
  <c r="G54"/>
  <c r="H54"/>
  <c r="I54"/>
  <c r="K54"/>
  <c r="L54"/>
  <c r="M54"/>
  <c r="G55"/>
  <c r="H55"/>
  <c r="I55"/>
  <c r="K55"/>
  <c r="L55"/>
  <c r="M55"/>
  <c r="G56"/>
  <c r="H56"/>
  <c r="I56"/>
  <c r="K56"/>
  <c r="L56"/>
  <c r="M56"/>
  <c r="G57"/>
  <c r="H57"/>
  <c r="I57"/>
  <c r="K57"/>
  <c r="L57"/>
  <c r="M57"/>
  <c r="G58"/>
  <c r="H58"/>
  <c r="I58"/>
  <c r="K58"/>
  <c r="L58"/>
  <c r="M58"/>
  <c r="G59"/>
  <c r="H59"/>
  <c r="I59"/>
  <c r="K59"/>
  <c r="L59"/>
  <c r="M59"/>
  <c r="G60"/>
  <c r="H60"/>
  <c r="I60"/>
  <c r="K60"/>
  <c r="L60"/>
  <c r="M60"/>
  <c r="G62"/>
  <c r="H62"/>
  <c r="I62"/>
  <c r="K62"/>
  <c r="L62"/>
  <c r="M62"/>
  <c r="G63"/>
  <c r="H63"/>
  <c r="I63"/>
  <c r="K63"/>
  <c r="L63"/>
  <c r="M63"/>
  <c r="G64"/>
  <c r="H64"/>
  <c r="I64"/>
  <c r="K64"/>
  <c r="L64"/>
  <c r="M64"/>
  <c r="G65"/>
  <c r="H65"/>
  <c r="I65"/>
  <c r="K65"/>
  <c r="L65"/>
  <c r="M65"/>
  <c r="G66"/>
  <c r="H66"/>
  <c r="I66"/>
  <c r="K66"/>
  <c r="L66"/>
  <c r="M66"/>
  <c r="G67"/>
  <c r="H67"/>
  <c r="I67"/>
  <c r="K67"/>
  <c r="L67"/>
  <c r="M67"/>
  <c r="G68"/>
  <c r="H68"/>
  <c r="I68"/>
  <c r="K68"/>
  <c r="L68"/>
  <c r="M68"/>
  <c r="G69"/>
  <c r="H69"/>
  <c r="I69"/>
  <c r="K69"/>
  <c r="L69"/>
  <c r="M69"/>
  <c r="G70"/>
  <c r="H70"/>
  <c r="I70"/>
  <c r="K70"/>
  <c r="L70"/>
  <c r="M70"/>
  <c r="G71"/>
  <c r="H71"/>
  <c r="I71"/>
  <c r="K71"/>
  <c r="L71"/>
  <c r="M71"/>
  <c r="G72"/>
  <c r="H72"/>
  <c r="I72"/>
  <c r="K72"/>
  <c r="L72"/>
  <c r="M72"/>
  <c r="G73"/>
  <c r="H73"/>
  <c r="I73"/>
  <c r="K73"/>
  <c r="L73"/>
  <c r="M73"/>
  <c r="G74"/>
  <c r="H74"/>
  <c r="I74"/>
  <c r="K74"/>
  <c r="L74"/>
  <c r="M74"/>
  <c r="G77"/>
  <c r="H77"/>
  <c r="I77"/>
  <c r="K77"/>
  <c r="L77"/>
  <c r="M77"/>
  <c r="G78"/>
  <c r="H78"/>
  <c r="I78"/>
  <c r="K78"/>
  <c r="L78"/>
  <c r="M78"/>
  <c r="G79"/>
  <c r="H79"/>
  <c r="I79"/>
  <c r="K79"/>
  <c r="L79"/>
  <c r="M79"/>
  <c r="G80"/>
  <c r="H80"/>
  <c r="I80"/>
  <c r="K80"/>
  <c r="L80"/>
  <c r="M80"/>
  <c r="G81"/>
  <c r="H81"/>
  <c r="I81"/>
  <c r="K81"/>
  <c r="L81"/>
  <c r="M81"/>
  <c r="G82"/>
  <c r="H82"/>
  <c r="I82"/>
  <c r="K82"/>
  <c r="L82"/>
  <c r="M82"/>
  <c r="G83"/>
  <c r="H83"/>
  <c r="I83"/>
  <c r="K83"/>
  <c r="L83"/>
  <c r="M83"/>
  <c r="G85"/>
  <c r="H85"/>
  <c r="I85"/>
  <c r="K85"/>
  <c r="L85"/>
  <c r="M85"/>
  <c r="G86"/>
  <c r="H86"/>
  <c r="I86"/>
  <c r="K86"/>
  <c r="L86"/>
  <c r="M86"/>
  <c r="G87"/>
  <c r="H87"/>
  <c r="I87"/>
  <c r="K87"/>
  <c r="L87"/>
  <c r="M87"/>
  <c r="G88"/>
  <c r="H88"/>
  <c r="I88"/>
  <c r="K88"/>
  <c r="L88"/>
  <c r="M88"/>
  <c r="G90"/>
  <c r="H90"/>
  <c r="I90"/>
  <c r="K90"/>
  <c r="L90"/>
  <c r="M90"/>
  <c r="G91"/>
  <c r="H91"/>
  <c r="I91"/>
  <c r="K91"/>
  <c r="L91"/>
  <c r="M91"/>
  <c r="G92"/>
  <c r="H92"/>
  <c r="I92"/>
  <c r="K92"/>
  <c r="L92"/>
  <c r="M92"/>
  <c r="G93"/>
  <c r="H93"/>
  <c r="I93"/>
  <c r="K93"/>
  <c r="L93"/>
  <c r="M93"/>
  <c r="G94"/>
  <c r="H94"/>
  <c r="I94"/>
  <c r="K94"/>
  <c r="L94"/>
  <c r="M94"/>
  <c r="G95"/>
  <c r="H95"/>
  <c r="I95"/>
  <c r="K95"/>
  <c r="L95"/>
  <c r="M95"/>
  <c r="G96"/>
  <c r="H96"/>
  <c r="I96"/>
  <c r="K96"/>
  <c r="L96"/>
  <c r="M96"/>
  <c r="G97"/>
  <c r="H97"/>
  <c r="I97"/>
  <c r="K97"/>
  <c r="L97"/>
  <c r="M97"/>
  <c r="G98"/>
  <c r="H98"/>
  <c r="I98"/>
  <c r="K98"/>
  <c r="L98"/>
  <c r="M98"/>
  <c r="G102"/>
  <c r="H102"/>
  <c r="I102"/>
  <c r="K102"/>
  <c r="L102"/>
  <c r="M102"/>
  <c r="G103"/>
  <c r="H103"/>
  <c r="I103"/>
  <c r="K103"/>
  <c r="L103"/>
  <c r="M103"/>
  <c r="G104"/>
  <c r="H104"/>
  <c r="I104"/>
  <c r="K104"/>
  <c r="L104"/>
  <c r="M104"/>
  <c r="G106"/>
  <c r="H106"/>
  <c r="I106"/>
  <c r="K106"/>
  <c r="L106"/>
  <c r="M106"/>
  <c r="G107"/>
  <c r="H107"/>
  <c r="I107"/>
  <c r="K107"/>
  <c r="L107"/>
  <c r="M107"/>
  <c r="G108"/>
  <c r="H108"/>
  <c r="I108"/>
  <c r="K108"/>
  <c r="L108"/>
  <c r="M108"/>
  <c r="G109"/>
  <c r="H109"/>
  <c r="I109"/>
  <c r="K109"/>
  <c r="L109"/>
  <c r="M109"/>
  <c r="G111"/>
  <c r="H111"/>
  <c r="I111"/>
  <c r="K111"/>
  <c r="L111"/>
  <c r="M111"/>
  <c r="G112"/>
  <c r="H112"/>
  <c r="I112"/>
  <c r="K112"/>
  <c r="L112"/>
  <c r="M112"/>
  <c r="G114"/>
  <c r="H114"/>
  <c r="I114"/>
  <c r="K114"/>
  <c r="L114"/>
  <c r="M114"/>
  <c r="G115"/>
  <c r="H115"/>
  <c r="I115"/>
  <c r="K115"/>
  <c r="L115"/>
  <c r="M115"/>
  <c r="G116"/>
  <c r="H116"/>
  <c r="I116"/>
  <c r="K116"/>
  <c r="L116"/>
  <c r="M116"/>
  <c r="G118"/>
  <c r="H118"/>
  <c r="I118"/>
  <c r="K118"/>
  <c r="L118"/>
  <c r="M118"/>
  <c r="G119"/>
  <c r="H119"/>
  <c r="I119"/>
  <c r="K119"/>
  <c r="L119"/>
  <c r="M119"/>
  <c r="G120"/>
  <c r="H120"/>
  <c r="I120"/>
  <c r="K120"/>
  <c r="L120"/>
  <c r="M120"/>
  <c r="G121"/>
  <c r="H121"/>
  <c r="I121"/>
  <c r="K121"/>
  <c r="L121"/>
  <c r="M121"/>
  <c r="G123"/>
  <c r="H123"/>
  <c r="I123"/>
  <c r="K123"/>
  <c r="L123"/>
  <c r="M123"/>
  <c r="H8"/>
  <c r="I8"/>
  <c r="K8"/>
  <c r="L8"/>
  <c r="M8"/>
  <c r="G8"/>
  <c r="M56" i="45" l="1"/>
  <c r="M67" s="1"/>
  <c r="M67" i="39"/>
  <c r="M70" s="1"/>
  <c r="L56" i="45"/>
  <c r="L67" i="39"/>
  <c r="L70" s="1"/>
  <c r="N14"/>
  <c r="N14" i="45" s="1"/>
  <c r="N8"/>
  <c r="L20" i="39"/>
  <c r="L50" s="1"/>
  <c r="L14" i="45"/>
  <c r="L34" i="39"/>
  <c r="L34" i="45" s="1"/>
  <c r="L23"/>
  <c r="N33"/>
  <c r="N45" i="39"/>
  <c r="N45" i="45" s="1"/>
  <c r="K45"/>
  <c r="N66" i="39"/>
  <c r="N66" i="45" s="1"/>
  <c r="L66"/>
  <c r="K90" i="39"/>
  <c r="K74" i="45"/>
  <c r="M90" i="39"/>
  <c r="M97" s="1"/>
  <c r="M74" i="45"/>
  <c r="M90" s="1"/>
  <c r="M97" s="1"/>
  <c r="N79" i="39"/>
  <c r="N79" i="45" s="1"/>
  <c r="L79"/>
  <c r="N84" i="39"/>
  <c r="N84" i="45" s="1"/>
  <c r="K84"/>
  <c r="K20" i="39"/>
  <c r="K14" i="45"/>
  <c r="M20" i="39"/>
  <c r="M14" i="45"/>
  <c r="N23" i="39"/>
  <c r="N23" i="45" s="1"/>
  <c r="K34" i="39"/>
  <c r="K34" i="45" s="1"/>
  <c r="K23"/>
  <c r="M34" i="39"/>
  <c r="M34" i="45" s="1"/>
  <c r="M23"/>
  <c r="N32" i="39"/>
  <c r="N32" i="45" s="1"/>
  <c r="N27"/>
  <c r="N49" i="39"/>
  <c r="N49" i="45" s="1"/>
  <c r="L49"/>
  <c r="N56" i="39"/>
  <c r="K56" i="45"/>
  <c r="N62" i="39"/>
  <c r="N62" i="45" s="1"/>
  <c r="K62"/>
  <c r="N74" i="39"/>
  <c r="N74" i="45" s="1"/>
  <c r="L74"/>
  <c r="L90" s="1"/>
  <c r="L97" s="1"/>
  <c r="K68" i="39"/>
  <c r="K68" i="45" s="1"/>
  <c r="K97" i="39"/>
  <c r="L90"/>
  <c r="L97" s="1"/>
  <c r="N123" i="40"/>
  <c r="M122"/>
  <c r="L122"/>
  <c r="K122"/>
  <c r="N122" s="1"/>
  <c r="N121"/>
  <c r="N120"/>
  <c r="N119"/>
  <c r="N118"/>
  <c r="N116"/>
  <c r="N115"/>
  <c r="N114"/>
  <c r="M113"/>
  <c r="L113"/>
  <c r="N112"/>
  <c r="N111"/>
  <c r="M110"/>
  <c r="L110"/>
  <c r="K110"/>
  <c r="N109"/>
  <c r="N108"/>
  <c r="N107"/>
  <c r="N106"/>
  <c r="M105"/>
  <c r="L105"/>
  <c r="K105"/>
  <c r="N104"/>
  <c r="N103"/>
  <c r="N102"/>
  <c r="M99"/>
  <c r="L99"/>
  <c r="K99"/>
  <c r="N98"/>
  <c r="N97"/>
  <c r="N96"/>
  <c r="N95"/>
  <c r="N94"/>
  <c r="N93"/>
  <c r="N92"/>
  <c r="N91"/>
  <c r="N90"/>
  <c r="M89"/>
  <c r="L89"/>
  <c r="K89"/>
  <c r="N88"/>
  <c r="N87"/>
  <c r="N86"/>
  <c r="N85"/>
  <c r="M84"/>
  <c r="L84"/>
  <c r="K84"/>
  <c r="N83"/>
  <c r="N82"/>
  <c r="N81"/>
  <c r="N80"/>
  <c r="N79"/>
  <c r="N78"/>
  <c r="N77"/>
  <c r="M75"/>
  <c r="L75"/>
  <c r="K75"/>
  <c r="N75" s="1"/>
  <c r="N74"/>
  <c r="N73"/>
  <c r="N72"/>
  <c r="N71"/>
  <c r="N70"/>
  <c r="N69"/>
  <c r="N68"/>
  <c r="N67"/>
  <c r="N66"/>
  <c r="N65"/>
  <c r="N64"/>
  <c r="N63"/>
  <c r="N62"/>
  <c r="M61"/>
  <c r="L61"/>
  <c r="K61"/>
  <c r="N61" s="1"/>
  <c r="N60"/>
  <c r="N59"/>
  <c r="N58"/>
  <c r="N57"/>
  <c r="N56"/>
  <c r="N55"/>
  <c r="N54"/>
  <c r="N53"/>
  <c r="L51"/>
  <c r="K51"/>
  <c r="N50"/>
  <c r="N49"/>
  <c r="N48"/>
  <c r="N47"/>
  <c r="N46"/>
  <c r="M45"/>
  <c r="L45"/>
  <c r="K45"/>
  <c r="N44"/>
  <c r="N43"/>
  <c r="M42"/>
  <c r="L42"/>
  <c r="K42"/>
  <c r="N41"/>
  <c r="N40"/>
  <c r="N39"/>
  <c r="N38"/>
  <c r="N37"/>
  <c r="N36"/>
  <c r="N35"/>
  <c r="M34"/>
  <c r="L34"/>
  <c r="K34"/>
  <c r="N33"/>
  <c r="N32"/>
  <c r="M31"/>
  <c r="L31"/>
  <c r="K31"/>
  <c r="N30"/>
  <c r="N29"/>
  <c r="N28"/>
  <c r="N27"/>
  <c r="M25"/>
  <c r="L25"/>
  <c r="K25"/>
  <c r="N24"/>
  <c r="N23"/>
  <c r="N22"/>
  <c r="M21"/>
  <c r="M26" s="1"/>
  <c r="L21"/>
  <c r="K21"/>
  <c r="N20"/>
  <c r="N19"/>
  <c r="N18"/>
  <c r="N17"/>
  <c r="N16"/>
  <c r="N15"/>
  <c r="N14"/>
  <c r="N13"/>
  <c r="N12"/>
  <c r="N11"/>
  <c r="N10"/>
  <c r="N9"/>
  <c r="N8"/>
  <c r="N73" i="38"/>
  <c r="N73" i="44" s="1"/>
  <c r="N123" i="38"/>
  <c r="M122"/>
  <c r="M122" i="44" s="1"/>
  <c r="L122" i="38"/>
  <c r="L122" i="44" s="1"/>
  <c r="K122" i="38"/>
  <c r="N121"/>
  <c r="N120"/>
  <c r="N120" i="44" s="1"/>
  <c r="N119" i="38"/>
  <c r="N119" i="44" s="1"/>
  <c r="N118" i="38"/>
  <c r="N118" i="44" s="1"/>
  <c r="N116" i="38"/>
  <c r="N115"/>
  <c r="N115" i="44" s="1"/>
  <c r="N114" i="38"/>
  <c r="N114" i="44" s="1"/>
  <c r="M113" i="38"/>
  <c r="M113" i="44" s="1"/>
  <c r="L113" i="38"/>
  <c r="N112"/>
  <c r="N112" i="44" s="1"/>
  <c r="N111" i="38"/>
  <c r="N111" i="44" s="1"/>
  <c r="M110" i="38"/>
  <c r="M110" i="44" s="1"/>
  <c r="L110" i="38"/>
  <c r="K110"/>
  <c r="N109"/>
  <c r="N109" i="44" s="1"/>
  <c r="N108" i="38"/>
  <c r="N108" i="44" s="1"/>
  <c r="N107" i="38"/>
  <c r="N106"/>
  <c r="N106" i="44" s="1"/>
  <c r="M105" i="38"/>
  <c r="L105"/>
  <c r="K105"/>
  <c r="N104"/>
  <c r="N104" i="44" s="1"/>
  <c r="N103" i="38"/>
  <c r="N103" i="44" s="1"/>
  <c r="N102" i="38"/>
  <c r="N102" i="44" s="1"/>
  <c r="M99" i="38"/>
  <c r="L99"/>
  <c r="L99" i="44" s="1"/>
  <c r="K99" i="38"/>
  <c r="K99" i="44" s="1"/>
  <c r="N98" i="38"/>
  <c r="N98" i="44" s="1"/>
  <c r="N97" i="38"/>
  <c r="N96"/>
  <c r="N96" i="44" s="1"/>
  <c r="N95" i="38"/>
  <c r="N95" i="44" s="1"/>
  <c r="N94" i="38"/>
  <c r="N94" i="44" s="1"/>
  <c r="N93" i="38"/>
  <c r="N92"/>
  <c r="N92" i="44" s="1"/>
  <c r="N91" i="38"/>
  <c r="N91" i="44" s="1"/>
  <c r="N90" i="38"/>
  <c r="N90" i="44" s="1"/>
  <c r="M89" i="38"/>
  <c r="L89"/>
  <c r="L89" i="44" s="1"/>
  <c r="K89" i="38"/>
  <c r="N88"/>
  <c r="N88" i="44" s="1"/>
  <c r="N87" i="38"/>
  <c r="N86"/>
  <c r="N86" i="44" s="1"/>
  <c r="N85" i="38"/>
  <c r="N85" i="44" s="1"/>
  <c r="M84" i="38"/>
  <c r="M84" i="44" s="1"/>
  <c r="L84" i="38"/>
  <c r="K84"/>
  <c r="K84" i="44" s="1"/>
  <c r="N83" i="38"/>
  <c r="N83" i="44" s="1"/>
  <c r="N82" i="38"/>
  <c r="N82" i="44" s="1"/>
  <c r="N81" i="38"/>
  <c r="N80"/>
  <c r="N80" i="44" s="1"/>
  <c r="N79" i="38"/>
  <c r="N79" i="44" s="1"/>
  <c r="N78" i="38"/>
  <c r="N78" i="44" s="1"/>
  <c r="N77" i="38"/>
  <c r="M75"/>
  <c r="M75" i="44" s="1"/>
  <c r="L75" i="38"/>
  <c r="L75" i="44" s="1"/>
  <c r="K75" i="38"/>
  <c r="N74"/>
  <c r="N72"/>
  <c r="N72" i="44" s="1"/>
  <c r="N71" i="38"/>
  <c r="N71" i="44" s="1"/>
  <c r="N70" i="38"/>
  <c r="N70" i="44" s="1"/>
  <c r="N69" i="38"/>
  <c r="N69" i="44" s="1"/>
  <c r="N68" i="38"/>
  <c r="N68" i="44" s="1"/>
  <c r="N67" i="38"/>
  <c r="N67" i="44" s="1"/>
  <c r="N66" i="38"/>
  <c r="N66" i="44" s="1"/>
  <c r="N65" i="38"/>
  <c r="N65" i="44" s="1"/>
  <c r="N64" i="38"/>
  <c r="N64" i="44" s="1"/>
  <c r="N63" i="38"/>
  <c r="N63" i="44" s="1"/>
  <c r="N62" i="38"/>
  <c r="N62" i="44" s="1"/>
  <c r="M61" i="38"/>
  <c r="M61" i="44" s="1"/>
  <c r="L61" i="38"/>
  <c r="L61" i="44" s="1"/>
  <c r="K61" i="38"/>
  <c r="N60"/>
  <c r="N60" i="44" s="1"/>
  <c r="N59" i="38"/>
  <c r="N59" i="44" s="1"/>
  <c r="N58" i="38"/>
  <c r="N58" i="44" s="1"/>
  <c r="N57" i="38"/>
  <c r="N57" i="44" s="1"/>
  <c r="N56" i="38"/>
  <c r="N56" i="44" s="1"/>
  <c r="N55" i="38"/>
  <c r="N55" i="44" s="1"/>
  <c r="N54" i="38"/>
  <c r="N54" i="44" s="1"/>
  <c r="N53" i="38"/>
  <c r="N53" i="44" s="1"/>
  <c r="M51" i="38"/>
  <c r="M51" i="44" s="1"/>
  <c r="L51" i="38"/>
  <c r="K51"/>
  <c r="N50"/>
  <c r="N50" i="44" s="1"/>
  <c r="N49" i="38"/>
  <c r="N49" i="44" s="1"/>
  <c r="N48" i="38"/>
  <c r="N47"/>
  <c r="N47" i="44" s="1"/>
  <c r="N46" i="38"/>
  <c r="N46" i="44" s="1"/>
  <c r="M45" i="38"/>
  <c r="M45" i="44" s="1"/>
  <c r="L45" i="38"/>
  <c r="K45"/>
  <c r="N44"/>
  <c r="N44" i="44" s="1"/>
  <c r="N43" i="38"/>
  <c r="N43" i="44" s="1"/>
  <c r="M42" i="38"/>
  <c r="L42"/>
  <c r="L42" i="44" s="1"/>
  <c r="K42" i="38"/>
  <c r="N41"/>
  <c r="N41" i="44" s="1"/>
  <c r="N40" i="38"/>
  <c r="N39"/>
  <c r="N39" i="44" s="1"/>
  <c r="N38" i="38"/>
  <c r="N38" i="44" s="1"/>
  <c r="N37" i="38"/>
  <c r="N37" i="44" s="1"/>
  <c r="N36" i="38"/>
  <c r="N35"/>
  <c r="N35" i="44" s="1"/>
  <c r="M34" i="38"/>
  <c r="M34" i="44" s="1"/>
  <c r="L34" i="38"/>
  <c r="L34" i="44" s="1"/>
  <c r="K34" i="38"/>
  <c r="N33"/>
  <c r="N33" i="44" s="1"/>
  <c r="N32" i="38"/>
  <c r="N32" i="44" s="1"/>
  <c r="M31" i="38"/>
  <c r="L31"/>
  <c r="K31"/>
  <c r="N30"/>
  <c r="N30" i="44" s="1"/>
  <c r="N29" i="38"/>
  <c r="N29" i="44" s="1"/>
  <c r="N28" i="38"/>
  <c r="N27"/>
  <c r="N27" i="44" s="1"/>
  <c r="M25" i="38"/>
  <c r="M25" i="44" s="1"/>
  <c r="L25" i="38"/>
  <c r="L25" i="44" s="1"/>
  <c r="K25" i="38"/>
  <c r="N24"/>
  <c r="N24" i="44" s="1"/>
  <c r="N23" i="38"/>
  <c r="N23" i="44" s="1"/>
  <c r="N22" i="38"/>
  <c r="N22" i="44" s="1"/>
  <c r="M21" i="38"/>
  <c r="L21"/>
  <c r="K21"/>
  <c r="N20"/>
  <c r="N20" i="44" s="1"/>
  <c r="N19" i="38"/>
  <c r="N18"/>
  <c r="N18" i="44" s="1"/>
  <c r="N17" i="38"/>
  <c r="N17" i="44" s="1"/>
  <c r="N16" i="38"/>
  <c r="N16" i="44" s="1"/>
  <c r="N15" i="38"/>
  <c r="N14"/>
  <c r="N14" i="44" s="1"/>
  <c r="N13" i="38"/>
  <c r="N13" i="44" s="1"/>
  <c r="N12" i="38"/>
  <c r="N12" i="44" s="1"/>
  <c r="N11" i="38"/>
  <c r="N10"/>
  <c r="N10" i="44" s="1"/>
  <c r="N9" i="38"/>
  <c r="N9" i="44" s="1"/>
  <c r="N8" i="38"/>
  <c r="N8" i="44" s="1"/>
  <c r="H12" i="12"/>
  <c r="E98" i="45"/>
  <c r="D98"/>
  <c r="E97"/>
  <c r="D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E89"/>
  <c r="D89"/>
  <c r="C89"/>
  <c r="E88"/>
  <c r="D88"/>
  <c r="C88"/>
  <c r="E87"/>
  <c r="D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68"/>
  <c r="D68"/>
  <c r="C68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E67" s="1"/>
  <c r="E70" s="1"/>
  <c r="D56"/>
  <c r="D67" s="1"/>
  <c r="C56"/>
  <c r="E55"/>
  <c r="D55"/>
  <c r="C55"/>
  <c r="E54"/>
  <c r="D54"/>
  <c r="C54"/>
  <c r="E53"/>
  <c r="D53"/>
  <c r="C53"/>
  <c r="E52"/>
  <c r="D52"/>
  <c r="C52"/>
  <c r="E51"/>
  <c r="D51"/>
  <c r="C51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E50" s="1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F10" s="1"/>
  <c r="C10"/>
  <c r="E9"/>
  <c r="D9"/>
  <c r="C9"/>
  <c r="E8"/>
  <c r="D8"/>
  <c r="C8"/>
  <c r="J96" i="42"/>
  <c r="J95"/>
  <c r="J94"/>
  <c r="J93"/>
  <c r="J92"/>
  <c r="J91"/>
  <c r="J89"/>
  <c r="J88"/>
  <c r="J87"/>
  <c r="J86"/>
  <c r="J85"/>
  <c r="I84"/>
  <c r="H84"/>
  <c r="G84"/>
  <c r="J83"/>
  <c r="J82"/>
  <c r="J81"/>
  <c r="J80"/>
  <c r="I79"/>
  <c r="H79"/>
  <c r="G79"/>
  <c r="J79" s="1"/>
  <c r="J78"/>
  <c r="J77"/>
  <c r="J76"/>
  <c r="J75"/>
  <c r="I74"/>
  <c r="I90" s="1"/>
  <c r="I97" s="1"/>
  <c r="H74"/>
  <c r="G74"/>
  <c r="J73"/>
  <c r="J72"/>
  <c r="J71"/>
  <c r="I66"/>
  <c r="H66"/>
  <c r="G66"/>
  <c r="J65"/>
  <c r="J64"/>
  <c r="J63"/>
  <c r="I62"/>
  <c r="H62"/>
  <c r="G62"/>
  <c r="J61"/>
  <c r="J60"/>
  <c r="J59"/>
  <c r="J58"/>
  <c r="J57"/>
  <c r="I56"/>
  <c r="I67" s="1"/>
  <c r="H56"/>
  <c r="G56"/>
  <c r="J55"/>
  <c r="J54"/>
  <c r="J53"/>
  <c r="J52"/>
  <c r="J51"/>
  <c r="I49"/>
  <c r="H49"/>
  <c r="G49"/>
  <c r="J48"/>
  <c r="J47"/>
  <c r="J46"/>
  <c r="I45"/>
  <c r="H45"/>
  <c r="G45"/>
  <c r="J44"/>
  <c r="J43"/>
  <c r="J42"/>
  <c r="J41"/>
  <c r="J40"/>
  <c r="J39"/>
  <c r="J38"/>
  <c r="J37"/>
  <c r="J36"/>
  <c r="J35"/>
  <c r="J33"/>
  <c r="I32"/>
  <c r="I32" i="45" s="1"/>
  <c r="H32" i="42"/>
  <c r="H32" i="45" s="1"/>
  <c r="G32" i="42"/>
  <c r="J31"/>
  <c r="J30"/>
  <c r="J29"/>
  <c r="J28"/>
  <c r="J27"/>
  <c r="J26"/>
  <c r="J25"/>
  <c r="J24"/>
  <c r="I23"/>
  <c r="I34" s="1"/>
  <c r="H23"/>
  <c r="H34" s="1"/>
  <c r="G23"/>
  <c r="G34" s="1"/>
  <c r="J22"/>
  <c r="J21"/>
  <c r="J19"/>
  <c r="J18"/>
  <c r="J17"/>
  <c r="J16"/>
  <c r="J15"/>
  <c r="I14"/>
  <c r="I20" s="1"/>
  <c r="H14"/>
  <c r="H20" s="1"/>
  <c r="G14"/>
  <c r="G20" s="1"/>
  <c r="G50" s="1"/>
  <c r="J13"/>
  <c r="J12"/>
  <c r="J12" i="45" s="1"/>
  <c r="J11" i="42"/>
  <c r="J10"/>
  <c r="J9"/>
  <c r="J8"/>
  <c r="J96" i="39"/>
  <c r="J95"/>
  <c r="J95" i="45" s="1"/>
  <c r="J94" i="39"/>
  <c r="J94" i="45" s="1"/>
  <c r="J93" i="39"/>
  <c r="J93" i="45" s="1"/>
  <c r="J92" i="39"/>
  <c r="J91"/>
  <c r="J91" i="45" s="1"/>
  <c r="J89" i="39"/>
  <c r="J89" i="45" s="1"/>
  <c r="J88" i="39"/>
  <c r="J88" i="45" s="1"/>
  <c r="J87" i="39"/>
  <c r="J86"/>
  <c r="J86" i="45" s="1"/>
  <c r="J85" i="39"/>
  <c r="J85" i="45" s="1"/>
  <c r="I84" i="39"/>
  <c r="I84" i="45" s="1"/>
  <c r="H84" i="39"/>
  <c r="G84"/>
  <c r="J83"/>
  <c r="J83" i="45" s="1"/>
  <c r="J82" i="39"/>
  <c r="J82" i="45" s="1"/>
  <c r="J81" i="39"/>
  <c r="J80"/>
  <c r="J80" i="45" s="1"/>
  <c r="I79" i="39"/>
  <c r="I79" i="45" s="1"/>
  <c r="H79" i="39"/>
  <c r="H79" i="45" s="1"/>
  <c r="G79" i="39"/>
  <c r="J78"/>
  <c r="J78" i="45" s="1"/>
  <c r="J77" i="39"/>
  <c r="J77" i="45" s="1"/>
  <c r="J76" i="39"/>
  <c r="J76" i="45" s="1"/>
  <c r="J75" i="39"/>
  <c r="I74"/>
  <c r="H74"/>
  <c r="G74"/>
  <c r="J73"/>
  <c r="J72"/>
  <c r="J72" i="45" s="1"/>
  <c r="J71" i="39"/>
  <c r="J71" i="45" s="1"/>
  <c r="I66" i="39"/>
  <c r="I66" i="45" s="1"/>
  <c r="H66" i="39"/>
  <c r="G66"/>
  <c r="J65"/>
  <c r="J65" i="45" s="1"/>
  <c r="J64" i="39"/>
  <c r="J64" i="45" s="1"/>
  <c r="J63" i="39"/>
  <c r="I62"/>
  <c r="I62" i="45" s="1"/>
  <c r="H62" i="39"/>
  <c r="H62" i="45" s="1"/>
  <c r="G62" i="39"/>
  <c r="J61"/>
  <c r="J60"/>
  <c r="J60" i="45" s="1"/>
  <c r="J59" i="39"/>
  <c r="J59" i="45" s="1"/>
  <c r="J58" i="39"/>
  <c r="J58" i="45" s="1"/>
  <c r="J57" i="39"/>
  <c r="I56"/>
  <c r="H56"/>
  <c r="G56"/>
  <c r="J55"/>
  <c r="J54"/>
  <c r="J54" i="45" s="1"/>
  <c r="J53" i="39"/>
  <c r="J53" i="45" s="1"/>
  <c r="J52" i="39"/>
  <c r="J52" i="45" s="1"/>
  <c r="J51" i="39"/>
  <c r="I49"/>
  <c r="I49" i="45" s="1"/>
  <c r="H49" i="39"/>
  <c r="H49" i="45" s="1"/>
  <c r="G49" i="39"/>
  <c r="J48"/>
  <c r="J47"/>
  <c r="J47" i="45" s="1"/>
  <c r="J46" i="39"/>
  <c r="J46" i="45" s="1"/>
  <c r="I45" i="39"/>
  <c r="I45" i="45" s="1"/>
  <c r="H45" i="39"/>
  <c r="G45"/>
  <c r="J44"/>
  <c r="J44" i="45" s="1"/>
  <c r="J43" i="39"/>
  <c r="J43" i="45" s="1"/>
  <c r="J42" i="39"/>
  <c r="J41"/>
  <c r="J41" i="45" s="1"/>
  <c r="J40" i="39"/>
  <c r="J40" i="45" s="1"/>
  <c r="J39" i="39"/>
  <c r="J39" i="45" s="1"/>
  <c r="J38" i="39"/>
  <c r="J37"/>
  <c r="J37" i="45" s="1"/>
  <c r="J36" i="39"/>
  <c r="J36" i="45" s="1"/>
  <c r="J35" i="39"/>
  <c r="J35" i="45" s="1"/>
  <c r="J33" i="39"/>
  <c r="J31"/>
  <c r="J31" i="45" s="1"/>
  <c r="J30" i="39"/>
  <c r="J30" i="45" s="1"/>
  <c r="J29" i="39"/>
  <c r="J29" i="45" s="1"/>
  <c r="J28" i="39"/>
  <c r="J28" i="45" s="1"/>
  <c r="J27" i="39"/>
  <c r="J26"/>
  <c r="J26" i="45" s="1"/>
  <c r="J25" i="39"/>
  <c r="J25" i="45" s="1"/>
  <c r="J24" i="39"/>
  <c r="J24" i="45" s="1"/>
  <c r="I23" i="39"/>
  <c r="H23"/>
  <c r="G23"/>
  <c r="J22"/>
  <c r="J22" i="45" s="1"/>
  <c r="J21" i="39"/>
  <c r="J21" i="45" s="1"/>
  <c r="J19" i="39"/>
  <c r="J19" i="45" s="1"/>
  <c r="J18" i="39"/>
  <c r="J18" i="45" s="1"/>
  <c r="J17" i="39"/>
  <c r="J17" i="45" s="1"/>
  <c r="J16" i="39"/>
  <c r="J16" i="45" s="1"/>
  <c r="J15" i="39"/>
  <c r="J15" i="45" s="1"/>
  <c r="I14" i="39"/>
  <c r="H14"/>
  <c r="G14"/>
  <c r="J13"/>
  <c r="J13" i="45" s="1"/>
  <c r="J11" i="39"/>
  <c r="J11" i="45" s="1"/>
  <c r="J10" i="39"/>
  <c r="J9"/>
  <c r="J9" i="45" s="1"/>
  <c r="J8" i="39"/>
  <c r="E124" i="44"/>
  <c r="D124"/>
  <c r="E123"/>
  <c r="D123"/>
  <c r="C123"/>
  <c r="E122"/>
  <c r="D122"/>
  <c r="C122"/>
  <c r="E121"/>
  <c r="D121"/>
  <c r="C121"/>
  <c r="F121" s="1"/>
  <c r="E120"/>
  <c r="D120"/>
  <c r="C120"/>
  <c r="E119"/>
  <c r="D119"/>
  <c r="C119"/>
  <c r="E118"/>
  <c r="D118"/>
  <c r="C118"/>
  <c r="E116"/>
  <c r="D116"/>
  <c r="C116"/>
  <c r="F116" s="1"/>
  <c r="E115"/>
  <c r="D115"/>
  <c r="C115"/>
  <c r="E114"/>
  <c r="D114"/>
  <c r="C114"/>
  <c r="E113"/>
  <c r="D113"/>
  <c r="F113" s="1"/>
  <c r="E112"/>
  <c r="D112"/>
  <c r="C112"/>
  <c r="E111"/>
  <c r="D111"/>
  <c r="C111"/>
  <c r="E110"/>
  <c r="D110"/>
  <c r="F110" s="1"/>
  <c r="C110"/>
  <c r="E109"/>
  <c r="D109"/>
  <c r="C109"/>
  <c r="E108"/>
  <c r="D108"/>
  <c r="C108"/>
  <c r="E107"/>
  <c r="D107"/>
  <c r="C107"/>
  <c r="E106"/>
  <c r="D106"/>
  <c r="F106" s="1"/>
  <c r="C106"/>
  <c r="E105"/>
  <c r="D105"/>
  <c r="C105"/>
  <c r="E104"/>
  <c r="D104"/>
  <c r="C104"/>
  <c r="E103"/>
  <c r="D103"/>
  <c r="C103"/>
  <c r="E102"/>
  <c r="D102"/>
  <c r="F102" s="1"/>
  <c r="C102"/>
  <c r="E101"/>
  <c r="E125" s="1"/>
  <c r="D101"/>
  <c r="C101"/>
  <c r="E100"/>
  <c r="D100"/>
  <c r="C100"/>
  <c r="E99"/>
  <c r="D99"/>
  <c r="C99"/>
  <c r="E98"/>
  <c r="D98"/>
  <c r="F98" s="1"/>
  <c r="C98"/>
  <c r="E97"/>
  <c r="D97"/>
  <c r="C97"/>
  <c r="E96"/>
  <c r="D96"/>
  <c r="C96"/>
  <c r="E95"/>
  <c r="D95"/>
  <c r="C95"/>
  <c r="E94"/>
  <c r="D94"/>
  <c r="F94" s="1"/>
  <c r="C94"/>
  <c r="E93"/>
  <c r="D93"/>
  <c r="C93"/>
  <c r="E92"/>
  <c r="D92"/>
  <c r="C92"/>
  <c r="E91"/>
  <c r="D91"/>
  <c r="C91"/>
  <c r="E90"/>
  <c r="D90"/>
  <c r="F90" s="1"/>
  <c r="C90"/>
  <c r="E89"/>
  <c r="D89"/>
  <c r="C89"/>
  <c r="E88"/>
  <c r="D88"/>
  <c r="C88"/>
  <c r="E87"/>
  <c r="D87"/>
  <c r="C87"/>
  <c r="E86"/>
  <c r="D86"/>
  <c r="F86" s="1"/>
  <c r="C86"/>
  <c r="E85"/>
  <c r="D85"/>
  <c r="C85"/>
  <c r="E84"/>
  <c r="D84"/>
  <c r="C84"/>
  <c r="E83"/>
  <c r="D83"/>
  <c r="C83"/>
  <c r="E82"/>
  <c r="D82"/>
  <c r="F82" s="1"/>
  <c r="C82"/>
  <c r="E81"/>
  <c r="D81"/>
  <c r="C81"/>
  <c r="E80"/>
  <c r="D80"/>
  <c r="C80"/>
  <c r="E79"/>
  <c r="D79"/>
  <c r="C79"/>
  <c r="E78"/>
  <c r="D78"/>
  <c r="F78" s="1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F69" s="1"/>
  <c r="E68"/>
  <c r="D68"/>
  <c r="C68"/>
  <c r="E67"/>
  <c r="D67"/>
  <c r="C67"/>
  <c r="E66"/>
  <c r="D66"/>
  <c r="C66"/>
  <c r="E65"/>
  <c r="D65"/>
  <c r="C65"/>
  <c r="F65" s="1"/>
  <c r="E64"/>
  <c r="D64"/>
  <c r="C64"/>
  <c r="E63"/>
  <c r="D63"/>
  <c r="C63"/>
  <c r="E62"/>
  <c r="D62"/>
  <c r="C62"/>
  <c r="E61"/>
  <c r="D61"/>
  <c r="C61"/>
  <c r="F61" s="1"/>
  <c r="E60"/>
  <c r="D60"/>
  <c r="C60"/>
  <c r="E59"/>
  <c r="D59"/>
  <c r="C59"/>
  <c r="E58"/>
  <c r="D58"/>
  <c r="C58"/>
  <c r="E57"/>
  <c r="D57"/>
  <c r="C57"/>
  <c r="F57" s="1"/>
  <c r="E56"/>
  <c r="D56"/>
  <c r="C56"/>
  <c r="E55"/>
  <c r="D55"/>
  <c r="C55"/>
  <c r="E54"/>
  <c r="D54"/>
  <c r="C54"/>
  <c r="E53"/>
  <c r="D53"/>
  <c r="C53"/>
  <c r="F53" s="1"/>
  <c r="E52"/>
  <c r="D52"/>
  <c r="C52"/>
  <c r="E51"/>
  <c r="D51"/>
  <c r="C51"/>
  <c r="E50"/>
  <c r="D50"/>
  <c r="C50"/>
  <c r="E49"/>
  <c r="D49"/>
  <c r="C49"/>
  <c r="F49" s="1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F33" s="1"/>
  <c r="E32"/>
  <c r="D32"/>
  <c r="C32"/>
  <c r="E31"/>
  <c r="D31"/>
  <c r="C31"/>
  <c r="E30"/>
  <c r="D30"/>
  <c r="C30"/>
  <c r="E29"/>
  <c r="D29"/>
  <c r="C29"/>
  <c r="F29" s="1"/>
  <c r="E28"/>
  <c r="D28"/>
  <c r="C28"/>
  <c r="E27"/>
  <c r="D27"/>
  <c r="C27"/>
  <c r="E26"/>
  <c r="D26"/>
  <c r="C26"/>
  <c r="E25"/>
  <c r="D25"/>
  <c r="C25"/>
  <c r="F25" s="1"/>
  <c r="E24"/>
  <c r="D24"/>
  <c r="C24"/>
  <c r="E23"/>
  <c r="D23"/>
  <c r="C23"/>
  <c r="E22"/>
  <c r="D22"/>
  <c r="C22"/>
  <c r="E21"/>
  <c r="D21"/>
  <c r="C21"/>
  <c r="F21" s="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F9" s="1"/>
  <c r="E8"/>
  <c r="D8"/>
  <c r="C8"/>
  <c r="J123" i="40"/>
  <c r="I122"/>
  <c r="H122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H105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G89"/>
  <c r="J88"/>
  <c r="J87"/>
  <c r="J86"/>
  <c r="J85"/>
  <c r="I84"/>
  <c r="H84"/>
  <c r="H100" s="1"/>
  <c r="H100" i="44" s="1"/>
  <c r="G84" i="40"/>
  <c r="J83"/>
  <c r="J82"/>
  <c r="J81"/>
  <c r="J80"/>
  <c r="J79"/>
  <c r="J78"/>
  <c r="J77"/>
  <c r="I75"/>
  <c r="H75"/>
  <c r="G75"/>
  <c r="J74"/>
  <c r="J73"/>
  <c r="J73" i="44" s="1"/>
  <c r="J72" i="40"/>
  <c r="J71"/>
  <c r="J70"/>
  <c r="J69"/>
  <c r="J68"/>
  <c r="J67"/>
  <c r="J66"/>
  <c r="J65"/>
  <c r="J64"/>
  <c r="J63"/>
  <c r="J62"/>
  <c r="I61"/>
  <c r="H61"/>
  <c r="G61"/>
  <c r="J60"/>
  <c r="J59"/>
  <c r="J58"/>
  <c r="J57"/>
  <c r="J56"/>
  <c r="J55"/>
  <c r="J54"/>
  <c r="J53"/>
  <c r="H51"/>
  <c r="G51"/>
  <c r="J50"/>
  <c r="J49"/>
  <c r="J48"/>
  <c r="J47"/>
  <c r="J46"/>
  <c r="I45"/>
  <c r="H45"/>
  <c r="J45" s="1"/>
  <c r="G45"/>
  <c r="J44"/>
  <c r="J43"/>
  <c r="I42"/>
  <c r="H42"/>
  <c r="G42"/>
  <c r="J41"/>
  <c r="J40"/>
  <c r="J39"/>
  <c r="J38"/>
  <c r="J37"/>
  <c r="J36"/>
  <c r="J35"/>
  <c r="I34"/>
  <c r="H34"/>
  <c r="G34"/>
  <c r="J34" s="1"/>
  <c r="J33"/>
  <c r="J32"/>
  <c r="I31"/>
  <c r="H31"/>
  <c r="G31"/>
  <c r="J30"/>
  <c r="J29"/>
  <c r="J28"/>
  <c r="J27"/>
  <c r="I25"/>
  <c r="H25"/>
  <c r="G25"/>
  <c r="J24"/>
  <c r="J23"/>
  <c r="J22"/>
  <c r="I21"/>
  <c r="H21"/>
  <c r="H26" s="1"/>
  <c r="G21"/>
  <c r="J20"/>
  <c r="J19"/>
  <c r="J18"/>
  <c r="J17"/>
  <c r="J16"/>
  <c r="J15"/>
  <c r="J14"/>
  <c r="J13"/>
  <c r="J12"/>
  <c r="J11"/>
  <c r="J10"/>
  <c r="J9"/>
  <c r="J8"/>
  <c r="J123" i="38"/>
  <c r="J123" i="44" s="1"/>
  <c r="I122" i="38"/>
  <c r="I122" i="44" s="1"/>
  <c r="H122" i="38"/>
  <c r="H122" i="44" s="1"/>
  <c r="G122" i="38"/>
  <c r="J121"/>
  <c r="J121" i="44" s="1"/>
  <c r="J120" i="38"/>
  <c r="J120" i="44" s="1"/>
  <c r="J119" i="38"/>
  <c r="J119" i="44" s="1"/>
  <c r="J118" i="38"/>
  <c r="J118" i="44" s="1"/>
  <c r="J116" i="38"/>
  <c r="J116" i="44" s="1"/>
  <c r="J115" i="38"/>
  <c r="J115" i="44" s="1"/>
  <c r="J114" i="38"/>
  <c r="J114" i="44" s="1"/>
  <c r="I113" i="38"/>
  <c r="I113" i="44" s="1"/>
  <c r="H113" i="38"/>
  <c r="J112"/>
  <c r="J112" i="44" s="1"/>
  <c r="J111" i="38"/>
  <c r="J111" i="44" s="1"/>
  <c r="I110" i="38"/>
  <c r="I110" i="44" s="1"/>
  <c r="H110" i="38"/>
  <c r="H110" i="44" s="1"/>
  <c r="G110" i="38"/>
  <c r="J109"/>
  <c r="J109" i="44" s="1"/>
  <c r="J108" i="38"/>
  <c r="J108" i="44" s="1"/>
  <c r="J107" i="38"/>
  <c r="J107" i="44" s="1"/>
  <c r="J106" i="38"/>
  <c r="J106" i="44" s="1"/>
  <c r="I105" i="38"/>
  <c r="H105"/>
  <c r="G105"/>
  <c r="J104"/>
  <c r="J104" i="44" s="1"/>
  <c r="J103" i="38"/>
  <c r="J103" i="44" s="1"/>
  <c r="J102" i="38"/>
  <c r="J102" i="44" s="1"/>
  <c r="I99" i="38"/>
  <c r="I99" i="44" s="1"/>
  <c r="H99" i="38"/>
  <c r="G99"/>
  <c r="J9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I89" i="44" s="1"/>
  <c r="H89" i="38"/>
  <c r="H89" i="44" s="1"/>
  <c r="G89" i="38"/>
  <c r="J88"/>
  <c r="J88" i="44" s="1"/>
  <c r="J87" i="38"/>
  <c r="J87" i="44" s="1"/>
  <c r="J86" i="38"/>
  <c r="J86" i="44" s="1"/>
  <c r="J85" i="38"/>
  <c r="J85" i="44" s="1"/>
  <c r="I84" i="38"/>
  <c r="I84" i="44" s="1"/>
  <c r="H84" i="38"/>
  <c r="H84" i="44" s="1"/>
  <c r="G84" i="38"/>
  <c r="G84" i="44" s="1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I75"/>
  <c r="I75" i="44" s="1"/>
  <c r="H75" i="38"/>
  <c r="H75" i="44" s="1"/>
  <c r="G75" i="38"/>
  <c r="J74"/>
  <c r="J74" i="44" s="1"/>
  <c r="J72" i="38"/>
  <c r="J72" i="44" s="1"/>
  <c r="J71" i="38"/>
  <c r="J71" i="44" s="1"/>
  <c r="J70" i="38"/>
  <c r="J69"/>
  <c r="J69" i="44" s="1"/>
  <c r="J68" i="38"/>
  <c r="J68" i="44" s="1"/>
  <c r="J67" i="38"/>
  <c r="J67" i="44" s="1"/>
  <c r="J66" i="38"/>
  <c r="J65"/>
  <c r="J65" i="44" s="1"/>
  <c r="J64" i="38"/>
  <c r="J64" i="44" s="1"/>
  <c r="J63" i="38"/>
  <c r="J63" i="44" s="1"/>
  <c r="J62" i="38"/>
  <c r="I61"/>
  <c r="I61" i="44" s="1"/>
  <c r="H61" i="38"/>
  <c r="H61" i="44" s="1"/>
  <c r="G61" i="38"/>
  <c r="J60"/>
  <c r="J59"/>
  <c r="J59" i="44" s="1"/>
  <c r="J58" i="38"/>
  <c r="J58" i="44" s="1"/>
  <c r="J57" i="38"/>
  <c r="J57" i="44" s="1"/>
  <c r="J56" i="38"/>
  <c r="J55"/>
  <c r="J55" i="44" s="1"/>
  <c r="J54" i="38"/>
  <c r="J54" i="44" s="1"/>
  <c r="J53" i="38"/>
  <c r="J53" i="44" s="1"/>
  <c r="I51" i="38"/>
  <c r="I51" i="44" s="1"/>
  <c r="H51" i="38"/>
  <c r="H51" i="44" s="1"/>
  <c r="G51" i="38"/>
  <c r="J50"/>
  <c r="J50" i="44" s="1"/>
  <c r="J49" i="38"/>
  <c r="J49" i="44" s="1"/>
  <c r="J48" i="38"/>
  <c r="J48" i="44" s="1"/>
  <c r="J47" i="38"/>
  <c r="J47" i="44" s="1"/>
  <c r="J46" i="38"/>
  <c r="I45"/>
  <c r="I45" i="44" s="1"/>
  <c r="H45" i="38"/>
  <c r="G45"/>
  <c r="G45" i="44" s="1"/>
  <c r="J44" i="38"/>
  <c r="J44" i="44" s="1"/>
  <c r="J43" i="38"/>
  <c r="J43" i="44" s="1"/>
  <c r="I42" i="38"/>
  <c r="I42" i="44" s="1"/>
  <c r="H42" i="38"/>
  <c r="G42"/>
  <c r="G42" i="44" s="1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I34" i="44" s="1"/>
  <c r="H34" i="38"/>
  <c r="H34" i="44" s="1"/>
  <c r="G34" i="38"/>
  <c r="J33"/>
  <c r="J33" i="44" s="1"/>
  <c r="J32" i="38"/>
  <c r="J32" i="44" s="1"/>
  <c r="I31" i="38"/>
  <c r="H31"/>
  <c r="G31"/>
  <c r="J30"/>
  <c r="J30" i="44" s="1"/>
  <c r="J29" i="38"/>
  <c r="J29" i="44" s="1"/>
  <c r="J28" i="38"/>
  <c r="J28" i="44" s="1"/>
  <c r="J27" i="38"/>
  <c r="J27" i="44" s="1"/>
  <c r="I25" i="38"/>
  <c r="I25" i="44" s="1"/>
  <c r="H25" i="38"/>
  <c r="H25" i="44" s="1"/>
  <c r="G25" i="38"/>
  <c r="J24"/>
  <c r="J24" i="44" s="1"/>
  <c r="J23" i="38"/>
  <c r="J23" i="44" s="1"/>
  <c r="J22" i="38"/>
  <c r="J22" i="44" s="1"/>
  <c r="I21" i="38"/>
  <c r="H21"/>
  <c r="G21"/>
  <c r="J20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K67" i="45" l="1"/>
  <c r="J51" i="38"/>
  <c r="H56" i="45"/>
  <c r="H67" i="39"/>
  <c r="H70" s="1"/>
  <c r="I70" i="42"/>
  <c r="J66"/>
  <c r="E69" i="45"/>
  <c r="D70"/>
  <c r="M76" i="40"/>
  <c r="M69" i="42" s="1"/>
  <c r="L67" i="45"/>
  <c r="M52" i="40"/>
  <c r="M100"/>
  <c r="L117"/>
  <c r="L124" s="1"/>
  <c r="M50" i="39"/>
  <c r="J77" i="44"/>
  <c r="J84" i="38"/>
  <c r="I56" i="45"/>
  <c r="I67" s="1"/>
  <c r="I67" i="39"/>
  <c r="I70" s="1"/>
  <c r="J56" i="44"/>
  <c r="J60"/>
  <c r="J62"/>
  <c r="J66"/>
  <c r="J70"/>
  <c r="J10" i="45"/>
  <c r="J38"/>
  <c r="J42"/>
  <c r="H45"/>
  <c r="J48"/>
  <c r="J51"/>
  <c r="J55"/>
  <c r="J57"/>
  <c r="J61"/>
  <c r="J63"/>
  <c r="H66"/>
  <c r="J73"/>
  <c r="J75"/>
  <c r="J81"/>
  <c r="H84"/>
  <c r="J92"/>
  <c r="J96"/>
  <c r="H68" i="42"/>
  <c r="H50"/>
  <c r="J56"/>
  <c r="J67" s="1"/>
  <c r="G67"/>
  <c r="J62"/>
  <c r="G90"/>
  <c r="C50" i="45"/>
  <c r="C69" s="1"/>
  <c r="K26" i="40"/>
  <c r="N90" i="45"/>
  <c r="N97" s="1"/>
  <c r="N56"/>
  <c r="N67" s="1"/>
  <c r="N67" i="39"/>
  <c r="J61" i="40"/>
  <c r="I124"/>
  <c r="J122"/>
  <c r="F11" i="44"/>
  <c r="F19"/>
  <c r="F23"/>
  <c r="F27"/>
  <c r="F31"/>
  <c r="F35"/>
  <c r="F51"/>
  <c r="F55"/>
  <c r="F59"/>
  <c r="F63"/>
  <c r="F67"/>
  <c r="F68"/>
  <c r="F76"/>
  <c r="F80"/>
  <c r="F84"/>
  <c r="F88"/>
  <c r="F92"/>
  <c r="F96"/>
  <c r="F100"/>
  <c r="F104"/>
  <c r="F108"/>
  <c r="F112"/>
  <c r="F119"/>
  <c r="F123"/>
  <c r="G67" i="39"/>
  <c r="I68" i="42"/>
  <c r="I98" s="1"/>
  <c r="I50"/>
  <c r="J34"/>
  <c r="H67"/>
  <c r="H70" s="1"/>
  <c r="H90"/>
  <c r="H97" s="1"/>
  <c r="F8" i="45"/>
  <c r="F12"/>
  <c r="D50"/>
  <c r="D69" s="1"/>
  <c r="C67"/>
  <c r="C70" s="1"/>
  <c r="N11" i="44"/>
  <c r="N15"/>
  <c r="N19"/>
  <c r="N28"/>
  <c r="N36"/>
  <c r="N40"/>
  <c r="M42"/>
  <c r="L45"/>
  <c r="N48"/>
  <c r="L51"/>
  <c r="N74"/>
  <c r="N81"/>
  <c r="L84"/>
  <c r="N87"/>
  <c r="M89"/>
  <c r="N93"/>
  <c r="N97"/>
  <c r="M99"/>
  <c r="N107"/>
  <c r="L110"/>
  <c r="N116"/>
  <c r="N121"/>
  <c r="N123"/>
  <c r="L26" i="40"/>
  <c r="N51"/>
  <c r="N110"/>
  <c r="N20" i="39"/>
  <c r="K20" i="45"/>
  <c r="K50" s="1"/>
  <c r="K50" i="39"/>
  <c r="N84" i="40"/>
  <c r="K100"/>
  <c r="K70" i="42" s="1"/>
  <c r="J84" i="40"/>
  <c r="G100"/>
  <c r="I100"/>
  <c r="I100" i="44" s="1"/>
  <c r="J99" i="40"/>
  <c r="L100"/>
  <c r="I52" i="38"/>
  <c r="I31" i="44"/>
  <c r="G26" i="38"/>
  <c r="G21" i="44"/>
  <c r="I26" i="38"/>
  <c r="I76" s="1"/>
  <c r="I21" i="44"/>
  <c r="J25" i="38"/>
  <c r="G25" i="44"/>
  <c r="H52" i="38"/>
  <c r="H101" s="1"/>
  <c r="H31" i="44"/>
  <c r="J34" i="38"/>
  <c r="J34" i="44" s="1"/>
  <c r="G34"/>
  <c r="J45" i="38"/>
  <c r="J45" i="44" s="1"/>
  <c r="H45"/>
  <c r="J61" i="38"/>
  <c r="J61" i="44" s="1"/>
  <c r="G61"/>
  <c r="J99" i="38"/>
  <c r="J99" i="44" s="1"/>
  <c r="H99"/>
  <c r="H117" i="38"/>
  <c r="H105" i="44"/>
  <c r="J110" i="38"/>
  <c r="J110" i="44" s="1"/>
  <c r="G110"/>
  <c r="J122" i="38"/>
  <c r="G122" i="44"/>
  <c r="G52" i="40"/>
  <c r="J52" s="1"/>
  <c r="I52"/>
  <c r="H52"/>
  <c r="H101" s="1"/>
  <c r="J75"/>
  <c r="J89"/>
  <c r="H117"/>
  <c r="H124" s="1"/>
  <c r="J14" i="39"/>
  <c r="J8" i="45"/>
  <c r="H20" i="39"/>
  <c r="H50" s="1"/>
  <c r="H14" i="45"/>
  <c r="H23"/>
  <c r="H34" i="39"/>
  <c r="H34" i="45" s="1"/>
  <c r="J33"/>
  <c r="J45" i="39"/>
  <c r="G45" i="45"/>
  <c r="J49" i="39"/>
  <c r="G49" i="45"/>
  <c r="G90" i="39"/>
  <c r="G74" i="45"/>
  <c r="I90" i="39"/>
  <c r="I97" s="1"/>
  <c r="I74" i="45"/>
  <c r="I90" s="1"/>
  <c r="I97" s="1"/>
  <c r="J84" i="39"/>
  <c r="G84" i="45"/>
  <c r="K26" i="38"/>
  <c r="K21" i="44"/>
  <c r="M26" i="38"/>
  <c r="M21" i="44"/>
  <c r="N25" i="38"/>
  <c r="K25" i="44"/>
  <c r="L52" i="38"/>
  <c r="L31" i="44"/>
  <c r="N34" i="38"/>
  <c r="K34" i="44"/>
  <c r="N42" i="38"/>
  <c r="K42" i="44"/>
  <c r="N61" i="38"/>
  <c r="N61" i="44" s="1"/>
  <c r="K61"/>
  <c r="N84" i="38"/>
  <c r="N84" i="44" s="1"/>
  <c r="N77"/>
  <c r="N89" i="38"/>
  <c r="K89" i="44"/>
  <c r="N105" i="38"/>
  <c r="K105" i="44"/>
  <c r="M117" i="38"/>
  <c r="M105" i="44"/>
  <c r="N113" i="38"/>
  <c r="L113" i="44"/>
  <c r="M68" i="39"/>
  <c r="M20" i="45"/>
  <c r="M50" s="1"/>
  <c r="N34" i="39"/>
  <c r="N34" i="45" s="1"/>
  <c r="H26" i="38"/>
  <c r="H21" i="44"/>
  <c r="J31" i="38"/>
  <c r="G31" i="44"/>
  <c r="J42" i="38"/>
  <c r="H42" i="44"/>
  <c r="J75" i="38"/>
  <c r="J75" i="44" s="1"/>
  <c r="G75"/>
  <c r="J89" i="38"/>
  <c r="G89" i="44"/>
  <c r="G100" i="38"/>
  <c r="G99" i="44"/>
  <c r="J105" i="38"/>
  <c r="G105" i="44"/>
  <c r="I117" i="38"/>
  <c r="I105" i="44"/>
  <c r="J113" i="38"/>
  <c r="H113" i="44"/>
  <c r="G26" i="40"/>
  <c r="G76" s="1"/>
  <c r="G69" i="42" s="1"/>
  <c r="I26" i="40"/>
  <c r="I76" s="1"/>
  <c r="J46" i="44"/>
  <c r="G20" i="39"/>
  <c r="G14" i="45"/>
  <c r="I20" i="39"/>
  <c r="I14" i="45"/>
  <c r="J23" i="39"/>
  <c r="G34"/>
  <c r="G34" i="45" s="1"/>
  <c r="G23"/>
  <c r="I34" i="39"/>
  <c r="I34" i="45" s="1"/>
  <c r="I23"/>
  <c r="J32" i="39"/>
  <c r="J27" i="45"/>
  <c r="J56" i="39"/>
  <c r="G56" i="45"/>
  <c r="J62" i="39"/>
  <c r="J62" i="45" s="1"/>
  <c r="G62"/>
  <c r="J66" i="39"/>
  <c r="J66" i="45" s="1"/>
  <c r="G66"/>
  <c r="H90" i="39"/>
  <c r="H97" s="1"/>
  <c r="H74" i="45"/>
  <c r="H90" s="1"/>
  <c r="H97" s="1"/>
  <c r="J79" i="39"/>
  <c r="J79" i="45" s="1"/>
  <c r="G79"/>
  <c r="J32" i="42"/>
  <c r="G32" i="45"/>
  <c r="J45" i="42"/>
  <c r="J49"/>
  <c r="J84"/>
  <c r="F89" i="45"/>
  <c r="F92"/>
  <c r="F94"/>
  <c r="F96"/>
  <c r="L26" i="38"/>
  <c r="L21" i="44"/>
  <c r="N31" i="38"/>
  <c r="K31" i="44"/>
  <c r="M52" i="38"/>
  <c r="M52" i="44" s="1"/>
  <c r="M31"/>
  <c r="N45" i="38"/>
  <c r="K45" i="44"/>
  <c r="N51" i="38"/>
  <c r="N51" i="44" s="1"/>
  <c r="K51"/>
  <c r="N75" i="38"/>
  <c r="N75" i="44" s="1"/>
  <c r="K75"/>
  <c r="L117" i="38"/>
  <c r="L105" i="44"/>
  <c r="N110" i="38"/>
  <c r="K110" i="44"/>
  <c r="N122" i="38"/>
  <c r="N122" i="44" s="1"/>
  <c r="K122"/>
  <c r="N25" i="40"/>
  <c r="L52"/>
  <c r="L101" s="1"/>
  <c r="L125" s="1"/>
  <c r="N34"/>
  <c r="N42"/>
  <c r="N45"/>
  <c r="N89"/>
  <c r="N99"/>
  <c r="N105"/>
  <c r="M117"/>
  <c r="M124" s="1"/>
  <c r="N113"/>
  <c r="K90" i="45"/>
  <c r="K97" s="1"/>
  <c r="K98" s="1"/>
  <c r="L68" i="39"/>
  <c r="L68" i="45" s="1"/>
  <c r="L98" s="1"/>
  <c r="L20"/>
  <c r="L50" s="1"/>
  <c r="F14"/>
  <c r="F16"/>
  <c r="F18"/>
  <c r="F20"/>
  <c r="F46"/>
  <c r="F48"/>
  <c r="F52"/>
  <c r="F54"/>
  <c r="F58"/>
  <c r="F66"/>
  <c r="F68"/>
  <c r="J51" i="40"/>
  <c r="J51" i="44" s="1"/>
  <c r="G51"/>
  <c r="F72" i="45"/>
  <c r="F74"/>
  <c r="F76"/>
  <c r="K98" i="39"/>
  <c r="N68"/>
  <c r="N68" i="45" s="1"/>
  <c r="N90" i="39"/>
  <c r="N97"/>
  <c r="F8" i="44"/>
  <c r="F10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86" i="45"/>
  <c r="F87"/>
  <c r="F93"/>
  <c r="F25"/>
  <c r="F27"/>
  <c r="F29"/>
  <c r="F31"/>
  <c r="F33"/>
  <c r="F35"/>
  <c r="F37"/>
  <c r="F39"/>
  <c r="F41"/>
  <c r="F24" i="4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22" i="45"/>
  <c r="F24"/>
  <c r="F26"/>
  <c r="F28"/>
  <c r="F30"/>
  <c r="F32"/>
  <c r="F34"/>
  <c r="F36"/>
  <c r="F38"/>
  <c r="F40"/>
  <c r="F42"/>
  <c r="F44"/>
  <c r="F56"/>
  <c r="F60"/>
  <c r="F62"/>
  <c r="F64"/>
  <c r="F78"/>
  <c r="F80"/>
  <c r="F82"/>
  <c r="F84"/>
  <c r="C90"/>
  <c r="C97" s="1"/>
  <c r="F91"/>
  <c r="F95"/>
  <c r="F13" i="44"/>
  <c r="F15"/>
  <c r="F17"/>
  <c r="F37"/>
  <c r="F39"/>
  <c r="F41"/>
  <c r="F43"/>
  <c r="F45"/>
  <c r="F47"/>
  <c r="F70"/>
  <c r="F72"/>
  <c r="F74"/>
  <c r="C117"/>
  <c r="C124" s="1"/>
  <c r="F124" s="1"/>
  <c r="F9" i="45"/>
  <c r="F11"/>
  <c r="F13"/>
  <c r="F15"/>
  <c r="F17"/>
  <c r="F19"/>
  <c r="F21"/>
  <c r="F23"/>
  <c r="F43"/>
  <c r="F45"/>
  <c r="F47"/>
  <c r="F49"/>
  <c r="F51"/>
  <c r="F53"/>
  <c r="F55"/>
  <c r="F57"/>
  <c r="F59"/>
  <c r="F61"/>
  <c r="F63"/>
  <c r="F65"/>
  <c r="F71"/>
  <c r="F73"/>
  <c r="F75"/>
  <c r="F77"/>
  <c r="F79"/>
  <c r="F81"/>
  <c r="F83"/>
  <c r="F85"/>
  <c r="K52" i="40"/>
  <c r="N26"/>
  <c r="M101"/>
  <c r="M125" s="1"/>
  <c r="N31"/>
  <c r="K117"/>
  <c r="N21"/>
  <c r="K100" i="38"/>
  <c r="K70" i="39" s="1"/>
  <c r="L101" i="38"/>
  <c r="N26"/>
  <c r="N21"/>
  <c r="N21" i="44" s="1"/>
  <c r="K52" i="38"/>
  <c r="N99"/>
  <c r="N99" i="44" s="1"/>
  <c r="K117" i="38"/>
  <c r="F90" i="45"/>
  <c r="F88"/>
  <c r="G68" i="42"/>
  <c r="J20"/>
  <c r="G97"/>
  <c r="J97" s="1"/>
  <c r="J90"/>
  <c r="J14"/>
  <c r="J23"/>
  <c r="J74"/>
  <c r="J20" i="39"/>
  <c r="G97"/>
  <c r="J74"/>
  <c r="F114" i="44"/>
  <c r="F117" s="1"/>
  <c r="D117"/>
  <c r="D125"/>
  <c r="J26" i="40"/>
  <c r="G124"/>
  <c r="J124" s="1"/>
  <c r="J117"/>
  <c r="I101"/>
  <c r="I125" s="1"/>
  <c r="J21"/>
  <c r="J25"/>
  <c r="J31"/>
  <c r="J42"/>
  <c r="J105"/>
  <c r="J21" i="38"/>
  <c r="G52"/>
  <c r="J52" s="1"/>
  <c r="G117"/>
  <c r="N98" i="45" l="1"/>
  <c r="M100" i="44"/>
  <c r="M70" i="45" s="1"/>
  <c r="M70" i="42"/>
  <c r="G101" i="40"/>
  <c r="J74" i="45"/>
  <c r="G68" i="39"/>
  <c r="G68" i="45" s="1"/>
  <c r="F50"/>
  <c r="F69" s="1"/>
  <c r="N110" i="44"/>
  <c r="G67" i="45"/>
  <c r="G20"/>
  <c r="G50" s="1"/>
  <c r="G50" i="39"/>
  <c r="L100" i="44"/>
  <c r="L70" i="42"/>
  <c r="K69" i="39"/>
  <c r="I69" i="42"/>
  <c r="H69"/>
  <c r="J76" i="40"/>
  <c r="J90" i="39"/>
  <c r="J56" i="45"/>
  <c r="J67" s="1"/>
  <c r="J67" i="39"/>
  <c r="J89" i="44"/>
  <c r="J122"/>
  <c r="H98" i="42"/>
  <c r="I70" i="45"/>
  <c r="L70"/>
  <c r="H67"/>
  <c r="H70" s="1"/>
  <c r="J26" i="38"/>
  <c r="J97" i="39"/>
  <c r="J50" i="42"/>
  <c r="J69" s="1"/>
  <c r="N26" i="44"/>
  <c r="N52" i="40"/>
  <c r="F67" i="45"/>
  <c r="F70" s="1"/>
  <c r="I50" i="39"/>
  <c r="I69" s="1"/>
  <c r="N20" i="45"/>
  <c r="N50" s="1"/>
  <c r="N50" i="39"/>
  <c r="G70"/>
  <c r="G70" i="42"/>
  <c r="H76" i="40"/>
  <c r="N100"/>
  <c r="N70" i="42" s="1"/>
  <c r="K76" i="40"/>
  <c r="K69" i="42" s="1"/>
  <c r="J100" i="40"/>
  <c r="J70" i="42" s="1"/>
  <c r="L76" i="40"/>
  <c r="L69" i="42" s="1"/>
  <c r="J76" i="38"/>
  <c r="L26" i="44"/>
  <c r="L76" i="38"/>
  <c r="L69" i="39" s="1"/>
  <c r="H26" i="44"/>
  <c r="H76" i="38"/>
  <c r="H69" i="39" s="1"/>
  <c r="M76" i="38"/>
  <c r="M69" i="39" s="1"/>
  <c r="K26" i="44"/>
  <c r="K76" i="38"/>
  <c r="I76" i="44"/>
  <c r="G76" i="38"/>
  <c r="F97" i="45"/>
  <c r="C98"/>
  <c r="F98" s="1"/>
  <c r="J52" i="44"/>
  <c r="J32" i="45"/>
  <c r="J23"/>
  <c r="I68" i="39"/>
  <c r="I20" i="45"/>
  <c r="I50" s="1"/>
  <c r="I69" s="1"/>
  <c r="M68"/>
  <c r="M98" s="1"/>
  <c r="M98" i="39"/>
  <c r="M124" i="38"/>
  <c r="M124" i="44" s="1"/>
  <c r="M117"/>
  <c r="N105"/>
  <c r="N89"/>
  <c r="N42"/>
  <c r="N34"/>
  <c r="L52"/>
  <c r="N25"/>
  <c r="M101" i="38"/>
  <c r="M26" i="44"/>
  <c r="J84" i="45"/>
  <c r="J90" s="1"/>
  <c r="J97" s="1"/>
  <c r="J49"/>
  <c r="J45"/>
  <c r="J34" i="39"/>
  <c r="J34" i="45" s="1"/>
  <c r="H125" i="40"/>
  <c r="H124" i="38"/>
  <c r="H124" i="44" s="1"/>
  <c r="H117"/>
  <c r="H52"/>
  <c r="J25"/>
  <c r="I101" i="38"/>
  <c r="I26" i="44"/>
  <c r="G26"/>
  <c r="I52"/>
  <c r="H125" i="38"/>
  <c r="H101" i="44"/>
  <c r="N52" i="38"/>
  <c r="K52" i="44"/>
  <c r="N100" i="38"/>
  <c r="N100" i="44" s="1"/>
  <c r="N70" i="45" s="1"/>
  <c r="K100" i="44"/>
  <c r="K70" i="45" s="1"/>
  <c r="J21" i="44"/>
  <c r="J26"/>
  <c r="J20" i="45"/>
  <c r="L101" i="44"/>
  <c r="N76" i="40"/>
  <c r="N69" i="42" s="1"/>
  <c r="G52" i="44"/>
  <c r="L124" i="38"/>
  <c r="L124" i="44" s="1"/>
  <c r="L117"/>
  <c r="N45"/>
  <c r="N31"/>
  <c r="I124" i="38"/>
  <c r="I124" i="44" s="1"/>
  <c r="I117"/>
  <c r="J105"/>
  <c r="J100" i="38"/>
  <c r="J100" i="44" s="1"/>
  <c r="G100"/>
  <c r="J42"/>
  <c r="J31"/>
  <c r="L98" i="39"/>
  <c r="N98" s="1"/>
  <c r="G90" i="45"/>
  <c r="G97" s="1"/>
  <c r="G98" s="1"/>
  <c r="H68" i="39"/>
  <c r="J68" s="1"/>
  <c r="J68" i="45" s="1"/>
  <c r="H20"/>
  <c r="H50" s="1"/>
  <c r="J14"/>
  <c r="C125" i="44"/>
  <c r="F125"/>
  <c r="K101" i="40"/>
  <c r="K125" s="1"/>
  <c r="N125" s="1"/>
  <c r="K124"/>
  <c r="N124" s="1"/>
  <c r="N117"/>
  <c r="K101" i="38"/>
  <c r="K124"/>
  <c r="N124" s="1"/>
  <c r="N117"/>
  <c r="G98" i="42"/>
  <c r="J98" s="1"/>
  <c r="J68"/>
  <c r="G98" i="39"/>
  <c r="G125" i="40"/>
  <c r="J101"/>
  <c r="G101" i="38"/>
  <c r="G101" i="44" s="1"/>
  <c r="G125" s="1"/>
  <c r="G124" i="38"/>
  <c r="J124" s="1"/>
  <c r="J117"/>
  <c r="J70" i="45" l="1"/>
  <c r="J98"/>
  <c r="G70"/>
  <c r="J125" i="40"/>
  <c r="J50" i="45"/>
  <c r="N70" i="39"/>
  <c r="J50"/>
  <c r="J69" s="1"/>
  <c r="J70"/>
  <c r="G69"/>
  <c r="K76" i="44"/>
  <c r="K69" i="45" s="1"/>
  <c r="M76" i="44"/>
  <c r="M69" i="45" s="1"/>
  <c r="H125" i="44"/>
  <c r="G76"/>
  <c r="G69" i="45" s="1"/>
  <c r="H76" i="44"/>
  <c r="H69" i="45" s="1"/>
  <c r="L76" i="44"/>
  <c r="L69" i="45" s="1"/>
  <c r="J84" i="44"/>
  <c r="J76"/>
  <c r="L125"/>
  <c r="N76" i="38"/>
  <c r="N76" i="44" s="1"/>
  <c r="N69" i="45" s="1"/>
  <c r="N52" i="44"/>
  <c r="M125" i="38"/>
  <c r="M101" i="44"/>
  <c r="M125" s="1"/>
  <c r="I68" i="45"/>
  <c r="I98" s="1"/>
  <c r="I98" i="39"/>
  <c r="N101" i="38"/>
  <c r="K101" i="44"/>
  <c r="K125" s="1"/>
  <c r="N125" s="1"/>
  <c r="H68" i="45"/>
  <c r="H98" s="1"/>
  <c r="H98" i="39"/>
  <c r="J98" s="1"/>
  <c r="L125" i="38"/>
  <c r="I125"/>
  <c r="I101" i="44"/>
  <c r="I125" s="1"/>
  <c r="J125" s="1"/>
  <c r="N101" i="40"/>
  <c r="K125" i="38"/>
  <c r="N125" s="1"/>
  <c r="G125"/>
  <c r="J125" s="1"/>
  <c r="J101"/>
  <c r="J101" i="44" s="1"/>
  <c r="N69" i="39" l="1"/>
  <c r="J69" i="45"/>
  <c r="N101" i="44"/>
  <c r="C33" i="35"/>
  <c r="E33" s="1"/>
  <c r="C89" i="38"/>
  <c r="C51" i="40"/>
  <c r="F74" i="38"/>
  <c r="F78"/>
  <c r="F46"/>
  <c r="C50" i="35"/>
  <c r="E50" s="1"/>
  <c r="C84" i="38"/>
  <c r="F80"/>
  <c r="F83"/>
  <c r="C49" i="39"/>
  <c r="C31" i="40"/>
  <c r="C42"/>
  <c r="C45"/>
  <c r="C34"/>
  <c r="C21"/>
  <c r="F29"/>
  <c r="F39"/>
  <c r="F43"/>
  <c r="C14" i="39"/>
  <c r="C20" s="1"/>
  <c r="C50" s="1"/>
  <c r="C45"/>
  <c r="C56"/>
  <c r="C84"/>
  <c r="D45"/>
  <c r="E51" i="38"/>
  <c r="D75"/>
  <c r="C21"/>
  <c r="C25"/>
  <c r="C26" s="1"/>
  <c r="C31"/>
  <c r="C34"/>
  <c r="C42"/>
  <c r="C45"/>
  <c r="C51"/>
  <c r="C61"/>
  <c r="C75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71"/>
  <c r="F72"/>
  <c r="F73"/>
  <c r="C74"/>
  <c r="D74"/>
  <c r="E74"/>
  <c r="F75"/>
  <c r="F76"/>
  <c r="F77"/>
  <c r="F78"/>
  <c r="C79"/>
  <c r="D79"/>
  <c r="E79"/>
  <c r="F80"/>
  <c r="F81"/>
  <c r="F82"/>
  <c r="F83"/>
  <c r="C84"/>
  <c r="D84"/>
  <c r="E84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C39" i="29"/>
  <c r="C26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D67" s="1"/>
  <c r="D70" s="1"/>
  <c r="E56"/>
  <c r="D49"/>
  <c r="E49"/>
  <c r="E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23"/>
  <c r="D34" s="1"/>
  <c r="E23"/>
  <c r="E34" s="1"/>
  <c r="C23"/>
  <c r="C34" s="1"/>
  <c r="D14"/>
  <c r="D20" s="1"/>
  <c r="E14"/>
  <c r="E20" s="1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F61" i="40"/>
  <c r="F79" i="42"/>
  <c r="F99" i="38"/>
  <c r="D117"/>
  <c r="F62" i="39"/>
  <c r="D52" i="40"/>
  <c r="F84"/>
  <c r="F84" i="42"/>
  <c r="E34"/>
  <c r="F75" i="38"/>
  <c r="F8" i="40"/>
  <c r="C117"/>
  <c r="C124" s="1"/>
  <c r="F62" i="42"/>
  <c r="F49"/>
  <c r="F66" i="39"/>
  <c r="F105" i="40"/>
  <c r="E52"/>
  <c r="F34"/>
  <c r="F99"/>
  <c r="F23" i="42"/>
  <c r="F14"/>
  <c r="F74" i="39"/>
  <c r="F75" i="40"/>
  <c r="D117"/>
  <c r="D124" s="1"/>
  <c r="F56" i="42"/>
  <c r="F67" s="1"/>
  <c r="F32"/>
  <c r="F89" i="38"/>
  <c r="D90" i="42"/>
  <c r="D97" s="1"/>
  <c r="D26" i="38"/>
  <c r="D52"/>
  <c r="F45"/>
  <c r="D26" i="40"/>
  <c r="F42"/>
  <c r="F66" i="42"/>
  <c r="F45"/>
  <c r="F21" i="40"/>
  <c r="F31" i="38"/>
  <c r="F14" i="39"/>
  <c r="F79"/>
  <c r="D90"/>
  <c r="D97" s="1"/>
  <c r="D34" i="42"/>
  <c r="C20"/>
  <c r="F23" i="39"/>
  <c r="F21" i="38"/>
  <c r="F110" i="40"/>
  <c r="F84" i="38" l="1"/>
  <c r="E50" i="39"/>
  <c r="E26" i="40"/>
  <c r="E101" s="1"/>
  <c r="E67" i="42"/>
  <c r="C52" i="40"/>
  <c r="D50" i="39"/>
  <c r="D69" s="1"/>
  <c r="D67" i="42"/>
  <c r="E50"/>
  <c r="C67" i="39"/>
  <c r="F70" i="42"/>
  <c r="F25" i="38"/>
  <c r="D76"/>
  <c r="F56" i="39"/>
  <c r="F67" s="1"/>
  <c r="E67"/>
  <c r="E70" s="1"/>
  <c r="E90" i="42"/>
  <c r="E97" s="1"/>
  <c r="C67"/>
  <c r="C70" s="1"/>
  <c r="D50"/>
  <c r="D69" s="1"/>
  <c r="C52" i="38"/>
  <c r="E100" i="40"/>
  <c r="F113"/>
  <c r="C100"/>
  <c r="D101"/>
  <c r="D125" s="1"/>
  <c r="D76"/>
  <c r="D100"/>
  <c r="C76" i="38"/>
  <c r="C69" i="39" s="1"/>
  <c r="F26" i="38"/>
  <c r="C117"/>
  <c r="C124" s="1"/>
  <c r="C40" i="29"/>
  <c r="E68" i="42"/>
  <c r="F32" i="39"/>
  <c r="F34" s="1"/>
  <c r="E98" i="42"/>
  <c r="F20"/>
  <c r="F50" s="1"/>
  <c r="F89" i="40"/>
  <c r="F100" s="1"/>
  <c r="F31"/>
  <c r="C34" i="42"/>
  <c r="C50" s="1"/>
  <c r="F52" i="40"/>
  <c r="D68" i="42"/>
  <c r="D98" s="1"/>
  <c r="D124" i="38"/>
  <c r="F42"/>
  <c r="F61"/>
  <c r="F105"/>
  <c r="F49" i="39"/>
  <c r="C90"/>
  <c r="E117" i="40"/>
  <c r="E124" s="1"/>
  <c r="F124" s="1"/>
  <c r="F122"/>
  <c r="C90" i="42"/>
  <c r="C97" s="1"/>
  <c r="F97" s="1"/>
  <c r="C26" i="40"/>
  <c r="C76" s="1"/>
  <c r="F117" i="38"/>
  <c r="C68" i="42"/>
  <c r="F34"/>
  <c r="C68" i="39"/>
  <c r="F20"/>
  <c r="C101" i="40"/>
  <c r="C97" i="39"/>
  <c r="E124" i="38"/>
  <c r="F84" i="39"/>
  <c r="F74" i="42"/>
  <c r="C101" i="38"/>
  <c r="C100"/>
  <c r="D101"/>
  <c r="E52"/>
  <c r="E101" s="1"/>
  <c r="E68" i="39"/>
  <c r="D68"/>
  <c r="F110" i="38"/>
  <c r="E90" i="39"/>
  <c r="F90" i="42" l="1"/>
  <c r="F26" i="40"/>
  <c r="F76" s="1"/>
  <c r="F69" i="42" s="1"/>
  <c r="F117" i="40"/>
  <c r="E76"/>
  <c r="C70" i="39"/>
  <c r="E69" i="42"/>
  <c r="F50" i="39"/>
  <c r="C69" i="42"/>
  <c r="D70"/>
  <c r="E70"/>
  <c r="E76" i="38"/>
  <c r="E69" i="39" s="1"/>
  <c r="E125" i="40"/>
  <c r="E125" i="38"/>
  <c r="D125"/>
  <c r="F101"/>
  <c r="C125"/>
  <c r="C125" i="40"/>
  <c r="F101"/>
  <c r="C98" i="42"/>
  <c r="F98" s="1"/>
  <c r="F68"/>
  <c r="E97" i="39"/>
  <c r="F97" s="1"/>
  <c r="D98"/>
  <c r="F52" i="38"/>
  <c r="F76" s="1"/>
  <c r="F100"/>
  <c r="F70" i="39" s="1"/>
  <c r="F68"/>
  <c r="C98"/>
  <c r="F124" i="38"/>
  <c r="F90" i="39"/>
  <c r="F69" l="1"/>
  <c r="F125" i="40"/>
  <c r="F125" i="38"/>
  <c r="E98" i="39"/>
  <c r="F98" l="1"/>
</calcChain>
</file>

<file path=xl/sharedStrings.xml><?xml version="1.0" encoding="utf-8"?>
<sst xmlns="http://schemas.openxmlformats.org/spreadsheetml/2006/main" count="1962" uniqueCount="554">
  <si>
    <t>ÖNKORMÁNYZATI ELŐIRÁNYZATOK</t>
  </si>
  <si>
    <t>KÖLTSÉGVETÉSI SZERV</t>
  </si>
  <si>
    <t>MINDÖSSZESEN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</si>
  <si>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</si>
  <si>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</si>
  <si>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</si>
  <si>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</si>
  <si>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</si>
  <si>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</si>
  <si>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</si>
  <si>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</si>
  <si>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</si>
  <si>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</si>
  <si>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</si>
  <si>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</si>
  <si>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</si>
  <si>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</si>
  <si>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</si>
  <si>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</si>
  <si>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</si>
  <si>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</si>
  <si>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</si>
  <si>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</si>
  <si>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</si>
  <si>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</si>
  <si>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</si>
  <si>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</si>
  <si>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</si>
  <si>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</si>
  <si>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</si>
  <si>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</si>
  <si>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</si>
  <si>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</si>
  <si>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</si>
  <si>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</si>
  <si>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</si>
  <si>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</si>
  <si>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</si>
  <si>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</si>
  <si>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</si>
  <si>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</si>
  <si>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</si>
  <si>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</si>
  <si>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</si>
  <si>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</si>
  <si>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</si>
  <si>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</si>
  <si>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</si>
  <si>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</si>
  <si>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</si>
  <si>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</si>
  <si>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</si>
  <si>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</si>
  <si>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</si>
  <si>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</si>
  <si>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</si>
  <si>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</si>
  <si>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</si>
  <si>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</si>
  <si>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</si>
  <si>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</si>
  <si>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</si>
  <si>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</si>
  <si>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</si>
  <si>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</si>
  <si>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</si>
  <si>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</si>
  <si>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</si>
  <si>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</si>
  <si>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</si>
  <si>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</si>
  <si>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</si>
  <si>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</si>
  <si>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</si>
  <si>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</si>
  <si>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</si>
  <si>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</si>
  <si>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</si>
  <si>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</si>
  <si>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</si>
  <si>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</si>
  <si>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</si>
  <si>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</si>
  <si>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</si>
  <si>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</si>
  <si>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</si>
  <si>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</si>
  <si>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</si>
  <si>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</si>
  <si>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</si>
  <si>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</si>
  <si>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</si>
  <si>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</si>
  <si>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</si>
  <si>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</si>
  <si>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</si>
  <si>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</si>
  <si>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</si>
  <si>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</si>
  <si>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</si>
  <si>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</si>
  <si>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</si>
  <si>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</si>
  <si>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</si>
  <si>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</si>
  <si>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</si>
  <si>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</si>
  <si>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</si>
  <si>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</si>
  <si>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</si>
  <si>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</si>
  <si>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</si>
  <si>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</si>
  <si>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</si>
  <si>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</si>
  <si>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</si>
  <si>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</si>
  <si>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</si>
  <si>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</si>
  <si>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</si>
  <si>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</si>
  <si>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</si>
  <si>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</si>
  <si>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</si>
  <si>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</si>
  <si>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</si>
  <si>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</si>
  <si>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</si>
  <si>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</si>
  <si>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</si>
  <si>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</si>
  <si>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</si>
  <si>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</si>
  <si>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</si>
  <si>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</si>
  <si>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</si>
  <si>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</si>
  <si>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</si>
  <si>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</si>
  <si>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</si>
  <si>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</si>
  <si>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</si>
  <si>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</si>
  <si>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</si>
  <si>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</si>
  <si>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</si>
  <si>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</si>
  <si>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</si>
  <si>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</si>
  <si>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</si>
  <si>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</si>
  <si>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</si>
  <si>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</si>
  <si>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</si>
  <si>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</si>
  <si>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</si>
  <si>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</si>
  <si>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</si>
  <si>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</si>
  <si>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</si>
  <si>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</si>
  <si>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</si>
  <si>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</si>
  <si>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</si>
  <si>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</si>
  <si>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</si>
  <si>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</si>
  <si>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</si>
  <si>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</si>
  <si>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</si>
  <si>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</si>
  <si>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</si>
  <si>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</si>
  <si>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</si>
  <si>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</si>
  <si>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</si>
  <si>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</si>
  <si>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</si>
  <si>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</si>
  <si>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</si>
  <si>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</si>
  <si>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</si>
  <si>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</si>
  <si>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</si>
  <si>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</si>
  <si>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</si>
  <si>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</si>
  <si>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</si>
  <si>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</si>
  <si>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</si>
  <si>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</si>
  <si>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</si>
  <si>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</si>
  <si>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</si>
  <si>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</si>
  <si>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</si>
  <si>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</si>
  <si>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</si>
  <si>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</si>
  <si>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</si>
  <si>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</si>
  <si>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</si>
  <si>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</si>
  <si>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</si>
  <si>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</si>
  <si>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</si>
  <si>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</si>
  <si>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</si>
  <si>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</si>
  <si>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</si>
  <si>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</si>
  <si>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</si>
  <si>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</si>
  <si>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</si>
  <si>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</si>
  <si>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</si>
  <si>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</si>
  <si>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</si>
  <si>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</si>
  <si>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</si>
  <si>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</si>
  <si>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</si>
  <si>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</si>
  <si>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</si>
  <si>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</si>
  <si>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</si>
  <si>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</si>
  <si>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</si>
  <si>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</si>
  <si>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</si>
  <si>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</si>
  <si>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</si>
  <si>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</si>
  <si>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</si>
  <si>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</si>
  <si>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</si>
  <si>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</si>
  <si>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</si>
  <si>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</si>
  <si>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</si>
  <si>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</si>
  <si>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</si>
  <si>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</si>
  <si>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</si>
  <si>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</si>
  <si>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</si>
  <si>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</si>
  <si>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</si>
  <si>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</si>
  <si>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</si>
  <si>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</si>
  <si>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</si>
  <si>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</si>
  <si>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</si>
  <si>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</si>
  <si>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</si>
  <si>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</si>
  <si>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</si>
  <si>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</si>
  <si>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</si>
  <si>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</si>
  <si>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</si>
  <si>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</si>
  <si>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</si>
  <si>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</si>
  <si>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</si>
  <si>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</si>
  <si>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</si>
  <si>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</si>
  <si>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</si>
  <si>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</si>
  <si>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</si>
  <si>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</si>
  <si>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</si>
  <si>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</si>
  <si>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</si>
  <si>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</si>
  <si>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</si>
  <si>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</si>
  <si>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</si>
  <si>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</si>
  <si>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</si>
  <si>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</si>
  <si>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</si>
  <si>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</si>
  <si>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</si>
  <si>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</si>
  <si>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</si>
  <si>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</si>
  <si>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</si>
  <si>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</si>
  <si>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</si>
  <si>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</si>
  <si>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</si>
  <si>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</si>
  <si>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</si>
  <si>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</si>
  <si>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</si>
  <si>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</si>
  <si>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</si>
  <si>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</si>
  <si>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</si>
  <si>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</si>
  <si>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</si>
  <si>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</si>
  <si>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</si>
  <si>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</si>
  <si>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</si>
  <si>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</si>
  <si>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</si>
  <si>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</si>
  <si>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</si>
  <si>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</si>
  <si>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</si>
  <si>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</si>
  <si>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</si>
  <si>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</si>
  <si>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</si>
  <si>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</si>
  <si>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</si>
  <si>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</si>
  <si>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</si>
  <si>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</si>
  <si>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</si>
  <si>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</si>
  <si>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</si>
  <si>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</si>
  <si>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</si>
  <si>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</si>
  <si>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</si>
  <si>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</si>
  <si>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</si>
  <si>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</si>
  <si>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</si>
  <si>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</si>
  <si>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</si>
  <si>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</si>
  <si>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</si>
  <si>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</si>
  <si>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</si>
  <si>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</si>
  <si>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</si>
  <si>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</si>
  <si>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</si>
  <si>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</si>
  <si>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</si>
  <si>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</si>
  <si>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</si>
  <si>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</si>
  <si>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</si>
  <si>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</si>
  <si>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</si>
  <si>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</si>
  <si>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</si>
  <si>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</si>
  <si>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</si>
  <si>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</si>
  <si>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</si>
  <si>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</si>
  <si>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</si>
  <si>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</si>
  <si>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</si>
  <si>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</si>
  <si>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</si>
  <si>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</si>
  <si>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</si>
  <si>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</si>
  <si>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</si>
  <si>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</si>
  <si>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</si>
  <si>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</si>
  <si>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</si>
  <si>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</si>
  <si>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</si>
  <si>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</si>
  <si>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</si>
  <si>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</si>
  <si>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</si>
  <si>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</si>
  <si>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</si>
  <si>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</si>
  <si>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</si>
  <si>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</si>
  <si>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</si>
  <si>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</si>
  <si>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</si>
  <si>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</si>
  <si>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</si>
  <si>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</si>
  <si>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</si>
  <si>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</si>
  <si>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</si>
  <si>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</si>
  <si>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</si>
  <si>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</si>
  <si>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</si>
  <si>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</si>
  <si>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</si>
  <si>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</si>
  <si>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</si>
  <si>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</si>
  <si>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</si>
  <si>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</si>
  <si>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</si>
  <si>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</si>
  <si>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</si>
  <si>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</si>
  <si>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</si>
  <si>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</si>
  <si>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</si>
  <si>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</si>
  <si>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</si>
  <si>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</si>
  <si>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</si>
  <si>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</si>
  <si>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</si>
  <si>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</si>
  <si>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</si>
  <si>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</si>
  <si>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</si>
  <si>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</si>
  <si>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</si>
  <si>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</si>
  <si>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</si>
  <si>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</si>
  <si>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</si>
  <si>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</si>
  <si>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</si>
  <si>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</si>
  <si>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</si>
  <si>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</si>
  <si>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</si>
  <si>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</si>
  <si>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</si>
  <si>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</si>
  <si>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</si>
  <si>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</si>
  <si>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</si>
  <si>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</si>
  <si>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</si>
  <si>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</si>
  <si>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</si>
  <si>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</si>
  <si>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</si>
  <si>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</si>
  <si>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</si>
  <si>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</si>
  <si>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</si>
  <si>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</si>
  <si>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</si>
  <si>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</si>
  <si>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</si>
  <si>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</si>
  <si>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</si>
  <si>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</si>
  <si>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</si>
  <si>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</si>
  <si>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</si>
  <si>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</si>
  <si>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</si>
  <si>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</si>
  <si>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</si>
  <si>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</si>
  <si>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</si>
  <si>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</si>
  <si>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</si>
  <si>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</si>
  <si>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</si>
  <si>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</si>
  <si>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</si>
  <si>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</si>
  <si>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</si>
  <si>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</si>
  <si>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</si>
  <si>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</si>
  <si>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</si>
  <si>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</si>
  <si>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</si>
  <si>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</si>
  <si>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</si>
  <si>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</si>
  <si>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</si>
  <si>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</si>
  <si>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</si>
  <si>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</si>
  <si>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</si>
  <si>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</si>
  <si>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</si>
  <si>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</si>
  <si>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</si>
  <si>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</si>
  <si>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</si>
  <si>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</si>
  <si>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</si>
  <si>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</si>
  <si>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</si>
  <si>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</si>
  <si>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</si>
  <si>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</si>
  <si>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</si>
  <si>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</si>
  <si>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</si>
  <si>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</si>
  <si>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</si>
  <si>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</si>
  <si>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</si>
  <si>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</si>
  <si>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</si>
  <si>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</si>
  <si>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</si>
  <si>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</si>
  <si>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</si>
  <si>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</si>
  <si>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</si>
  <si>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</si>
  <si>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</si>
  <si>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</si>
  <si>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</si>
  <si>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</si>
  <si>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</si>
  <si>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</si>
  <si>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</si>
  <si>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</si>
  <si>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</si>
  <si>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</si>
  <si>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</si>
  <si>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</si>
  <si>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Sorokpolány Önkormányzat és költségvetési szervei előirányzat</t>
  </si>
  <si>
    <t>SOROKPOLÁNY Önkormányzat 2018. évi költségvetése</t>
  </si>
  <si>
    <t>Kiadások (Ft)</t>
  </si>
  <si>
    <t>Bevételek (Ft)</t>
  </si>
  <si>
    <t>Beruházások és felújítások (Ft)</t>
  </si>
  <si>
    <t>Általános- és céltartalékok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</si>
  <si>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</si>
  <si>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</si>
  <si>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</si>
  <si>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I. n.év módosított előirányzat</t>
  </si>
  <si>
    <t>I n.év módossított ELŐIRÁNYZAT</t>
  </si>
  <si>
    <t>I. n.év módosított ELŐIRÁNYZAT</t>
  </si>
  <si>
    <t>II. n.év módosított előirányzat</t>
  </si>
  <si>
    <t>II n.év módossított ELŐIRÁNYZAT</t>
  </si>
  <si>
    <t>II. n.év módosított ELŐIRÁNYZAT</t>
  </si>
  <si>
    <t>módosított ei.</t>
  </si>
  <si>
    <t>1. melléklet 7/2018. (IX.25.) önkormányzati rendelethez</t>
  </si>
  <si>
    <t>2. melléklet 7/2018. (IX.25.) önkormányzati rendelethez</t>
  </si>
  <si>
    <t>3. melléklet 7/2018. (IX.25.) önkormányzati rendelethez</t>
  </si>
  <si>
    <t>4. melléklet 7/2018. (IX.25.) önkormányzati rendelethez</t>
  </si>
  <si>
    <t>5. melléklet 7/2018. (IX.25.) önkormányzati rendelethez</t>
  </si>
  <si>
    <t>6. melléklet 7/2018. (IX.25.) önkormányzati rendelethez</t>
  </si>
  <si>
    <t>7. melléklet 7/2018. (IX.25.) önkormányzati rendelethez</t>
  </si>
  <si>
    <t>8. melléklet 7/2018. (IX.25.) önkormányzati rendelethez</t>
  </si>
  <si>
    <t>9. melléklet 7/2018. (IX.25.) önkormányzati rendelethez</t>
  </si>
  <si>
    <t>10. melléklet 7/2018. (IX.25.) önkormányzati rendelethez</t>
  </si>
  <si>
    <t>11. melléklet 7/2018. (IX.25.)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</si>
</sst>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8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6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1" xfId="0" applyNumberFormat="1" applyBorder="1"/>
    <xf numFmtId="0" fontId="11" fillId="0" borderId="0" xfId="0" applyFont="1"/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/>
    <xf numFmtId="3" fontId="25" fillId="0" borderId="1" xfId="0" applyNumberFormat="1" applyFont="1" applyBorder="1"/>
    <xf numFmtId="0" fontId="3" fillId="5" borderId="1" xfId="0" applyFont="1" applyFill="1" applyBorder="1"/>
    <xf numFmtId="0" fontId="8" fillId="0" borderId="1" xfId="0" applyFont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3" fontId="28" fillId="0" borderId="1" xfId="0" applyNumberFormat="1" applyFont="1" applyBorder="1"/>
    <xf numFmtId="3" fontId="30" fillId="0" borderId="1" xfId="0" applyNumberFormat="1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3" fontId="31" fillId="0" borderId="1" xfId="0" applyNumberFormat="1" applyFont="1" applyBorder="1"/>
    <xf numFmtId="3" fontId="0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7" fillId="0" borderId="0" xfId="0" applyFont="1"/>
    <xf numFmtId="0" fontId="32" fillId="0" borderId="1" xfId="0" applyFont="1" applyBorder="1"/>
    <xf numFmtId="0" fontId="34" fillId="0" borderId="1" xfId="0" applyFont="1" applyBorder="1"/>
    <xf numFmtId="0" fontId="31" fillId="0" borderId="1" xfId="0" applyFont="1" applyBorder="1"/>
    <xf numFmtId="0" fontId="33" fillId="0" borderId="1" xfId="0" applyFont="1" applyBorder="1"/>
    <xf numFmtId="3" fontId="29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0" fillId="0" borderId="0" xfId="0" applyNumberFormat="1"/>
    <xf numFmtId="3" fontId="41" fillId="0" borderId="1" xfId="0" applyNumberFormat="1" applyFont="1" applyBorder="1"/>
    <xf numFmtId="3" fontId="40" fillId="0" borderId="1" xfId="0" applyNumberFormat="1" applyFont="1" applyBorder="1"/>
    <xf numFmtId="3" fontId="42" fillId="0" borderId="1" xfId="0" applyNumberFormat="1" applyFont="1" applyBorder="1"/>
    <xf numFmtId="3" fontId="44" fillId="0" borderId="1" xfId="0" applyNumberFormat="1" applyFont="1" applyBorder="1"/>
    <xf numFmtId="3" fontId="45" fillId="0" borderId="1" xfId="0" applyNumberFormat="1" applyFont="1" applyBorder="1"/>
    <xf numFmtId="3" fontId="43" fillId="0" borderId="1" xfId="0" applyNumberFormat="1" applyFont="1" applyBorder="1"/>
    <xf numFmtId="3" fontId="4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40" fillId="0" borderId="1" xfId="0" applyFont="1" applyBorder="1"/>
    <xf numFmtId="0" fontId="44" fillId="0" borderId="1" xfId="0" applyFont="1" applyBorder="1"/>
    <xf numFmtId="0" fontId="42" fillId="0" borderId="1" xfId="0" applyFont="1" applyBorder="1"/>
    <xf numFmtId="3" fontId="33" fillId="0" borderId="1" xfId="0" applyNumberFormat="1" applyFont="1" applyFill="1" applyBorder="1"/>
    <xf numFmtId="3" fontId="34" fillId="0" borderId="1" xfId="0" applyNumberFormat="1" applyFont="1" applyFill="1" applyBorder="1"/>
    <xf numFmtId="0" fontId="17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31" fillId="8" borderId="1" xfId="0" applyNumberFormat="1" applyFont="1" applyFill="1" applyBorder="1"/>
    <xf numFmtId="3" fontId="0" fillId="8" borderId="1" xfId="0" applyNumberFormat="1" applyFont="1" applyFill="1" applyBorder="1"/>
    <xf numFmtId="0" fontId="25" fillId="8" borderId="0" xfId="0" applyFont="1" applyFill="1"/>
    <xf numFmtId="0" fontId="3" fillId="9" borderId="1" xfId="0" applyFont="1" applyFill="1" applyBorder="1" applyAlignment="1">
      <alignment horizontal="left" vertical="center"/>
    </xf>
    <xf numFmtId="165" fontId="3" fillId="9" borderId="1" xfId="0" applyNumberFormat="1" applyFont="1" applyFill="1" applyBorder="1" applyAlignment="1">
      <alignment vertical="center"/>
    </xf>
    <xf numFmtId="3" fontId="35" fillId="9" borderId="1" xfId="0" applyNumberFormat="1" applyFont="1" applyFill="1" applyBorder="1"/>
    <xf numFmtId="3" fontId="34" fillId="9" borderId="1" xfId="0" applyNumberFormat="1" applyFont="1" applyFill="1" applyBorder="1"/>
    <xf numFmtId="3" fontId="33" fillId="9" borderId="1" xfId="0" applyNumberFormat="1" applyFont="1" applyFill="1" applyBorder="1"/>
    <xf numFmtId="0" fontId="6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 wrapText="1"/>
    </xf>
    <xf numFmtId="3" fontId="38" fillId="9" borderId="1" xfId="0" applyNumberFormat="1" applyFont="1" applyFill="1" applyBorder="1"/>
    <xf numFmtId="3" fontId="35" fillId="7" borderId="1" xfId="0" applyNumberFormat="1" applyFont="1" applyFill="1" applyBorder="1"/>
    <xf numFmtId="3" fontId="36" fillId="7" borderId="1" xfId="0" applyNumberFormat="1" applyFont="1" applyFill="1" applyBorder="1"/>
    <xf numFmtId="0" fontId="3" fillId="7" borderId="1" xfId="0" applyFont="1" applyFill="1" applyBorder="1"/>
    <xf numFmtId="0" fontId="17" fillId="6" borderId="1" xfId="0" applyFont="1" applyFill="1" applyBorder="1"/>
    <xf numFmtId="3" fontId="28" fillId="8" borderId="1" xfId="0" applyNumberFormat="1" applyFont="1" applyFill="1" applyBorder="1"/>
    <xf numFmtId="3" fontId="28" fillId="9" borderId="1" xfId="0" applyNumberFormat="1" applyFont="1" applyFill="1" applyBorder="1"/>
    <xf numFmtId="3" fontId="46" fillId="7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25" fillId="6" borderId="1" xfId="0" applyNumberFormat="1" applyFont="1" applyFill="1" applyBorder="1"/>
    <xf numFmtId="0" fontId="8" fillId="8" borderId="1" xfId="0" applyFont="1" applyFill="1" applyBorder="1" applyAlignment="1">
      <alignment horizontal="left" vertical="center"/>
    </xf>
    <xf numFmtId="3" fontId="25" fillId="8" borderId="1" xfId="0" applyNumberFormat="1" applyFont="1" applyFill="1" applyBorder="1"/>
    <xf numFmtId="0" fontId="6" fillId="9" borderId="1" xfId="0" applyFont="1" applyFill="1" applyBorder="1" applyAlignment="1">
      <alignment horizontal="left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left" vertical="center"/>
    </xf>
    <xf numFmtId="3" fontId="25" fillId="10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40" fillId="0" borderId="2" xfId="0" applyNumberFormat="1" applyFont="1" applyBorder="1"/>
    <xf numFmtId="3" fontId="25" fillId="0" borderId="2" xfId="0" applyNumberFormat="1" applyFont="1" applyBorder="1"/>
    <xf numFmtId="3" fontId="34" fillId="0" borderId="2" xfId="0" applyNumberFormat="1" applyFont="1" applyBorder="1"/>
    <xf numFmtId="3" fontId="33" fillId="0" borderId="2" xfId="0" applyNumberFormat="1" applyFont="1" applyBorder="1"/>
    <xf numFmtId="3" fontId="25" fillId="8" borderId="2" xfId="0" applyNumberFormat="1" applyFont="1" applyFill="1" applyBorder="1"/>
    <xf numFmtId="3" fontId="33" fillId="9" borderId="2" xfId="0" applyNumberFormat="1" applyFont="1" applyFill="1" applyBorder="1"/>
    <xf numFmtId="3" fontId="39" fillId="0" borderId="2" xfId="0" applyNumberFormat="1" applyFont="1" applyBorder="1"/>
    <xf numFmtId="0" fontId="2" fillId="0" borderId="3" xfId="0" applyFont="1" applyBorder="1" applyAlignment="1">
      <alignment horizontal="center" wrapText="1"/>
    </xf>
    <xf numFmtId="3" fontId="0" fillId="0" borderId="3" xfId="0" applyNumberFormat="1" applyBorder="1"/>
    <xf numFmtId="3" fontId="40" fillId="0" borderId="3" xfId="0" applyNumberFormat="1" applyFont="1" applyBorder="1"/>
    <xf numFmtId="3" fontId="29" fillId="0" borderId="3" xfId="0" applyNumberFormat="1" applyFont="1" applyBorder="1"/>
    <xf numFmtId="3" fontId="44" fillId="0" borderId="3" xfId="0" applyNumberFormat="1" applyFont="1" applyBorder="1"/>
    <xf numFmtId="3" fontId="33" fillId="0" borderId="3" xfId="0" applyNumberFormat="1" applyFont="1" applyBorder="1"/>
    <xf numFmtId="3" fontId="25" fillId="0" borderId="3" xfId="0" applyNumberFormat="1" applyFont="1" applyBorder="1"/>
    <xf numFmtId="3" fontId="34" fillId="0" borderId="3" xfId="0" applyNumberFormat="1" applyFont="1" applyBorder="1"/>
    <xf numFmtId="3" fontId="25" fillId="8" borderId="3" xfId="0" applyNumberFormat="1" applyFont="1" applyFill="1" applyBorder="1"/>
    <xf numFmtId="3" fontId="33" fillId="9" borderId="3" xfId="0" applyNumberFormat="1" applyFont="1" applyFill="1" applyBorder="1"/>
    <xf numFmtId="3" fontId="35" fillId="0" borderId="3" xfId="0" applyNumberFormat="1" applyFont="1" applyBorder="1"/>
    <xf numFmtId="0" fontId="3" fillId="11" borderId="1" xfId="0" applyFont="1" applyFill="1" applyBorder="1"/>
    <xf numFmtId="0" fontId="3" fillId="11" borderId="1" xfId="0" applyFont="1" applyFill="1" applyBorder="1" applyAlignment="1">
      <alignment horizontal="left" vertical="center"/>
    </xf>
    <xf numFmtId="3" fontId="25" fillId="11" borderId="1" xfId="0" applyNumberFormat="1" applyFont="1" applyFill="1" applyBorder="1"/>
    <xf numFmtId="3" fontId="47" fillId="9" borderId="1" xfId="0" applyNumberFormat="1" applyFont="1" applyFill="1" applyBorder="1"/>
    <xf numFmtId="3" fontId="39" fillId="7" borderId="1" xfId="0" applyNumberFormat="1" applyFont="1" applyFill="1" applyBorder="1"/>
    <xf numFmtId="3" fontId="47" fillId="7" borderId="1" xfId="0" applyNumberFormat="1" applyFont="1" applyFill="1" applyBorder="1"/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>
        <row r="8">
          <cell r="C8">
            <v>3822000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361000</v>
          </cell>
          <cell r="D13">
            <v>0</v>
          </cell>
          <cell r="E13">
            <v>0</v>
          </cell>
        </row>
        <row r="14">
          <cell r="C14">
            <v>175000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4358000</v>
          </cell>
          <cell r="D21">
            <v>0</v>
          </cell>
          <cell r="E21">
            <v>0</v>
          </cell>
        </row>
        <row r="22">
          <cell r="C22">
            <v>4140600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2550000</v>
          </cell>
          <cell r="D24">
            <v>0</v>
          </cell>
          <cell r="E24">
            <v>0</v>
          </cell>
        </row>
        <row r="25">
          <cell r="C25">
            <v>6690600</v>
          </cell>
          <cell r="D25">
            <v>0</v>
          </cell>
          <cell r="E25">
            <v>0</v>
          </cell>
        </row>
        <row r="26">
          <cell r="C26">
            <v>11048600</v>
          </cell>
          <cell r="D26">
            <v>0</v>
          </cell>
          <cell r="E26">
            <v>0</v>
          </cell>
        </row>
        <row r="27">
          <cell r="C27">
            <v>2028702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1235000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1235000</v>
          </cell>
          <cell r="D31">
            <v>0</v>
          </cell>
          <cell r="E31">
            <v>0</v>
          </cell>
        </row>
        <row r="32">
          <cell r="C32">
            <v>50000</v>
          </cell>
          <cell r="D32">
            <v>0</v>
          </cell>
          <cell r="E32">
            <v>0</v>
          </cell>
        </row>
        <row r="33">
          <cell r="C33">
            <v>1490000</v>
          </cell>
          <cell r="D33">
            <v>0</v>
          </cell>
          <cell r="E33">
            <v>0</v>
          </cell>
        </row>
        <row r="34">
          <cell r="C34">
            <v>1540000</v>
          </cell>
          <cell r="D34">
            <v>0</v>
          </cell>
          <cell r="E34">
            <v>0</v>
          </cell>
        </row>
        <row r="35">
          <cell r="C35">
            <v>3611000</v>
          </cell>
          <cell r="D35">
            <v>0</v>
          </cell>
          <cell r="E35">
            <v>0</v>
          </cell>
        </row>
        <row r="36">
          <cell r="C36">
            <v>3300000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920000</v>
          </cell>
          <cell r="D38">
            <v>0</v>
          </cell>
          <cell r="E38">
            <v>0</v>
          </cell>
        </row>
        <row r="39">
          <cell r="C39">
            <v>570000</v>
          </cell>
          <cell r="D39">
            <v>0</v>
          </cell>
          <cell r="E39">
            <v>0</v>
          </cell>
        </row>
        <row r="40">
          <cell r="C40">
            <v>310000</v>
          </cell>
          <cell r="D40">
            <v>0</v>
          </cell>
          <cell r="E40">
            <v>0</v>
          </cell>
        </row>
        <row r="41">
          <cell r="C41">
            <v>5062700</v>
          </cell>
          <cell r="D41">
            <v>0</v>
          </cell>
          <cell r="E41">
            <v>0</v>
          </cell>
        </row>
        <row r="42">
          <cell r="C42">
            <v>13773700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3435400</v>
          </cell>
          <cell r="D46">
            <v>0</v>
          </cell>
          <cell r="E46">
            <v>3000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506750</v>
          </cell>
          <cell r="D50">
            <v>0</v>
          </cell>
          <cell r="E50">
            <v>10000</v>
          </cell>
        </row>
        <row r="51">
          <cell r="C51">
            <v>3942150</v>
          </cell>
          <cell r="D51">
            <v>0</v>
          </cell>
          <cell r="E51">
            <v>13000</v>
          </cell>
        </row>
        <row r="52">
          <cell r="C52">
            <v>20490850</v>
          </cell>
          <cell r="D52">
            <v>0</v>
          </cell>
          <cell r="E52">
            <v>13000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87000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640000</v>
          </cell>
          <cell r="D59">
            <v>0</v>
          </cell>
          <cell r="E59">
            <v>0</v>
          </cell>
        </row>
        <row r="60">
          <cell r="C60">
            <v>4627000</v>
          </cell>
          <cell r="D60">
            <v>0</v>
          </cell>
          <cell r="E60">
            <v>0</v>
          </cell>
        </row>
        <row r="61">
          <cell r="C61">
            <v>5354000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1888000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5552877</v>
          </cell>
          <cell r="D74">
            <v>0</v>
          </cell>
          <cell r="E74">
            <v>0</v>
          </cell>
        </row>
        <row r="75">
          <cell r="C75">
            <v>7440877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3335000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1669000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1349800</v>
          </cell>
          <cell r="D83">
            <v>0</v>
          </cell>
          <cell r="E83">
            <v>0</v>
          </cell>
        </row>
        <row r="84">
          <cell r="C84">
            <v>6353800</v>
          </cell>
          <cell r="D84">
            <v>0</v>
          </cell>
          <cell r="E84">
            <v>0</v>
          </cell>
        </row>
        <row r="85">
          <cell r="C85">
            <v>20219000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1500000</v>
          </cell>
          <cell r="D87">
            <v>0</v>
          </cell>
          <cell r="E87">
            <v>0</v>
          </cell>
        </row>
        <row r="88">
          <cell r="C88">
            <v>8199554</v>
          </cell>
          <cell r="D88">
            <v>0</v>
          </cell>
          <cell r="E88">
            <v>0</v>
          </cell>
        </row>
        <row r="89">
          <cell r="C89">
            <v>29918554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36272354</v>
          </cell>
        </row>
        <row r="101">
          <cell r="C101">
            <v>82635383</v>
          </cell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1252636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>
        <row r="8">
          <cell r="C8">
            <v>12022461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308000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87300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12417761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12417761</v>
          </cell>
          <cell r="D26">
            <v>0</v>
          </cell>
          <cell r="E26">
            <v>0</v>
          </cell>
        </row>
        <row r="27">
          <cell r="C27">
            <v>2344816</v>
          </cell>
          <cell r="D27">
            <v>0</v>
          </cell>
          <cell r="E27">
            <v>0</v>
          </cell>
        </row>
        <row r="28">
          <cell r="C28">
            <v>10000</v>
          </cell>
          <cell r="D28">
            <v>0</v>
          </cell>
          <cell r="E28">
            <v>0</v>
          </cell>
        </row>
        <row r="29">
          <cell r="C29">
            <v>520000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530000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80000</v>
          </cell>
          <cell r="D33">
            <v>0</v>
          </cell>
          <cell r="E33">
            <v>0</v>
          </cell>
        </row>
        <row r="34">
          <cell r="C34">
            <v>80000</v>
          </cell>
          <cell r="D34">
            <v>0</v>
          </cell>
          <cell r="E34">
            <v>0</v>
          </cell>
        </row>
        <row r="35">
          <cell r="C35">
            <v>1200000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250000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335000</v>
          </cell>
          <cell r="D41">
            <v>0</v>
          </cell>
          <cell r="E41">
            <v>0</v>
          </cell>
        </row>
        <row r="42">
          <cell r="C42">
            <v>1785000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646650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646650</v>
          </cell>
          <cell r="D51">
            <v>0</v>
          </cell>
          <cell r="E51">
            <v>0</v>
          </cell>
        </row>
        <row r="52">
          <cell r="C52">
            <v>3041650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1">
          <cell r="C101">
            <v>17804227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/>
      <sheetData sheetId="3">
        <row r="8">
          <cell r="C8">
            <v>12568964</v>
          </cell>
          <cell r="D8">
            <v>0</v>
          </cell>
          <cell r="E8">
            <v>0</v>
          </cell>
        </row>
        <row r="9">
          <cell r="C9">
            <v>16371544</v>
          </cell>
          <cell r="D9">
            <v>0</v>
          </cell>
          <cell r="E9">
            <v>0</v>
          </cell>
        </row>
        <row r="10">
          <cell r="C10">
            <v>4719340</v>
          </cell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35459848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35459848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1190000</v>
          </cell>
          <cell r="D26">
            <v>0</v>
          </cell>
          <cell r="E26">
            <v>0</v>
          </cell>
        </row>
        <row r="27">
          <cell r="C27">
            <v>11000000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40000</v>
          </cell>
          <cell r="D33">
            <v>0</v>
          </cell>
          <cell r="E33">
            <v>20000</v>
          </cell>
        </row>
        <row r="34">
          <cell r="C34">
            <v>14130000</v>
          </cell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597200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1000000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1575000</v>
          </cell>
          <cell r="D44">
            <v>300000</v>
          </cell>
          <cell r="E44">
            <v>0</v>
          </cell>
        </row>
        <row r="45">
          <cell r="C45">
            <v>3172200</v>
          </cell>
          <cell r="D45">
            <v>300000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883776</v>
          </cell>
          <cell r="D48">
            <v>0</v>
          </cell>
          <cell r="E48">
            <v>0</v>
          </cell>
        </row>
        <row r="49">
          <cell r="C49">
            <v>883776</v>
          </cell>
          <cell r="D49">
            <v>0</v>
          </cell>
          <cell r="E49">
            <v>0</v>
          </cell>
        </row>
        <row r="51">
          <cell r="C51">
            <v>29011989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29011989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82657813</v>
          </cell>
          <cell r="D68">
            <v>300000</v>
          </cell>
          <cell r="E68">
            <v>20000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18727433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18727433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300000</v>
          </cell>
          <cell r="E98">
            <v>20000</v>
          </cell>
        </row>
      </sheetData>
      <sheetData sheetId="4"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74"/>
  <sheetViews>
    <sheetView view="pageBreakPreview" topLeftCell="A112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4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159" t="s">
        <v>543</v>
      </c>
      <c r="D1" s="159"/>
      <c r="E1" s="159"/>
      <c r="F1" s="159"/>
      <c r="G1" s="159"/>
      <c r="H1" s="159"/>
      <c r="I1" s="159"/>
      <c r="J1" s="159"/>
    </row>
    <row r="3" spans="1:14" ht="21" customHeight="1">
      <c r="A3" s="155" t="s">
        <v>528</v>
      </c>
      <c r="B3" s="156"/>
      <c r="C3" s="156"/>
      <c r="D3" s="156"/>
      <c r="E3" s="156"/>
      <c r="F3" s="157"/>
    </row>
    <row r="4" spans="1:14" ht="18.75" customHeight="1">
      <c r="A4" s="158" t="s">
        <v>529</v>
      </c>
      <c r="B4" s="156"/>
      <c r="C4" s="156"/>
      <c r="D4" s="156"/>
      <c r="E4" s="156"/>
      <c r="F4" s="157"/>
    </row>
    <row r="5" spans="1:14" ht="18">
      <c r="A5" s="57"/>
    </row>
    <row r="6" spans="1:14">
      <c r="A6" s="50" t="s">
        <v>521</v>
      </c>
      <c r="C6" s="154" t="s">
        <v>508</v>
      </c>
      <c r="D6" s="154"/>
      <c r="E6" s="154"/>
      <c r="F6" s="154"/>
      <c r="G6" s="154" t="s">
        <v>536</v>
      </c>
      <c r="H6" s="154"/>
      <c r="I6" s="154"/>
      <c r="J6" s="154"/>
      <c r="K6" s="154" t="s">
        <v>539</v>
      </c>
      <c r="L6" s="154"/>
      <c r="M6" s="154"/>
      <c r="N6" s="154"/>
    </row>
    <row r="7" spans="1:14" ht="60">
      <c r="A7" s="1" t="s">
        <v>17</v>
      </c>
      <c r="B7" s="2" t="s">
        <v>18</v>
      </c>
      <c r="C7" s="58" t="s">
        <v>453</v>
      </c>
      <c r="D7" s="58" t="s">
        <v>454</v>
      </c>
      <c r="E7" s="58" t="s">
        <v>12</v>
      </c>
      <c r="F7" s="59" t="s">
        <v>3</v>
      </c>
      <c r="G7" s="58" t="s">
        <v>453</v>
      </c>
      <c r="H7" s="58" t="s">
        <v>454</v>
      </c>
      <c r="I7" s="58" t="s">
        <v>12</v>
      </c>
      <c r="J7" s="59" t="s">
        <v>3</v>
      </c>
      <c r="K7" s="58" t="s">
        <v>453</v>
      </c>
      <c r="L7" s="58" t="s">
        <v>454</v>
      </c>
      <c r="M7" s="58" t="s">
        <v>12</v>
      </c>
      <c r="N7" s="59" t="s">
        <v>3</v>
      </c>
    </row>
    <row r="8" spans="1:14">
      <c r="A8" s="23" t="s">
        <v>19</v>
      </c>
      <c r="B8" s="24" t="s">
        <v>20</v>
      </c>
      <c r="C8" s="69">
        <v>3822000</v>
      </c>
      <c r="D8" s="69">
        <v>0</v>
      </c>
      <c r="E8" s="69">
        <v>0</v>
      </c>
      <c r="F8" s="70">
        <f>SUM(C8:E8)</f>
        <v>3822000</v>
      </c>
      <c r="G8" s="87">
        <v>3822266</v>
      </c>
      <c r="H8" s="69">
        <v>0</v>
      </c>
      <c r="I8" s="69">
        <v>0</v>
      </c>
      <c r="J8" s="88">
        <f>SUM(G8:I8)</f>
        <v>3822266</v>
      </c>
      <c r="K8" s="87">
        <v>5589209</v>
      </c>
      <c r="L8" s="64">
        <v>0</v>
      </c>
      <c r="M8" s="64">
        <v>0</v>
      </c>
      <c r="N8" s="90">
        <f>SUM(K8:M8)</f>
        <v>5589209</v>
      </c>
    </row>
    <row r="9" spans="1:14">
      <c r="A9" s="23" t="s">
        <v>21</v>
      </c>
      <c r="B9" s="25" t="s">
        <v>22</v>
      </c>
      <c r="C9" s="69">
        <v>0</v>
      </c>
      <c r="D9" s="69">
        <v>0</v>
      </c>
      <c r="E9" s="69">
        <v>0</v>
      </c>
      <c r="F9" s="70">
        <f t="shared" ref="F9:F72" si="0">SUM(C9:E9)</f>
        <v>0</v>
      </c>
      <c r="G9" s="69">
        <v>0</v>
      </c>
      <c r="H9" s="69">
        <v>0</v>
      </c>
      <c r="I9" s="69">
        <v>0</v>
      </c>
      <c r="J9" s="70">
        <f t="shared" ref="J9:J45" si="1">SUM(G9:I9)</f>
        <v>0</v>
      </c>
      <c r="K9" s="69">
        <v>0</v>
      </c>
      <c r="L9" s="69">
        <v>0</v>
      </c>
      <c r="M9" s="69">
        <v>0</v>
      </c>
      <c r="N9" s="70">
        <f t="shared" ref="N9:N45" si="2">SUM(K9:M9)</f>
        <v>0</v>
      </c>
    </row>
    <row r="10" spans="1:14">
      <c r="A10" s="23" t="s">
        <v>23</v>
      </c>
      <c r="B10" s="25" t="s">
        <v>24</v>
      </c>
      <c r="C10" s="69">
        <v>0</v>
      </c>
      <c r="D10" s="69">
        <v>0</v>
      </c>
      <c r="E10" s="69">
        <v>0</v>
      </c>
      <c r="F10" s="70">
        <f t="shared" si="0"/>
        <v>0</v>
      </c>
      <c r="G10" s="69">
        <v>0</v>
      </c>
      <c r="H10" s="69">
        <v>0</v>
      </c>
      <c r="I10" s="69">
        <v>0</v>
      </c>
      <c r="J10" s="70">
        <f t="shared" si="1"/>
        <v>0</v>
      </c>
      <c r="K10" s="87">
        <v>300000</v>
      </c>
      <c r="L10" s="69">
        <v>0</v>
      </c>
      <c r="M10" s="69">
        <v>0</v>
      </c>
      <c r="N10" s="70">
        <f t="shared" si="2"/>
        <v>300000</v>
      </c>
    </row>
    <row r="11" spans="1:14">
      <c r="A11" s="26" t="s">
        <v>25</v>
      </c>
      <c r="B11" s="25" t="s">
        <v>26</v>
      </c>
      <c r="C11" s="69">
        <v>0</v>
      </c>
      <c r="D11" s="69">
        <v>0</v>
      </c>
      <c r="E11" s="69">
        <v>0</v>
      </c>
      <c r="F11" s="70">
        <f t="shared" si="0"/>
        <v>0</v>
      </c>
      <c r="G11" s="69">
        <v>0</v>
      </c>
      <c r="H11" s="69">
        <v>0</v>
      </c>
      <c r="I11" s="69">
        <v>0</v>
      </c>
      <c r="J11" s="70">
        <f t="shared" si="1"/>
        <v>0</v>
      </c>
      <c r="K11" s="69">
        <v>0</v>
      </c>
      <c r="L11" s="69">
        <v>0</v>
      </c>
      <c r="M11" s="69">
        <v>0</v>
      </c>
      <c r="N11" s="70">
        <f t="shared" si="2"/>
        <v>0</v>
      </c>
    </row>
    <row r="12" spans="1:14">
      <c r="A12" s="26" t="s">
        <v>27</v>
      </c>
      <c r="B12" s="25" t="s">
        <v>28</v>
      </c>
      <c r="C12" s="69">
        <v>0</v>
      </c>
      <c r="D12" s="69">
        <v>0</v>
      </c>
      <c r="E12" s="69">
        <v>0</v>
      </c>
      <c r="F12" s="70">
        <f t="shared" si="0"/>
        <v>0</v>
      </c>
      <c r="G12" s="69">
        <v>0</v>
      </c>
      <c r="H12" s="69">
        <v>0</v>
      </c>
      <c r="I12" s="69">
        <v>0</v>
      </c>
      <c r="J12" s="70">
        <f t="shared" si="1"/>
        <v>0</v>
      </c>
      <c r="K12" s="69">
        <v>0</v>
      </c>
      <c r="L12" s="69">
        <v>0</v>
      </c>
      <c r="M12" s="69">
        <v>0</v>
      </c>
      <c r="N12" s="70">
        <f t="shared" si="2"/>
        <v>0</v>
      </c>
    </row>
    <row r="13" spans="1:14">
      <c r="A13" s="26" t="s">
        <v>29</v>
      </c>
      <c r="B13" s="25" t="s">
        <v>30</v>
      </c>
      <c r="C13" s="69">
        <v>361000</v>
      </c>
      <c r="D13" s="69">
        <v>0</v>
      </c>
      <c r="E13" s="69">
        <v>0</v>
      </c>
      <c r="F13" s="70">
        <f t="shared" si="0"/>
        <v>361000</v>
      </c>
      <c r="G13" s="69">
        <v>361000</v>
      </c>
      <c r="H13" s="69">
        <v>0</v>
      </c>
      <c r="I13" s="69">
        <v>0</v>
      </c>
      <c r="J13" s="70">
        <f t="shared" si="1"/>
        <v>361000</v>
      </c>
      <c r="K13" s="69">
        <v>361000</v>
      </c>
      <c r="L13" s="69">
        <v>0</v>
      </c>
      <c r="M13" s="69">
        <v>0</v>
      </c>
      <c r="N13" s="70">
        <f t="shared" si="2"/>
        <v>361000</v>
      </c>
    </row>
    <row r="14" spans="1:14">
      <c r="A14" s="26" t="s">
        <v>31</v>
      </c>
      <c r="B14" s="25" t="s">
        <v>32</v>
      </c>
      <c r="C14" s="69">
        <v>175000</v>
      </c>
      <c r="D14" s="69">
        <v>0</v>
      </c>
      <c r="E14" s="69">
        <v>0</v>
      </c>
      <c r="F14" s="70">
        <f t="shared" si="0"/>
        <v>175000</v>
      </c>
      <c r="G14" s="69">
        <v>175000</v>
      </c>
      <c r="H14" s="69">
        <v>0</v>
      </c>
      <c r="I14" s="69">
        <v>0</v>
      </c>
      <c r="J14" s="70">
        <f t="shared" si="1"/>
        <v>175000</v>
      </c>
      <c r="K14" s="87">
        <v>200000</v>
      </c>
      <c r="L14" s="69">
        <v>0</v>
      </c>
      <c r="M14" s="69">
        <v>0</v>
      </c>
      <c r="N14" s="70">
        <f t="shared" si="2"/>
        <v>200000</v>
      </c>
    </row>
    <row r="15" spans="1:14">
      <c r="A15" s="26" t="s">
        <v>33</v>
      </c>
      <c r="B15" s="25" t="s">
        <v>34</v>
      </c>
      <c r="C15" s="69">
        <v>0</v>
      </c>
      <c r="D15" s="69">
        <v>0</v>
      </c>
      <c r="E15" s="69">
        <v>0</v>
      </c>
      <c r="F15" s="70">
        <f t="shared" si="0"/>
        <v>0</v>
      </c>
      <c r="G15" s="69">
        <v>0</v>
      </c>
      <c r="H15" s="69">
        <v>0</v>
      </c>
      <c r="I15" s="69">
        <v>0</v>
      </c>
      <c r="J15" s="70">
        <f t="shared" si="1"/>
        <v>0</v>
      </c>
      <c r="K15" s="69">
        <v>0</v>
      </c>
      <c r="L15" s="69">
        <v>0</v>
      </c>
      <c r="M15" s="69">
        <v>0</v>
      </c>
      <c r="N15" s="70">
        <f t="shared" si="2"/>
        <v>0</v>
      </c>
    </row>
    <row r="16" spans="1:14">
      <c r="A16" s="4" t="s">
        <v>35</v>
      </c>
      <c r="B16" s="25" t="s">
        <v>36</v>
      </c>
      <c r="C16" s="69">
        <v>0</v>
      </c>
      <c r="D16" s="69">
        <v>0</v>
      </c>
      <c r="E16" s="69">
        <v>0</v>
      </c>
      <c r="F16" s="70">
        <f t="shared" si="0"/>
        <v>0</v>
      </c>
      <c r="G16" s="69">
        <v>0</v>
      </c>
      <c r="H16" s="69">
        <v>0</v>
      </c>
      <c r="I16" s="69">
        <v>0</v>
      </c>
      <c r="J16" s="70">
        <f t="shared" si="1"/>
        <v>0</v>
      </c>
      <c r="K16" s="87">
        <v>40000</v>
      </c>
      <c r="L16" s="69">
        <v>0</v>
      </c>
      <c r="M16" s="69">
        <v>0</v>
      </c>
      <c r="N16" s="70">
        <f t="shared" si="2"/>
        <v>40000</v>
      </c>
    </row>
    <row r="17" spans="1:14">
      <c r="A17" s="4" t="s">
        <v>37</v>
      </c>
      <c r="B17" s="25" t="s">
        <v>38</v>
      </c>
      <c r="C17" s="69">
        <v>0</v>
      </c>
      <c r="D17" s="69">
        <v>0</v>
      </c>
      <c r="E17" s="69">
        <v>0</v>
      </c>
      <c r="F17" s="70">
        <f t="shared" si="0"/>
        <v>0</v>
      </c>
      <c r="G17" s="69">
        <v>0</v>
      </c>
      <c r="H17" s="69">
        <v>0</v>
      </c>
      <c r="I17" s="69">
        <v>0</v>
      </c>
      <c r="J17" s="70">
        <f t="shared" si="1"/>
        <v>0</v>
      </c>
      <c r="K17" s="69">
        <v>0</v>
      </c>
      <c r="L17" s="69">
        <v>0</v>
      </c>
      <c r="M17" s="69">
        <v>0</v>
      </c>
      <c r="N17" s="70">
        <f t="shared" si="2"/>
        <v>0</v>
      </c>
    </row>
    <row r="18" spans="1:14">
      <c r="A18" s="4" t="s">
        <v>39</v>
      </c>
      <c r="B18" s="25" t="s">
        <v>40</v>
      </c>
      <c r="C18" s="69">
        <v>0</v>
      </c>
      <c r="D18" s="69">
        <v>0</v>
      </c>
      <c r="E18" s="69">
        <v>0</v>
      </c>
      <c r="F18" s="70">
        <f t="shared" si="0"/>
        <v>0</v>
      </c>
      <c r="G18" s="69">
        <v>0</v>
      </c>
      <c r="H18" s="69">
        <v>0</v>
      </c>
      <c r="I18" s="69">
        <v>0</v>
      </c>
      <c r="J18" s="70">
        <f t="shared" si="1"/>
        <v>0</v>
      </c>
      <c r="K18" s="69">
        <v>0</v>
      </c>
      <c r="L18" s="69">
        <v>0</v>
      </c>
      <c r="M18" s="69">
        <v>0</v>
      </c>
      <c r="N18" s="70">
        <f t="shared" si="2"/>
        <v>0</v>
      </c>
    </row>
    <row r="19" spans="1:14">
      <c r="A19" s="4" t="s">
        <v>41</v>
      </c>
      <c r="B19" s="25" t="s">
        <v>42</v>
      </c>
      <c r="C19" s="69">
        <v>0</v>
      </c>
      <c r="D19" s="69">
        <v>0</v>
      </c>
      <c r="E19" s="69">
        <v>0</v>
      </c>
      <c r="F19" s="70">
        <f t="shared" si="0"/>
        <v>0</v>
      </c>
      <c r="G19" s="69">
        <v>0</v>
      </c>
      <c r="H19" s="69">
        <v>0</v>
      </c>
      <c r="I19" s="69">
        <v>0</v>
      </c>
      <c r="J19" s="70">
        <f t="shared" si="1"/>
        <v>0</v>
      </c>
      <c r="K19" s="69">
        <v>0</v>
      </c>
      <c r="L19" s="69">
        <v>0</v>
      </c>
      <c r="M19" s="69">
        <v>0</v>
      </c>
      <c r="N19" s="70">
        <f t="shared" si="2"/>
        <v>0</v>
      </c>
    </row>
    <row r="20" spans="1:14">
      <c r="A20" s="4" t="s">
        <v>358</v>
      </c>
      <c r="B20" s="25" t="s">
        <v>43</v>
      </c>
      <c r="C20" s="69">
        <v>0</v>
      </c>
      <c r="D20" s="69">
        <v>0</v>
      </c>
      <c r="E20" s="69">
        <v>0</v>
      </c>
      <c r="F20" s="70">
        <f t="shared" si="0"/>
        <v>0</v>
      </c>
      <c r="G20" s="69">
        <v>0</v>
      </c>
      <c r="H20" s="69">
        <v>0</v>
      </c>
      <c r="I20" s="69">
        <v>0</v>
      </c>
      <c r="J20" s="70">
        <f t="shared" si="1"/>
        <v>0</v>
      </c>
      <c r="K20" s="87">
        <v>26024</v>
      </c>
      <c r="L20" s="69">
        <v>0</v>
      </c>
      <c r="M20" s="69">
        <v>0</v>
      </c>
      <c r="N20" s="70">
        <f t="shared" si="2"/>
        <v>26024</v>
      </c>
    </row>
    <row r="21" spans="1:14" s="52" customFormat="1">
      <c r="A21" s="27" t="s">
        <v>302</v>
      </c>
      <c r="B21" s="28" t="s">
        <v>44</v>
      </c>
      <c r="C21" s="71">
        <f>SUM(C8:C20)</f>
        <v>4358000</v>
      </c>
      <c r="D21" s="71">
        <f>SUM(D8:D20)</f>
        <v>0</v>
      </c>
      <c r="E21" s="71">
        <f>SUM(E8:E20)</f>
        <v>0</v>
      </c>
      <c r="F21" s="53">
        <f t="shared" si="0"/>
        <v>4358000</v>
      </c>
      <c r="G21" s="53">
        <f>SUM(G8:G20)</f>
        <v>4358266</v>
      </c>
      <c r="H21" s="53">
        <f>SUM(H8:H20)</f>
        <v>0</v>
      </c>
      <c r="I21" s="53">
        <f>SUM(I8:I20)</f>
        <v>0</v>
      </c>
      <c r="J21" s="53">
        <f t="shared" si="1"/>
        <v>4358266</v>
      </c>
      <c r="K21" s="53">
        <f>SUM(K8:K20)</f>
        <v>6516233</v>
      </c>
      <c r="L21" s="53">
        <f>SUM(L8:L20)</f>
        <v>0</v>
      </c>
      <c r="M21" s="53">
        <f>SUM(M8:M20)</f>
        <v>0</v>
      </c>
      <c r="N21" s="53">
        <f t="shared" si="2"/>
        <v>6516233</v>
      </c>
    </row>
    <row r="22" spans="1:14">
      <c r="A22" s="4" t="s">
        <v>45</v>
      </c>
      <c r="B22" s="25" t="s">
        <v>46</v>
      </c>
      <c r="C22" s="69">
        <v>4140600</v>
      </c>
      <c r="D22" s="69">
        <v>0</v>
      </c>
      <c r="E22" s="69">
        <v>0</v>
      </c>
      <c r="F22" s="70">
        <f t="shared" si="0"/>
        <v>4140600</v>
      </c>
      <c r="G22" s="69">
        <v>4140600</v>
      </c>
      <c r="H22" s="69">
        <v>0</v>
      </c>
      <c r="I22" s="69">
        <v>0</v>
      </c>
      <c r="J22" s="70">
        <f t="shared" si="1"/>
        <v>4140600</v>
      </c>
      <c r="K22" s="69">
        <v>4140600</v>
      </c>
      <c r="L22" s="69">
        <v>0</v>
      </c>
      <c r="M22" s="69">
        <v>0</v>
      </c>
      <c r="N22" s="70">
        <f t="shared" si="2"/>
        <v>4140600</v>
      </c>
    </row>
    <row r="23" spans="1:14">
      <c r="A23" s="4" t="s">
        <v>47</v>
      </c>
      <c r="B23" s="25" t="s">
        <v>48</v>
      </c>
      <c r="C23" s="69">
        <v>0</v>
      </c>
      <c r="D23" s="69">
        <v>0</v>
      </c>
      <c r="E23" s="69">
        <v>0</v>
      </c>
      <c r="F23" s="70">
        <f t="shared" si="0"/>
        <v>0</v>
      </c>
      <c r="G23" s="69">
        <v>0</v>
      </c>
      <c r="H23" s="69">
        <v>0</v>
      </c>
      <c r="I23" s="69">
        <v>0</v>
      </c>
      <c r="J23" s="70">
        <f t="shared" si="1"/>
        <v>0</v>
      </c>
      <c r="K23" s="87">
        <v>3116400</v>
      </c>
      <c r="L23" s="69">
        <v>0</v>
      </c>
      <c r="M23" s="69">
        <v>0</v>
      </c>
      <c r="N23" s="70">
        <f t="shared" si="2"/>
        <v>3116400</v>
      </c>
    </row>
    <row r="24" spans="1:14">
      <c r="A24" s="5" t="s">
        <v>49</v>
      </c>
      <c r="B24" s="25" t="s">
        <v>50</v>
      </c>
      <c r="C24" s="69">
        <v>2550000</v>
      </c>
      <c r="D24" s="69">
        <v>0</v>
      </c>
      <c r="E24" s="69">
        <v>0</v>
      </c>
      <c r="F24" s="70">
        <f t="shared" si="0"/>
        <v>2550000</v>
      </c>
      <c r="G24" s="69">
        <v>2550000</v>
      </c>
      <c r="H24" s="69">
        <v>0</v>
      </c>
      <c r="I24" s="69">
        <v>0</v>
      </c>
      <c r="J24" s="70">
        <f t="shared" si="1"/>
        <v>2550000</v>
      </c>
      <c r="K24" s="87">
        <v>1510000</v>
      </c>
      <c r="L24" s="69">
        <v>0</v>
      </c>
      <c r="M24" s="69">
        <v>0</v>
      </c>
      <c r="N24" s="70">
        <f t="shared" si="2"/>
        <v>1510000</v>
      </c>
    </row>
    <row r="25" spans="1:14" s="52" customFormat="1">
      <c r="A25" s="6" t="s">
        <v>303</v>
      </c>
      <c r="B25" s="28" t="s">
        <v>51</v>
      </c>
      <c r="C25" s="71">
        <f>SUM(C22:C24)</f>
        <v>6690600</v>
      </c>
      <c r="D25" s="71">
        <f>SUM(D22:D24)</f>
        <v>0</v>
      </c>
      <c r="E25" s="71">
        <f>SUM(E22:E24)</f>
        <v>0</v>
      </c>
      <c r="F25" s="53">
        <f t="shared" si="0"/>
        <v>6690600</v>
      </c>
      <c r="G25" s="53">
        <f>SUM(G22:G24)</f>
        <v>6690600</v>
      </c>
      <c r="H25" s="53">
        <f>SUM(H22:H24)</f>
        <v>0</v>
      </c>
      <c r="I25" s="53">
        <f>SUM(I22:I24)</f>
        <v>0</v>
      </c>
      <c r="J25" s="53">
        <f t="shared" si="1"/>
        <v>6690600</v>
      </c>
      <c r="K25" s="53">
        <f>SUM(K22:K24)</f>
        <v>8767000</v>
      </c>
      <c r="L25" s="53">
        <f>SUM(L22:L24)</f>
        <v>0</v>
      </c>
      <c r="M25" s="53">
        <f>SUM(M22:M24)</f>
        <v>0</v>
      </c>
      <c r="N25" s="53">
        <f t="shared" si="2"/>
        <v>8767000</v>
      </c>
    </row>
    <row r="26" spans="1:14" s="52" customFormat="1" ht="15.75">
      <c r="A26" s="39" t="s">
        <v>387</v>
      </c>
      <c r="B26" s="40" t="s">
        <v>52</v>
      </c>
      <c r="C26" s="72">
        <f>C21+C25</f>
        <v>11048600</v>
      </c>
      <c r="D26" s="72">
        <f>D21+D25</f>
        <v>0</v>
      </c>
      <c r="E26" s="72">
        <f>E21+E25</f>
        <v>0</v>
      </c>
      <c r="F26" s="73">
        <f t="shared" si="0"/>
        <v>11048600</v>
      </c>
      <c r="G26" s="72">
        <f>G21+G25</f>
        <v>11048866</v>
      </c>
      <c r="H26" s="72">
        <f>H21+H25</f>
        <v>0</v>
      </c>
      <c r="I26" s="72">
        <f>I21+I25</f>
        <v>0</v>
      </c>
      <c r="J26" s="72">
        <f t="shared" si="1"/>
        <v>11048866</v>
      </c>
      <c r="K26" s="72">
        <f>K21+K25</f>
        <v>15283233</v>
      </c>
      <c r="L26" s="72">
        <f>L21+L25</f>
        <v>0</v>
      </c>
      <c r="M26" s="72">
        <f>M21+M25</f>
        <v>0</v>
      </c>
      <c r="N26" s="72">
        <f t="shared" si="2"/>
        <v>15283233</v>
      </c>
    </row>
    <row r="27" spans="1:14" s="52" customFormat="1" ht="15.75">
      <c r="A27" s="32" t="s">
        <v>359</v>
      </c>
      <c r="B27" s="40" t="s">
        <v>53</v>
      </c>
      <c r="C27" s="72">
        <v>2028702</v>
      </c>
      <c r="D27" s="72">
        <v>0</v>
      </c>
      <c r="E27" s="72">
        <v>0</v>
      </c>
      <c r="F27" s="73">
        <f t="shared" si="0"/>
        <v>2028702</v>
      </c>
      <c r="G27" s="72">
        <v>2028702</v>
      </c>
      <c r="H27" s="72">
        <v>0</v>
      </c>
      <c r="I27" s="72">
        <v>0</v>
      </c>
      <c r="J27" s="72">
        <f t="shared" si="1"/>
        <v>2028702</v>
      </c>
      <c r="K27" s="91">
        <v>2392357</v>
      </c>
      <c r="L27" s="72">
        <v>0</v>
      </c>
      <c r="M27" s="72">
        <v>0</v>
      </c>
      <c r="N27" s="72">
        <f t="shared" si="2"/>
        <v>2392357</v>
      </c>
    </row>
    <row r="28" spans="1:14">
      <c r="A28" s="4" t="s">
        <v>54</v>
      </c>
      <c r="B28" s="25" t="s">
        <v>55</v>
      </c>
      <c r="C28" s="69">
        <v>0</v>
      </c>
      <c r="D28" s="69">
        <v>0</v>
      </c>
      <c r="E28" s="69">
        <v>0</v>
      </c>
      <c r="F28" s="70">
        <f t="shared" si="0"/>
        <v>0</v>
      </c>
      <c r="G28" s="69">
        <v>0</v>
      </c>
      <c r="H28" s="69">
        <v>0</v>
      </c>
      <c r="I28" s="69">
        <v>0</v>
      </c>
      <c r="J28" s="70">
        <f t="shared" si="1"/>
        <v>0</v>
      </c>
      <c r="K28" s="69">
        <v>0</v>
      </c>
      <c r="L28" s="69">
        <v>0</v>
      </c>
      <c r="M28" s="69">
        <v>0</v>
      </c>
      <c r="N28" s="70">
        <f t="shared" si="2"/>
        <v>0</v>
      </c>
    </row>
    <row r="29" spans="1:14">
      <c r="A29" s="4" t="s">
        <v>56</v>
      </c>
      <c r="B29" s="25" t="s">
        <v>57</v>
      </c>
      <c r="C29" s="69">
        <v>1235000</v>
      </c>
      <c r="D29" s="69">
        <v>0</v>
      </c>
      <c r="E29" s="69">
        <v>0</v>
      </c>
      <c r="F29" s="70">
        <f t="shared" si="0"/>
        <v>1235000</v>
      </c>
      <c r="G29" s="69">
        <v>1235000</v>
      </c>
      <c r="H29" s="69">
        <v>0</v>
      </c>
      <c r="I29" s="69">
        <v>0</v>
      </c>
      <c r="J29" s="70">
        <f t="shared" si="1"/>
        <v>1235000</v>
      </c>
      <c r="K29" s="69">
        <v>1235000</v>
      </c>
      <c r="L29" s="69">
        <v>0</v>
      </c>
      <c r="M29" s="69">
        <v>0</v>
      </c>
      <c r="N29" s="70">
        <f t="shared" si="2"/>
        <v>1235000</v>
      </c>
    </row>
    <row r="30" spans="1:14">
      <c r="A30" s="4" t="s">
        <v>58</v>
      </c>
      <c r="B30" s="25" t="s">
        <v>59</v>
      </c>
      <c r="C30" s="69">
        <v>0</v>
      </c>
      <c r="D30" s="69">
        <v>0</v>
      </c>
      <c r="E30" s="69">
        <v>0</v>
      </c>
      <c r="F30" s="70">
        <f t="shared" si="0"/>
        <v>0</v>
      </c>
      <c r="G30" s="69">
        <v>0</v>
      </c>
      <c r="H30" s="69">
        <v>0</v>
      </c>
      <c r="I30" s="69">
        <v>0</v>
      </c>
      <c r="J30" s="70">
        <f t="shared" si="1"/>
        <v>0</v>
      </c>
      <c r="K30" s="69">
        <v>0</v>
      </c>
      <c r="L30" s="69">
        <v>0</v>
      </c>
      <c r="M30" s="69">
        <v>0</v>
      </c>
      <c r="N30" s="70">
        <f t="shared" si="2"/>
        <v>0</v>
      </c>
    </row>
    <row r="31" spans="1:14" s="52" customFormat="1">
      <c r="A31" s="6" t="s">
        <v>304</v>
      </c>
      <c r="B31" s="28" t="s">
        <v>60</v>
      </c>
      <c r="C31" s="71">
        <f>SUM(C28:C30)</f>
        <v>1235000</v>
      </c>
      <c r="D31" s="71">
        <f>SUM(D28:D30)</f>
        <v>0</v>
      </c>
      <c r="E31" s="71">
        <f>SUM(E28:E30)</f>
        <v>0</v>
      </c>
      <c r="F31" s="53">
        <f t="shared" si="0"/>
        <v>1235000</v>
      </c>
      <c r="G31" s="53">
        <f>SUM(G28:G30)</f>
        <v>1235000</v>
      </c>
      <c r="H31" s="53">
        <f>SUM(H28:H30)</f>
        <v>0</v>
      </c>
      <c r="I31" s="53">
        <f>SUM(I28:I30)</f>
        <v>0</v>
      </c>
      <c r="J31" s="53">
        <f t="shared" si="1"/>
        <v>1235000</v>
      </c>
      <c r="K31" s="53">
        <f>SUM(K28:K30)</f>
        <v>1235000</v>
      </c>
      <c r="L31" s="53">
        <f>SUM(L28:L30)</f>
        <v>0</v>
      </c>
      <c r="M31" s="53">
        <f>SUM(M28:M30)</f>
        <v>0</v>
      </c>
      <c r="N31" s="53">
        <f t="shared" si="2"/>
        <v>1235000</v>
      </c>
    </row>
    <row r="32" spans="1:14">
      <c r="A32" s="4" t="s">
        <v>61</v>
      </c>
      <c r="B32" s="25" t="s">
        <v>62</v>
      </c>
      <c r="C32" s="69">
        <v>50000</v>
      </c>
      <c r="D32" s="69">
        <v>0</v>
      </c>
      <c r="E32" s="69">
        <v>0</v>
      </c>
      <c r="F32" s="70">
        <f t="shared" si="0"/>
        <v>50000</v>
      </c>
      <c r="G32" s="69">
        <v>50000</v>
      </c>
      <c r="H32" s="69">
        <v>0</v>
      </c>
      <c r="I32" s="69">
        <v>0</v>
      </c>
      <c r="J32" s="70">
        <f t="shared" si="1"/>
        <v>50000</v>
      </c>
      <c r="K32" s="87">
        <v>150000</v>
      </c>
      <c r="L32" s="69">
        <v>0</v>
      </c>
      <c r="M32" s="69">
        <v>0</v>
      </c>
      <c r="N32" s="70">
        <f t="shared" si="2"/>
        <v>150000</v>
      </c>
    </row>
    <row r="33" spans="1:14">
      <c r="A33" s="4" t="s">
        <v>63</v>
      </c>
      <c r="B33" s="25" t="s">
        <v>64</v>
      </c>
      <c r="C33" s="69">
        <v>1490000</v>
      </c>
      <c r="D33" s="69">
        <v>0</v>
      </c>
      <c r="E33" s="69">
        <v>0</v>
      </c>
      <c r="F33" s="70">
        <f t="shared" si="0"/>
        <v>1490000</v>
      </c>
      <c r="G33" s="69">
        <v>1490000</v>
      </c>
      <c r="H33" s="69">
        <v>0</v>
      </c>
      <c r="I33" s="69">
        <v>0</v>
      </c>
      <c r="J33" s="70">
        <f t="shared" si="1"/>
        <v>1490000</v>
      </c>
      <c r="K33" s="87">
        <v>1390000</v>
      </c>
      <c r="L33" s="69">
        <v>0</v>
      </c>
      <c r="M33" s="69">
        <v>0</v>
      </c>
      <c r="N33" s="70">
        <f t="shared" si="2"/>
        <v>1390000</v>
      </c>
    </row>
    <row r="34" spans="1:14" s="52" customFormat="1" ht="15" customHeight="1">
      <c r="A34" s="6" t="s">
        <v>388</v>
      </c>
      <c r="B34" s="28" t="s">
        <v>65</v>
      </c>
      <c r="C34" s="71">
        <f>SUM(C32:C33)</f>
        <v>1540000</v>
      </c>
      <c r="D34" s="71">
        <f>SUM(D32:D33)</f>
        <v>0</v>
      </c>
      <c r="E34" s="71">
        <f>SUM(E32:E33)</f>
        <v>0</v>
      </c>
      <c r="F34" s="53">
        <f t="shared" si="0"/>
        <v>1540000</v>
      </c>
      <c r="G34" s="53">
        <f>SUM(G32:G33)</f>
        <v>1540000</v>
      </c>
      <c r="H34" s="53">
        <f>SUM(H32:H33)</f>
        <v>0</v>
      </c>
      <c r="I34" s="53">
        <f>SUM(I32:I33)</f>
        <v>0</v>
      </c>
      <c r="J34" s="53">
        <f t="shared" si="1"/>
        <v>1540000</v>
      </c>
      <c r="K34" s="53">
        <f>SUM(K32:K33)</f>
        <v>1540000</v>
      </c>
      <c r="L34" s="53">
        <f>SUM(L32:L33)</f>
        <v>0</v>
      </c>
      <c r="M34" s="53">
        <f>SUM(M32:M33)</f>
        <v>0</v>
      </c>
      <c r="N34" s="53">
        <f t="shared" si="2"/>
        <v>1540000</v>
      </c>
    </row>
    <row r="35" spans="1:14">
      <c r="A35" s="4" t="s">
        <v>66</v>
      </c>
      <c r="B35" s="25" t="s">
        <v>67</v>
      </c>
      <c r="C35" s="69">
        <v>3611000</v>
      </c>
      <c r="D35" s="69">
        <v>0</v>
      </c>
      <c r="E35" s="69">
        <v>0</v>
      </c>
      <c r="F35" s="70">
        <f t="shared" si="0"/>
        <v>3611000</v>
      </c>
      <c r="G35" s="69">
        <v>3611000</v>
      </c>
      <c r="H35" s="69">
        <v>0</v>
      </c>
      <c r="I35" s="69">
        <v>0</v>
      </c>
      <c r="J35" s="70">
        <f t="shared" si="1"/>
        <v>3611000</v>
      </c>
      <c r="K35" s="87">
        <v>2611000</v>
      </c>
      <c r="L35" s="69">
        <v>0</v>
      </c>
      <c r="M35" s="69">
        <v>0</v>
      </c>
      <c r="N35" s="70">
        <f t="shared" si="2"/>
        <v>2611000</v>
      </c>
    </row>
    <row r="36" spans="1:14">
      <c r="A36" s="4" t="s">
        <v>68</v>
      </c>
      <c r="B36" s="25" t="s">
        <v>69</v>
      </c>
      <c r="C36" s="69">
        <v>3300000</v>
      </c>
      <c r="D36" s="69">
        <v>0</v>
      </c>
      <c r="E36" s="69">
        <v>0</v>
      </c>
      <c r="F36" s="70">
        <f t="shared" si="0"/>
        <v>3300000</v>
      </c>
      <c r="G36" s="69">
        <v>3300000</v>
      </c>
      <c r="H36" s="69">
        <v>0</v>
      </c>
      <c r="I36" s="69">
        <v>0</v>
      </c>
      <c r="J36" s="70">
        <f t="shared" si="1"/>
        <v>3300000</v>
      </c>
      <c r="K36" s="69">
        <v>3300000</v>
      </c>
      <c r="L36" s="69">
        <v>0</v>
      </c>
      <c r="M36" s="69">
        <v>0</v>
      </c>
      <c r="N36" s="70">
        <f t="shared" si="2"/>
        <v>3300000</v>
      </c>
    </row>
    <row r="37" spans="1:14">
      <c r="A37" s="4" t="s">
        <v>360</v>
      </c>
      <c r="B37" s="25" t="s">
        <v>70</v>
      </c>
      <c r="C37" s="69">
        <v>0</v>
      </c>
      <c r="D37" s="69">
        <v>0</v>
      </c>
      <c r="E37" s="69">
        <v>0</v>
      </c>
      <c r="F37" s="70">
        <f t="shared" si="0"/>
        <v>0</v>
      </c>
      <c r="G37" s="69">
        <v>0</v>
      </c>
      <c r="H37" s="69">
        <v>0</v>
      </c>
      <c r="I37" s="69">
        <v>0</v>
      </c>
      <c r="J37" s="70">
        <f t="shared" si="1"/>
        <v>0</v>
      </c>
      <c r="K37" s="69">
        <v>0</v>
      </c>
      <c r="L37" s="69">
        <v>0</v>
      </c>
      <c r="M37" s="69">
        <v>0</v>
      </c>
      <c r="N37" s="70">
        <f t="shared" si="2"/>
        <v>0</v>
      </c>
    </row>
    <row r="38" spans="1:14">
      <c r="A38" s="4" t="s">
        <v>71</v>
      </c>
      <c r="B38" s="25" t="s">
        <v>72</v>
      </c>
      <c r="C38" s="69">
        <v>920000</v>
      </c>
      <c r="D38" s="69">
        <v>0</v>
      </c>
      <c r="E38" s="69">
        <v>0</v>
      </c>
      <c r="F38" s="70">
        <f t="shared" si="0"/>
        <v>920000</v>
      </c>
      <c r="G38" s="69">
        <v>920000</v>
      </c>
      <c r="H38" s="69">
        <v>0</v>
      </c>
      <c r="I38" s="69">
        <v>0</v>
      </c>
      <c r="J38" s="70">
        <f t="shared" si="1"/>
        <v>920000</v>
      </c>
      <c r="K38" s="69">
        <v>920000</v>
      </c>
      <c r="L38" s="69">
        <v>0</v>
      </c>
      <c r="M38" s="69">
        <v>0</v>
      </c>
      <c r="N38" s="70">
        <f t="shared" si="2"/>
        <v>920000</v>
      </c>
    </row>
    <row r="39" spans="1:14">
      <c r="A39" s="9" t="s">
        <v>361</v>
      </c>
      <c r="B39" s="25" t="s">
        <v>73</v>
      </c>
      <c r="C39" s="69">
        <v>570000</v>
      </c>
      <c r="D39" s="69">
        <v>0</v>
      </c>
      <c r="E39" s="69">
        <v>0</v>
      </c>
      <c r="F39" s="70">
        <f t="shared" si="0"/>
        <v>570000</v>
      </c>
      <c r="G39" s="69">
        <v>570000</v>
      </c>
      <c r="H39" s="69">
        <v>0</v>
      </c>
      <c r="I39" s="69">
        <v>0</v>
      </c>
      <c r="J39" s="70">
        <f t="shared" si="1"/>
        <v>570000</v>
      </c>
      <c r="K39" s="87">
        <v>1570000</v>
      </c>
      <c r="L39" s="69">
        <v>0</v>
      </c>
      <c r="M39" s="69">
        <v>0</v>
      </c>
      <c r="N39" s="70">
        <f t="shared" si="2"/>
        <v>1570000</v>
      </c>
    </row>
    <row r="40" spans="1:14">
      <c r="A40" s="5" t="s">
        <v>74</v>
      </c>
      <c r="B40" s="25" t="s">
        <v>75</v>
      </c>
      <c r="C40" s="69">
        <v>310000</v>
      </c>
      <c r="D40" s="69">
        <v>0</v>
      </c>
      <c r="E40" s="69">
        <v>0</v>
      </c>
      <c r="F40" s="70">
        <f t="shared" si="0"/>
        <v>310000</v>
      </c>
      <c r="G40" s="69">
        <v>310000</v>
      </c>
      <c r="H40" s="69">
        <v>0</v>
      </c>
      <c r="I40" s="69">
        <v>0</v>
      </c>
      <c r="J40" s="70">
        <f t="shared" si="1"/>
        <v>310000</v>
      </c>
      <c r="K40" s="69">
        <v>310000</v>
      </c>
      <c r="L40" s="69">
        <v>0</v>
      </c>
      <c r="M40" s="69">
        <v>0</v>
      </c>
      <c r="N40" s="70">
        <f t="shared" si="2"/>
        <v>310000</v>
      </c>
    </row>
    <row r="41" spans="1:14">
      <c r="A41" s="4" t="s">
        <v>362</v>
      </c>
      <c r="B41" s="25" t="s">
        <v>76</v>
      </c>
      <c r="C41" s="69">
        <v>5062700</v>
      </c>
      <c r="D41" s="69">
        <v>0</v>
      </c>
      <c r="E41" s="69">
        <v>0</v>
      </c>
      <c r="F41" s="70">
        <f t="shared" si="0"/>
        <v>5062700</v>
      </c>
      <c r="G41" s="69">
        <v>5062700</v>
      </c>
      <c r="H41" s="69">
        <v>0</v>
      </c>
      <c r="I41" s="69">
        <v>0</v>
      </c>
      <c r="J41" s="70">
        <f t="shared" si="1"/>
        <v>5062700</v>
      </c>
      <c r="K41" s="69">
        <v>5062700</v>
      </c>
      <c r="L41" s="69">
        <v>0</v>
      </c>
      <c r="M41" s="69">
        <v>0</v>
      </c>
      <c r="N41" s="70">
        <f t="shared" si="2"/>
        <v>5062700</v>
      </c>
    </row>
    <row r="42" spans="1:14" s="52" customFormat="1">
      <c r="A42" s="6" t="s">
        <v>305</v>
      </c>
      <c r="B42" s="28" t="s">
        <v>77</v>
      </c>
      <c r="C42" s="71">
        <f>SUM(C35:C41)</f>
        <v>13773700</v>
      </c>
      <c r="D42" s="71">
        <f>SUM(D35:D41)</f>
        <v>0</v>
      </c>
      <c r="E42" s="71">
        <f>SUM(E35:E41)</f>
        <v>0</v>
      </c>
      <c r="F42" s="53">
        <f t="shared" si="0"/>
        <v>13773700</v>
      </c>
      <c r="G42" s="53">
        <f>SUM(G35:G41)</f>
        <v>13773700</v>
      </c>
      <c r="H42" s="53">
        <f>SUM(H35:H41)</f>
        <v>0</v>
      </c>
      <c r="I42" s="53">
        <f>SUM(I35:I41)</f>
        <v>0</v>
      </c>
      <c r="J42" s="53">
        <f t="shared" si="1"/>
        <v>13773700</v>
      </c>
      <c r="K42" s="53">
        <f>SUM(K35:K41)</f>
        <v>13773700</v>
      </c>
      <c r="L42" s="53">
        <f>SUM(L35:L41)</f>
        <v>0</v>
      </c>
      <c r="M42" s="53">
        <f>SUM(M35:M41)</f>
        <v>0</v>
      </c>
      <c r="N42" s="53">
        <f t="shared" si="2"/>
        <v>13773700</v>
      </c>
    </row>
    <row r="43" spans="1:14">
      <c r="A43" s="4" t="s">
        <v>78</v>
      </c>
      <c r="B43" s="25" t="s">
        <v>79</v>
      </c>
      <c r="C43" s="69">
        <v>0</v>
      </c>
      <c r="D43" s="69">
        <v>0</v>
      </c>
      <c r="E43" s="69">
        <v>0</v>
      </c>
      <c r="F43" s="70">
        <f t="shared" si="0"/>
        <v>0</v>
      </c>
      <c r="G43" s="69">
        <v>0</v>
      </c>
      <c r="H43" s="69">
        <v>0</v>
      </c>
      <c r="I43" s="69">
        <v>0</v>
      </c>
      <c r="J43" s="70">
        <f t="shared" si="1"/>
        <v>0</v>
      </c>
      <c r="K43" s="69">
        <v>0</v>
      </c>
      <c r="L43" s="69">
        <v>0</v>
      </c>
      <c r="M43" s="69">
        <v>0</v>
      </c>
      <c r="N43" s="70">
        <f t="shared" si="2"/>
        <v>0</v>
      </c>
    </row>
    <row r="44" spans="1:14">
      <c r="A44" s="4" t="s">
        <v>80</v>
      </c>
      <c r="B44" s="25" t="s">
        <v>81</v>
      </c>
      <c r="C44" s="69">
        <v>0</v>
      </c>
      <c r="D44" s="69">
        <v>0</v>
      </c>
      <c r="E44" s="69">
        <v>0</v>
      </c>
      <c r="F44" s="70">
        <f t="shared" si="0"/>
        <v>0</v>
      </c>
      <c r="G44" s="69">
        <v>0</v>
      </c>
      <c r="H44" s="69">
        <v>0</v>
      </c>
      <c r="I44" s="69">
        <v>0</v>
      </c>
      <c r="J44" s="70">
        <f t="shared" si="1"/>
        <v>0</v>
      </c>
      <c r="K44" s="69">
        <v>0</v>
      </c>
      <c r="L44" s="69">
        <v>0</v>
      </c>
      <c r="M44" s="69">
        <v>0</v>
      </c>
      <c r="N44" s="70">
        <f t="shared" si="2"/>
        <v>0</v>
      </c>
    </row>
    <row r="45" spans="1:14" s="52" customFormat="1">
      <c r="A45" s="6" t="s">
        <v>306</v>
      </c>
      <c r="B45" s="28" t="s">
        <v>82</v>
      </c>
      <c r="C45" s="71">
        <f>SUM(C43:C44)</f>
        <v>0</v>
      </c>
      <c r="D45" s="71">
        <f>SUM(D43:D44)</f>
        <v>0</v>
      </c>
      <c r="E45" s="71">
        <f>SUM(E43:E44)</f>
        <v>0</v>
      </c>
      <c r="F45" s="53">
        <f t="shared" si="0"/>
        <v>0</v>
      </c>
      <c r="G45" s="53">
        <f>SUM(G43:G44)</f>
        <v>0</v>
      </c>
      <c r="H45" s="53">
        <f>SUM(H43:H44)</f>
        <v>0</v>
      </c>
      <c r="I45" s="53">
        <f>SUM(I43:I44)</f>
        <v>0</v>
      </c>
      <c r="J45" s="53">
        <f t="shared" si="1"/>
        <v>0</v>
      </c>
      <c r="K45" s="53">
        <f>SUM(K43:K44)</f>
        <v>0</v>
      </c>
      <c r="L45" s="53">
        <f>SUM(L43:L44)</f>
        <v>0</v>
      </c>
      <c r="M45" s="53">
        <f>SUM(M43:M44)</f>
        <v>0</v>
      </c>
      <c r="N45" s="53">
        <f t="shared" si="2"/>
        <v>0</v>
      </c>
    </row>
    <row r="46" spans="1:14">
      <c r="A46" s="4" t="s">
        <v>83</v>
      </c>
      <c r="B46" s="25" t="s">
        <v>84</v>
      </c>
      <c r="C46" s="69">
        <v>3435400</v>
      </c>
      <c r="D46" s="69">
        <v>0</v>
      </c>
      <c r="E46" s="69">
        <v>3000</v>
      </c>
      <c r="F46" s="70">
        <f>SUM(C46:E46)</f>
        <v>3438400</v>
      </c>
      <c r="G46" s="69">
        <v>3435400</v>
      </c>
      <c r="H46" s="69">
        <v>0</v>
      </c>
      <c r="I46" s="69">
        <v>3000</v>
      </c>
      <c r="J46" s="70">
        <f>SUM(G46:I46)</f>
        <v>3438400</v>
      </c>
      <c r="K46" s="69">
        <v>3435400</v>
      </c>
      <c r="L46" s="69">
        <v>0</v>
      </c>
      <c r="M46" s="69">
        <v>3000</v>
      </c>
      <c r="N46" s="70">
        <f>SUM(K46:M46)</f>
        <v>3438400</v>
      </c>
    </row>
    <row r="47" spans="1:14">
      <c r="A47" s="4" t="s">
        <v>85</v>
      </c>
      <c r="B47" s="25" t="s">
        <v>86</v>
      </c>
      <c r="C47" s="69">
        <v>0</v>
      </c>
      <c r="D47" s="69">
        <v>0</v>
      </c>
      <c r="E47" s="69">
        <v>0</v>
      </c>
      <c r="F47" s="70">
        <f t="shared" si="0"/>
        <v>0</v>
      </c>
      <c r="G47" s="69">
        <v>0</v>
      </c>
      <c r="H47" s="69">
        <v>0</v>
      </c>
      <c r="I47" s="69">
        <v>0</v>
      </c>
      <c r="J47" s="70">
        <f t="shared" ref="J47:J72" si="3">SUM(G47:I47)</f>
        <v>0</v>
      </c>
      <c r="K47" s="69">
        <v>0</v>
      </c>
      <c r="L47" s="69">
        <v>0</v>
      </c>
      <c r="M47" s="69">
        <v>0</v>
      </c>
      <c r="N47" s="70">
        <f t="shared" ref="N47:N72" si="4">SUM(K47:M47)</f>
        <v>0</v>
      </c>
    </row>
    <row r="48" spans="1:14">
      <c r="A48" s="4" t="s">
        <v>363</v>
      </c>
      <c r="B48" s="25" t="s">
        <v>87</v>
      </c>
      <c r="C48" s="69"/>
      <c r="D48" s="69">
        <v>0</v>
      </c>
      <c r="E48" s="69">
        <v>0</v>
      </c>
      <c r="F48" s="70">
        <f t="shared" si="0"/>
        <v>0</v>
      </c>
      <c r="G48" s="69"/>
      <c r="H48" s="69">
        <v>0</v>
      </c>
      <c r="I48" s="69">
        <v>0</v>
      </c>
      <c r="J48" s="70">
        <f t="shared" si="3"/>
        <v>0</v>
      </c>
      <c r="K48" s="69"/>
      <c r="L48" s="69">
        <v>0</v>
      </c>
      <c r="M48" s="69">
        <v>0</v>
      </c>
      <c r="N48" s="70">
        <f t="shared" si="4"/>
        <v>0</v>
      </c>
    </row>
    <row r="49" spans="1:14">
      <c r="A49" s="4" t="s">
        <v>364</v>
      </c>
      <c r="B49" s="25" t="s">
        <v>88</v>
      </c>
      <c r="C49" s="69">
        <v>0</v>
      </c>
      <c r="D49" s="69">
        <v>0</v>
      </c>
      <c r="E49" s="69">
        <v>0</v>
      </c>
      <c r="F49" s="70">
        <f t="shared" si="0"/>
        <v>0</v>
      </c>
      <c r="G49" s="69">
        <v>0</v>
      </c>
      <c r="H49" s="69">
        <v>0</v>
      </c>
      <c r="I49" s="69">
        <v>0</v>
      </c>
      <c r="J49" s="70">
        <f t="shared" si="3"/>
        <v>0</v>
      </c>
      <c r="K49" s="69">
        <v>0</v>
      </c>
      <c r="L49" s="69">
        <v>0</v>
      </c>
      <c r="M49" s="69">
        <v>0</v>
      </c>
      <c r="N49" s="70">
        <f t="shared" si="4"/>
        <v>0</v>
      </c>
    </row>
    <row r="50" spans="1:14">
      <c r="A50" s="4" t="s">
        <v>89</v>
      </c>
      <c r="B50" s="25" t="s">
        <v>90</v>
      </c>
      <c r="C50" s="64">
        <v>506750</v>
      </c>
      <c r="D50" s="64">
        <v>0</v>
      </c>
      <c r="E50" s="64">
        <v>10000</v>
      </c>
      <c r="F50" s="70">
        <f t="shared" si="0"/>
        <v>516750</v>
      </c>
      <c r="G50" s="64">
        <v>506750</v>
      </c>
      <c r="H50" s="64">
        <v>0</v>
      </c>
      <c r="I50" s="64">
        <v>10000</v>
      </c>
      <c r="J50" s="70">
        <f t="shared" si="3"/>
        <v>516750</v>
      </c>
      <c r="K50" s="64">
        <v>506750</v>
      </c>
      <c r="L50" s="64">
        <v>0</v>
      </c>
      <c r="M50" s="64">
        <v>10000</v>
      </c>
      <c r="N50" s="70">
        <f t="shared" si="4"/>
        <v>516750</v>
      </c>
    </row>
    <row r="51" spans="1:14" s="52" customFormat="1">
      <c r="A51" s="6" t="s">
        <v>307</v>
      </c>
      <c r="B51" s="28" t="s">
        <v>91</v>
      </c>
      <c r="C51" s="71">
        <f>SUM(C46:C50)</f>
        <v>3942150</v>
      </c>
      <c r="D51" s="71">
        <f>SUM(D46:D50)</f>
        <v>0</v>
      </c>
      <c r="E51" s="71">
        <f>SUM(E46:E50)</f>
        <v>13000</v>
      </c>
      <c r="F51" s="53">
        <f t="shared" si="0"/>
        <v>3955150</v>
      </c>
      <c r="G51" s="53">
        <f>SUM(G46:G50)</f>
        <v>3942150</v>
      </c>
      <c r="H51" s="53">
        <f>SUM(H46:H50)</f>
        <v>0</v>
      </c>
      <c r="I51" s="53">
        <f>SUM(I46:I50)</f>
        <v>13000</v>
      </c>
      <c r="J51" s="53">
        <f t="shared" si="3"/>
        <v>3955150</v>
      </c>
      <c r="K51" s="53">
        <f>SUM(K46:K50)</f>
        <v>3942150</v>
      </c>
      <c r="L51" s="53">
        <f>SUM(L46:L50)</f>
        <v>0</v>
      </c>
      <c r="M51" s="53">
        <f>SUM(M46:M50)</f>
        <v>13000</v>
      </c>
      <c r="N51" s="53">
        <f t="shared" si="4"/>
        <v>3955150</v>
      </c>
    </row>
    <row r="52" spans="1:14" s="52" customFormat="1" ht="15.75">
      <c r="A52" s="32" t="s">
        <v>308</v>
      </c>
      <c r="B52" s="40" t="s">
        <v>92</v>
      </c>
      <c r="C52" s="72">
        <f>C31+C34+C42+C45+C51</f>
        <v>20490850</v>
      </c>
      <c r="D52" s="72">
        <f>D31+D34+D42+D45+D51</f>
        <v>0</v>
      </c>
      <c r="E52" s="72">
        <f>E31+E34+E42+E45+E51</f>
        <v>13000</v>
      </c>
      <c r="F52" s="53">
        <f t="shared" si="0"/>
        <v>20503850</v>
      </c>
      <c r="G52" s="72">
        <f>G31+G34+G42+G45+G51</f>
        <v>20490850</v>
      </c>
      <c r="H52" s="72">
        <f>H31+H34+H42+H45+H51</f>
        <v>0</v>
      </c>
      <c r="I52" s="72">
        <f>I31+I34+I42+I45+I51</f>
        <v>13000</v>
      </c>
      <c r="J52" s="53">
        <f t="shared" si="3"/>
        <v>20503850</v>
      </c>
      <c r="K52" s="72">
        <f>K31+K34+K42+K45+K51</f>
        <v>20490850</v>
      </c>
      <c r="L52" s="72">
        <f>L31+L34+L42+L45+L51</f>
        <v>0</v>
      </c>
      <c r="M52" s="72">
        <f>M31+M34+M42+M45+M51</f>
        <v>13000</v>
      </c>
      <c r="N52" s="53">
        <f t="shared" si="4"/>
        <v>20503850</v>
      </c>
    </row>
    <row r="53" spans="1:14">
      <c r="A53" s="12" t="s">
        <v>93</v>
      </c>
      <c r="B53" s="25" t="s">
        <v>94</v>
      </c>
      <c r="C53" s="69">
        <v>0</v>
      </c>
      <c r="D53" s="69">
        <v>0</v>
      </c>
      <c r="E53" s="69">
        <v>0</v>
      </c>
      <c r="F53" s="70">
        <f t="shared" si="0"/>
        <v>0</v>
      </c>
      <c r="G53" s="69">
        <v>0</v>
      </c>
      <c r="H53" s="69">
        <v>0</v>
      </c>
      <c r="I53" s="69">
        <v>0</v>
      </c>
      <c r="J53" s="70">
        <f t="shared" si="3"/>
        <v>0</v>
      </c>
      <c r="K53" s="69">
        <v>0</v>
      </c>
      <c r="L53" s="69">
        <v>0</v>
      </c>
      <c r="M53" s="69">
        <v>0</v>
      </c>
      <c r="N53" s="70">
        <f t="shared" si="4"/>
        <v>0</v>
      </c>
    </row>
    <row r="54" spans="1:14">
      <c r="A54" s="12" t="s">
        <v>309</v>
      </c>
      <c r="B54" s="25" t="s">
        <v>95</v>
      </c>
      <c r="C54" s="69">
        <v>87000</v>
      </c>
      <c r="D54" s="69">
        <v>0</v>
      </c>
      <c r="E54" s="69">
        <v>0</v>
      </c>
      <c r="F54" s="70">
        <f t="shared" si="0"/>
        <v>87000</v>
      </c>
      <c r="G54" s="69">
        <v>87000</v>
      </c>
      <c r="H54" s="69">
        <v>0</v>
      </c>
      <c r="I54" s="69">
        <v>0</v>
      </c>
      <c r="J54" s="70">
        <f t="shared" si="3"/>
        <v>87000</v>
      </c>
      <c r="K54" s="69">
        <v>87000</v>
      </c>
      <c r="L54" s="69">
        <v>0</v>
      </c>
      <c r="M54" s="69">
        <v>0</v>
      </c>
      <c r="N54" s="70">
        <f t="shared" si="4"/>
        <v>87000</v>
      </c>
    </row>
    <row r="55" spans="1:14">
      <c r="A55" s="16" t="s">
        <v>365</v>
      </c>
      <c r="B55" s="25" t="s">
        <v>96</v>
      </c>
      <c r="C55" s="69">
        <v>0</v>
      </c>
      <c r="D55" s="69">
        <v>0</v>
      </c>
      <c r="E55" s="69">
        <v>0</v>
      </c>
      <c r="F55" s="70">
        <f t="shared" si="0"/>
        <v>0</v>
      </c>
      <c r="G55" s="69">
        <v>0</v>
      </c>
      <c r="H55" s="69">
        <v>0</v>
      </c>
      <c r="I55" s="69">
        <v>0</v>
      </c>
      <c r="J55" s="70">
        <f t="shared" si="3"/>
        <v>0</v>
      </c>
      <c r="K55" s="69">
        <v>0</v>
      </c>
      <c r="L55" s="69">
        <v>0</v>
      </c>
      <c r="M55" s="69">
        <v>0</v>
      </c>
      <c r="N55" s="70">
        <f t="shared" si="4"/>
        <v>0</v>
      </c>
    </row>
    <row r="56" spans="1:14">
      <c r="A56" s="16" t="s">
        <v>366</v>
      </c>
      <c r="B56" s="25" t="s">
        <v>97</v>
      </c>
      <c r="C56" s="69">
        <v>0</v>
      </c>
      <c r="D56" s="69">
        <v>0</v>
      </c>
      <c r="E56" s="69">
        <v>0</v>
      </c>
      <c r="F56" s="70">
        <f t="shared" si="0"/>
        <v>0</v>
      </c>
      <c r="G56" s="69">
        <v>0</v>
      </c>
      <c r="H56" s="69">
        <v>0</v>
      </c>
      <c r="I56" s="69">
        <v>0</v>
      </c>
      <c r="J56" s="70">
        <f t="shared" si="3"/>
        <v>0</v>
      </c>
      <c r="K56" s="69">
        <v>0</v>
      </c>
      <c r="L56" s="69">
        <v>0</v>
      </c>
      <c r="M56" s="69">
        <v>0</v>
      </c>
      <c r="N56" s="70">
        <f t="shared" si="4"/>
        <v>0</v>
      </c>
    </row>
    <row r="57" spans="1:14">
      <c r="A57" s="16" t="s">
        <v>367</v>
      </c>
      <c r="B57" s="25" t="s">
        <v>98</v>
      </c>
      <c r="C57" s="69">
        <v>0</v>
      </c>
      <c r="D57" s="69">
        <v>0</v>
      </c>
      <c r="E57" s="69">
        <v>0</v>
      </c>
      <c r="F57" s="70">
        <f t="shared" si="0"/>
        <v>0</v>
      </c>
      <c r="G57" s="69">
        <v>0</v>
      </c>
      <c r="H57" s="69">
        <v>0</v>
      </c>
      <c r="I57" s="69">
        <v>0</v>
      </c>
      <c r="J57" s="70">
        <f t="shared" si="3"/>
        <v>0</v>
      </c>
      <c r="K57" s="69">
        <v>0</v>
      </c>
      <c r="L57" s="69">
        <v>0</v>
      </c>
      <c r="M57" s="69">
        <v>0</v>
      </c>
      <c r="N57" s="70">
        <f t="shared" si="4"/>
        <v>0</v>
      </c>
    </row>
    <row r="58" spans="1:14">
      <c r="A58" s="12" t="s">
        <v>368</v>
      </c>
      <c r="B58" s="25" t="s">
        <v>99</v>
      </c>
      <c r="C58" s="69">
        <v>0</v>
      </c>
      <c r="D58" s="69">
        <v>0</v>
      </c>
      <c r="E58" s="69">
        <v>0</v>
      </c>
      <c r="F58" s="70">
        <f t="shared" si="0"/>
        <v>0</v>
      </c>
      <c r="G58" s="69">
        <v>0</v>
      </c>
      <c r="H58" s="69">
        <v>0</v>
      </c>
      <c r="I58" s="69">
        <v>0</v>
      </c>
      <c r="J58" s="70">
        <f t="shared" si="3"/>
        <v>0</v>
      </c>
      <c r="K58" s="69">
        <v>0</v>
      </c>
      <c r="L58" s="69">
        <v>0</v>
      </c>
      <c r="M58" s="69">
        <v>0</v>
      </c>
      <c r="N58" s="70">
        <f t="shared" si="4"/>
        <v>0</v>
      </c>
    </row>
    <row r="59" spans="1:14">
      <c r="A59" s="12" t="s">
        <v>369</v>
      </c>
      <c r="B59" s="25" t="s">
        <v>100</v>
      </c>
      <c r="C59" s="69">
        <v>640000</v>
      </c>
      <c r="D59" s="69">
        <v>0</v>
      </c>
      <c r="E59" s="69">
        <v>0</v>
      </c>
      <c r="F59" s="70">
        <f t="shared" si="0"/>
        <v>640000</v>
      </c>
      <c r="G59" s="69">
        <v>640000</v>
      </c>
      <c r="H59" s="69">
        <v>0</v>
      </c>
      <c r="I59" s="69">
        <v>0</v>
      </c>
      <c r="J59" s="70">
        <f t="shared" si="3"/>
        <v>640000</v>
      </c>
      <c r="K59" s="87">
        <v>0</v>
      </c>
      <c r="L59" s="69">
        <v>0</v>
      </c>
      <c r="M59" s="69">
        <v>0</v>
      </c>
      <c r="N59" s="70">
        <f t="shared" si="4"/>
        <v>0</v>
      </c>
    </row>
    <row r="60" spans="1:14">
      <c r="A60" s="12" t="s">
        <v>370</v>
      </c>
      <c r="B60" s="25" t="s">
        <v>101</v>
      </c>
      <c r="C60" s="69">
        <v>4627000</v>
      </c>
      <c r="D60" s="69">
        <v>0</v>
      </c>
      <c r="E60" s="69">
        <v>0</v>
      </c>
      <c r="F60" s="70">
        <f t="shared" si="0"/>
        <v>4627000</v>
      </c>
      <c r="G60" s="69">
        <v>4627000</v>
      </c>
      <c r="H60" s="69">
        <v>0</v>
      </c>
      <c r="I60" s="69">
        <v>0</v>
      </c>
      <c r="J60" s="70">
        <f t="shared" si="3"/>
        <v>4627000</v>
      </c>
      <c r="K60" s="69">
        <v>4627000</v>
      </c>
      <c r="L60" s="69">
        <v>0</v>
      </c>
      <c r="M60" s="69">
        <v>0</v>
      </c>
      <c r="N60" s="70">
        <f t="shared" si="4"/>
        <v>4627000</v>
      </c>
    </row>
    <row r="61" spans="1:14" s="52" customFormat="1" ht="15.75">
      <c r="A61" s="37" t="s">
        <v>337</v>
      </c>
      <c r="B61" s="40" t="s">
        <v>102</v>
      </c>
      <c r="C61" s="98">
        <f>SUM(C53:C60)</f>
        <v>5354000</v>
      </c>
      <c r="D61" s="98">
        <f>SUM(D53:D60)</f>
        <v>0</v>
      </c>
      <c r="E61" s="98">
        <f>SUM(E53:E60)</f>
        <v>0</v>
      </c>
      <c r="F61" s="99">
        <f t="shared" si="0"/>
        <v>5354000</v>
      </c>
      <c r="G61" s="98">
        <f>SUM(G53:G60)</f>
        <v>5354000</v>
      </c>
      <c r="H61" s="98">
        <f>SUM(H53:H60)</f>
        <v>0</v>
      </c>
      <c r="I61" s="98">
        <f>SUM(I53:I60)</f>
        <v>0</v>
      </c>
      <c r="J61" s="98">
        <f t="shared" si="3"/>
        <v>5354000</v>
      </c>
      <c r="K61" s="98">
        <f>SUM(K53:K60)</f>
        <v>4714000</v>
      </c>
      <c r="L61" s="98">
        <f>SUM(L53:L60)</f>
        <v>0</v>
      </c>
      <c r="M61" s="98">
        <f>SUM(M53:M60)</f>
        <v>0</v>
      </c>
      <c r="N61" s="98">
        <f t="shared" si="4"/>
        <v>4714000</v>
      </c>
    </row>
    <row r="62" spans="1:14">
      <c r="A62" s="11" t="s">
        <v>371</v>
      </c>
      <c r="B62" s="25" t="s">
        <v>103</v>
      </c>
      <c r="C62" s="69">
        <v>0</v>
      </c>
      <c r="D62" s="69">
        <v>0</v>
      </c>
      <c r="E62" s="69">
        <v>0</v>
      </c>
      <c r="F62" s="70">
        <f t="shared" si="0"/>
        <v>0</v>
      </c>
      <c r="G62" s="69">
        <v>0</v>
      </c>
      <c r="H62" s="69">
        <v>0</v>
      </c>
      <c r="I62" s="69">
        <v>0</v>
      </c>
      <c r="J62" s="70">
        <f t="shared" si="3"/>
        <v>0</v>
      </c>
      <c r="K62" s="69">
        <v>0</v>
      </c>
      <c r="L62" s="69">
        <v>0</v>
      </c>
      <c r="M62" s="69">
        <v>0</v>
      </c>
      <c r="N62" s="70">
        <f t="shared" si="4"/>
        <v>0</v>
      </c>
    </row>
    <row r="63" spans="1:14">
      <c r="A63" s="11" t="s">
        <v>104</v>
      </c>
      <c r="B63" s="25" t="s">
        <v>105</v>
      </c>
      <c r="C63" s="69">
        <v>0</v>
      </c>
      <c r="D63" s="69">
        <v>0</v>
      </c>
      <c r="E63" s="69">
        <v>0</v>
      </c>
      <c r="F63" s="70">
        <f t="shared" si="0"/>
        <v>0</v>
      </c>
      <c r="G63" s="69">
        <v>0</v>
      </c>
      <c r="H63" s="69">
        <v>0</v>
      </c>
      <c r="I63" s="69">
        <v>0</v>
      </c>
      <c r="J63" s="70">
        <f t="shared" si="3"/>
        <v>0</v>
      </c>
      <c r="K63" s="69">
        <v>0</v>
      </c>
      <c r="L63" s="69">
        <v>0</v>
      </c>
      <c r="M63" s="69">
        <v>0</v>
      </c>
      <c r="N63" s="70">
        <f t="shared" si="4"/>
        <v>0</v>
      </c>
    </row>
    <row r="64" spans="1:14">
      <c r="A64" s="11" t="s">
        <v>106</v>
      </c>
      <c r="B64" s="25" t="s">
        <v>107</v>
      </c>
      <c r="C64" s="69">
        <v>0</v>
      </c>
      <c r="D64" s="69">
        <v>0</v>
      </c>
      <c r="E64" s="69">
        <v>0</v>
      </c>
      <c r="F64" s="70">
        <f t="shared" si="0"/>
        <v>0</v>
      </c>
      <c r="G64" s="69">
        <v>0</v>
      </c>
      <c r="H64" s="69">
        <v>0</v>
      </c>
      <c r="I64" s="69">
        <v>0</v>
      </c>
      <c r="J64" s="70">
        <f t="shared" si="3"/>
        <v>0</v>
      </c>
      <c r="K64" s="69">
        <v>0</v>
      </c>
      <c r="L64" s="69">
        <v>0</v>
      </c>
      <c r="M64" s="69">
        <v>0</v>
      </c>
      <c r="N64" s="70">
        <f t="shared" si="4"/>
        <v>0</v>
      </c>
    </row>
    <row r="65" spans="1:14">
      <c r="A65" s="11" t="s">
        <v>338</v>
      </c>
      <c r="B65" s="25" t="s">
        <v>108</v>
      </c>
      <c r="C65" s="69">
        <v>0</v>
      </c>
      <c r="D65" s="69">
        <v>0</v>
      </c>
      <c r="E65" s="69">
        <v>0</v>
      </c>
      <c r="F65" s="70">
        <f t="shared" si="0"/>
        <v>0</v>
      </c>
      <c r="G65" s="69">
        <v>0</v>
      </c>
      <c r="H65" s="69">
        <v>0</v>
      </c>
      <c r="I65" s="69">
        <v>0</v>
      </c>
      <c r="J65" s="70">
        <f t="shared" si="3"/>
        <v>0</v>
      </c>
      <c r="K65" s="69">
        <v>0</v>
      </c>
      <c r="L65" s="69">
        <v>0</v>
      </c>
      <c r="M65" s="69">
        <v>0</v>
      </c>
      <c r="N65" s="70">
        <f t="shared" si="4"/>
        <v>0</v>
      </c>
    </row>
    <row r="66" spans="1:14">
      <c r="A66" s="11" t="s">
        <v>372</v>
      </c>
      <c r="B66" s="25" t="s">
        <v>109</v>
      </c>
      <c r="C66" s="69">
        <v>0</v>
      </c>
      <c r="D66" s="69">
        <v>0</v>
      </c>
      <c r="E66" s="69">
        <v>0</v>
      </c>
      <c r="F66" s="70">
        <f t="shared" si="0"/>
        <v>0</v>
      </c>
      <c r="G66" s="69">
        <v>0</v>
      </c>
      <c r="H66" s="69">
        <v>0</v>
      </c>
      <c r="I66" s="69">
        <v>0</v>
      </c>
      <c r="J66" s="70">
        <f t="shared" si="3"/>
        <v>0</v>
      </c>
      <c r="K66" s="69">
        <v>0</v>
      </c>
      <c r="L66" s="69">
        <v>0</v>
      </c>
      <c r="M66" s="69">
        <v>0</v>
      </c>
      <c r="N66" s="70">
        <f t="shared" si="4"/>
        <v>0</v>
      </c>
    </row>
    <row r="67" spans="1:14">
      <c r="A67" s="11" t="s">
        <v>340</v>
      </c>
      <c r="B67" s="25" t="s">
        <v>110</v>
      </c>
      <c r="C67" s="69">
        <v>1888000</v>
      </c>
      <c r="D67" s="69">
        <v>0</v>
      </c>
      <c r="E67" s="69">
        <v>0</v>
      </c>
      <c r="F67" s="70">
        <f t="shared" si="0"/>
        <v>1888000</v>
      </c>
      <c r="G67" s="69">
        <v>1888000</v>
      </c>
      <c r="H67" s="69">
        <v>0</v>
      </c>
      <c r="I67" s="69">
        <v>0</v>
      </c>
      <c r="J67" s="70">
        <f t="shared" si="3"/>
        <v>1888000</v>
      </c>
      <c r="K67" s="69">
        <v>1888000</v>
      </c>
      <c r="L67" s="69">
        <v>0</v>
      </c>
      <c r="M67" s="69">
        <v>0</v>
      </c>
      <c r="N67" s="70">
        <f t="shared" si="4"/>
        <v>1888000</v>
      </c>
    </row>
    <row r="68" spans="1:14">
      <c r="A68" s="11" t="s">
        <v>373</v>
      </c>
      <c r="B68" s="25" t="s">
        <v>111</v>
      </c>
      <c r="C68" s="69">
        <v>0</v>
      </c>
      <c r="D68" s="69">
        <v>0</v>
      </c>
      <c r="E68" s="69">
        <v>0</v>
      </c>
      <c r="F68" s="70">
        <f t="shared" si="0"/>
        <v>0</v>
      </c>
      <c r="G68" s="69">
        <v>0</v>
      </c>
      <c r="H68" s="69">
        <v>0</v>
      </c>
      <c r="I68" s="69">
        <v>0</v>
      </c>
      <c r="J68" s="70">
        <f t="shared" si="3"/>
        <v>0</v>
      </c>
      <c r="K68" s="69">
        <v>0</v>
      </c>
      <c r="L68" s="69">
        <v>0</v>
      </c>
      <c r="M68" s="69">
        <v>0</v>
      </c>
      <c r="N68" s="70">
        <f t="shared" si="4"/>
        <v>0</v>
      </c>
    </row>
    <row r="69" spans="1:14">
      <c r="A69" s="11" t="s">
        <v>374</v>
      </c>
      <c r="B69" s="25" t="s">
        <v>112</v>
      </c>
      <c r="C69" s="69">
        <v>0</v>
      </c>
      <c r="D69" s="69">
        <v>0</v>
      </c>
      <c r="E69" s="69">
        <v>0</v>
      </c>
      <c r="F69" s="70">
        <f t="shared" si="0"/>
        <v>0</v>
      </c>
      <c r="G69" s="69">
        <v>0</v>
      </c>
      <c r="H69" s="69">
        <v>0</v>
      </c>
      <c r="I69" s="69">
        <v>0</v>
      </c>
      <c r="J69" s="70">
        <f t="shared" si="3"/>
        <v>0</v>
      </c>
      <c r="K69" s="69">
        <v>0</v>
      </c>
      <c r="L69" s="69">
        <v>0</v>
      </c>
      <c r="M69" s="69">
        <v>0</v>
      </c>
      <c r="N69" s="70">
        <f t="shared" si="4"/>
        <v>0</v>
      </c>
    </row>
    <row r="70" spans="1:14">
      <c r="A70" s="11" t="s">
        <v>113</v>
      </c>
      <c r="B70" s="25" t="s">
        <v>114</v>
      </c>
      <c r="C70" s="69">
        <v>0</v>
      </c>
      <c r="D70" s="69">
        <v>0</v>
      </c>
      <c r="E70" s="69">
        <v>0</v>
      </c>
      <c r="F70" s="70">
        <f t="shared" si="0"/>
        <v>0</v>
      </c>
      <c r="G70" s="69">
        <v>0</v>
      </c>
      <c r="H70" s="69">
        <v>0</v>
      </c>
      <c r="I70" s="69">
        <v>0</v>
      </c>
      <c r="J70" s="70">
        <f t="shared" si="3"/>
        <v>0</v>
      </c>
      <c r="K70" s="69">
        <v>0</v>
      </c>
      <c r="L70" s="69">
        <v>0</v>
      </c>
      <c r="M70" s="69">
        <v>0</v>
      </c>
      <c r="N70" s="70">
        <f t="shared" si="4"/>
        <v>0</v>
      </c>
    </row>
    <row r="71" spans="1:14">
      <c r="A71" s="19" t="s">
        <v>115</v>
      </c>
      <c r="B71" s="25" t="s">
        <v>116</v>
      </c>
      <c r="C71" s="69">
        <v>0</v>
      </c>
      <c r="D71" s="69">
        <v>0</v>
      </c>
      <c r="E71" s="69">
        <v>0</v>
      </c>
      <c r="F71" s="70">
        <f t="shared" si="0"/>
        <v>0</v>
      </c>
      <c r="G71" s="69">
        <v>0</v>
      </c>
      <c r="H71" s="69">
        <v>0</v>
      </c>
      <c r="I71" s="69">
        <v>0</v>
      </c>
      <c r="J71" s="70">
        <f t="shared" si="3"/>
        <v>0</v>
      </c>
      <c r="K71" s="69">
        <v>0</v>
      </c>
      <c r="L71" s="69">
        <v>0</v>
      </c>
      <c r="M71" s="69">
        <v>0</v>
      </c>
      <c r="N71" s="70">
        <f t="shared" si="4"/>
        <v>0</v>
      </c>
    </row>
    <row r="72" spans="1:14">
      <c r="A72" s="11" t="s">
        <v>513</v>
      </c>
      <c r="B72" s="25" t="s">
        <v>117</v>
      </c>
      <c r="C72" s="69">
        <v>0</v>
      </c>
      <c r="D72" s="69">
        <v>0</v>
      </c>
      <c r="E72" s="69">
        <v>0</v>
      </c>
      <c r="F72" s="70">
        <f t="shared" si="0"/>
        <v>0</v>
      </c>
      <c r="G72" s="69">
        <v>0</v>
      </c>
      <c r="H72" s="69">
        <v>0</v>
      </c>
      <c r="I72" s="69">
        <v>0</v>
      </c>
      <c r="J72" s="70">
        <f t="shared" si="3"/>
        <v>0</v>
      </c>
      <c r="K72" s="69">
        <v>0</v>
      </c>
      <c r="L72" s="69">
        <v>0</v>
      </c>
      <c r="M72" s="69">
        <v>0</v>
      </c>
      <c r="N72" s="70">
        <f t="shared" si="4"/>
        <v>0</v>
      </c>
    </row>
    <row r="73" spans="1:14">
      <c r="A73" s="19" t="s">
        <v>375</v>
      </c>
      <c r="B73" s="25" t="s">
        <v>118</v>
      </c>
      <c r="C73" s="64">
        <v>0</v>
      </c>
      <c r="D73" s="64">
        <v>0</v>
      </c>
      <c r="E73" s="64">
        <v>0</v>
      </c>
      <c r="F73" s="70">
        <v>0</v>
      </c>
      <c r="G73" s="64">
        <v>0</v>
      </c>
      <c r="H73" s="64">
        <v>0</v>
      </c>
      <c r="I73" s="64">
        <v>0</v>
      </c>
      <c r="J73" s="70">
        <v>0</v>
      </c>
      <c r="K73" s="87">
        <v>640000</v>
      </c>
      <c r="L73" s="64">
        <v>0</v>
      </c>
      <c r="M73" s="64">
        <v>0</v>
      </c>
      <c r="N73" s="70">
        <f>SUM(K73:M73)</f>
        <v>640000</v>
      </c>
    </row>
    <row r="74" spans="1:14">
      <c r="A74" s="19" t="s">
        <v>515</v>
      </c>
      <c r="B74" s="25" t="s">
        <v>514</v>
      </c>
      <c r="C74" s="69">
        <v>5552877</v>
      </c>
      <c r="D74" s="69">
        <v>0</v>
      </c>
      <c r="E74" s="69">
        <v>0</v>
      </c>
      <c r="F74" s="70">
        <f>SUM(C74:E74)</f>
        <v>5552877</v>
      </c>
      <c r="G74" s="69">
        <v>5549877</v>
      </c>
      <c r="H74" s="69">
        <v>0</v>
      </c>
      <c r="I74" s="69">
        <v>0</v>
      </c>
      <c r="J74" s="70">
        <f>SUM(G74:I74)</f>
        <v>5549877</v>
      </c>
      <c r="K74" s="87">
        <v>6437818</v>
      </c>
      <c r="L74" s="69">
        <v>0</v>
      </c>
      <c r="M74" s="69">
        <v>0</v>
      </c>
      <c r="N74" s="70">
        <f>SUM(K74:M74)</f>
        <v>6437818</v>
      </c>
    </row>
    <row r="75" spans="1:14" s="52" customFormat="1" ht="15.75">
      <c r="A75" s="37" t="s">
        <v>343</v>
      </c>
      <c r="B75" s="40" t="s">
        <v>119</v>
      </c>
      <c r="C75" s="72">
        <f>SUM(C62:C74)</f>
        <v>7440877</v>
      </c>
      <c r="D75" s="72">
        <f>SUM(D62:D74)</f>
        <v>0</v>
      </c>
      <c r="E75" s="72">
        <f>SUM(E62:E74)</f>
        <v>0</v>
      </c>
      <c r="F75" s="73">
        <f t="shared" ref="F75:F125" si="5">SUM(C75:E75)</f>
        <v>7440877</v>
      </c>
      <c r="G75" s="72">
        <f>SUM(G62:G74)</f>
        <v>7437877</v>
      </c>
      <c r="H75" s="72">
        <f>SUM(H62:H74)</f>
        <v>0</v>
      </c>
      <c r="I75" s="72">
        <f>SUM(I62:I74)</f>
        <v>0</v>
      </c>
      <c r="J75" s="72">
        <f t="shared" ref="J75:J77" si="6">SUM(G75:I75)</f>
        <v>7437877</v>
      </c>
      <c r="K75" s="72">
        <f>SUM(K62:K74)</f>
        <v>8965818</v>
      </c>
      <c r="L75" s="72">
        <f>SUM(L62:L74)</f>
        <v>0</v>
      </c>
      <c r="M75" s="72">
        <f>SUM(M62:M74)</f>
        <v>0</v>
      </c>
      <c r="N75" s="72">
        <f t="shared" ref="N75:N77" si="7">SUM(K75:M75)</f>
        <v>8965818</v>
      </c>
    </row>
    <row r="76" spans="1:14" s="52" customFormat="1" ht="15.75">
      <c r="A76" s="100" t="s">
        <v>10</v>
      </c>
      <c r="B76" s="101"/>
      <c r="C76" s="103">
        <f t="shared" ref="C76:M76" si="8">SUM(C26+C27+C52+C61+C75)</f>
        <v>46363029</v>
      </c>
      <c r="D76" s="103">
        <f t="shared" si="8"/>
        <v>0</v>
      </c>
      <c r="E76" s="103">
        <f t="shared" si="8"/>
        <v>13000</v>
      </c>
      <c r="F76" s="103">
        <f t="shared" si="8"/>
        <v>46376029</v>
      </c>
      <c r="G76" s="103">
        <f t="shared" si="8"/>
        <v>46360295</v>
      </c>
      <c r="H76" s="103">
        <f t="shared" si="8"/>
        <v>0</v>
      </c>
      <c r="I76" s="103">
        <f t="shared" si="8"/>
        <v>13000</v>
      </c>
      <c r="J76" s="103">
        <f t="shared" si="8"/>
        <v>46373295</v>
      </c>
      <c r="K76" s="103">
        <f t="shared" si="8"/>
        <v>51846258</v>
      </c>
      <c r="L76" s="103">
        <f t="shared" si="8"/>
        <v>0</v>
      </c>
      <c r="M76" s="103">
        <f t="shared" si="8"/>
        <v>13000</v>
      </c>
      <c r="N76" s="103">
        <f>SUM(N26+N27+N52+N61+N75)</f>
        <v>51859258</v>
      </c>
    </row>
    <row r="77" spans="1:14">
      <c r="A77" s="29" t="s">
        <v>120</v>
      </c>
      <c r="B77" s="25" t="s">
        <v>121</v>
      </c>
      <c r="C77" s="69">
        <v>0</v>
      </c>
      <c r="D77" s="69">
        <v>0</v>
      </c>
      <c r="E77" s="69">
        <v>0</v>
      </c>
      <c r="F77" s="70">
        <f t="shared" si="5"/>
        <v>0</v>
      </c>
      <c r="G77" s="69">
        <v>0</v>
      </c>
      <c r="H77" s="69">
        <v>0</v>
      </c>
      <c r="I77" s="69">
        <v>0</v>
      </c>
      <c r="J77" s="70">
        <f t="shared" si="6"/>
        <v>0</v>
      </c>
      <c r="K77" s="69">
        <v>0</v>
      </c>
      <c r="L77" s="69">
        <v>0</v>
      </c>
      <c r="M77" s="69">
        <v>0</v>
      </c>
      <c r="N77" s="70">
        <f t="shared" si="7"/>
        <v>0</v>
      </c>
    </row>
    <row r="78" spans="1:14">
      <c r="A78" s="29" t="s">
        <v>376</v>
      </c>
      <c r="B78" s="25" t="s">
        <v>122</v>
      </c>
      <c r="C78" s="69">
        <v>3335000</v>
      </c>
      <c r="D78" s="69">
        <v>0</v>
      </c>
      <c r="E78" s="69">
        <v>0</v>
      </c>
      <c r="F78" s="70">
        <f>SUM(C78:E78)</f>
        <v>3335000</v>
      </c>
      <c r="G78" s="69">
        <v>3335000</v>
      </c>
      <c r="H78" s="69">
        <v>0</v>
      </c>
      <c r="I78" s="69">
        <v>0</v>
      </c>
      <c r="J78" s="70">
        <f>SUM(G78:I78)</f>
        <v>3335000</v>
      </c>
      <c r="K78" s="69">
        <v>3335000</v>
      </c>
      <c r="L78" s="69">
        <v>0</v>
      </c>
      <c r="M78" s="69">
        <v>0</v>
      </c>
      <c r="N78" s="70">
        <f>SUM(K78:M78)</f>
        <v>3335000</v>
      </c>
    </row>
    <row r="79" spans="1:14">
      <c r="A79" s="29" t="s">
        <v>123</v>
      </c>
      <c r="B79" s="25" t="s">
        <v>124</v>
      </c>
      <c r="C79" s="69">
        <v>0</v>
      </c>
      <c r="D79" s="69">
        <v>0</v>
      </c>
      <c r="E79" s="69">
        <v>0</v>
      </c>
      <c r="F79" s="70">
        <f t="shared" si="5"/>
        <v>0</v>
      </c>
      <c r="G79" s="69">
        <v>0</v>
      </c>
      <c r="H79" s="69">
        <v>0</v>
      </c>
      <c r="I79" s="69">
        <v>0</v>
      </c>
      <c r="J79" s="70">
        <f t="shared" ref="J79:J83" si="9">SUM(G79:I79)</f>
        <v>0</v>
      </c>
      <c r="K79" s="69">
        <v>0</v>
      </c>
      <c r="L79" s="69">
        <v>0</v>
      </c>
      <c r="M79" s="69">
        <v>0</v>
      </c>
      <c r="N79" s="70">
        <f t="shared" ref="N79:N83" si="10">SUM(K79:M79)</f>
        <v>0</v>
      </c>
    </row>
    <row r="80" spans="1:14">
      <c r="A80" s="29" t="s">
        <v>125</v>
      </c>
      <c r="B80" s="25" t="s">
        <v>126</v>
      </c>
      <c r="C80" s="69">
        <v>1669000</v>
      </c>
      <c r="D80" s="69">
        <v>0</v>
      </c>
      <c r="E80" s="69">
        <v>0</v>
      </c>
      <c r="F80" s="70">
        <f t="shared" si="5"/>
        <v>1669000</v>
      </c>
      <c r="G80" s="69">
        <v>1669000</v>
      </c>
      <c r="H80" s="69">
        <v>0</v>
      </c>
      <c r="I80" s="69">
        <v>0</v>
      </c>
      <c r="J80" s="70">
        <f t="shared" si="9"/>
        <v>1669000</v>
      </c>
      <c r="K80" s="69">
        <v>1669000</v>
      </c>
      <c r="L80" s="69">
        <v>0</v>
      </c>
      <c r="M80" s="69">
        <v>0</v>
      </c>
      <c r="N80" s="70">
        <f t="shared" si="10"/>
        <v>1669000</v>
      </c>
    </row>
    <row r="81" spans="1:14">
      <c r="A81" s="5" t="s">
        <v>127</v>
      </c>
      <c r="B81" s="25" t="s">
        <v>128</v>
      </c>
      <c r="C81" s="69">
        <v>0</v>
      </c>
      <c r="D81" s="69">
        <v>0</v>
      </c>
      <c r="E81" s="69">
        <v>0</v>
      </c>
      <c r="F81" s="70">
        <f t="shared" si="5"/>
        <v>0</v>
      </c>
      <c r="G81" s="69">
        <v>0</v>
      </c>
      <c r="H81" s="69">
        <v>0</v>
      </c>
      <c r="I81" s="69">
        <v>0</v>
      </c>
      <c r="J81" s="70">
        <f t="shared" si="9"/>
        <v>0</v>
      </c>
      <c r="K81" s="69">
        <v>0</v>
      </c>
      <c r="L81" s="69">
        <v>0</v>
      </c>
      <c r="M81" s="69">
        <v>0</v>
      </c>
      <c r="N81" s="70">
        <f t="shared" si="10"/>
        <v>0</v>
      </c>
    </row>
    <row r="82" spans="1:14">
      <c r="A82" s="5" t="s">
        <v>129</v>
      </c>
      <c r="B82" s="25" t="s">
        <v>130</v>
      </c>
      <c r="C82" s="69">
        <v>0</v>
      </c>
      <c r="D82" s="69">
        <v>0</v>
      </c>
      <c r="E82" s="69">
        <v>0</v>
      </c>
      <c r="F82" s="70">
        <f t="shared" si="5"/>
        <v>0</v>
      </c>
      <c r="G82" s="69">
        <v>0</v>
      </c>
      <c r="H82" s="69">
        <v>0</v>
      </c>
      <c r="I82" s="69">
        <v>0</v>
      </c>
      <c r="J82" s="70">
        <f t="shared" si="9"/>
        <v>0</v>
      </c>
      <c r="K82" s="69">
        <v>0</v>
      </c>
      <c r="L82" s="69">
        <v>0</v>
      </c>
      <c r="M82" s="69">
        <v>0</v>
      </c>
      <c r="N82" s="70">
        <f t="shared" si="10"/>
        <v>0</v>
      </c>
    </row>
    <row r="83" spans="1:14">
      <c r="A83" s="5" t="s">
        <v>131</v>
      </c>
      <c r="B83" s="25" t="s">
        <v>132</v>
      </c>
      <c r="C83" s="69">
        <v>1349800</v>
      </c>
      <c r="D83" s="69">
        <v>0</v>
      </c>
      <c r="E83" s="69">
        <v>0</v>
      </c>
      <c r="F83" s="70">
        <f t="shared" si="5"/>
        <v>1349800</v>
      </c>
      <c r="G83" s="69">
        <v>1349800</v>
      </c>
      <c r="H83" s="69">
        <v>0</v>
      </c>
      <c r="I83" s="69">
        <v>0</v>
      </c>
      <c r="J83" s="70">
        <f t="shared" si="9"/>
        <v>1349800</v>
      </c>
      <c r="K83" s="69">
        <v>1349800</v>
      </c>
      <c r="L83" s="69">
        <v>0</v>
      </c>
      <c r="M83" s="69">
        <v>0</v>
      </c>
      <c r="N83" s="70">
        <f t="shared" si="10"/>
        <v>1349800</v>
      </c>
    </row>
    <row r="84" spans="1:14" s="52" customFormat="1" ht="15.75">
      <c r="A84" s="38" t="s">
        <v>345</v>
      </c>
      <c r="B84" s="40" t="s">
        <v>133</v>
      </c>
      <c r="C84" s="72">
        <f t="shared" ref="C84:N84" si="11">SUM(C77:C83)</f>
        <v>6353800</v>
      </c>
      <c r="D84" s="72">
        <f t="shared" si="11"/>
        <v>0</v>
      </c>
      <c r="E84" s="72">
        <f t="shared" si="11"/>
        <v>0</v>
      </c>
      <c r="F84" s="73">
        <f t="shared" si="11"/>
        <v>6353800</v>
      </c>
      <c r="G84" s="72">
        <f t="shared" si="11"/>
        <v>6353800</v>
      </c>
      <c r="H84" s="72">
        <f t="shared" si="11"/>
        <v>0</v>
      </c>
      <c r="I84" s="72">
        <f t="shared" si="11"/>
        <v>0</v>
      </c>
      <c r="J84" s="72">
        <f t="shared" si="11"/>
        <v>6353800</v>
      </c>
      <c r="K84" s="72">
        <f t="shared" si="11"/>
        <v>6353800</v>
      </c>
      <c r="L84" s="72">
        <f t="shared" si="11"/>
        <v>0</v>
      </c>
      <c r="M84" s="72">
        <f t="shared" si="11"/>
        <v>0</v>
      </c>
      <c r="N84" s="72">
        <f t="shared" si="11"/>
        <v>6353800</v>
      </c>
    </row>
    <row r="85" spans="1:14">
      <c r="A85" s="12" t="s">
        <v>134</v>
      </c>
      <c r="B85" s="25" t="s">
        <v>135</v>
      </c>
      <c r="C85" s="69">
        <v>20219000</v>
      </c>
      <c r="D85" s="69">
        <v>0</v>
      </c>
      <c r="E85" s="69">
        <v>0</v>
      </c>
      <c r="F85" s="70">
        <f t="shared" si="5"/>
        <v>20219000</v>
      </c>
      <c r="G85" s="69">
        <v>20219000</v>
      </c>
      <c r="H85" s="69">
        <v>0</v>
      </c>
      <c r="I85" s="69">
        <v>0</v>
      </c>
      <c r="J85" s="70">
        <f t="shared" ref="J85:J125" si="12">SUM(G85:I85)</f>
        <v>20219000</v>
      </c>
      <c r="K85" s="87">
        <v>18102600</v>
      </c>
      <c r="L85" s="69">
        <v>0</v>
      </c>
      <c r="M85" s="69">
        <v>0</v>
      </c>
      <c r="N85" s="70">
        <f t="shared" ref="N85:N125" si="13">SUM(K85:M85)</f>
        <v>18102600</v>
      </c>
    </row>
    <row r="86" spans="1:14">
      <c r="A86" s="12" t="s">
        <v>136</v>
      </c>
      <c r="B86" s="25" t="s">
        <v>137</v>
      </c>
      <c r="C86" s="69">
        <v>0</v>
      </c>
      <c r="D86" s="69">
        <v>0</v>
      </c>
      <c r="E86" s="69">
        <v>0</v>
      </c>
      <c r="F86" s="70">
        <f t="shared" si="5"/>
        <v>0</v>
      </c>
      <c r="G86" s="69">
        <v>0</v>
      </c>
      <c r="H86" s="69">
        <v>0</v>
      </c>
      <c r="I86" s="69">
        <v>0</v>
      </c>
      <c r="J86" s="70">
        <f t="shared" si="12"/>
        <v>0</v>
      </c>
      <c r="K86" s="69">
        <v>0</v>
      </c>
      <c r="L86" s="69">
        <v>0</v>
      </c>
      <c r="M86" s="69">
        <v>0</v>
      </c>
      <c r="N86" s="70">
        <f t="shared" si="13"/>
        <v>0</v>
      </c>
    </row>
    <row r="87" spans="1:14">
      <c r="A87" s="12" t="s">
        <v>138</v>
      </c>
      <c r="B87" s="25" t="s">
        <v>139</v>
      </c>
      <c r="C87" s="69">
        <v>1500000</v>
      </c>
      <c r="D87" s="69">
        <v>0</v>
      </c>
      <c r="E87" s="69">
        <v>0</v>
      </c>
      <c r="F87" s="70">
        <f t="shared" si="5"/>
        <v>1500000</v>
      </c>
      <c r="G87" s="69">
        <v>1500000</v>
      </c>
      <c r="H87" s="69">
        <v>0</v>
      </c>
      <c r="I87" s="69">
        <v>0</v>
      </c>
      <c r="J87" s="70">
        <f t="shared" si="12"/>
        <v>1500000</v>
      </c>
      <c r="K87" s="69">
        <v>1500000</v>
      </c>
      <c r="L87" s="69">
        <v>0</v>
      </c>
      <c r="M87" s="69">
        <v>0</v>
      </c>
      <c r="N87" s="70">
        <f t="shared" si="13"/>
        <v>1500000</v>
      </c>
    </row>
    <row r="88" spans="1:14">
      <c r="A88" s="12" t="s">
        <v>140</v>
      </c>
      <c r="B88" s="25" t="s">
        <v>141</v>
      </c>
      <c r="C88" s="69">
        <v>8199554</v>
      </c>
      <c r="D88" s="69">
        <v>0</v>
      </c>
      <c r="E88" s="69">
        <v>0</v>
      </c>
      <c r="F88" s="70">
        <f t="shared" si="5"/>
        <v>8199554</v>
      </c>
      <c r="G88" s="69">
        <v>8199554</v>
      </c>
      <c r="H88" s="69">
        <v>0</v>
      </c>
      <c r="I88" s="69">
        <v>0</v>
      </c>
      <c r="J88" s="70">
        <f t="shared" si="12"/>
        <v>8199554</v>
      </c>
      <c r="K88" s="69">
        <v>8199554</v>
      </c>
      <c r="L88" s="69">
        <v>0</v>
      </c>
      <c r="M88" s="69">
        <v>0</v>
      </c>
      <c r="N88" s="70">
        <f t="shared" si="13"/>
        <v>8199554</v>
      </c>
    </row>
    <row r="89" spans="1:14" s="52" customFormat="1" ht="15.75">
      <c r="A89" s="37" t="s">
        <v>346</v>
      </c>
      <c r="B89" s="40" t="s">
        <v>142</v>
      </c>
      <c r="C89" s="72">
        <f>SUM(C85:C88)</f>
        <v>29918554</v>
      </c>
      <c r="D89" s="72">
        <f>SUM(D85:D88)</f>
        <v>0</v>
      </c>
      <c r="E89" s="72">
        <f>SUM(E85:E88)</f>
        <v>0</v>
      </c>
      <c r="F89" s="73">
        <f t="shared" si="5"/>
        <v>29918554</v>
      </c>
      <c r="G89" s="72">
        <f>SUM(G85:G88)</f>
        <v>29918554</v>
      </c>
      <c r="H89" s="72">
        <f>SUM(H85:H88)</f>
        <v>0</v>
      </c>
      <c r="I89" s="72">
        <f>SUM(I85:I88)</f>
        <v>0</v>
      </c>
      <c r="J89" s="72">
        <f t="shared" si="12"/>
        <v>29918554</v>
      </c>
      <c r="K89" s="72">
        <f>SUM(K85:K88)</f>
        <v>27802154</v>
      </c>
      <c r="L89" s="72">
        <f>SUM(L85:L88)</f>
        <v>0</v>
      </c>
      <c r="M89" s="72">
        <f>SUM(M85:M88)</f>
        <v>0</v>
      </c>
      <c r="N89" s="72">
        <f t="shared" si="13"/>
        <v>27802154</v>
      </c>
    </row>
    <row r="90" spans="1:14">
      <c r="A90" s="12" t="s">
        <v>143</v>
      </c>
      <c r="B90" s="25" t="s">
        <v>144</v>
      </c>
      <c r="C90" s="69">
        <v>0</v>
      </c>
      <c r="D90" s="69">
        <v>0</v>
      </c>
      <c r="E90" s="69">
        <v>0</v>
      </c>
      <c r="F90" s="70">
        <f t="shared" si="5"/>
        <v>0</v>
      </c>
      <c r="G90" s="69">
        <v>0</v>
      </c>
      <c r="H90" s="69">
        <v>0</v>
      </c>
      <c r="I90" s="69">
        <v>0</v>
      </c>
      <c r="J90" s="70">
        <f t="shared" si="12"/>
        <v>0</v>
      </c>
      <c r="K90" s="69">
        <v>0</v>
      </c>
      <c r="L90" s="69">
        <v>0</v>
      </c>
      <c r="M90" s="69">
        <v>0</v>
      </c>
      <c r="N90" s="70">
        <f t="shared" si="13"/>
        <v>0</v>
      </c>
    </row>
    <row r="91" spans="1:14">
      <c r="A91" s="12" t="s">
        <v>377</v>
      </c>
      <c r="B91" s="25" t="s">
        <v>145</v>
      </c>
      <c r="C91" s="69">
        <v>0</v>
      </c>
      <c r="D91" s="69">
        <v>0</v>
      </c>
      <c r="E91" s="69">
        <v>0</v>
      </c>
      <c r="F91" s="70">
        <f t="shared" si="5"/>
        <v>0</v>
      </c>
      <c r="G91" s="69">
        <v>0</v>
      </c>
      <c r="H91" s="69">
        <v>0</v>
      </c>
      <c r="I91" s="69">
        <v>0</v>
      </c>
      <c r="J91" s="70">
        <f t="shared" si="12"/>
        <v>0</v>
      </c>
      <c r="K91" s="69">
        <v>0</v>
      </c>
      <c r="L91" s="69">
        <v>0</v>
      </c>
      <c r="M91" s="69">
        <v>0</v>
      </c>
      <c r="N91" s="70">
        <f t="shared" si="13"/>
        <v>0</v>
      </c>
    </row>
    <row r="92" spans="1:14">
      <c r="A92" s="12" t="s">
        <v>378</v>
      </c>
      <c r="B92" s="25" t="s">
        <v>146</v>
      </c>
      <c r="C92" s="69">
        <v>0</v>
      </c>
      <c r="D92" s="69">
        <v>0</v>
      </c>
      <c r="E92" s="69">
        <v>0</v>
      </c>
      <c r="F92" s="70">
        <f t="shared" si="5"/>
        <v>0</v>
      </c>
      <c r="G92" s="69">
        <v>0</v>
      </c>
      <c r="H92" s="69">
        <v>0</v>
      </c>
      <c r="I92" s="69">
        <v>0</v>
      </c>
      <c r="J92" s="70">
        <f t="shared" si="12"/>
        <v>0</v>
      </c>
      <c r="K92" s="69">
        <v>0</v>
      </c>
      <c r="L92" s="69">
        <v>0</v>
      </c>
      <c r="M92" s="69">
        <v>0</v>
      </c>
      <c r="N92" s="70">
        <f t="shared" si="13"/>
        <v>0</v>
      </c>
    </row>
    <row r="93" spans="1:14">
      <c r="A93" s="12" t="s">
        <v>379</v>
      </c>
      <c r="B93" s="25" t="s">
        <v>147</v>
      </c>
      <c r="C93" s="69">
        <v>0</v>
      </c>
      <c r="D93" s="69">
        <v>0</v>
      </c>
      <c r="E93" s="69">
        <v>0</v>
      </c>
      <c r="F93" s="70">
        <f t="shared" si="5"/>
        <v>0</v>
      </c>
      <c r="G93" s="69">
        <v>0</v>
      </c>
      <c r="H93" s="69">
        <v>0</v>
      </c>
      <c r="I93" s="69">
        <v>0</v>
      </c>
      <c r="J93" s="70">
        <f t="shared" si="12"/>
        <v>0</v>
      </c>
      <c r="K93" s="69">
        <v>0</v>
      </c>
      <c r="L93" s="69">
        <v>0</v>
      </c>
      <c r="M93" s="69">
        <v>0</v>
      </c>
      <c r="N93" s="70">
        <f t="shared" si="13"/>
        <v>0</v>
      </c>
    </row>
    <row r="94" spans="1:14">
      <c r="A94" s="12" t="s">
        <v>380</v>
      </c>
      <c r="B94" s="25" t="s">
        <v>148</v>
      </c>
      <c r="C94" s="69">
        <v>0</v>
      </c>
      <c r="D94" s="69">
        <v>0</v>
      </c>
      <c r="E94" s="69">
        <v>0</v>
      </c>
      <c r="F94" s="70">
        <f t="shared" si="5"/>
        <v>0</v>
      </c>
      <c r="G94" s="69">
        <v>0</v>
      </c>
      <c r="H94" s="69">
        <v>0</v>
      </c>
      <c r="I94" s="69">
        <v>0</v>
      </c>
      <c r="J94" s="70">
        <f t="shared" si="12"/>
        <v>0</v>
      </c>
      <c r="K94" s="69">
        <v>0</v>
      </c>
      <c r="L94" s="69">
        <v>0</v>
      </c>
      <c r="M94" s="69">
        <v>0</v>
      </c>
      <c r="N94" s="70">
        <f t="shared" si="13"/>
        <v>0</v>
      </c>
    </row>
    <row r="95" spans="1:14">
      <c r="A95" s="12" t="s">
        <v>381</v>
      </c>
      <c r="B95" s="25" t="s">
        <v>149</v>
      </c>
      <c r="C95" s="69">
        <v>0</v>
      </c>
      <c r="D95" s="69">
        <v>0</v>
      </c>
      <c r="E95" s="69">
        <v>0</v>
      </c>
      <c r="F95" s="70">
        <f t="shared" si="5"/>
        <v>0</v>
      </c>
      <c r="G95" s="69">
        <v>0</v>
      </c>
      <c r="H95" s="69">
        <v>0</v>
      </c>
      <c r="I95" s="69">
        <v>0</v>
      </c>
      <c r="J95" s="70">
        <f t="shared" si="12"/>
        <v>0</v>
      </c>
      <c r="K95" s="69">
        <v>0</v>
      </c>
      <c r="L95" s="69">
        <v>0</v>
      </c>
      <c r="M95" s="69">
        <v>0</v>
      </c>
      <c r="N95" s="70">
        <f t="shared" si="13"/>
        <v>0</v>
      </c>
    </row>
    <row r="96" spans="1:14">
      <c r="A96" s="12" t="s">
        <v>150</v>
      </c>
      <c r="B96" s="25" t="s">
        <v>151</v>
      </c>
      <c r="C96" s="69">
        <v>0</v>
      </c>
      <c r="D96" s="69">
        <v>0</v>
      </c>
      <c r="E96" s="69">
        <v>0</v>
      </c>
      <c r="F96" s="70">
        <f t="shared" si="5"/>
        <v>0</v>
      </c>
      <c r="G96" s="69">
        <v>0</v>
      </c>
      <c r="H96" s="69">
        <v>0</v>
      </c>
      <c r="I96" s="69">
        <v>0</v>
      </c>
      <c r="J96" s="70">
        <f t="shared" si="12"/>
        <v>0</v>
      </c>
      <c r="K96" s="69">
        <v>0</v>
      </c>
      <c r="L96" s="69">
        <v>0</v>
      </c>
      <c r="M96" s="69">
        <v>0</v>
      </c>
      <c r="N96" s="70">
        <f t="shared" si="13"/>
        <v>0</v>
      </c>
    </row>
    <row r="97" spans="1:14">
      <c r="A97" s="12" t="s">
        <v>516</v>
      </c>
      <c r="B97" s="25" t="s">
        <v>152</v>
      </c>
      <c r="C97" s="69">
        <v>0</v>
      </c>
      <c r="D97" s="69">
        <v>0</v>
      </c>
      <c r="E97" s="69">
        <v>0</v>
      </c>
      <c r="F97" s="70">
        <f t="shared" si="5"/>
        <v>0</v>
      </c>
      <c r="G97" s="69">
        <v>0</v>
      </c>
      <c r="H97" s="69">
        <v>0</v>
      </c>
      <c r="I97" s="69">
        <v>0</v>
      </c>
      <c r="J97" s="70">
        <f t="shared" si="12"/>
        <v>0</v>
      </c>
      <c r="K97" s="69">
        <v>0</v>
      </c>
      <c r="L97" s="69">
        <v>0</v>
      </c>
      <c r="M97" s="69">
        <v>0</v>
      </c>
      <c r="N97" s="70">
        <f t="shared" si="13"/>
        <v>0</v>
      </c>
    </row>
    <row r="98" spans="1:14">
      <c r="A98" s="12" t="s">
        <v>517</v>
      </c>
      <c r="B98" s="25" t="s">
        <v>518</v>
      </c>
      <c r="C98" s="69">
        <v>0</v>
      </c>
      <c r="D98" s="69">
        <v>0</v>
      </c>
      <c r="E98" s="69">
        <v>0</v>
      </c>
      <c r="F98" s="70">
        <f t="shared" si="5"/>
        <v>0</v>
      </c>
      <c r="G98" s="69">
        <v>0</v>
      </c>
      <c r="H98" s="69">
        <v>0</v>
      </c>
      <c r="I98" s="69">
        <v>0</v>
      </c>
      <c r="J98" s="70">
        <f t="shared" si="12"/>
        <v>0</v>
      </c>
      <c r="K98" s="69">
        <v>0</v>
      </c>
      <c r="L98" s="69">
        <v>0</v>
      </c>
      <c r="M98" s="69">
        <v>0</v>
      </c>
      <c r="N98" s="70">
        <f t="shared" si="13"/>
        <v>0</v>
      </c>
    </row>
    <row r="99" spans="1:14" s="52" customFormat="1" ht="15.75">
      <c r="A99" s="37" t="s">
        <v>347</v>
      </c>
      <c r="B99" s="40" t="s">
        <v>153</v>
      </c>
      <c r="C99" s="72">
        <f>SUM(C90:C98)</f>
        <v>0</v>
      </c>
      <c r="D99" s="72">
        <f>SUM(D90:D98)</f>
        <v>0</v>
      </c>
      <c r="E99" s="72">
        <f>SUM(E90:E98)</f>
        <v>0</v>
      </c>
      <c r="F99" s="73">
        <f t="shared" si="5"/>
        <v>0</v>
      </c>
      <c r="G99" s="72">
        <f>SUM(G90:G98)</f>
        <v>0</v>
      </c>
      <c r="H99" s="72">
        <f>SUM(H90:H98)</f>
        <v>0</v>
      </c>
      <c r="I99" s="72">
        <f>SUM(I90:I98)</f>
        <v>0</v>
      </c>
      <c r="J99" s="72">
        <f t="shared" si="12"/>
        <v>0</v>
      </c>
      <c r="K99" s="72">
        <f>SUM(K90:K98)</f>
        <v>0</v>
      </c>
      <c r="L99" s="72">
        <f>SUM(L90:L98)</f>
        <v>0</v>
      </c>
      <c r="M99" s="72">
        <f>SUM(M90:M98)</f>
        <v>0</v>
      </c>
      <c r="N99" s="72">
        <f t="shared" si="13"/>
        <v>0</v>
      </c>
    </row>
    <row r="100" spans="1:14" s="52" customFormat="1" ht="15.75">
      <c r="A100" s="100" t="s">
        <v>11</v>
      </c>
      <c r="B100" s="101"/>
      <c r="C100" s="102">
        <f>C99+C89+C84</f>
        <v>36272354</v>
      </c>
      <c r="D100" s="102"/>
      <c r="E100" s="102"/>
      <c r="F100" s="103">
        <f t="shared" si="5"/>
        <v>36272354</v>
      </c>
      <c r="G100" s="102">
        <f>G99+G89+G84</f>
        <v>36272354</v>
      </c>
      <c r="H100" s="102"/>
      <c r="I100" s="102"/>
      <c r="J100" s="103">
        <f t="shared" si="12"/>
        <v>36272354</v>
      </c>
      <c r="K100" s="102">
        <f>K99+K89+K84</f>
        <v>34155954</v>
      </c>
      <c r="L100" s="102"/>
      <c r="M100" s="102"/>
      <c r="N100" s="103">
        <f t="shared" si="13"/>
        <v>34155954</v>
      </c>
    </row>
    <row r="101" spans="1:14" s="52" customFormat="1" ht="17.25">
      <c r="A101" s="105" t="s">
        <v>389</v>
      </c>
      <c r="B101" s="106" t="s">
        <v>154</v>
      </c>
      <c r="C101" s="107">
        <f>C26+C27+C52+C61+C75+C84+C89+C99</f>
        <v>82635383</v>
      </c>
      <c r="D101" s="107">
        <f>D26+D27+D52+D61+D75+D84+D89+D99</f>
        <v>0</v>
      </c>
      <c r="E101" s="107">
        <f>E26+E27+E52+E61+E75+E84+E89+E99</f>
        <v>13000</v>
      </c>
      <c r="F101" s="108">
        <f t="shared" si="5"/>
        <v>82648383</v>
      </c>
      <c r="G101" s="107">
        <f>G26+G27+G52+G61+G75+G84+G89+G99</f>
        <v>82632649</v>
      </c>
      <c r="H101" s="107">
        <f>H26+H27+H52+H61+H75+H84+H89+H99</f>
        <v>0</v>
      </c>
      <c r="I101" s="107">
        <f>I26+I27+I52+I61+I75+I84+I89+I99</f>
        <v>13000</v>
      </c>
      <c r="J101" s="109">
        <f t="shared" si="12"/>
        <v>82645649</v>
      </c>
      <c r="K101" s="107">
        <f>K26+K27+K52+K61+K75+K84+K89+K99</f>
        <v>86002212</v>
      </c>
      <c r="L101" s="107">
        <f>L26+L27+L52+L61+L75+L84+L89+L99</f>
        <v>0</v>
      </c>
      <c r="M101" s="107">
        <f>M26+M27+M52+M61+M75+M84+M89+M99</f>
        <v>13000</v>
      </c>
      <c r="N101" s="109">
        <f t="shared" si="13"/>
        <v>86015212</v>
      </c>
    </row>
    <row r="102" spans="1:14">
      <c r="A102" s="12" t="s">
        <v>519</v>
      </c>
      <c r="B102" s="4" t="s">
        <v>155</v>
      </c>
      <c r="C102" s="69">
        <v>0</v>
      </c>
      <c r="D102" s="69">
        <v>0</v>
      </c>
      <c r="E102" s="69">
        <v>0</v>
      </c>
      <c r="F102" s="70">
        <f t="shared" si="5"/>
        <v>0</v>
      </c>
      <c r="G102" s="69">
        <v>0</v>
      </c>
      <c r="H102" s="69">
        <v>0</v>
      </c>
      <c r="I102" s="69">
        <v>0</v>
      </c>
      <c r="J102" s="70">
        <f t="shared" si="12"/>
        <v>0</v>
      </c>
      <c r="K102" s="69">
        <v>0</v>
      </c>
      <c r="L102" s="69">
        <v>0</v>
      </c>
      <c r="M102" s="69">
        <v>0</v>
      </c>
      <c r="N102" s="70">
        <f t="shared" si="13"/>
        <v>0</v>
      </c>
    </row>
    <row r="103" spans="1:14">
      <c r="A103" s="12" t="s">
        <v>156</v>
      </c>
      <c r="B103" s="4" t="s">
        <v>157</v>
      </c>
      <c r="C103" s="69">
        <v>0</v>
      </c>
      <c r="D103" s="69">
        <v>0</v>
      </c>
      <c r="E103" s="69">
        <v>0</v>
      </c>
      <c r="F103" s="70">
        <f t="shared" si="5"/>
        <v>0</v>
      </c>
      <c r="G103" s="69">
        <v>0</v>
      </c>
      <c r="H103" s="69">
        <v>0</v>
      </c>
      <c r="I103" s="69">
        <v>0</v>
      </c>
      <c r="J103" s="70">
        <f t="shared" si="12"/>
        <v>0</v>
      </c>
      <c r="K103" s="69">
        <v>0</v>
      </c>
      <c r="L103" s="69">
        <v>0</v>
      </c>
      <c r="M103" s="69">
        <v>0</v>
      </c>
      <c r="N103" s="70">
        <f t="shared" si="13"/>
        <v>0</v>
      </c>
    </row>
    <row r="104" spans="1:14">
      <c r="A104" s="12" t="s">
        <v>383</v>
      </c>
      <c r="B104" s="4" t="s">
        <v>158</v>
      </c>
      <c r="C104" s="69">
        <v>0</v>
      </c>
      <c r="D104" s="69">
        <v>0</v>
      </c>
      <c r="E104" s="69">
        <v>0</v>
      </c>
      <c r="F104" s="70">
        <f t="shared" si="5"/>
        <v>0</v>
      </c>
      <c r="G104" s="69">
        <v>0</v>
      </c>
      <c r="H104" s="69">
        <v>0</v>
      </c>
      <c r="I104" s="69">
        <v>0</v>
      </c>
      <c r="J104" s="70">
        <f t="shared" si="12"/>
        <v>0</v>
      </c>
      <c r="K104" s="69">
        <v>0</v>
      </c>
      <c r="L104" s="69">
        <v>0</v>
      </c>
      <c r="M104" s="69">
        <v>0</v>
      </c>
      <c r="N104" s="70">
        <f t="shared" si="13"/>
        <v>0</v>
      </c>
    </row>
    <row r="105" spans="1:14" s="52" customFormat="1">
      <c r="A105" s="14" t="s">
        <v>352</v>
      </c>
      <c r="B105" s="6" t="s">
        <v>159</v>
      </c>
      <c r="C105" s="71">
        <f>SUM(C102:C104)</f>
        <v>0</v>
      </c>
      <c r="D105" s="71">
        <f>SUM(D102:D104)</f>
        <v>0</v>
      </c>
      <c r="E105" s="71">
        <f>SUM(E102:E104)</f>
        <v>0</v>
      </c>
      <c r="F105" s="53">
        <f t="shared" si="5"/>
        <v>0</v>
      </c>
      <c r="G105" s="53">
        <f>SUM(G102:G104)</f>
        <v>0</v>
      </c>
      <c r="H105" s="53">
        <f>SUM(H102:H104)</f>
        <v>0</v>
      </c>
      <c r="I105" s="53">
        <f>SUM(I102:I104)</f>
        <v>0</v>
      </c>
      <c r="J105" s="53">
        <f t="shared" si="12"/>
        <v>0</v>
      </c>
      <c r="K105" s="53">
        <f>SUM(K102:K104)</f>
        <v>0</v>
      </c>
      <c r="L105" s="53">
        <f>SUM(L102:L104)</f>
        <v>0</v>
      </c>
      <c r="M105" s="53">
        <f>SUM(M102:M104)</f>
        <v>0</v>
      </c>
      <c r="N105" s="53">
        <f t="shared" si="13"/>
        <v>0</v>
      </c>
    </row>
    <row r="106" spans="1:14">
      <c r="A106" s="30" t="s">
        <v>384</v>
      </c>
      <c r="B106" s="4" t="s">
        <v>160</v>
      </c>
      <c r="C106" s="69">
        <v>0</v>
      </c>
      <c r="D106" s="69">
        <v>0</v>
      </c>
      <c r="E106" s="69">
        <v>0</v>
      </c>
      <c r="F106" s="70">
        <f t="shared" si="5"/>
        <v>0</v>
      </c>
      <c r="G106" s="69">
        <v>0</v>
      </c>
      <c r="H106" s="69">
        <v>0</v>
      </c>
      <c r="I106" s="69">
        <v>0</v>
      </c>
      <c r="J106" s="70">
        <f t="shared" si="12"/>
        <v>0</v>
      </c>
      <c r="K106" s="69">
        <v>0</v>
      </c>
      <c r="L106" s="69">
        <v>0</v>
      </c>
      <c r="M106" s="69">
        <v>0</v>
      </c>
      <c r="N106" s="70">
        <f t="shared" si="13"/>
        <v>0</v>
      </c>
    </row>
    <row r="107" spans="1:14">
      <c r="A107" s="30" t="s">
        <v>355</v>
      </c>
      <c r="B107" s="4" t="s">
        <v>161</v>
      </c>
      <c r="C107" s="69">
        <v>0</v>
      </c>
      <c r="D107" s="69">
        <v>0</v>
      </c>
      <c r="E107" s="69">
        <v>0</v>
      </c>
      <c r="F107" s="70">
        <f t="shared" si="5"/>
        <v>0</v>
      </c>
      <c r="G107" s="69">
        <v>0</v>
      </c>
      <c r="H107" s="69">
        <v>0</v>
      </c>
      <c r="I107" s="69">
        <v>0</v>
      </c>
      <c r="J107" s="70">
        <f t="shared" si="12"/>
        <v>0</v>
      </c>
      <c r="K107" s="69">
        <v>0</v>
      </c>
      <c r="L107" s="69">
        <v>0</v>
      </c>
      <c r="M107" s="69">
        <v>0</v>
      </c>
      <c r="N107" s="70">
        <f t="shared" si="13"/>
        <v>0</v>
      </c>
    </row>
    <row r="108" spans="1:14">
      <c r="A108" s="12" t="s">
        <v>162</v>
      </c>
      <c r="B108" s="4" t="s">
        <v>163</v>
      </c>
      <c r="C108" s="69">
        <v>0</v>
      </c>
      <c r="D108" s="69">
        <v>0</v>
      </c>
      <c r="E108" s="69">
        <v>0</v>
      </c>
      <c r="F108" s="70">
        <f t="shared" si="5"/>
        <v>0</v>
      </c>
      <c r="G108" s="69">
        <v>0</v>
      </c>
      <c r="H108" s="69">
        <v>0</v>
      </c>
      <c r="I108" s="69">
        <v>0</v>
      </c>
      <c r="J108" s="70">
        <f t="shared" si="12"/>
        <v>0</v>
      </c>
      <c r="K108" s="69">
        <v>0</v>
      </c>
      <c r="L108" s="69">
        <v>0</v>
      </c>
      <c r="M108" s="69">
        <v>0</v>
      </c>
      <c r="N108" s="70">
        <f t="shared" si="13"/>
        <v>0</v>
      </c>
    </row>
    <row r="109" spans="1:14">
      <c r="A109" s="12" t="s">
        <v>385</v>
      </c>
      <c r="B109" s="4" t="s">
        <v>164</v>
      </c>
      <c r="C109" s="69">
        <v>0</v>
      </c>
      <c r="D109" s="69">
        <v>0</v>
      </c>
      <c r="E109" s="69">
        <v>0</v>
      </c>
      <c r="F109" s="70">
        <f t="shared" si="5"/>
        <v>0</v>
      </c>
      <c r="G109" s="69">
        <v>0</v>
      </c>
      <c r="H109" s="69">
        <v>0</v>
      </c>
      <c r="I109" s="69">
        <v>0</v>
      </c>
      <c r="J109" s="70">
        <f t="shared" si="12"/>
        <v>0</v>
      </c>
      <c r="K109" s="69">
        <v>0</v>
      </c>
      <c r="L109" s="69">
        <v>0</v>
      </c>
      <c r="M109" s="69">
        <v>0</v>
      </c>
      <c r="N109" s="70">
        <f t="shared" si="13"/>
        <v>0</v>
      </c>
    </row>
    <row r="110" spans="1:14" s="52" customFormat="1">
      <c r="A110" s="13" t="s">
        <v>353</v>
      </c>
      <c r="B110" s="6" t="s">
        <v>165</v>
      </c>
      <c r="C110" s="71">
        <f>SUM(C106:C109)</f>
        <v>0</v>
      </c>
      <c r="D110" s="71">
        <f>SUM(D106:D109)</f>
        <v>0</v>
      </c>
      <c r="E110" s="71">
        <f>SUM(E106:E109)</f>
        <v>0</v>
      </c>
      <c r="F110" s="53">
        <f t="shared" si="5"/>
        <v>0</v>
      </c>
      <c r="G110" s="53">
        <f>SUM(G106:G109)</f>
        <v>0</v>
      </c>
      <c r="H110" s="53">
        <f>SUM(H106:H109)</f>
        <v>0</v>
      </c>
      <c r="I110" s="53">
        <f>SUM(I106:I109)</f>
        <v>0</v>
      </c>
      <c r="J110" s="53">
        <f t="shared" si="12"/>
        <v>0</v>
      </c>
      <c r="K110" s="53">
        <f>SUM(K106:K109)</f>
        <v>0</v>
      </c>
      <c r="L110" s="53">
        <f>SUM(L106:L109)</f>
        <v>0</v>
      </c>
      <c r="M110" s="53">
        <f>SUM(M106:M109)</f>
        <v>0</v>
      </c>
      <c r="N110" s="53">
        <f t="shared" si="13"/>
        <v>0</v>
      </c>
    </row>
    <row r="111" spans="1:14" s="52" customFormat="1">
      <c r="A111" s="13" t="s">
        <v>166</v>
      </c>
      <c r="B111" s="6" t="s">
        <v>167</v>
      </c>
      <c r="C111" s="71">
        <v>0</v>
      </c>
      <c r="D111" s="71">
        <v>0</v>
      </c>
      <c r="E111" s="71">
        <v>0</v>
      </c>
      <c r="F111" s="53">
        <f t="shared" si="5"/>
        <v>0</v>
      </c>
      <c r="G111" s="53">
        <v>0</v>
      </c>
      <c r="H111" s="53">
        <v>0</v>
      </c>
      <c r="I111" s="53">
        <v>0</v>
      </c>
      <c r="J111" s="53">
        <f t="shared" si="12"/>
        <v>0</v>
      </c>
      <c r="K111" s="53">
        <v>0</v>
      </c>
      <c r="L111" s="53">
        <v>0</v>
      </c>
      <c r="M111" s="53">
        <v>0</v>
      </c>
      <c r="N111" s="53">
        <f t="shared" si="13"/>
        <v>0</v>
      </c>
    </row>
    <row r="112" spans="1:14" s="52" customFormat="1">
      <c r="A112" s="13" t="s">
        <v>168</v>
      </c>
      <c r="B112" s="6" t="s">
        <v>169</v>
      </c>
      <c r="C112" s="71">
        <v>1252636</v>
      </c>
      <c r="D112" s="71">
        <v>0</v>
      </c>
      <c r="E112" s="71">
        <v>0</v>
      </c>
      <c r="F112" s="53">
        <f t="shared" si="5"/>
        <v>1252636</v>
      </c>
      <c r="G112" s="53">
        <v>1252636</v>
      </c>
      <c r="H112" s="53">
        <v>0</v>
      </c>
      <c r="I112" s="53">
        <v>0</v>
      </c>
      <c r="J112" s="53">
        <f t="shared" si="12"/>
        <v>1252636</v>
      </c>
      <c r="K112" s="53">
        <v>1252636</v>
      </c>
      <c r="L112" s="53">
        <v>0</v>
      </c>
      <c r="M112" s="53">
        <v>0</v>
      </c>
      <c r="N112" s="53">
        <f t="shared" si="13"/>
        <v>1252636</v>
      </c>
    </row>
    <row r="113" spans="1:14" s="52" customFormat="1">
      <c r="A113" s="13" t="s">
        <v>170</v>
      </c>
      <c r="B113" s="6" t="s">
        <v>171</v>
      </c>
      <c r="C113" s="71">
        <v>17804227</v>
      </c>
      <c r="D113" s="71">
        <f>SUM(D111:D112)</f>
        <v>0</v>
      </c>
      <c r="E113" s="71">
        <f>SUM(E111:E112)</f>
        <v>0</v>
      </c>
      <c r="F113" s="53">
        <f t="shared" si="5"/>
        <v>17804227</v>
      </c>
      <c r="G113" s="89">
        <v>17807227</v>
      </c>
      <c r="H113" s="53">
        <f>SUM(H111:H112)</f>
        <v>0</v>
      </c>
      <c r="I113" s="53">
        <f>SUM(I111:I112)</f>
        <v>0</v>
      </c>
      <c r="J113" s="89">
        <f t="shared" si="12"/>
        <v>17807227</v>
      </c>
      <c r="K113" s="89">
        <v>15975493</v>
      </c>
      <c r="L113" s="83">
        <f>SUM(L111:L112)</f>
        <v>0</v>
      </c>
      <c r="M113" s="83">
        <f>SUM(M111:M112)</f>
        <v>0</v>
      </c>
      <c r="N113" s="83">
        <f t="shared" si="13"/>
        <v>15975493</v>
      </c>
    </row>
    <row r="114" spans="1:14" s="52" customFormat="1">
      <c r="A114" s="13" t="s">
        <v>172</v>
      </c>
      <c r="B114" s="6" t="s">
        <v>173</v>
      </c>
      <c r="C114" s="83">
        <v>0</v>
      </c>
      <c r="D114" s="83">
        <v>0</v>
      </c>
      <c r="E114" s="83">
        <v>0</v>
      </c>
      <c r="F114" s="53">
        <f t="shared" si="5"/>
        <v>0</v>
      </c>
      <c r="G114" s="83">
        <v>0</v>
      </c>
      <c r="H114" s="83">
        <v>0</v>
      </c>
      <c r="I114" s="83">
        <v>0</v>
      </c>
      <c r="J114" s="53">
        <f t="shared" si="12"/>
        <v>0</v>
      </c>
      <c r="K114" s="83">
        <v>0</v>
      </c>
      <c r="L114" s="83">
        <v>0</v>
      </c>
      <c r="M114" s="83">
        <v>0</v>
      </c>
      <c r="N114" s="53">
        <f t="shared" si="13"/>
        <v>0</v>
      </c>
    </row>
    <row r="115" spans="1:14" s="52" customFormat="1">
      <c r="A115" s="13" t="s">
        <v>174</v>
      </c>
      <c r="B115" s="6" t="s">
        <v>175</v>
      </c>
      <c r="C115" s="83">
        <v>0</v>
      </c>
      <c r="D115" s="83">
        <v>0</v>
      </c>
      <c r="E115" s="83">
        <v>0</v>
      </c>
      <c r="F115" s="53">
        <f t="shared" si="5"/>
        <v>0</v>
      </c>
      <c r="G115" s="83">
        <v>0</v>
      </c>
      <c r="H115" s="83">
        <v>0</v>
      </c>
      <c r="I115" s="83">
        <v>0</v>
      </c>
      <c r="J115" s="53">
        <f t="shared" si="12"/>
        <v>0</v>
      </c>
      <c r="K115" s="83">
        <v>0</v>
      </c>
      <c r="L115" s="83">
        <v>0</v>
      </c>
      <c r="M115" s="83">
        <v>0</v>
      </c>
      <c r="N115" s="53">
        <f t="shared" si="13"/>
        <v>0</v>
      </c>
    </row>
    <row r="116" spans="1:14" s="52" customFormat="1">
      <c r="A116" s="13" t="s">
        <v>176</v>
      </c>
      <c r="B116" s="6" t="s">
        <v>177</v>
      </c>
      <c r="C116" s="83">
        <v>0</v>
      </c>
      <c r="D116" s="83">
        <v>0</v>
      </c>
      <c r="E116" s="83">
        <v>0</v>
      </c>
      <c r="F116" s="53">
        <f t="shared" si="5"/>
        <v>0</v>
      </c>
      <c r="G116" s="83">
        <v>0</v>
      </c>
      <c r="H116" s="83">
        <v>0</v>
      </c>
      <c r="I116" s="83">
        <v>0</v>
      </c>
      <c r="J116" s="53">
        <f t="shared" si="12"/>
        <v>0</v>
      </c>
      <c r="K116" s="83">
        <v>0</v>
      </c>
      <c r="L116" s="83">
        <v>0</v>
      </c>
      <c r="M116" s="83">
        <v>0</v>
      </c>
      <c r="N116" s="53">
        <f t="shared" si="13"/>
        <v>0</v>
      </c>
    </row>
    <row r="117" spans="1:14" s="52" customFormat="1" ht="15.75">
      <c r="A117" s="31" t="s">
        <v>354</v>
      </c>
      <c r="B117" s="32" t="s">
        <v>178</v>
      </c>
      <c r="C117" s="84">
        <f>C105+C110+C111+C112+C113+C114+C115+C116</f>
        <v>19056863</v>
      </c>
      <c r="D117" s="84">
        <f>D105+D110+D111+D112+D113+D114+D115+D116</f>
        <v>0</v>
      </c>
      <c r="E117" s="84">
        <f>E105+E110+E111+E112+E113+E114+E115+E116</f>
        <v>0</v>
      </c>
      <c r="F117" s="84">
        <f t="shared" si="5"/>
        <v>19056863</v>
      </c>
      <c r="G117" s="84">
        <f>G105+G110+G111+G112+G113+G114+G115+G116</f>
        <v>19059863</v>
      </c>
      <c r="H117" s="84">
        <f>H105+H110+H111+H112+H113+H114+H115+H116</f>
        <v>0</v>
      </c>
      <c r="I117" s="84">
        <f>I105+I110+I111+I112+I113+I114+I115+I116</f>
        <v>0</v>
      </c>
      <c r="J117" s="84">
        <f t="shared" si="12"/>
        <v>19059863</v>
      </c>
      <c r="K117" s="84">
        <f>K105+K110+K111+K112+K113+K114+K115+K116</f>
        <v>17228129</v>
      </c>
      <c r="L117" s="84">
        <f>L105+L110+L111+L112+L113+L114+L115+L116</f>
        <v>0</v>
      </c>
      <c r="M117" s="84">
        <f>M105+M110+M111+M112+M113+M114+M115+M116</f>
        <v>0</v>
      </c>
      <c r="N117" s="84">
        <f t="shared" si="13"/>
        <v>17228129</v>
      </c>
    </row>
    <row r="118" spans="1:14">
      <c r="A118" s="30" t="s">
        <v>179</v>
      </c>
      <c r="B118" s="4" t="s">
        <v>180</v>
      </c>
      <c r="C118" s="69">
        <v>0</v>
      </c>
      <c r="D118" s="69">
        <v>0</v>
      </c>
      <c r="E118" s="69">
        <v>0</v>
      </c>
      <c r="F118" s="70">
        <f t="shared" si="5"/>
        <v>0</v>
      </c>
      <c r="G118" s="69">
        <v>0</v>
      </c>
      <c r="H118" s="69">
        <v>0</v>
      </c>
      <c r="I118" s="69">
        <v>0</v>
      </c>
      <c r="J118" s="70">
        <f t="shared" si="12"/>
        <v>0</v>
      </c>
      <c r="K118" s="69">
        <v>0</v>
      </c>
      <c r="L118" s="69">
        <v>0</v>
      </c>
      <c r="M118" s="69">
        <v>0</v>
      </c>
      <c r="N118" s="70">
        <f t="shared" si="13"/>
        <v>0</v>
      </c>
    </row>
    <row r="119" spans="1:14">
      <c r="A119" s="12" t="s">
        <v>181</v>
      </c>
      <c r="B119" s="4" t="s">
        <v>182</v>
      </c>
      <c r="C119" s="69">
        <v>0</v>
      </c>
      <c r="D119" s="69">
        <v>0</v>
      </c>
      <c r="E119" s="69">
        <v>0</v>
      </c>
      <c r="F119" s="70">
        <f t="shared" si="5"/>
        <v>0</v>
      </c>
      <c r="G119" s="69">
        <v>0</v>
      </c>
      <c r="H119" s="69">
        <v>0</v>
      </c>
      <c r="I119" s="69">
        <v>0</v>
      </c>
      <c r="J119" s="70">
        <f t="shared" si="12"/>
        <v>0</v>
      </c>
      <c r="K119" s="69">
        <v>0</v>
      </c>
      <c r="L119" s="69">
        <v>0</v>
      </c>
      <c r="M119" s="69">
        <v>0</v>
      </c>
      <c r="N119" s="70">
        <f t="shared" si="13"/>
        <v>0</v>
      </c>
    </row>
    <row r="120" spans="1:14">
      <c r="A120" s="30" t="s">
        <v>386</v>
      </c>
      <c r="B120" s="4" t="s">
        <v>183</v>
      </c>
      <c r="C120" s="69">
        <v>0</v>
      </c>
      <c r="D120" s="69">
        <v>0</v>
      </c>
      <c r="E120" s="69">
        <v>0</v>
      </c>
      <c r="F120" s="70">
        <f t="shared" si="5"/>
        <v>0</v>
      </c>
      <c r="G120" s="69">
        <v>0</v>
      </c>
      <c r="H120" s="69">
        <v>0</v>
      </c>
      <c r="I120" s="69">
        <v>0</v>
      </c>
      <c r="J120" s="70">
        <f t="shared" si="12"/>
        <v>0</v>
      </c>
      <c r="K120" s="69">
        <v>0</v>
      </c>
      <c r="L120" s="69">
        <v>0</v>
      </c>
      <c r="M120" s="69">
        <v>0</v>
      </c>
      <c r="N120" s="70">
        <f t="shared" si="13"/>
        <v>0</v>
      </c>
    </row>
    <row r="121" spans="1:14">
      <c r="A121" s="30" t="s">
        <v>356</v>
      </c>
      <c r="B121" s="4" t="s">
        <v>184</v>
      </c>
      <c r="C121" s="69">
        <v>0</v>
      </c>
      <c r="D121" s="69">
        <v>0</v>
      </c>
      <c r="E121" s="69">
        <v>0</v>
      </c>
      <c r="F121" s="70">
        <f t="shared" si="5"/>
        <v>0</v>
      </c>
      <c r="G121" s="69">
        <v>0</v>
      </c>
      <c r="H121" s="69">
        <v>0</v>
      </c>
      <c r="I121" s="69">
        <v>0</v>
      </c>
      <c r="J121" s="70">
        <f t="shared" si="12"/>
        <v>0</v>
      </c>
      <c r="K121" s="69">
        <v>0</v>
      </c>
      <c r="L121" s="69">
        <v>0</v>
      </c>
      <c r="M121" s="69">
        <v>0</v>
      </c>
      <c r="N121" s="70">
        <f t="shared" si="13"/>
        <v>0</v>
      </c>
    </row>
    <row r="122" spans="1:14" s="52" customFormat="1">
      <c r="A122" s="31" t="s">
        <v>357</v>
      </c>
      <c r="B122" s="32" t="s">
        <v>185</v>
      </c>
      <c r="C122" s="71">
        <f>SUM(C118:C121)</f>
        <v>0</v>
      </c>
      <c r="D122" s="71">
        <f>SUM(D118:D121)</f>
        <v>0</v>
      </c>
      <c r="E122" s="71">
        <f>SUM(E118:E121)</f>
        <v>0</v>
      </c>
      <c r="F122" s="53">
        <f t="shared" si="5"/>
        <v>0</v>
      </c>
      <c r="G122" s="53">
        <f>SUM(G118:G121)</f>
        <v>0</v>
      </c>
      <c r="H122" s="53">
        <f>SUM(H118:H121)</f>
        <v>0</v>
      </c>
      <c r="I122" s="53">
        <f>SUM(I118:I121)</f>
        <v>0</v>
      </c>
      <c r="J122" s="53">
        <f t="shared" si="12"/>
        <v>0</v>
      </c>
      <c r="K122" s="53">
        <f>SUM(K118:K121)</f>
        <v>0</v>
      </c>
      <c r="L122" s="53">
        <f>SUM(L118:L121)</f>
        <v>0</v>
      </c>
      <c r="M122" s="53">
        <f>SUM(M118:M121)</f>
        <v>0</v>
      </c>
      <c r="N122" s="53">
        <f t="shared" si="13"/>
        <v>0</v>
      </c>
    </row>
    <row r="123" spans="1:14">
      <c r="A123" s="12" t="s">
        <v>186</v>
      </c>
      <c r="B123" s="4" t="s">
        <v>187</v>
      </c>
      <c r="C123" s="69">
        <v>0</v>
      </c>
      <c r="D123" s="69">
        <v>0</v>
      </c>
      <c r="E123" s="69">
        <v>0</v>
      </c>
      <c r="F123" s="70">
        <f t="shared" si="5"/>
        <v>0</v>
      </c>
      <c r="G123" s="69">
        <v>0</v>
      </c>
      <c r="H123" s="69">
        <v>0</v>
      </c>
      <c r="I123" s="69">
        <v>0</v>
      </c>
      <c r="J123" s="70">
        <f t="shared" si="12"/>
        <v>0</v>
      </c>
      <c r="K123" s="69">
        <v>0</v>
      </c>
      <c r="L123" s="69">
        <v>0</v>
      </c>
      <c r="M123" s="69">
        <v>0</v>
      </c>
      <c r="N123" s="70">
        <f t="shared" si="13"/>
        <v>0</v>
      </c>
    </row>
    <row r="124" spans="1:14" s="52" customFormat="1" ht="15.75">
      <c r="A124" s="110" t="s">
        <v>390</v>
      </c>
      <c r="B124" s="111" t="s">
        <v>188</v>
      </c>
      <c r="C124" s="112">
        <f>C117+C122+C123</f>
        <v>19056863</v>
      </c>
      <c r="D124" s="112">
        <f>D117+D122+D123</f>
        <v>0</v>
      </c>
      <c r="E124" s="112">
        <f>E117+E122+E123</f>
        <v>0</v>
      </c>
      <c r="F124" s="112">
        <f t="shared" si="5"/>
        <v>19056863</v>
      </c>
      <c r="G124" s="112">
        <f>G117+G122+G123</f>
        <v>19059863</v>
      </c>
      <c r="H124" s="112">
        <f>H117+H122+H123</f>
        <v>0</v>
      </c>
      <c r="I124" s="112">
        <f>I117+I122+I123</f>
        <v>0</v>
      </c>
      <c r="J124" s="112">
        <f t="shared" si="12"/>
        <v>19059863</v>
      </c>
      <c r="K124" s="112">
        <f>K117+K122+K123</f>
        <v>17228129</v>
      </c>
      <c r="L124" s="112">
        <f>L117+L122+L123</f>
        <v>0</v>
      </c>
      <c r="M124" s="112">
        <f>M117+M122+M123</f>
        <v>0</v>
      </c>
      <c r="N124" s="112">
        <f t="shared" si="13"/>
        <v>17228129</v>
      </c>
    </row>
    <row r="125" spans="1:14" s="52" customFormat="1" ht="17.25">
      <c r="A125" s="54" t="s">
        <v>426</v>
      </c>
      <c r="B125" s="54"/>
      <c r="C125" s="113">
        <f>C101+C124</f>
        <v>101692246</v>
      </c>
      <c r="D125" s="113">
        <f>D101+D124</f>
        <v>0</v>
      </c>
      <c r="E125" s="113">
        <f>E101+E124</f>
        <v>13000</v>
      </c>
      <c r="F125" s="114">
        <f t="shared" si="5"/>
        <v>101705246</v>
      </c>
      <c r="G125" s="113">
        <f>G101+G124</f>
        <v>101692512</v>
      </c>
      <c r="H125" s="113">
        <f>H101+H124</f>
        <v>0</v>
      </c>
      <c r="I125" s="113">
        <f>I101+I124</f>
        <v>13000</v>
      </c>
      <c r="J125" s="113">
        <f t="shared" si="12"/>
        <v>101705512</v>
      </c>
      <c r="K125" s="113">
        <f>K101+K124</f>
        <v>103230341</v>
      </c>
      <c r="L125" s="113">
        <f>L101+L124</f>
        <v>0</v>
      </c>
      <c r="M125" s="113">
        <f>M101+M124</f>
        <v>13000</v>
      </c>
      <c r="N125" s="113">
        <f t="shared" si="13"/>
        <v>103243341</v>
      </c>
    </row>
    <row r="126" spans="1:14">
      <c r="B126" s="21"/>
      <c r="C126" s="21"/>
      <c r="D126" s="21"/>
      <c r="E126" s="21"/>
      <c r="F126" s="21"/>
    </row>
    <row r="127" spans="1:14">
      <c r="B127" s="21"/>
      <c r="C127" s="21"/>
      <c r="D127" s="21"/>
      <c r="E127" s="21"/>
      <c r="F127" s="21"/>
    </row>
    <row r="128" spans="1:14">
      <c r="B128" s="21"/>
      <c r="C128" s="21"/>
      <c r="D128" s="21"/>
      <c r="E128" s="21"/>
      <c r="F128" s="21"/>
    </row>
    <row r="129" spans="2:6">
      <c r="B129" s="21"/>
      <c r="C129" s="21"/>
      <c r="D129" s="21"/>
      <c r="E129" s="21"/>
      <c r="F129" s="21"/>
    </row>
    <row r="130" spans="2:6">
      <c r="B130" s="21"/>
      <c r="C130" s="21"/>
      <c r="D130" s="21"/>
      <c r="E130" s="21"/>
      <c r="F130" s="21"/>
    </row>
    <row r="131" spans="2:6">
      <c r="B131" s="21"/>
      <c r="C131" s="21"/>
      <c r="D131" s="21"/>
      <c r="E131" s="21"/>
      <c r="F131" s="21"/>
    </row>
    <row r="132" spans="2:6">
      <c r="B132" s="21"/>
      <c r="C132" s="21"/>
      <c r="D132" s="21"/>
      <c r="E132" s="21"/>
      <c r="F132" s="21"/>
    </row>
    <row r="133" spans="2:6">
      <c r="B133" s="21"/>
      <c r="C133" s="21"/>
      <c r="D133" s="21"/>
      <c r="E133" s="21"/>
      <c r="F133" s="21"/>
    </row>
    <row r="134" spans="2:6">
      <c r="B134" s="21"/>
      <c r="C134" s="21"/>
      <c r="D134" s="21"/>
      <c r="E134" s="21"/>
      <c r="F134" s="21"/>
    </row>
    <row r="135" spans="2:6">
      <c r="B135" s="21"/>
      <c r="C135" s="21"/>
      <c r="D135" s="21"/>
      <c r="E135" s="21"/>
      <c r="F135" s="21"/>
    </row>
    <row r="136" spans="2:6">
      <c r="B136" s="21"/>
      <c r="C136" s="21"/>
      <c r="D136" s="21"/>
      <c r="E136" s="21"/>
      <c r="F136" s="21"/>
    </row>
    <row r="137" spans="2:6">
      <c r="B137" s="21"/>
      <c r="C137" s="21"/>
      <c r="D137" s="21"/>
      <c r="E137" s="21"/>
      <c r="F137" s="21"/>
    </row>
    <row r="138" spans="2:6">
      <c r="B138" s="21"/>
      <c r="C138" s="21"/>
      <c r="D138" s="21"/>
      <c r="E138" s="21"/>
      <c r="F138" s="21"/>
    </row>
    <row r="139" spans="2:6">
      <c r="B139" s="21"/>
      <c r="C139" s="21"/>
      <c r="D139" s="21"/>
      <c r="E139" s="21"/>
      <c r="F139" s="21"/>
    </row>
    <row r="140" spans="2:6">
      <c r="B140" s="21"/>
      <c r="C140" s="21"/>
      <c r="D140" s="21"/>
      <c r="E140" s="21"/>
      <c r="F140" s="21"/>
    </row>
    <row r="141" spans="2:6">
      <c r="B141" s="21"/>
      <c r="C141" s="21"/>
      <c r="D141" s="21"/>
      <c r="E141" s="21"/>
      <c r="F141" s="21"/>
    </row>
    <row r="142" spans="2:6">
      <c r="B142" s="21"/>
      <c r="C142" s="21"/>
      <c r="D142" s="21"/>
      <c r="E142" s="21"/>
      <c r="F142" s="21"/>
    </row>
    <row r="143" spans="2:6">
      <c r="B143" s="21"/>
      <c r="C143" s="21"/>
      <c r="D143" s="21"/>
      <c r="E143" s="21"/>
      <c r="F143" s="21"/>
    </row>
    <row r="144" spans="2:6">
      <c r="B144" s="21"/>
      <c r="C144" s="21"/>
      <c r="D144" s="21"/>
      <c r="E144" s="21"/>
      <c r="F144" s="21"/>
    </row>
    <row r="145" spans="2:6">
      <c r="B145" s="21"/>
      <c r="C145" s="21"/>
      <c r="D145" s="21"/>
      <c r="E145" s="21"/>
      <c r="F145" s="21"/>
    </row>
    <row r="146" spans="2:6">
      <c r="B146" s="21"/>
      <c r="C146" s="21"/>
      <c r="D146" s="21"/>
      <c r="E146" s="21"/>
      <c r="F146" s="21"/>
    </row>
    <row r="147" spans="2:6">
      <c r="B147" s="21"/>
      <c r="C147" s="21"/>
      <c r="D147" s="21"/>
      <c r="E147" s="21"/>
      <c r="F147" s="21"/>
    </row>
    <row r="148" spans="2:6">
      <c r="B148" s="21"/>
      <c r="C148" s="21"/>
      <c r="D148" s="21"/>
      <c r="E148" s="21"/>
      <c r="F148" s="21"/>
    </row>
    <row r="149" spans="2:6">
      <c r="B149" s="21"/>
      <c r="C149" s="21"/>
      <c r="D149" s="21"/>
      <c r="E149" s="21"/>
      <c r="F149" s="21"/>
    </row>
    <row r="150" spans="2:6">
      <c r="B150" s="21"/>
      <c r="C150" s="21"/>
      <c r="D150" s="21"/>
      <c r="E150" s="21"/>
      <c r="F150" s="21"/>
    </row>
    <row r="151" spans="2:6">
      <c r="B151" s="21"/>
      <c r="C151" s="21"/>
      <c r="D151" s="21"/>
      <c r="E151" s="21"/>
      <c r="F151" s="21"/>
    </row>
    <row r="152" spans="2:6">
      <c r="B152" s="21"/>
      <c r="C152" s="21"/>
      <c r="D152" s="21"/>
      <c r="E152" s="21"/>
      <c r="F152" s="21"/>
    </row>
    <row r="153" spans="2:6">
      <c r="B153" s="21"/>
      <c r="C153" s="21"/>
      <c r="D153" s="21"/>
      <c r="E153" s="21"/>
      <c r="F153" s="21"/>
    </row>
    <row r="154" spans="2:6">
      <c r="B154" s="21"/>
      <c r="C154" s="21"/>
      <c r="D154" s="21"/>
      <c r="E154" s="21"/>
      <c r="F154" s="21"/>
    </row>
    <row r="155" spans="2:6">
      <c r="B155" s="21"/>
      <c r="C155" s="21"/>
      <c r="D155" s="21"/>
      <c r="E155" s="21"/>
      <c r="F155" s="21"/>
    </row>
    <row r="156" spans="2:6">
      <c r="B156" s="21"/>
      <c r="C156" s="21"/>
      <c r="D156" s="21"/>
      <c r="E156" s="21"/>
      <c r="F156" s="21"/>
    </row>
    <row r="157" spans="2:6">
      <c r="B157" s="21"/>
      <c r="C157" s="21"/>
      <c r="D157" s="21"/>
      <c r="E157" s="21"/>
      <c r="F157" s="21"/>
    </row>
    <row r="158" spans="2:6">
      <c r="B158" s="21"/>
      <c r="C158" s="21"/>
      <c r="D158" s="21"/>
      <c r="E158" s="21"/>
      <c r="F158" s="21"/>
    </row>
    <row r="159" spans="2:6">
      <c r="B159" s="21"/>
      <c r="C159" s="21"/>
      <c r="D159" s="21"/>
      <c r="E159" s="21"/>
      <c r="F159" s="21"/>
    </row>
    <row r="160" spans="2:6">
      <c r="B160" s="21"/>
      <c r="C160" s="21"/>
      <c r="D160" s="21"/>
      <c r="E160" s="21"/>
      <c r="F160" s="21"/>
    </row>
    <row r="161" spans="2:6">
      <c r="B161" s="21"/>
      <c r="C161" s="21"/>
      <c r="D161" s="21"/>
      <c r="E161" s="21"/>
      <c r="F161" s="21"/>
    </row>
    <row r="162" spans="2:6">
      <c r="B162" s="21"/>
      <c r="C162" s="21"/>
      <c r="D162" s="21"/>
      <c r="E162" s="21"/>
      <c r="F162" s="21"/>
    </row>
    <row r="163" spans="2:6">
      <c r="B163" s="21"/>
      <c r="C163" s="21"/>
      <c r="D163" s="21"/>
      <c r="E163" s="21"/>
      <c r="F163" s="21"/>
    </row>
    <row r="164" spans="2:6">
      <c r="B164" s="21"/>
      <c r="C164" s="21"/>
      <c r="D164" s="21"/>
      <c r="E164" s="21"/>
      <c r="F164" s="21"/>
    </row>
    <row r="165" spans="2:6">
      <c r="B165" s="21"/>
      <c r="C165" s="21"/>
      <c r="D165" s="21"/>
      <c r="E165" s="21"/>
      <c r="F165" s="21"/>
    </row>
    <row r="166" spans="2:6">
      <c r="B166" s="21"/>
      <c r="C166" s="21"/>
      <c r="D166" s="21"/>
      <c r="E166" s="21"/>
      <c r="F166" s="21"/>
    </row>
    <row r="167" spans="2:6">
      <c r="B167" s="21"/>
      <c r="C167" s="21"/>
      <c r="D167" s="21"/>
      <c r="E167" s="21"/>
      <c r="F167" s="21"/>
    </row>
    <row r="168" spans="2:6">
      <c r="B168" s="21"/>
      <c r="C168" s="21"/>
      <c r="D168" s="21"/>
      <c r="E168" s="21"/>
      <c r="F168" s="21"/>
    </row>
    <row r="169" spans="2:6">
      <c r="B169" s="21"/>
      <c r="C169" s="21"/>
      <c r="D169" s="21"/>
      <c r="E169" s="21"/>
      <c r="F169" s="21"/>
    </row>
    <row r="170" spans="2:6">
      <c r="B170" s="21"/>
      <c r="C170" s="21"/>
      <c r="D170" s="21"/>
      <c r="E170" s="21"/>
      <c r="F170" s="21"/>
    </row>
    <row r="171" spans="2:6">
      <c r="B171" s="21"/>
      <c r="C171" s="21"/>
      <c r="D171" s="21"/>
      <c r="E171" s="21"/>
      <c r="F171" s="21"/>
    </row>
    <row r="172" spans="2:6">
      <c r="B172" s="21"/>
      <c r="C172" s="21"/>
      <c r="D172" s="21"/>
      <c r="E172" s="21"/>
      <c r="F172" s="21"/>
    </row>
    <row r="173" spans="2:6">
      <c r="B173" s="21"/>
      <c r="C173" s="21"/>
      <c r="D173" s="21"/>
      <c r="E173" s="21"/>
      <c r="F173" s="21"/>
    </row>
    <row r="174" spans="2:6">
      <c r="B174" s="21"/>
      <c r="C174" s="21"/>
      <c r="D174" s="21"/>
      <c r="E174" s="21"/>
      <c r="F174" s="21"/>
    </row>
  </sheetData>
  <mergeCells count="6">
    <mergeCell ref="K6:N6"/>
    <mergeCell ref="C6:F6"/>
    <mergeCell ref="A3:F3"/>
    <mergeCell ref="A4:F4"/>
    <mergeCell ref="C1:J1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1" orientation="portrait" horizontalDpi="4294967293" verticalDpi="300" r:id="rId1"/>
  <ignoredErrors>
    <ignoredError sqref="C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  <col min="4" max="4" width="17.140625" bestFit="1" customWidth="1"/>
  </cols>
  <sheetData>
    <row r="1" spans="1:4">
      <c r="A1" s="159" t="s">
        <v>552</v>
      </c>
      <c r="B1" s="159"/>
      <c r="C1" s="159"/>
    </row>
    <row r="3" spans="1:4" ht="27" customHeight="1">
      <c r="A3" s="155" t="s">
        <v>528</v>
      </c>
      <c r="B3" s="156"/>
      <c r="C3" s="156"/>
    </row>
    <row r="4" spans="1:4" ht="25.5" customHeight="1">
      <c r="A4" s="164" t="s">
        <v>534</v>
      </c>
      <c r="B4" s="156"/>
      <c r="C4" s="156"/>
    </row>
    <row r="5" spans="1:4" ht="15.75" customHeight="1">
      <c r="A5" s="41"/>
      <c r="B5" s="42"/>
      <c r="C5" s="42"/>
    </row>
    <row r="6" spans="1:4" ht="21" customHeight="1">
      <c r="A6" s="3" t="s">
        <v>0</v>
      </c>
    </row>
    <row r="7" spans="1:4" ht="25.5">
      <c r="A7" s="35" t="s">
        <v>503</v>
      </c>
      <c r="B7" s="2" t="s">
        <v>18</v>
      </c>
      <c r="C7" s="43" t="s">
        <v>4</v>
      </c>
      <c r="D7" s="94" t="s">
        <v>542</v>
      </c>
    </row>
    <row r="8" spans="1:4">
      <c r="A8" s="12" t="s">
        <v>476</v>
      </c>
      <c r="B8" s="5" t="s">
        <v>205</v>
      </c>
      <c r="C8" s="22"/>
      <c r="D8" s="22"/>
    </row>
    <row r="9" spans="1:4">
      <c r="A9" s="12" t="s">
        <v>485</v>
      </c>
      <c r="B9" s="5" t="s">
        <v>205</v>
      </c>
      <c r="C9" s="22"/>
      <c r="D9" s="22"/>
    </row>
    <row r="10" spans="1:4" ht="30">
      <c r="A10" s="12" t="s">
        <v>486</v>
      </c>
      <c r="B10" s="5" t="s">
        <v>205</v>
      </c>
      <c r="C10" s="22"/>
      <c r="D10" s="22"/>
    </row>
    <row r="11" spans="1:4">
      <c r="A11" s="12" t="s">
        <v>484</v>
      </c>
      <c r="B11" s="5" t="s">
        <v>205</v>
      </c>
      <c r="C11" s="22"/>
      <c r="D11" s="22"/>
    </row>
    <row r="12" spans="1:4">
      <c r="A12" s="12" t="s">
        <v>483</v>
      </c>
      <c r="B12" s="5" t="s">
        <v>205</v>
      </c>
      <c r="C12" s="22"/>
      <c r="D12" s="22"/>
    </row>
    <row r="13" spans="1:4">
      <c r="A13" s="12" t="s">
        <v>482</v>
      </c>
      <c r="B13" s="5" t="s">
        <v>205</v>
      </c>
      <c r="C13" s="22"/>
      <c r="D13" s="22"/>
    </row>
    <row r="14" spans="1:4">
      <c r="A14" s="12" t="s">
        <v>477</v>
      </c>
      <c r="B14" s="5" t="s">
        <v>205</v>
      </c>
      <c r="C14" s="22"/>
      <c r="D14" s="22"/>
    </row>
    <row r="15" spans="1:4">
      <c r="A15" s="12" t="s">
        <v>478</v>
      </c>
      <c r="B15" s="5" t="s">
        <v>205</v>
      </c>
      <c r="C15" s="22"/>
      <c r="D15" s="22"/>
    </row>
    <row r="16" spans="1:4">
      <c r="A16" s="12" t="s">
        <v>479</v>
      </c>
      <c r="B16" s="5" t="s">
        <v>205</v>
      </c>
      <c r="C16" s="22"/>
      <c r="D16" s="22"/>
    </row>
    <row r="17" spans="1:4">
      <c r="A17" s="12" t="s">
        <v>480</v>
      </c>
      <c r="B17" s="5" t="s">
        <v>205</v>
      </c>
      <c r="C17" s="22"/>
      <c r="D17" s="22"/>
    </row>
    <row r="18" spans="1:4" s="52" customFormat="1" ht="25.5">
      <c r="A18" s="6" t="s">
        <v>391</v>
      </c>
      <c r="B18" s="7" t="s">
        <v>205</v>
      </c>
      <c r="C18" s="56"/>
      <c r="D18" s="56"/>
    </row>
    <row r="19" spans="1:4">
      <c r="A19" s="12" t="s">
        <v>476</v>
      </c>
      <c r="B19" s="5" t="s">
        <v>206</v>
      </c>
      <c r="C19" s="22"/>
      <c r="D19" s="22"/>
    </row>
    <row r="20" spans="1:4">
      <c r="A20" s="12" t="s">
        <v>485</v>
      </c>
      <c r="B20" s="5" t="s">
        <v>206</v>
      </c>
      <c r="C20" s="22"/>
      <c r="D20" s="22"/>
    </row>
    <row r="21" spans="1:4" ht="30">
      <c r="A21" s="12" t="s">
        <v>486</v>
      </c>
      <c r="B21" s="5" t="s">
        <v>206</v>
      </c>
      <c r="C21" s="22"/>
      <c r="D21" s="22"/>
    </row>
    <row r="22" spans="1:4">
      <c r="A22" s="12" t="s">
        <v>484</v>
      </c>
      <c r="B22" s="5" t="s">
        <v>206</v>
      </c>
      <c r="C22" s="22"/>
      <c r="D22" s="22"/>
    </row>
    <row r="23" spans="1:4">
      <c r="A23" s="12" t="s">
        <v>483</v>
      </c>
      <c r="B23" s="5" t="s">
        <v>206</v>
      </c>
      <c r="C23" s="22"/>
      <c r="D23" s="22"/>
    </row>
    <row r="24" spans="1:4">
      <c r="A24" s="12" t="s">
        <v>482</v>
      </c>
      <c r="B24" s="5" t="s">
        <v>206</v>
      </c>
      <c r="C24" s="22"/>
      <c r="D24" s="22"/>
    </row>
    <row r="25" spans="1:4">
      <c r="A25" s="12" t="s">
        <v>477</v>
      </c>
      <c r="B25" s="5" t="s">
        <v>206</v>
      </c>
      <c r="C25" s="22"/>
      <c r="D25" s="22"/>
    </row>
    <row r="26" spans="1:4">
      <c r="A26" s="12" t="s">
        <v>478</v>
      </c>
      <c r="B26" s="5" t="s">
        <v>206</v>
      </c>
      <c r="C26" s="22"/>
      <c r="D26" s="22"/>
    </row>
    <row r="27" spans="1:4">
      <c r="A27" s="12" t="s">
        <v>479</v>
      </c>
      <c r="B27" s="5" t="s">
        <v>206</v>
      </c>
      <c r="C27" s="22"/>
      <c r="D27" s="22"/>
    </row>
    <row r="28" spans="1:4">
      <c r="A28" s="12" t="s">
        <v>480</v>
      </c>
      <c r="B28" s="5" t="s">
        <v>206</v>
      </c>
      <c r="C28" s="22"/>
      <c r="D28" s="22"/>
    </row>
    <row r="29" spans="1:4" s="52" customFormat="1" ht="25.5">
      <c r="A29" s="6" t="s">
        <v>447</v>
      </c>
      <c r="B29" s="7" t="s">
        <v>206</v>
      </c>
      <c r="C29" s="56"/>
      <c r="D29" s="56"/>
    </row>
    <row r="30" spans="1:4">
      <c r="A30" s="12" t="s">
        <v>476</v>
      </c>
      <c r="B30" s="5" t="s">
        <v>207</v>
      </c>
      <c r="C30" s="22">
        <v>0</v>
      </c>
      <c r="D30" s="22">
        <v>0</v>
      </c>
    </row>
    <row r="31" spans="1:4">
      <c r="A31" s="12" t="s">
        <v>485</v>
      </c>
      <c r="B31" s="5" t="s">
        <v>207</v>
      </c>
      <c r="C31" s="22"/>
      <c r="D31" s="22"/>
    </row>
    <row r="32" spans="1:4" ht="30">
      <c r="A32" s="12" t="s">
        <v>486</v>
      </c>
      <c r="B32" s="5" t="s">
        <v>207</v>
      </c>
      <c r="C32" s="95"/>
      <c r="D32" s="95"/>
    </row>
    <row r="33" spans="1:4">
      <c r="A33" s="12" t="s">
        <v>484</v>
      </c>
      <c r="B33" s="5" t="s">
        <v>207</v>
      </c>
      <c r="C33" s="22"/>
      <c r="D33" s="22"/>
    </row>
    <row r="34" spans="1:4">
      <c r="A34" s="12" t="s">
        <v>483</v>
      </c>
      <c r="B34" s="5" t="s">
        <v>207</v>
      </c>
      <c r="C34" s="22"/>
      <c r="D34" s="22"/>
    </row>
    <row r="35" spans="1:4">
      <c r="A35" s="12" t="s">
        <v>482</v>
      </c>
      <c r="B35" s="5" t="s">
        <v>207</v>
      </c>
      <c r="C35" s="22"/>
      <c r="D35" s="22"/>
    </row>
    <row r="36" spans="1:4">
      <c r="A36" s="12" t="s">
        <v>477</v>
      </c>
      <c r="B36" s="5" t="s">
        <v>207</v>
      </c>
      <c r="C36" s="66"/>
      <c r="D36" s="66"/>
    </row>
    <row r="37" spans="1:4">
      <c r="A37" s="12" t="s">
        <v>478</v>
      </c>
      <c r="B37" s="5" t="s">
        <v>207</v>
      </c>
      <c r="C37" s="66"/>
      <c r="D37" s="66"/>
    </row>
    <row r="38" spans="1:4">
      <c r="A38" s="12" t="s">
        <v>479</v>
      </c>
      <c r="B38" s="5" t="s">
        <v>207</v>
      </c>
      <c r="C38" s="66"/>
      <c r="D38" s="66"/>
    </row>
    <row r="39" spans="1:4">
      <c r="A39" s="12" t="s">
        <v>480</v>
      </c>
      <c r="B39" s="5" t="s">
        <v>207</v>
      </c>
      <c r="C39" s="66"/>
      <c r="D39" s="66"/>
    </row>
    <row r="40" spans="1:4" s="52" customFormat="1">
      <c r="A40" s="6" t="s">
        <v>446</v>
      </c>
      <c r="B40" s="7" t="s">
        <v>207</v>
      </c>
      <c r="C40" s="68">
        <v>0</v>
      </c>
      <c r="D40" s="97">
        <v>19255072</v>
      </c>
    </row>
    <row r="41" spans="1:4">
      <c r="A41" s="12" t="s">
        <v>476</v>
      </c>
      <c r="B41" s="5" t="s">
        <v>213</v>
      </c>
      <c r="C41" s="22"/>
      <c r="D41" s="22"/>
    </row>
    <row r="42" spans="1:4">
      <c r="A42" s="12" t="s">
        <v>485</v>
      </c>
      <c r="B42" s="5" t="s">
        <v>213</v>
      </c>
      <c r="C42" s="22"/>
      <c r="D42" s="22"/>
    </row>
    <row r="43" spans="1:4" ht="30">
      <c r="A43" s="12" t="s">
        <v>486</v>
      </c>
      <c r="B43" s="5" t="s">
        <v>213</v>
      </c>
      <c r="C43" s="22"/>
      <c r="D43" s="22"/>
    </row>
    <row r="44" spans="1:4">
      <c r="A44" s="12" t="s">
        <v>484</v>
      </c>
      <c r="B44" s="5" t="s">
        <v>213</v>
      </c>
      <c r="C44" s="22"/>
      <c r="D44" s="22"/>
    </row>
    <row r="45" spans="1:4">
      <c r="A45" s="12" t="s">
        <v>483</v>
      </c>
      <c r="B45" s="5" t="s">
        <v>213</v>
      </c>
      <c r="C45" s="22"/>
      <c r="D45" s="22"/>
    </row>
    <row r="46" spans="1:4">
      <c r="A46" s="12" t="s">
        <v>482</v>
      </c>
      <c r="B46" s="5" t="s">
        <v>213</v>
      </c>
      <c r="C46" s="22"/>
      <c r="D46" s="22"/>
    </row>
    <row r="47" spans="1:4">
      <c r="A47" s="12" t="s">
        <v>477</v>
      </c>
      <c r="B47" s="5" t="s">
        <v>213</v>
      </c>
      <c r="C47" s="22"/>
      <c r="D47" s="22"/>
    </row>
    <row r="48" spans="1:4">
      <c r="A48" s="12" t="s">
        <v>478</v>
      </c>
      <c r="B48" s="5" t="s">
        <v>213</v>
      </c>
      <c r="C48" s="22"/>
      <c r="D48" s="22"/>
    </row>
    <row r="49" spans="1:4">
      <c r="A49" s="12" t="s">
        <v>479</v>
      </c>
      <c r="B49" s="5" t="s">
        <v>213</v>
      </c>
      <c r="C49" s="22"/>
      <c r="D49" s="22"/>
    </row>
    <row r="50" spans="1:4">
      <c r="A50" s="12" t="s">
        <v>480</v>
      </c>
      <c r="B50" s="5" t="s">
        <v>213</v>
      </c>
      <c r="C50" s="22"/>
      <c r="D50" s="22"/>
    </row>
    <row r="51" spans="1:4" s="52" customFormat="1" ht="25.5">
      <c r="A51" s="6" t="s">
        <v>445</v>
      </c>
      <c r="B51" s="7" t="s">
        <v>213</v>
      </c>
      <c r="C51" s="56"/>
      <c r="D51" s="56"/>
    </row>
    <row r="52" spans="1:4">
      <c r="A52" s="12" t="s">
        <v>481</v>
      </c>
      <c r="B52" s="5" t="s">
        <v>214</v>
      </c>
      <c r="C52" s="22"/>
      <c r="D52" s="22"/>
    </row>
    <row r="53" spans="1:4">
      <c r="A53" s="12" t="s">
        <v>485</v>
      </c>
      <c r="B53" s="5" t="s">
        <v>214</v>
      </c>
      <c r="C53" s="22"/>
      <c r="D53" s="22"/>
    </row>
    <row r="54" spans="1:4" ht="30">
      <c r="A54" s="12" t="s">
        <v>486</v>
      </c>
      <c r="B54" s="5" t="s">
        <v>214</v>
      </c>
      <c r="C54" s="22"/>
      <c r="D54" s="22"/>
    </row>
    <row r="55" spans="1:4">
      <c r="A55" s="12" t="s">
        <v>484</v>
      </c>
      <c r="B55" s="5" t="s">
        <v>214</v>
      </c>
      <c r="C55" s="22"/>
      <c r="D55" s="22"/>
    </row>
    <row r="56" spans="1:4">
      <c r="A56" s="12" t="s">
        <v>483</v>
      </c>
      <c r="B56" s="5" t="s">
        <v>214</v>
      </c>
      <c r="C56" s="22"/>
      <c r="D56" s="22"/>
    </row>
    <row r="57" spans="1:4">
      <c r="A57" s="12" t="s">
        <v>482</v>
      </c>
      <c r="B57" s="5" t="s">
        <v>214</v>
      </c>
      <c r="C57" s="22"/>
      <c r="D57" s="22"/>
    </row>
    <row r="58" spans="1:4">
      <c r="A58" s="12" t="s">
        <v>477</v>
      </c>
      <c r="B58" s="5" t="s">
        <v>214</v>
      </c>
      <c r="C58" s="22"/>
      <c r="D58" s="22"/>
    </row>
    <row r="59" spans="1:4">
      <c r="A59" s="12" t="s">
        <v>478</v>
      </c>
      <c r="B59" s="5" t="s">
        <v>214</v>
      </c>
      <c r="C59" s="22"/>
      <c r="D59" s="22"/>
    </row>
    <row r="60" spans="1:4">
      <c r="A60" s="12" t="s">
        <v>479</v>
      </c>
      <c r="B60" s="5" t="s">
        <v>214</v>
      </c>
      <c r="C60" s="22"/>
      <c r="D60" s="22"/>
    </row>
    <row r="61" spans="1:4">
      <c r="A61" s="12" t="s">
        <v>480</v>
      </c>
      <c r="B61" s="5" t="s">
        <v>214</v>
      </c>
      <c r="C61" s="22"/>
      <c r="D61" s="22"/>
    </row>
    <row r="62" spans="1:4" s="52" customFormat="1" ht="25.5">
      <c r="A62" s="6" t="s">
        <v>448</v>
      </c>
      <c r="B62" s="7" t="s">
        <v>214</v>
      </c>
      <c r="C62" s="56"/>
      <c r="D62" s="56"/>
    </row>
    <row r="63" spans="1:4">
      <c r="A63" s="12" t="s">
        <v>476</v>
      </c>
      <c r="B63" s="5" t="s">
        <v>215</v>
      </c>
      <c r="C63" s="22"/>
      <c r="D63" s="22"/>
    </row>
    <row r="64" spans="1:4">
      <c r="A64" s="12" t="s">
        <v>485</v>
      </c>
      <c r="B64" s="5" t="s">
        <v>215</v>
      </c>
      <c r="C64" s="22"/>
      <c r="D64" s="22"/>
    </row>
    <row r="65" spans="1:4" ht="30">
      <c r="A65" s="12" t="s">
        <v>486</v>
      </c>
      <c r="B65" s="5" t="s">
        <v>215</v>
      </c>
      <c r="C65" s="67"/>
      <c r="D65" s="67"/>
    </row>
    <row r="66" spans="1:4">
      <c r="A66" s="12" t="s">
        <v>484</v>
      </c>
      <c r="B66" s="5" t="s">
        <v>215</v>
      </c>
      <c r="C66" s="67"/>
      <c r="D66" s="67"/>
    </row>
    <row r="67" spans="1:4">
      <c r="A67" s="12" t="s">
        <v>483</v>
      </c>
      <c r="B67" s="5" t="s">
        <v>215</v>
      </c>
      <c r="C67" s="67"/>
      <c r="D67" s="67"/>
    </row>
    <row r="68" spans="1:4">
      <c r="A68" s="12" t="s">
        <v>482</v>
      </c>
      <c r="B68" s="5" t="s">
        <v>215</v>
      </c>
      <c r="C68" s="67"/>
      <c r="D68" s="67"/>
    </row>
    <row r="69" spans="1:4">
      <c r="A69" s="12" t="s">
        <v>477</v>
      </c>
      <c r="B69" s="5" t="s">
        <v>215</v>
      </c>
      <c r="C69" s="67"/>
      <c r="D69" s="67"/>
    </row>
    <row r="70" spans="1:4">
      <c r="A70" s="12" t="s">
        <v>478</v>
      </c>
      <c r="B70" s="5" t="s">
        <v>215</v>
      </c>
      <c r="C70" s="67"/>
      <c r="D70" s="67"/>
    </row>
    <row r="71" spans="1:4">
      <c r="A71" s="12" t="s">
        <v>479</v>
      </c>
      <c r="B71" s="5" t="s">
        <v>215</v>
      </c>
      <c r="C71" s="67"/>
      <c r="D71" s="67"/>
    </row>
    <row r="72" spans="1:4">
      <c r="A72" s="12" t="s">
        <v>480</v>
      </c>
      <c r="B72" s="5" t="s">
        <v>215</v>
      </c>
      <c r="C72" s="67"/>
      <c r="D72" s="67"/>
    </row>
    <row r="73" spans="1:4" s="52" customFormat="1">
      <c r="A73" s="6" t="s">
        <v>396</v>
      </c>
      <c r="B73" s="7" t="s">
        <v>215</v>
      </c>
      <c r="C73" s="68"/>
      <c r="D73" s="68"/>
    </row>
    <row r="74" spans="1:4">
      <c r="A74" s="12" t="s">
        <v>487</v>
      </c>
      <c r="B74" s="4" t="s">
        <v>257</v>
      </c>
      <c r="C74" s="22"/>
      <c r="D74" s="22"/>
    </row>
    <row r="75" spans="1:4">
      <c r="A75" s="12" t="s">
        <v>488</v>
      </c>
      <c r="B75" s="4" t="s">
        <v>257</v>
      </c>
      <c r="C75" s="22"/>
      <c r="D75" s="22"/>
    </row>
    <row r="76" spans="1:4">
      <c r="A76" s="12" t="s">
        <v>496</v>
      </c>
      <c r="B76" s="4" t="s">
        <v>257</v>
      </c>
      <c r="C76" s="22"/>
      <c r="D76" s="22"/>
    </row>
    <row r="77" spans="1:4">
      <c r="A77" s="4" t="s">
        <v>495</v>
      </c>
      <c r="B77" s="4" t="s">
        <v>257</v>
      </c>
      <c r="C77" s="22"/>
      <c r="D77" s="22"/>
    </row>
    <row r="78" spans="1:4">
      <c r="A78" s="4" t="s">
        <v>494</v>
      </c>
      <c r="B78" s="4" t="s">
        <v>257</v>
      </c>
      <c r="C78" s="22"/>
      <c r="D78" s="22"/>
    </row>
    <row r="79" spans="1:4">
      <c r="A79" s="4" t="s">
        <v>493</v>
      </c>
      <c r="B79" s="4" t="s">
        <v>257</v>
      </c>
      <c r="C79" s="22"/>
      <c r="D79" s="22"/>
    </row>
    <row r="80" spans="1:4">
      <c r="A80" s="12" t="s">
        <v>492</v>
      </c>
      <c r="B80" s="4" t="s">
        <v>257</v>
      </c>
      <c r="C80" s="22"/>
      <c r="D80" s="22"/>
    </row>
    <row r="81" spans="1:4">
      <c r="A81" s="12" t="s">
        <v>497</v>
      </c>
      <c r="B81" s="4" t="s">
        <v>257</v>
      </c>
      <c r="C81" s="22"/>
      <c r="D81" s="22"/>
    </row>
    <row r="82" spans="1:4">
      <c r="A82" s="12" t="s">
        <v>489</v>
      </c>
      <c r="B82" s="4" t="s">
        <v>257</v>
      </c>
      <c r="C82" s="22"/>
      <c r="D82" s="22"/>
    </row>
    <row r="83" spans="1:4">
      <c r="A83" s="12" t="s">
        <v>490</v>
      </c>
      <c r="B83" s="4" t="s">
        <v>257</v>
      </c>
      <c r="C83" s="22"/>
      <c r="D83" s="22"/>
    </row>
    <row r="84" spans="1:4" s="52" customFormat="1" ht="25.5">
      <c r="A84" s="6" t="s">
        <v>449</v>
      </c>
      <c r="B84" s="7" t="s">
        <v>257</v>
      </c>
      <c r="C84" s="56"/>
      <c r="D84" s="56"/>
    </row>
    <row r="85" spans="1:4">
      <c r="A85" s="12" t="s">
        <v>487</v>
      </c>
      <c r="B85" s="4" t="s">
        <v>258</v>
      </c>
      <c r="C85" s="22"/>
      <c r="D85" s="22"/>
    </row>
    <row r="86" spans="1:4">
      <c r="A86" s="12" t="s">
        <v>488</v>
      </c>
      <c r="B86" s="4" t="s">
        <v>258</v>
      </c>
      <c r="C86" s="22"/>
      <c r="D86" s="22"/>
    </row>
    <row r="87" spans="1:4">
      <c r="A87" s="12" t="s">
        <v>496</v>
      </c>
      <c r="B87" s="4" t="s">
        <v>258</v>
      </c>
      <c r="C87" s="22"/>
      <c r="D87" s="22"/>
    </row>
    <row r="88" spans="1:4">
      <c r="A88" s="4" t="s">
        <v>495</v>
      </c>
      <c r="B88" s="4" t="s">
        <v>258</v>
      </c>
      <c r="C88" s="22"/>
      <c r="D88" s="22"/>
    </row>
    <row r="89" spans="1:4">
      <c r="A89" s="4" t="s">
        <v>494</v>
      </c>
      <c r="B89" s="4" t="s">
        <v>258</v>
      </c>
      <c r="C89" s="22"/>
      <c r="D89" s="22"/>
    </row>
    <row r="90" spans="1:4">
      <c r="A90" s="4" t="s">
        <v>510</v>
      </c>
      <c r="B90" s="4" t="s">
        <v>258</v>
      </c>
      <c r="C90" s="67"/>
      <c r="D90" s="67"/>
    </row>
    <row r="91" spans="1:4">
      <c r="A91" s="12" t="s">
        <v>492</v>
      </c>
      <c r="B91" s="4" t="s">
        <v>258</v>
      </c>
      <c r="C91" s="67"/>
      <c r="D91" s="67"/>
    </row>
    <row r="92" spans="1:4">
      <c r="A92" s="12" t="s">
        <v>491</v>
      </c>
      <c r="B92" s="4" t="s">
        <v>258</v>
      </c>
      <c r="C92" s="67"/>
      <c r="D92" s="67"/>
    </row>
    <row r="93" spans="1:4">
      <c r="A93" s="12" t="s">
        <v>489</v>
      </c>
      <c r="B93" s="4" t="s">
        <v>258</v>
      </c>
      <c r="C93" s="67"/>
      <c r="D93" s="67"/>
    </row>
    <row r="94" spans="1:4">
      <c r="A94" s="12" t="s">
        <v>490</v>
      </c>
      <c r="B94" s="4" t="s">
        <v>258</v>
      </c>
      <c r="C94" s="67"/>
      <c r="D94" s="67"/>
    </row>
    <row r="95" spans="1:4" s="52" customFormat="1">
      <c r="A95" s="14" t="s">
        <v>450</v>
      </c>
      <c r="B95" s="7" t="s">
        <v>258</v>
      </c>
      <c r="C95" s="68">
        <v>883776</v>
      </c>
      <c r="D95" s="68">
        <v>883776</v>
      </c>
    </row>
    <row r="96" spans="1:4">
      <c r="A96" s="12" t="s">
        <v>487</v>
      </c>
      <c r="B96" s="4" t="s">
        <v>262</v>
      </c>
      <c r="C96" s="67"/>
      <c r="D96" s="67"/>
    </row>
    <row r="97" spans="1:4">
      <c r="A97" s="12" t="s">
        <v>488</v>
      </c>
      <c r="B97" s="4" t="s">
        <v>262</v>
      </c>
      <c r="C97" s="67"/>
      <c r="D97" s="67"/>
    </row>
    <row r="98" spans="1:4">
      <c r="A98" s="12" t="s">
        <v>496</v>
      </c>
      <c r="B98" s="4" t="s">
        <v>262</v>
      </c>
      <c r="C98" s="22"/>
      <c r="D98" s="22"/>
    </row>
    <row r="99" spans="1:4">
      <c r="A99" s="4" t="s">
        <v>495</v>
      </c>
      <c r="B99" s="4" t="s">
        <v>262</v>
      </c>
      <c r="C99" s="22"/>
      <c r="D99" s="22"/>
    </row>
    <row r="100" spans="1:4">
      <c r="A100" s="4" t="s">
        <v>494</v>
      </c>
      <c r="B100" s="4" t="s">
        <v>262</v>
      </c>
      <c r="C100" s="22"/>
      <c r="D100" s="22"/>
    </row>
    <row r="101" spans="1:4">
      <c r="A101" s="4" t="s">
        <v>493</v>
      </c>
      <c r="B101" s="4" t="s">
        <v>262</v>
      </c>
      <c r="C101" s="22"/>
      <c r="D101" s="22"/>
    </row>
    <row r="102" spans="1:4">
      <c r="A102" s="12" t="s">
        <v>492</v>
      </c>
      <c r="B102" s="4" t="s">
        <v>262</v>
      </c>
      <c r="C102" s="22"/>
      <c r="D102" s="22"/>
    </row>
    <row r="103" spans="1:4">
      <c r="A103" s="12" t="s">
        <v>497</v>
      </c>
      <c r="B103" s="4" t="s">
        <v>262</v>
      </c>
      <c r="C103" s="22"/>
      <c r="D103" s="22"/>
    </row>
    <row r="104" spans="1:4">
      <c r="A104" s="12" t="s">
        <v>489</v>
      </c>
      <c r="B104" s="4" t="s">
        <v>262</v>
      </c>
      <c r="C104" s="22"/>
      <c r="D104" s="22"/>
    </row>
    <row r="105" spans="1:4">
      <c r="A105" s="12" t="s">
        <v>490</v>
      </c>
      <c r="B105" s="4" t="s">
        <v>262</v>
      </c>
      <c r="C105" s="22"/>
      <c r="D105" s="22"/>
    </row>
    <row r="106" spans="1:4" s="52" customFormat="1" ht="25.5">
      <c r="A106" s="6" t="s">
        <v>451</v>
      </c>
      <c r="B106" s="7" t="s">
        <v>262</v>
      </c>
      <c r="C106" s="56"/>
      <c r="D106" s="56"/>
    </row>
    <row r="107" spans="1:4">
      <c r="A107" s="12" t="s">
        <v>487</v>
      </c>
      <c r="B107" s="4" t="s">
        <v>263</v>
      </c>
      <c r="C107" s="22"/>
      <c r="D107" s="22"/>
    </row>
    <row r="108" spans="1:4">
      <c r="A108" s="12" t="s">
        <v>488</v>
      </c>
      <c r="B108" s="4" t="s">
        <v>263</v>
      </c>
      <c r="C108" s="22"/>
      <c r="D108" s="22"/>
    </row>
    <row r="109" spans="1:4">
      <c r="A109" s="12" t="s">
        <v>496</v>
      </c>
      <c r="B109" s="4" t="s">
        <v>263</v>
      </c>
      <c r="C109" s="22"/>
      <c r="D109" s="22"/>
    </row>
    <row r="110" spans="1:4">
      <c r="A110" s="4" t="s">
        <v>495</v>
      </c>
      <c r="B110" s="4" t="s">
        <v>263</v>
      </c>
      <c r="C110" s="22"/>
      <c r="D110" s="22"/>
    </row>
    <row r="111" spans="1:4">
      <c r="A111" s="4" t="s">
        <v>494</v>
      </c>
      <c r="B111" s="4" t="s">
        <v>263</v>
      </c>
      <c r="C111" s="22"/>
      <c r="D111" s="22"/>
    </row>
    <row r="112" spans="1:4">
      <c r="A112" s="4" t="s">
        <v>493</v>
      </c>
      <c r="B112" s="4" t="s">
        <v>263</v>
      </c>
      <c r="C112" s="22"/>
      <c r="D112" s="22"/>
    </row>
    <row r="113" spans="1:4">
      <c r="A113" s="12" t="s">
        <v>492</v>
      </c>
      <c r="B113" s="4" t="s">
        <v>263</v>
      </c>
      <c r="C113" s="22"/>
      <c r="D113" s="22"/>
    </row>
    <row r="114" spans="1:4">
      <c r="A114" s="12" t="s">
        <v>491</v>
      </c>
      <c r="B114" s="4" t="s">
        <v>263</v>
      </c>
      <c r="C114" s="22"/>
      <c r="D114" s="22"/>
    </row>
    <row r="115" spans="1:4">
      <c r="A115" s="12" t="s">
        <v>489</v>
      </c>
      <c r="B115" s="4" t="s">
        <v>263</v>
      </c>
      <c r="C115" s="22"/>
      <c r="D115" s="22"/>
    </row>
    <row r="116" spans="1:4">
      <c r="A116" s="12" t="s">
        <v>490</v>
      </c>
      <c r="B116" s="4" t="s">
        <v>263</v>
      </c>
      <c r="C116" s="22"/>
      <c r="D116" s="22"/>
    </row>
    <row r="117" spans="1:4" s="52" customFormat="1">
      <c r="A117" s="14" t="s">
        <v>452</v>
      </c>
      <c r="B117" s="7" t="s">
        <v>263</v>
      </c>
      <c r="C117" s="56"/>
      <c r="D117" s="56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/>
  <cols>
    <col min="1" max="1" width="100" customWidth="1"/>
    <col min="3" max="3" width="17" customWidth="1"/>
    <col min="4" max="4" width="17.140625" bestFit="1" customWidth="1"/>
  </cols>
  <sheetData>
    <row r="1" spans="1:4">
      <c r="A1" s="159" t="s">
        <v>553</v>
      </c>
      <c r="B1" s="159"/>
      <c r="C1" s="159"/>
    </row>
    <row r="3" spans="1:4" ht="28.5" customHeight="1">
      <c r="A3" s="155" t="s">
        <v>528</v>
      </c>
      <c r="B3" s="162"/>
      <c r="C3" s="162"/>
    </row>
    <row r="4" spans="1:4" ht="26.25" customHeight="1">
      <c r="A4" s="164" t="s">
        <v>535</v>
      </c>
      <c r="B4" s="164"/>
      <c r="C4" s="164"/>
    </row>
    <row r="5" spans="1:4" ht="18.75" customHeight="1">
      <c r="A5" s="44"/>
      <c r="B5" s="46"/>
      <c r="C5" s="46"/>
    </row>
    <row r="6" spans="1:4" ht="23.25" customHeight="1">
      <c r="A6" s="3" t="s">
        <v>0</v>
      </c>
    </row>
    <row r="7" spans="1:4" ht="25.5">
      <c r="A7" s="35" t="s">
        <v>503</v>
      </c>
      <c r="B7" s="2" t="s">
        <v>18</v>
      </c>
      <c r="C7" s="43" t="s">
        <v>4</v>
      </c>
      <c r="D7" s="94" t="s">
        <v>542</v>
      </c>
    </row>
    <row r="8" spans="1:4">
      <c r="A8" s="11" t="s">
        <v>310</v>
      </c>
      <c r="B8" s="5" t="s">
        <v>97</v>
      </c>
      <c r="C8" s="22"/>
      <c r="D8" s="22"/>
    </row>
    <row r="9" spans="1:4">
      <c r="A9" s="11" t="s">
        <v>311</v>
      </c>
      <c r="B9" s="5" t="s">
        <v>97</v>
      </c>
      <c r="C9" s="22"/>
      <c r="D9" s="22"/>
    </row>
    <row r="10" spans="1:4">
      <c r="A10" s="11" t="s">
        <v>312</v>
      </c>
      <c r="B10" s="5" t="s">
        <v>97</v>
      </c>
      <c r="C10" s="22"/>
      <c r="D10" s="22"/>
    </row>
    <row r="11" spans="1:4">
      <c r="A11" s="11" t="s">
        <v>313</v>
      </c>
      <c r="B11" s="5" t="s">
        <v>97</v>
      </c>
      <c r="C11" s="22"/>
      <c r="D11" s="22"/>
    </row>
    <row r="12" spans="1:4">
      <c r="A12" s="12" t="s">
        <v>314</v>
      </c>
      <c r="B12" s="5" t="s">
        <v>97</v>
      </c>
      <c r="C12" s="22"/>
      <c r="D12" s="22"/>
    </row>
    <row r="13" spans="1:4">
      <c r="A13" s="12" t="s">
        <v>315</v>
      </c>
      <c r="B13" s="5" t="s">
        <v>97</v>
      </c>
      <c r="C13" s="22"/>
      <c r="D13" s="22"/>
    </row>
    <row r="14" spans="1:4" s="52" customFormat="1">
      <c r="A14" s="14" t="s">
        <v>8</v>
      </c>
      <c r="B14" s="13" t="s">
        <v>97</v>
      </c>
      <c r="C14" s="56"/>
      <c r="D14" s="56"/>
    </row>
    <row r="15" spans="1:4">
      <c r="A15" s="11" t="s">
        <v>316</v>
      </c>
      <c r="B15" s="5" t="s">
        <v>98</v>
      </c>
      <c r="C15" s="22"/>
      <c r="D15" s="22"/>
    </row>
    <row r="16" spans="1:4" s="52" customFormat="1">
      <c r="A16" s="15" t="s">
        <v>7</v>
      </c>
      <c r="B16" s="13" t="s">
        <v>98</v>
      </c>
      <c r="C16" s="56"/>
      <c r="D16" s="56"/>
    </row>
    <row r="17" spans="1:4">
      <c r="A17" s="11" t="s">
        <v>317</v>
      </c>
      <c r="B17" s="5" t="s">
        <v>99</v>
      </c>
      <c r="C17" s="22"/>
      <c r="D17" s="22"/>
    </row>
    <row r="18" spans="1:4">
      <c r="A18" s="11" t="s">
        <v>318</v>
      </c>
      <c r="B18" s="5" t="s">
        <v>99</v>
      </c>
      <c r="C18" s="22"/>
      <c r="D18" s="22"/>
    </row>
    <row r="19" spans="1:4">
      <c r="A19" s="12" t="s">
        <v>319</v>
      </c>
      <c r="B19" s="5" t="s">
        <v>99</v>
      </c>
      <c r="C19" s="22"/>
      <c r="D19" s="22"/>
    </row>
    <row r="20" spans="1:4">
      <c r="A20" s="12" t="s">
        <v>320</v>
      </c>
      <c r="B20" s="5" t="s">
        <v>99</v>
      </c>
      <c r="C20" s="22"/>
      <c r="D20" s="22"/>
    </row>
    <row r="21" spans="1:4">
      <c r="A21" s="12" t="s">
        <v>321</v>
      </c>
      <c r="B21" s="5" t="s">
        <v>99</v>
      </c>
      <c r="C21" s="22"/>
      <c r="D21" s="22"/>
    </row>
    <row r="22" spans="1:4" ht="30">
      <c r="A22" s="16" t="s">
        <v>322</v>
      </c>
      <c r="B22" s="5" t="s">
        <v>99</v>
      </c>
      <c r="C22" s="22"/>
      <c r="D22" s="22"/>
    </row>
    <row r="23" spans="1:4" s="52" customFormat="1">
      <c r="A23" s="10" t="s">
        <v>6</v>
      </c>
      <c r="B23" s="13" t="s">
        <v>99</v>
      </c>
      <c r="C23" s="56"/>
      <c r="D23" s="56"/>
    </row>
    <row r="24" spans="1:4">
      <c r="A24" s="11" t="s">
        <v>323</v>
      </c>
      <c r="B24" s="5" t="s">
        <v>100</v>
      </c>
      <c r="C24" s="22"/>
      <c r="D24" s="22"/>
    </row>
    <row r="25" spans="1:4">
      <c r="A25" s="11" t="s">
        <v>324</v>
      </c>
      <c r="B25" s="5" t="s">
        <v>100</v>
      </c>
      <c r="C25" s="96">
        <v>640000</v>
      </c>
      <c r="D25" s="95">
        <v>0</v>
      </c>
    </row>
    <row r="26" spans="1:4" s="52" customFormat="1">
      <c r="A26" s="10" t="s">
        <v>5</v>
      </c>
      <c r="B26" s="7" t="s">
        <v>100</v>
      </c>
      <c r="C26" s="56">
        <f>SUM(C24:C25)</f>
        <v>640000</v>
      </c>
      <c r="D26" s="56">
        <f>SUM(D24:D25)</f>
        <v>0</v>
      </c>
    </row>
    <row r="27" spans="1:4">
      <c r="A27" s="11" t="s">
        <v>325</v>
      </c>
      <c r="B27" s="5" t="s">
        <v>101</v>
      </c>
      <c r="C27" s="22"/>
      <c r="D27" s="22"/>
    </row>
    <row r="28" spans="1:4">
      <c r="A28" s="11" t="s">
        <v>326</v>
      </c>
      <c r="B28" s="5" t="s">
        <v>101</v>
      </c>
      <c r="C28" s="22"/>
      <c r="D28" s="22"/>
    </row>
    <row r="29" spans="1:4">
      <c r="A29" s="12" t="s">
        <v>327</v>
      </c>
      <c r="B29" s="5" t="s">
        <v>101</v>
      </c>
      <c r="C29" s="22"/>
      <c r="D29" s="22"/>
    </row>
    <row r="30" spans="1:4">
      <c r="A30" s="12" t="s">
        <v>328</v>
      </c>
      <c r="B30" s="5" t="s">
        <v>101</v>
      </c>
      <c r="C30" s="22"/>
      <c r="D30" s="22"/>
    </row>
    <row r="31" spans="1:4">
      <c r="A31" s="12" t="s">
        <v>329</v>
      </c>
      <c r="B31" s="5" t="s">
        <v>101</v>
      </c>
      <c r="C31" s="66"/>
      <c r="D31" s="66"/>
    </row>
    <row r="32" spans="1:4">
      <c r="A32" s="12" t="s">
        <v>330</v>
      </c>
      <c r="B32" s="5" t="s">
        <v>101</v>
      </c>
      <c r="C32" s="22"/>
      <c r="D32" s="22"/>
    </row>
    <row r="33" spans="1:4">
      <c r="A33" s="12" t="s">
        <v>511</v>
      </c>
      <c r="B33" s="5" t="s">
        <v>101</v>
      </c>
      <c r="C33" s="22">
        <v>4627000</v>
      </c>
      <c r="D33" s="22">
        <v>4627000</v>
      </c>
    </row>
    <row r="34" spans="1:4">
      <c r="A34" s="12" t="s">
        <v>331</v>
      </c>
      <c r="B34" s="5" t="s">
        <v>101</v>
      </c>
      <c r="C34" s="22"/>
      <c r="D34" s="22"/>
    </row>
    <row r="35" spans="1:4">
      <c r="A35" s="12" t="s">
        <v>332</v>
      </c>
      <c r="B35" s="5" t="s">
        <v>101</v>
      </c>
      <c r="C35" s="22"/>
      <c r="D35" s="22"/>
    </row>
    <row r="36" spans="1:4">
      <c r="A36" s="12" t="s">
        <v>333</v>
      </c>
      <c r="B36" s="5" t="s">
        <v>101</v>
      </c>
      <c r="C36" s="22"/>
      <c r="D36" s="22"/>
    </row>
    <row r="37" spans="1:4" ht="30">
      <c r="A37" s="12" t="s">
        <v>334</v>
      </c>
      <c r="B37" s="5" t="s">
        <v>101</v>
      </c>
      <c r="C37" s="22"/>
      <c r="D37" s="22"/>
    </row>
    <row r="38" spans="1:4" ht="30">
      <c r="A38" s="12" t="s">
        <v>335</v>
      </c>
      <c r="B38" s="5" t="s">
        <v>101</v>
      </c>
      <c r="C38" s="22"/>
      <c r="D38" s="22"/>
    </row>
    <row r="39" spans="1:4" s="52" customFormat="1">
      <c r="A39" s="10" t="s">
        <v>336</v>
      </c>
      <c r="B39" s="13" t="s">
        <v>101</v>
      </c>
      <c r="C39" s="68">
        <f>SUM(C27:C38)</f>
        <v>4627000</v>
      </c>
      <c r="D39" s="68">
        <f>SUM(D27:D38)</f>
        <v>4627000</v>
      </c>
    </row>
    <row r="40" spans="1:4" s="52" customFormat="1" ht="15.75">
      <c r="A40" s="17" t="s">
        <v>337</v>
      </c>
      <c r="B40" s="8" t="s">
        <v>102</v>
      </c>
      <c r="C40" s="56">
        <f>SUM(C39,C26)</f>
        <v>5267000</v>
      </c>
      <c r="D40" s="56">
        <f>SUM(D39,D26)</f>
        <v>4627000</v>
      </c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74"/>
  <sheetViews>
    <sheetView view="pageBreakPreview" topLeftCell="A94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4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159" t="s">
        <v>544</v>
      </c>
      <c r="D1" s="159"/>
      <c r="E1" s="159"/>
      <c r="F1" s="159"/>
      <c r="G1" s="159"/>
      <c r="H1" s="159"/>
      <c r="I1" s="159"/>
      <c r="J1" s="159"/>
    </row>
    <row r="3" spans="1:14" ht="21" customHeight="1">
      <c r="A3" s="155" t="s">
        <v>528</v>
      </c>
      <c r="B3" s="156"/>
      <c r="C3" s="156"/>
      <c r="D3" s="156"/>
      <c r="E3" s="156"/>
      <c r="F3" s="157"/>
    </row>
    <row r="4" spans="1:14" ht="18.75" customHeight="1">
      <c r="A4" s="158" t="s">
        <v>529</v>
      </c>
      <c r="B4" s="156"/>
      <c r="C4" s="156"/>
      <c r="D4" s="156"/>
      <c r="E4" s="156"/>
      <c r="F4" s="157"/>
    </row>
    <row r="5" spans="1:14" ht="18">
      <c r="A5" s="57"/>
    </row>
    <row r="6" spans="1:14">
      <c r="A6" s="50" t="s">
        <v>525</v>
      </c>
      <c r="C6" s="154" t="s">
        <v>508</v>
      </c>
      <c r="D6" s="154"/>
      <c r="E6" s="154"/>
      <c r="F6" s="154"/>
      <c r="G6" s="154" t="s">
        <v>537</v>
      </c>
      <c r="H6" s="154"/>
      <c r="I6" s="154"/>
      <c r="J6" s="154"/>
      <c r="K6" s="154" t="s">
        <v>540</v>
      </c>
      <c r="L6" s="154"/>
      <c r="M6" s="154"/>
      <c r="N6" s="154"/>
    </row>
    <row r="7" spans="1:14" ht="60">
      <c r="A7" s="1" t="s">
        <v>17</v>
      </c>
      <c r="B7" s="2" t="s">
        <v>18</v>
      </c>
      <c r="C7" s="58" t="s">
        <v>453</v>
      </c>
      <c r="D7" s="58" t="s">
        <v>454</v>
      </c>
      <c r="E7" s="58" t="s">
        <v>12</v>
      </c>
      <c r="F7" s="59" t="s">
        <v>3</v>
      </c>
      <c r="G7" s="58" t="s">
        <v>453</v>
      </c>
      <c r="H7" s="58" t="s">
        <v>454</v>
      </c>
      <c r="I7" s="58" t="s">
        <v>12</v>
      </c>
      <c r="J7" s="59" t="s">
        <v>3</v>
      </c>
      <c r="K7" s="58" t="s">
        <v>453</v>
      </c>
      <c r="L7" s="58" t="s">
        <v>454</v>
      </c>
      <c r="M7" s="58" t="s">
        <v>12</v>
      </c>
      <c r="N7" s="59" t="s">
        <v>3</v>
      </c>
    </row>
    <row r="8" spans="1:14">
      <c r="A8" s="23" t="s">
        <v>19</v>
      </c>
      <c r="B8" s="24" t="s">
        <v>20</v>
      </c>
      <c r="C8" s="69">
        <v>12022461</v>
      </c>
      <c r="D8" s="69">
        <v>0</v>
      </c>
      <c r="E8" s="69">
        <v>0</v>
      </c>
      <c r="F8" s="70">
        <f>SUM(C8:E8)</f>
        <v>12022461</v>
      </c>
      <c r="G8" s="69">
        <v>12022461</v>
      </c>
      <c r="H8" s="69">
        <v>0</v>
      </c>
      <c r="I8" s="69">
        <v>0</v>
      </c>
      <c r="J8" s="70">
        <f>SUM(G8:I8)</f>
        <v>12022461</v>
      </c>
      <c r="K8" s="87">
        <v>10229982</v>
      </c>
      <c r="L8" s="69">
        <v>0</v>
      </c>
      <c r="M8" s="69">
        <v>0</v>
      </c>
      <c r="N8" s="70">
        <f>SUM(K8:M8)</f>
        <v>10229982</v>
      </c>
    </row>
    <row r="9" spans="1:14">
      <c r="A9" s="23" t="s">
        <v>21</v>
      </c>
      <c r="B9" s="25" t="s">
        <v>22</v>
      </c>
      <c r="C9" s="69">
        <v>0</v>
      </c>
      <c r="D9" s="69">
        <v>0</v>
      </c>
      <c r="E9" s="69">
        <v>0</v>
      </c>
      <c r="F9" s="70">
        <f t="shared" ref="F9:F72" si="0">SUM(C9:E9)</f>
        <v>0</v>
      </c>
      <c r="G9" s="69">
        <v>0</v>
      </c>
      <c r="H9" s="69">
        <v>0</v>
      </c>
      <c r="I9" s="69">
        <v>0</v>
      </c>
      <c r="J9" s="70">
        <f t="shared" ref="J9:J51" si="1">SUM(G9:I9)</f>
        <v>0</v>
      </c>
      <c r="K9" s="69">
        <v>0</v>
      </c>
      <c r="L9" s="69">
        <v>0</v>
      </c>
      <c r="M9" s="69">
        <v>0</v>
      </c>
      <c r="N9" s="70">
        <f t="shared" ref="N9:N51" si="2">SUM(K9:M9)</f>
        <v>0</v>
      </c>
    </row>
    <row r="10" spans="1:14">
      <c r="A10" s="23" t="s">
        <v>23</v>
      </c>
      <c r="B10" s="25" t="s">
        <v>24</v>
      </c>
      <c r="C10" s="69">
        <v>0</v>
      </c>
      <c r="D10" s="69">
        <v>0</v>
      </c>
      <c r="E10" s="69">
        <v>0</v>
      </c>
      <c r="F10" s="70">
        <f t="shared" si="0"/>
        <v>0</v>
      </c>
      <c r="G10" s="69">
        <v>0</v>
      </c>
      <c r="H10" s="69">
        <v>0</v>
      </c>
      <c r="I10" s="69">
        <v>0</v>
      </c>
      <c r="J10" s="70">
        <f t="shared" si="1"/>
        <v>0</v>
      </c>
      <c r="K10" s="69">
        <v>0</v>
      </c>
      <c r="L10" s="69">
        <v>0</v>
      </c>
      <c r="M10" s="69">
        <v>0</v>
      </c>
      <c r="N10" s="70">
        <f t="shared" si="2"/>
        <v>0</v>
      </c>
    </row>
    <row r="11" spans="1:14">
      <c r="A11" s="26" t="s">
        <v>25</v>
      </c>
      <c r="B11" s="25" t="s">
        <v>26</v>
      </c>
      <c r="C11" s="69">
        <v>0</v>
      </c>
      <c r="D11" s="69">
        <v>0</v>
      </c>
      <c r="E11" s="69">
        <v>0</v>
      </c>
      <c r="F11" s="70">
        <f t="shared" si="0"/>
        <v>0</v>
      </c>
      <c r="G11" s="69">
        <v>0</v>
      </c>
      <c r="H11" s="69">
        <v>0</v>
      </c>
      <c r="I11" s="69">
        <v>0</v>
      </c>
      <c r="J11" s="70">
        <f t="shared" si="1"/>
        <v>0</v>
      </c>
      <c r="K11" s="69">
        <v>0</v>
      </c>
      <c r="L11" s="69">
        <v>0</v>
      </c>
      <c r="M11" s="69">
        <v>0</v>
      </c>
      <c r="N11" s="70">
        <f t="shared" si="2"/>
        <v>0</v>
      </c>
    </row>
    <row r="12" spans="1:14">
      <c r="A12" s="26" t="s">
        <v>27</v>
      </c>
      <c r="B12" s="25" t="s">
        <v>28</v>
      </c>
      <c r="C12" s="69">
        <v>0</v>
      </c>
      <c r="D12" s="69">
        <v>0</v>
      </c>
      <c r="E12" s="69">
        <v>0</v>
      </c>
      <c r="F12" s="70">
        <f t="shared" si="0"/>
        <v>0</v>
      </c>
      <c r="G12" s="69">
        <v>0</v>
      </c>
      <c r="H12" s="69">
        <v>0</v>
      </c>
      <c r="I12" s="69">
        <v>0</v>
      </c>
      <c r="J12" s="70">
        <f t="shared" si="1"/>
        <v>0</v>
      </c>
      <c r="K12" s="69">
        <v>0</v>
      </c>
      <c r="L12" s="69">
        <v>0</v>
      </c>
      <c r="M12" s="69">
        <v>0</v>
      </c>
      <c r="N12" s="70">
        <f t="shared" si="2"/>
        <v>0</v>
      </c>
    </row>
    <row r="13" spans="1:14">
      <c r="A13" s="26" t="s">
        <v>29</v>
      </c>
      <c r="B13" s="25" t="s">
        <v>30</v>
      </c>
      <c r="C13" s="69">
        <v>0</v>
      </c>
      <c r="D13" s="69">
        <v>0</v>
      </c>
      <c r="E13" s="69">
        <v>0</v>
      </c>
      <c r="F13" s="70">
        <f t="shared" si="0"/>
        <v>0</v>
      </c>
      <c r="G13" s="69">
        <v>0</v>
      </c>
      <c r="H13" s="69">
        <v>0</v>
      </c>
      <c r="I13" s="69">
        <v>0</v>
      </c>
      <c r="J13" s="70">
        <f t="shared" si="1"/>
        <v>0</v>
      </c>
      <c r="K13" s="69">
        <v>0</v>
      </c>
      <c r="L13" s="69">
        <v>0</v>
      </c>
      <c r="M13" s="69">
        <v>0</v>
      </c>
      <c r="N13" s="70">
        <f t="shared" si="2"/>
        <v>0</v>
      </c>
    </row>
    <row r="14" spans="1:14">
      <c r="A14" s="26" t="s">
        <v>31</v>
      </c>
      <c r="B14" s="25" t="s">
        <v>32</v>
      </c>
      <c r="C14" s="69">
        <v>308000</v>
      </c>
      <c r="D14" s="69">
        <v>0</v>
      </c>
      <c r="E14" s="69">
        <v>0</v>
      </c>
      <c r="F14" s="70">
        <f t="shared" si="0"/>
        <v>308000</v>
      </c>
      <c r="G14" s="69">
        <v>308000</v>
      </c>
      <c r="H14" s="69">
        <v>0</v>
      </c>
      <c r="I14" s="69">
        <v>0</v>
      </c>
      <c r="J14" s="70">
        <f t="shared" si="1"/>
        <v>308000</v>
      </c>
      <c r="K14" s="87">
        <v>283000</v>
      </c>
      <c r="L14" s="69">
        <v>0</v>
      </c>
      <c r="M14" s="69">
        <v>0</v>
      </c>
      <c r="N14" s="70">
        <f t="shared" si="2"/>
        <v>283000</v>
      </c>
    </row>
    <row r="15" spans="1:14">
      <c r="A15" s="26" t="s">
        <v>33</v>
      </c>
      <c r="B15" s="25" t="s">
        <v>34</v>
      </c>
      <c r="C15" s="69">
        <v>0</v>
      </c>
      <c r="D15" s="69">
        <v>0</v>
      </c>
      <c r="E15" s="69">
        <v>0</v>
      </c>
      <c r="F15" s="70">
        <f t="shared" si="0"/>
        <v>0</v>
      </c>
      <c r="G15" s="69">
        <v>0</v>
      </c>
      <c r="H15" s="69">
        <v>0</v>
      </c>
      <c r="I15" s="69">
        <v>0</v>
      </c>
      <c r="J15" s="70">
        <f t="shared" si="1"/>
        <v>0</v>
      </c>
      <c r="K15" s="69">
        <v>0</v>
      </c>
      <c r="L15" s="69">
        <v>0</v>
      </c>
      <c r="M15" s="69">
        <v>0</v>
      </c>
      <c r="N15" s="70">
        <f t="shared" si="2"/>
        <v>0</v>
      </c>
    </row>
    <row r="16" spans="1:14">
      <c r="A16" s="4" t="s">
        <v>35</v>
      </c>
      <c r="B16" s="25" t="s">
        <v>36</v>
      </c>
      <c r="C16" s="69">
        <v>87300</v>
      </c>
      <c r="D16" s="69">
        <v>0</v>
      </c>
      <c r="E16" s="69">
        <v>0</v>
      </c>
      <c r="F16" s="70">
        <f t="shared" si="0"/>
        <v>87300</v>
      </c>
      <c r="G16" s="69">
        <v>87300</v>
      </c>
      <c r="H16" s="69">
        <v>0</v>
      </c>
      <c r="I16" s="69">
        <v>0</v>
      </c>
      <c r="J16" s="70">
        <f t="shared" si="1"/>
        <v>87300</v>
      </c>
      <c r="K16" s="69">
        <v>87300</v>
      </c>
      <c r="L16" s="69">
        <v>0</v>
      </c>
      <c r="M16" s="69">
        <v>0</v>
      </c>
      <c r="N16" s="70">
        <f t="shared" si="2"/>
        <v>87300</v>
      </c>
    </row>
    <row r="17" spans="1:14">
      <c r="A17" s="4" t="s">
        <v>37</v>
      </c>
      <c r="B17" s="25" t="s">
        <v>38</v>
      </c>
      <c r="C17" s="69">
        <v>0</v>
      </c>
      <c r="D17" s="69">
        <v>0</v>
      </c>
      <c r="E17" s="69">
        <v>0</v>
      </c>
      <c r="F17" s="70">
        <f t="shared" si="0"/>
        <v>0</v>
      </c>
      <c r="G17" s="69">
        <v>0</v>
      </c>
      <c r="H17" s="69">
        <v>0</v>
      </c>
      <c r="I17" s="69">
        <v>0</v>
      </c>
      <c r="J17" s="70">
        <f t="shared" si="1"/>
        <v>0</v>
      </c>
      <c r="K17" s="69">
        <v>0</v>
      </c>
      <c r="L17" s="69">
        <v>0</v>
      </c>
      <c r="M17" s="69">
        <v>0</v>
      </c>
      <c r="N17" s="70">
        <f t="shared" si="2"/>
        <v>0</v>
      </c>
    </row>
    <row r="18" spans="1:14">
      <c r="A18" s="4" t="s">
        <v>39</v>
      </c>
      <c r="B18" s="25" t="s">
        <v>40</v>
      </c>
      <c r="C18" s="69">
        <v>0</v>
      </c>
      <c r="D18" s="69">
        <v>0</v>
      </c>
      <c r="E18" s="69">
        <v>0</v>
      </c>
      <c r="F18" s="70">
        <f t="shared" si="0"/>
        <v>0</v>
      </c>
      <c r="G18" s="69">
        <v>0</v>
      </c>
      <c r="H18" s="69">
        <v>0</v>
      </c>
      <c r="I18" s="69">
        <v>0</v>
      </c>
      <c r="J18" s="70">
        <f t="shared" si="1"/>
        <v>0</v>
      </c>
      <c r="K18" s="69">
        <v>0</v>
      </c>
      <c r="L18" s="69">
        <v>0</v>
      </c>
      <c r="M18" s="69">
        <v>0</v>
      </c>
      <c r="N18" s="70">
        <f t="shared" si="2"/>
        <v>0</v>
      </c>
    </row>
    <row r="19" spans="1:14">
      <c r="A19" s="4" t="s">
        <v>41</v>
      </c>
      <c r="B19" s="25" t="s">
        <v>42</v>
      </c>
      <c r="C19" s="69">
        <v>0</v>
      </c>
      <c r="D19" s="69">
        <v>0</v>
      </c>
      <c r="E19" s="69">
        <v>0</v>
      </c>
      <c r="F19" s="70">
        <f t="shared" si="0"/>
        <v>0</v>
      </c>
      <c r="G19" s="69">
        <v>0</v>
      </c>
      <c r="H19" s="69">
        <v>0</v>
      </c>
      <c r="I19" s="69">
        <v>0</v>
      </c>
      <c r="J19" s="70">
        <f t="shared" si="1"/>
        <v>0</v>
      </c>
      <c r="K19" s="69">
        <v>0</v>
      </c>
      <c r="L19" s="69">
        <v>0</v>
      </c>
      <c r="M19" s="69">
        <v>0</v>
      </c>
      <c r="N19" s="70">
        <f t="shared" si="2"/>
        <v>0</v>
      </c>
    </row>
    <row r="20" spans="1:14">
      <c r="A20" s="4" t="s">
        <v>358</v>
      </c>
      <c r="B20" s="25" t="s">
        <v>43</v>
      </c>
      <c r="C20" s="69">
        <v>0</v>
      </c>
      <c r="D20" s="69">
        <v>0</v>
      </c>
      <c r="E20" s="69">
        <v>0</v>
      </c>
      <c r="F20" s="70">
        <f t="shared" si="0"/>
        <v>0</v>
      </c>
      <c r="G20" s="69">
        <v>0</v>
      </c>
      <c r="H20" s="69">
        <v>0</v>
      </c>
      <c r="I20" s="69">
        <v>0</v>
      </c>
      <c r="J20" s="70">
        <f t="shared" si="1"/>
        <v>0</v>
      </c>
      <c r="K20" s="69">
        <v>0</v>
      </c>
      <c r="L20" s="69">
        <v>0</v>
      </c>
      <c r="M20" s="69">
        <v>0</v>
      </c>
      <c r="N20" s="70">
        <f t="shared" si="2"/>
        <v>0</v>
      </c>
    </row>
    <row r="21" spans="1:14" s="52" customFormat="1">
      <c r="A21" s="27" t="s">
        <v>302</v>
      </c>
      <c r="B21" s="28" t="s">
        <v>44</v>
      </c>
      <c r="C21" s="71">
        <f>SUM(C8:C20)</f>
        <v>12417761</v>
      </c>
      <c r="D21" s="71">
        <f>SUM(D8:D20)</f>
        <v>0</v>
      </c>
      <c r="E21" s="71">
        <f>SUM(E8:E20)</f>
        <v>0</v>
      </c>
      <c r="F21" s="53">
        <f t="shared" si="0"/>
        <v>12417761</v>
      </c>
      <c r="G21" s="53">
        <f>SUM(G8:G20)</f>
        <v>12417761</v>
      </c>
      <c r="H21" s="53">
        <f>SUM(H8:H20)</f>
        <v>0</v>
      </c>
      <c r="I21" s="53">
        <f>SUM(I8:I20)</f>
        <v>0</v>
      </c>
      <c r="J21" s="53">
        <f t="shared" si="1"/>
        <v>12417761</v>
      </c>
      <c r="K21" s="53">
        <f>SUM(K8:K20)</f>
        <v>10600282</v>
      </c>
      <c r="L21" s="53">
        <f>SUM(L8:L20)</f>
        <v>0</v>
      </c>
      <c r="M21" s="53">
        <f>SUM(M8:M20)</f>
        <v>0</v>
      </c>
      <c r="N21" s="53">
        <f t="shared" si="2"/>
        <v>10600282</v>
      </c>
    </row>
    <row r="22" spans="1:14">
      <c r="A22" s="4" t="s">
        <v>45</v>
      </c>
      <c r="B22" s="25" t="s">
        <v>46</v>
      </c>
      <c r="C22" s="69">
        <v>0</v>
      </c>
      <c r="D22" s="69">
        <v>0</v>
      </c>
      <c r="E22" s="69">
        <v>0</v>
      </c>
      <c r="F22" s="70">
        <f t="shared" si="0"/>
        <v>0</v>
      </c>
      <c r="G22" s="69">
        <v>0</v>
      </c>
      <c r="H22" s="69">
        <v>0</v>
      </c>
      <c r="I22" s="69">
        <v>0</v>
      </c>
      <c r="J22" s="70">
        <f t="shared" si="1"/>
        <v>0</v>
      </c>
      <c r="K22" s="69">
        <v>0</v>
      </c>
      <c r="L22" s="69">
        <v>0</v>
      </c>
      <c r="M22" s="69">
        <v>0</v>
      </c>
      <c r="N22" s="70">
        <f t="shared" si="2"/>
        <v>0</v>
      </c>
    </row>
    <row r="23" spans="1:14">
      <c r="A23" s="4" t="s">
        <v>47</v>
      </c>
      <c r="B23" s="25" t="s">
        <v>48</v>
      </c>
      <c r="C23" s="69">
        <v>0</v>
      </c>
      <c r="D23" s="69">
        <v>0</v>
      </c>
      <c r="E23" s="69">
        <v>0</v>
      </c>
      <c r="F23" s="70">
        <f t="shared" si="0"/>
        <v>0</v>
      </c>
      <c r="G23" s="69">
        <v>0</v>
      </c>
      <c r="H23" s="69">
        <v>0</v>
      </c>
      <c r="I23" s="69">
        <v>0</v>
      </c>
      <c r="J23" s="70">
        <f t="shared" si="1"/>
        <v>0</v>
      </c>
      <c r="K23" s="69">
        <v>0</v>
      </c>
      <c r="L23" s="69">
        <v>0</v>
      </c>
      <c r="M23" s="69">
        <v>0</v>
      </c>
      <c r="N23" s="70">
        <f t="shared" si="2"/>
        <v>0</v>
      </c>
    </row>
    <row r="24" spans="1:14">
      <c r="A24" s="5" t="s">
        <v>49</v>
      </c>
      <c r="B24" s="25" t="s">
        <v>50</v>
      </c>
      <c r="C24" s="69">
        <v>0</v>
      </c>
      <c r="D24" s="69">
        <v>0</v>
      </c>
      <c r="E24" s="69">
        <v>0</v>
      </c>
      <c r="F24" s="70">
        <f t="shared" si="0"/>
        <v>0</v>
      </c>
      <c r="G24" s="69">
        <v>0</v>
      </c>
      <c r="H24" s="69">
        <v>0</v>
      </c>
      <c r="I24" s="69">
        <v>0</v>
      </c>
      <c r="J24" s="70">
        <f t="shared" si="1"/>
        <v>0</v>
      </c>
      <c r="K24" s="69">
        <v>0</v>
      </c>
      <c r="L24" s="69">
        <v>0</v>
      </c>
      <c r="M24" s="69">
        <v>0</v>
      </c>
      <c r="N24" s="70">
        <f t="shared" si="2"/>
        <v>0</v>
      </c>
    </row>
    <row r="25" spans="1:14" s="52" customFormat="1">
      <c r="A25" s="6" t="s">
        <v>303</v>
      </c>
      <c r="B25" s="28" t="s">
        <v>51</v>
      </c>
      <c r="C25" s="71">
        <f>SUM(C22:C24)</f>
        <v>0</v>
      </c>
      <c r="D25" s="71">
        <f>SUM(D22:D24)</f>
        <v>0</v>
      </c>
      <c r="E25" s="71">
        <f>SUM(E22:E24)</f>
        <v>0</v>
      </c>
      <c r="F25" s="53">
        <f t="shared" si="0"/>
        <v>0</v>
      </c>
      <c r="G25" s="53">
        <f>SUM(G22:G24)</f>
        <v>0</v>
      </c>
      <c r="H25" s="53">
        <f>SUM(H22:H24)</f>
        <v>0</v>
      </c>
      <c r="I25" s="53">
        <f>SUM(I22:I24)</f>
        <v>0</v>
      </c>
      <c r="J25" s="53">
        <f t="shared" si="1"/>
        <v>0</v>
      </c>
      <c r="K25" s="53">
        <f>SUM(K22:K24)</f>
        <v>0</v>
      </c>
      <c r="L25" s="53">
        <f>SUM(L22:L24)</f>
        <v>0</v>
      </c>
      <c r="M25" s="53">
        <f>SUM(M22:M24)</f>
        <v>0</v>
      </c>
      <c r="N25" s="53">
        <f t="shared" si="2"/>
        <v>0</v>
      </c>
    </row>
    <row r="26" spans="1:14" s="52" customFormat="1" ht="15.75">
      <c r="A26" s="39" t="s">
        <v>387</v>
      </c>
      <c r="B26" s="40" t="s">
        <v>52</v>
      </c>
      <c r="C26" s="72">
        <f>C21+C25</f>
        <v>12417761</v>
      </c>
      <c r="D26" s="72">
        <f>D21+D25</f>
        <v>0</v>
      </c>
      <c r="E26" s="72">
        <f>E21+E25</f>
        <v>0</v>
      </c>
      <c r="F26" s="73">
        <f t="shared" si="0"/>
        <v>12417761</v>
      </c>
      <c r="G26" s="72">
        <f>G21+G25</f>
        <v>12417761</v>
      </c>
      <c r="H26" s="72">
        <f>H21+H25</f>
        <v>0</v>
      </c>
      <c r="I26" s="72">
        <f>I21+I25</f>
        <v>0</v>
      </c>
      <c r="J26" s="72">
        <f t="shared" si="1"/>
        <v>12417761</v>
      </c>
      <c r="K26" s="72">
        <f>K21+K25</f>
        <v>10600282</v>
      </c>
      <c r="L26" s="72">
        <f>L21+L25</f>
        <v>0</v>
      </c>
      <c r="M26" s="72">
        <f>M21+M25</f>
        <v>0</v>
      </c>
      <c r="N26" s="72">
        <f t="shared" si="2"/>
        <v>10600282</v>
      </c>
    </row>
    <row r="27" spans="1:14" s="52" customFormat="1" ht="15.75">
      <c r="A27" s="32" t="s">
        <v>359</v>
      </c>
      <c r="B27" s="40" t="s">
        <v>53</v>
      </c>
      <c r="C27" s="72">
        <v>2344816</v>
      </c>
      <c r="D27" s="72">
        <v>0</v>
      </c>
      <c r="E27" s="72">
        <v>0</v>
      </c>
      <c r="F27" s="73">
        <f t="shared" si="0"/>
        <v>2344816</v>
      </c>
      <c r="G27" s="72">
        <v>2344816</v>
      </c>
      <c r="H27" s="72">
        <v>0</v>
      </c>
      <c r="I27" s="72">
        <v>0</v>
      </c>
      <c r="J27" s="72">
        <f t="shared" si="1"/>
        <v>2344816</v>
      </c>
      <c r="K27" s="91">
        <v>1981161</v>
      </c>
      <c r="L27" s="72">
        <v>0</v>
      </c>
      <c r="M27" s="72">
        <v>0</v>
      </c>
      <c r="N27" s="72">
        <f t="shared" si="2"/>
        <v>1981161</v>
      </c>
    </row>
    <row r="28" spans="1:14">
      <c r="A28" s="4" t="s">
        <v>54</v>
      </c>
      <c r="B28" s="25" t="s">
        <v>55</v>
      </c>
      <c r="C28" s="69">
        <v>10000</v>
      </c>
      <c r="D28" s="69">
        <v>0</v>
      </c>
      <c r="E28" s="69">
        <v>0</v>
      </c>
      <c r="F28" s="70">
        <f t="shared" si="0"/>
        <v>10000</v>
      </c>
      <c r="G28" s="69">
        <v>10000</v>
      </c>
      <c r="H28" s="69">
        <v>0</v>
      </c>
      <c r="I28" s="69">
        <v>0</v>
      </c>
      <c r="J28" s="70">
        <f t="shared" si="1"/>
        <v>10000</v>
      </c>
      <c r="K28" s="87">
        <v>65000</v>
      </c>
      <c r="L28" s="69">
        <v>0</v>
      </c>
      <c r="M28" s="69">
        <v>0</v>
      </c>
      <c r="N28" s="70">
        <f t="shared" si="2"/>
        <v>65000</v>
      </c>
    </row>
    <row r="29" spans="1:14">
      <c r="A29" s="4" t="s">
        <v>56</v>
      </c>
      <c r="B29" s="25" t="s">
        <v>57</v>
      </c>
      <c r="C29" s="69">
        <v>520000</v>
      </c>
      <c r="D29" s="69">
        <v>0</v>
      </c>
      <c r="E29" s="69">
        <v>0</v>
      </c>
      <c r="F29" s="70">
        <f t="shared" si="0"/>
        <v>520000</v>
      </c>
      <c r="G29" s="69">
        <v>520000</v>
      </c>
      <c r="H29" s="69">
        <v>0</v>
      </c>
      <c r="I29" s="69">
        <v>0</v>
      </c>
      <c r="J29" s="70">
        <f t="shared" si="1"/>
        <v>520000</v>
      </c>
      <c r="K29" s="87">
        <v>479000</v>
      </c>
      <c r="L29" s="69">
        <v>0</v>
      </c>
      <c r="M29" s="69">
        <v>0</v>
      </c>
      <c r="N29" s="70">
        <f t="shared" si="2"/>
        <v>479000</v>
      </c>
    </row>
    <row r="30" spans="1:14">
      <c r="A30" s="4" t="s">
        <v>58</v>
      </c>
      <c r="B30" s="25" t="s">
        <v>59</v>
      </c>
      <c r="C30" s="69">
        <v>0</v>
      </c>
      <c r="D30" s="69">
        <v>0</v>
      </c>
      <c r="E30" s="69">
        <v>0</v>
      </c>
      <c r="F30" s="70">
        <f t="shared" si="0"/>
        <v>0</v>
      </c>
      <c r="G30" s="69">
        <v>0</v>
      </c>
      <c r="H30" s="69">
        <v>0</v>
      </c>
      <c r="I30" s="69">
        <v>0</v>
      </c>
      <c r="J30" s="70">
        <f t="shared" si="1"/>
        <v>0</v>
      </c>
      <c r="K30" s="69">
        <v>0</v>
      </c>
      <c r="L30" s="69">
        <v>0</v>
      </c>
      <c r="M30" s="69">
        <v>0</v>
      </c>
      <c r="N30" s="70">
        <f t="shared" si="2"/>
        <v>0</v>
      </c>
    </row>
    <row r="31" spans="1:14" s="52" customFormat="1">
      <c r="A31" s="6" t="s">
        <v>304</v>
      </c>
      <c r="B31" s="28" t="s">
        <v>60</v>
      </c>
      <c r="C31" s="71">
        <f>SUM(C28:C30)</f>
        <v>530000</v>
      </c>
      <c r="D31" s="71">
        <f>SUM(D28:D30)</f>
        <v>0</v>
      </c>
      <c r="E31" s="71">
        <f>SUM(E28:E30)</f>
        <v>0</v>
      </c>
      <c r="F31" s="53">
        <f t="shared" si="0"/>
        <v>530000</v>
      </c>
      <c r="G31" s="53">
        <f>SUM(G28:G30)</f>
        <v>530000</v>
      </c>
      <c r="H31" s="53">
        <f>SUM(H28:H30)</f>
        <v>0</v>
      </c>
      <c r="I31" s="53">
        <f>SUM(I28:I30)</f>
        <v>0</v>
      </c>
      <c r="J31" s="53">
        <f t="shared" si="1"/>
        <v>530000</v>
      </c>
      <c r="K31" s="53">
        <f>SUM(K28:K30)</f>
        <v>544000</v>
      </c>
      <c r="L31" s="53">
        <f>SUM(L28:L30)</f>
        <v>0</v>
      </c>
      <c r="M31" s="53">
        <f>SUM(M28:M30)</f>
        <v>0</v>
      </c>
      <c r="N31" s="53">
        <f t="shared" si="2"/>
        <v>544000</v>
      </c>
    </row>
    <row r="32" spans="1:14">
      <c r="A32" s="4" t="s">
        <v>61</v>
      </c>
      <c r="B32" s="25" t="s">
        <v>62</v>
      </c>
      <c r="C32" s="69">
        <v>0</v>
      </c>
      <c r="D32" s="69">
        <v>0</v>
      </c>
      <c r="E32" s="69">
        <v>0</v>
      </c>
      <c r="F32" s="70">
        <f t="shared" si="0"/>
        <v>0</v>
      </c>
      <c r="G32" s="69">
        <v>0</v>
      </c>
      <c r="H32" s="69">
        <v>0</v>
      </c>
      <c r="I32" s="69">
        <v>0</v>
      </c>
      <c r="J32" s="70">
        <f t="shared" si="1"/>
        <v>0</v>
      </c>
      <c r="K32" s="87">
        <v>47148</v>
      </c>
      <c r="L32" s="69">
        <v>0</v>
      </c>
      <c r="M32" s="69">
        <v>0</v>
      </c>
      <c r="N32" s="70">
        <f t="shared" si="2"/>
        <v>47148</v>
      </c>
    </row>
    <row r="33" spans="1:14">
      <c r="A33" s="4" t="s">
        <v>63</v>
      </c>
      <c r="B33" s="25" t="s">
        <v>64</v>
      </c>
      <c r="C33" s="69">
        <v>80000</v>
      </c>
      <c r="D33" s="69">
        <v>0</v>
      </c>
      <c r="E33" s="69">
        <v>0</v>
      </c>
      <c r="F33" s="70">
        <f t="shared" si="0"/>
        <v>80000</v>
      </c>
      <c r="G33" s="69">
        <v>80000</v>
      </c>
      <c r="H33" s="69">
        <v>0</v>
      </c>
      <c r="I33" s="69">
        <v>0</v>
      </c>
      <c r="J33" s="70">
        <f t="shared" si="1"/>
        <v>80000</v>
      </c>
      <c r="K33" s="87">
        <v>70000</v>
      </c>
      <c r="L33" s="69">
        <v>0</v>
      </c>
      <c r="M33" s="69">
        <v>0</v>
      </c>
      <c r="N33" s="70">
        <f t="shared" si="2"/>
        <v>70000</v>
      </c>
    </row>
    <row r="34" spans="1:14" s="52" customFormat="1" ht="15" customHeight="1">
      <c r="A34" s="6" t="s">
        <v>388</v>
      </c>
      <c r="B34" s="28" t="s">
        <v>65</v>
      </c>
      <c r="C34" s="71">
        <f>SUM(C32:C33)</f>
        <v>80000</v>
      </c>
      <c r="D34" s="71">
        <f>SUM(D32:D33)</f>
        <v>0</v>
      </c>
      <c r="E34" s="71">
        <f>SUM(E32:E33)</f>
        <v>0</v>
      </c>
      <c r="F34" s="53">
        <f t="shared" si="0"/>
        <v>80000</v>
      </c>
      <c r="G34" s="53">
        <f>SUM(G32:G33)</f>
        <v>80000</v>
      </c>
      <c r="H34" s="53">
        <f>SUM(H32:H33)</f>
        <v>0</v>
      </c>
      <c r="I34" s="53">
        <f>SUM(I32:I33)</f>
        <v>0</v>
      </c>
      <c r="J34" s="53">
        <f t="shared" si="1"/>
        <v>80000</v>
      </c>
      <c r="K34" s="53">
        <f>SUM(K32:K33)</f>
        <v>117148</v>
      </c>
      <c r="L34" s="53">
        <f>SUM(L32:L33)</f>
        <v>0</v>
      </c>
      <c r="M34" s="53">
        <f>SUM(M32:M33)</f>
        <v>0</v>
      </c>
      <c r="N34" s="53">
        <f t="shared" si="2"/>
        <v>117148</v>
      </c>
    </row>
    <row r="35" spans="1:14">
      <c r="A35" s="4" t="s">
        <v>66</v>
      </c>
      <c r="B35" s="25" t="s">
        <v>67</v>
      </c>
      <c r="C35" s="69">
        <v>1200000</v>
      </c>
      <c r="D35" s="69">
        <v>0</v>
      </c>
      <c r="E35" s="69">
        <v>0</v>
      </c>
      <c r="F35" s="70">
        <f t="shared" si="0"/>
        <v>1200000</v>
      </c>
      <c r="G35" s="69">
        <v>1200000</v>
      </c>
      <c r="H35" s="69">
        <v>0</v>
      </c>
      <c r="I35" s="69">
        <v>0</v>
      </c>
      <c r="J35" s="70">
        <f t="shared" si="1"/>
        <v>1200000</v>
      </c>
      <c r="K35" s="69">
        <v>1200000</v>
      </c>
      <c r="L35" s="69">
        <v>0</v>
      </c>
      <c r="M35" s="69">
        <v>0</v>
      </c>
      <c r="N35" s="70">
        <f t="shared" si="2"/>
        <v>1200000</v>
      </c>
    </row>
    <row r="36" spans="1:14">
      <c r="A36" s="4" t="s">
        <v>68</v>
      </c>
      <c r="B36" s="25" t="s">
        <v>69</v>
      </c>
      <c r="C36" s="69">
        <v>0</v>
      </c>
      <c r="D36" s="69">
        <v>0</v>
      </c>
      <c r="E36" s="69">
        <v>0</v>
      </c>
      <c r="F36" s="70">
        <f t="shared" si="0"/>
        <v>0</v>
      </c>
      <c r="G36" s="69">
        <v>0</v>
      </c>
      <c r="H36" s="69">
        <v>0</v>
      </c>
      <c r="I36" s="69">
        <v>0</v>
      </c>
      <c r="J36" s="70">
        <f t="shared" si="1"/>
        <v>0</v>
      </c>
      <c r="K36" s="69">
        <v>0</v>
      </c>
      <c r="L36" s="69">
        <v>0</v>
      </c>
      <c r="M36" s="69">
        <v>0</v>
      </c>
      <c r="N36" s="70">
        <f t="shared" si="2"/>
        <v>0</v>
      </c>
    </row>
    <row r="37" spans="1:14">
      <c r="A37" s="4" t="s">
        <v>360</v>
      </c>
      <c r="B37" s="25" t="s">
        <v>70</v>
      </c>
      <c r="C37" s="69">
        <v>0</v>
      </c>
      <c r="D37" s="69">
        <v>0</v>
      </c>
      <c r="E37" s="69">
        <v>0</v>
      </c>
      <c r="F37" s="70">
        <f t="shared" si="0"/>
        <v>0</v>
      </c>
      <c r="G37" s="69">
        <v>0</v>
      </c>
      <c r="H37" s="69">
        <v>0</v>
      </c>
      <c r="I37" s="69">
        <v>0</v>
      </c>
      <c r="J37" s="70">
        <f t="shared" si="1"/>
        <v>0</v>
      </c>
      <c r="K37" s="69">
        <v>0</v>
      </c>
      <c r="L37" s="69">
        <v>0</v>
      </c>
      <c r="M37" s="69">
        <v>0</v>
      </c>
      <c r="N37" s="70">
        <f t="shared" si="2"/>
        <v>0</v>
      </c>
    </row>
    <row r="38" spans="1:14">
      <c r="A38" s="4" t="s">
        <v>71</v>
      </c>
      <c r="B38" s="25" t="s">
        <v>72</v>
      </c>
      <c r="C38" s="69">
        <v>250000</v>
      </c>
      <c r="D38" s="69">
        <v>0</v>
      </c>
      <c r="E38" s="69">
        <v>0</v>
      </c>
      <c r="F38" s="70">
        <f t="shared" si="0"/>
        <v>250000</v>
      </c>
      <c r="G38" s="69">
        <v>250000</v>
      </c>
      <c r="H38" s="69">
        <v>0</v>
      </c>
      <c r="I38" s="69">
        <v>0</v>
      </c>
      <c r="J38" s="70">
        <f t="shared" si="1"/>
        <v>250000</v>
      </c>
      <c r="K38" s="69">
        <v>250000</v>
      </c>
      <c r="L38" s="69">
        <v>0</v>
      </c>
      <c r="M38" s="69">
        <v>0</v>
      </c>
      <c r="N38" s="70">
        <f t="shared" si="2"/>
        <v>250000</v>
      </c>
    </row>
    <row r="39" spans="1:14">
      <c r="A39" s="9" t="s">
        <v>361</v>
      </c>
      <c r="B39" s="25" t="s">
        <v>73</v>
      </c>
      <c r="C39" s="69">
        <v>0</v>
      </c>
      <c r="D39" s="69">
        <v>0</v>
      </c>
      <c r="E39" s="69">
        <v>0</v>
      </c>
      <c r="F39" s="70">
        <f t="shared" si="0"/>
        <v>0</v>
      </c>
      <c r="G39" s="69">
        <v>0</v>
      </c>
      <c r="H39" s="69">
        <v>0</v>
      </c>
      <c r="I39" s="69">
        <v>0</v>
      </c>
      <c r="J39" s="70">
        <f t="shared" si="1"/>
        <v>0</v>
      </c>
      <c r="K39" s="69">
        <v>0</v>
      </c>
      <c r="L39" s="69">
        <v>0</v>
      </c>
      <c r="M39" s="69">
        <v>0</v>
      </c>
      <c r="N39" s="70">
        <f t="shared" si="2"/>
        <v>0</v>
      </c>
    </row>
    <row r="40" spans="1:14">
      <c r="A40" s="5" t="s">
        <v>74</v>
      </c>
      <c r="B40" s="25" t="s">
        <v>75</v>
      </c>
      <c r="C40" s="69">
        <v>0</v>
      </c>
      <c r="D40" s="69">
        <v>0</v>
      </c>
      <c r="E40" s="69">
        <v>0</v>
      </c>
      <c r="F40" s="70">
        <f t="shared" si="0"/>
        <v>0</v>
      </c>
      <c r="G40" s="69">
        <v>0</v>
      </c>
      <c r="H40" s="69">
        <v>0</v>
      </c>
      <c r="I40" s="69">
        <v>0</v>
      </c>
      <c r="J40" s="70">
        <f t="shared" si="1"/>
        <v>0</v>
      </c>
      <c r="K40" s="87">
        <v>252400</v>
      </c>
      <c r="L40" s="69">
        <v>0</v>
      </c>
      <c r="M40" s="69">
        <v>0</v>
      </c>
      <c r="N40" s="70">
        <f t="shared" si="2"/>
        <v>252400</v>
      </c>
    </row>
    <row r="41" spans="1:14">
      <c r="A41" s="4" t="s">
        <v>362</v>
      </c>
      <c r="B41" s="25" t="s">
        <v>76</v>
      </c>
      <c r="C41" s="69">
        <v>335000</v>
      </c>
      <c r="D41" s="69">
        <v>0</v>
      </c>
      <c r="E41" s="69">
        <v>0</v>
      </c>
      <c r="F41" s="70">
        <f t="shared" si="0"/>
        <v>335000</v>
      </c>
      <c r="G41" s="69">
        <v>335000</v>
      </c>
      <c r="H41" s="69">
        <v>0</v>
      </c>
      <c r="I41" s="69">
        <v>0</v>
      </c>
      <c r="J41" s="70">
        <f t="shared" si="1"/>
        <v>335000</v>
      </c>
      <c r="K41" s="69">
        <v>335000</v>
      </c>
      <c r="L41" s="69">
        <v>0</v>
      </c>
      <c r="M41" s="69">
        <v>0</v>
      </c>
      <c r="N41" s="70">
        <f t="shared" si="2"/>
        <v>335000</v>
      </c>
    </row>
    <row r="42" spans="1:14" s="52" customFormat="1">
      <c r="A42" s="6" t="s">
        <v>305</v>
      </c>
      <c r="B42" s="28" t="s">
        <v>77</v>
      </c>
      <c r="C42" s="71">
        <f>SUM(C35:C41)</f>
        <v>1785000</v>
      </c>
      <c r="D42" s="71">
        <f>SUM(D35:D41)</f>
        <v>0</v>
      </c>
      <c r="E42" s="71">
        <f>SUM(E35:E41)</f>
        <v>0</v>
      </c>
      <c r="F42" s="53">
        <f t="shared" si="0"/>
        <v>1785000</v>
      </c>
      <c r="G42" s="53">
        <f>SUM(G35:G41)</f>
        <v>1785000</v>
      </c>
      <c r="H42" s="53">
        <f>SUM(H35:H41)</f>
        <v>0</v>
      </c>
      <c r="I42" s="53">
        <f>SUM(I35:I41)</f>
        <v>0</v>
      </c>
      <c r="J42" s="53">
        <f t="shared" si="1"/>
        <v>1785000</v>
      </c>
      <c r="K42" s="53">
        <f>SUM(K35:K41)</f>
        <v>2037400</v>
      </c>
      <c r="L42" s="53">
        <f>SUM(L35:L41)</f>
        <v>0</v>
      </c>
      <c r="M42" s="53">
        <f>SUM(M35:M41)</f>
        <v>0</v>
      </c>
      <c r="N42" s="53">
        <f t="shared" si="2"/>
        <v>2037400</v>
      </c>
    </row>
    <row r="43" spans="1:14">
      <c r="A43" s="4" t="s">
        <v>78</v>
      </c>
      <c r="B43" s="25" t="s">
        <v>79</v>
      </c>
      <c r="C43" s="69">
        <v>0</v>
      </c>
      <c r="D43" s="69">
        <v>0</v>
      </c>
      <c r="E43" s="69">
        <v>0</v>
      </c>
      <c r="F43" s="70">
        <f t="shared" si="0"/>
        <v>0</v>
      </c>
      <c r="G43" s="69">
        <v>0</v>
      </c>
      <c r="H43" s="69">
        <v>0</v>
      </c>
      <c r="I43" s="69">
        <v>0</v>
      </c>
      <c r="J43" s="70">
        <f t="shared" si="1"/>
        <v>0</v>
      </c>
      <c r="K43" s="69">
        <v>0</v>
      </c>
      <c r="L43" s="69">
        <v>0</v>
      </c>
      <c r="M43" s="69">
        <v>0</v>
      </c>
      <c r="N43" s="70">
        <f t="shared" si="2"/>
        <v>0</v>
      </c>
    </row>
    <row r="44" spans="1:14">
      <c r="A44" s="4" t="s">
        <v>80</v>
      </c>
      <c r="B44" s="25" t="s">
        <v>81</v>
      </c>
      <c r="C44" s="69">
        <v>0</v>
      </c>
      <c r="D44" s="69">
        <v>0</v>
      </c>
      <c r="E44" s="69">
        <v>0</v>
      </c>
      <c r="F44" s="70">
        <f t="shared" si="0"/>
        <v>0</v>
      </c>
      <c r="G44" s="69">
        <v>0</v>
      </c>
      <c r="H44" s="69">
        <v>0</v>
      </c>
      <c r="I44" s="69">
        <v>0</v>
      </c>
      <c r="J44" s="70">
        <f t="shared" si="1"/>
        <v>0</v>
      </c>
      <c r="K44" s="69">
        <v>0</v>
      </c>
      <c r="L44" s="69">
        <v>0</v>
      </c>
      <c r="M44" s="69">
        <v>0</v>
      </c>
      <c r="N44" s="70">
        <f t="shared" si="2"/>
        <v>0</v>
      </c>
    </row>
    <row r="45" spans="1:14" s="52" customFormat="1">
      <c r="A45" s="6" t="s">
        <v>306</v>
      </c>
      <c r="B45" s="28" t="s">
        <v>82</v>
      </c>
      <c r="C45" s="71">
        <f>SUM(C43:C44)</f>
        <v>0</v>
      </c>
      <c r="D45" s="71">
        <f>SUM(D43:D44)</f>
        <v>0</v>
      </c>
      <c r="E45" s="71">
        <f>SUM(E43:E44)</f>
        <v>0</v>
      </c>
      <c r="F45" s="53">
        <f t="shared" si="0"/>
        <v>0</v>
      </c>
      <c r="G45" s="53">
        <f>SUM(G43:G44)</f>
        <v>0</v>
      </c>
      <c r="H45" s="53">
        <f>SUM(H43:H44)</f>
        <v>0</v>
      </c>
      <c r="I45" s="53">
        <f>SUM(I43:I44)</f>
        <v>0</v>
      </c>
      <c r="J45" s="53">
        <f t="shared" si="1"/>
        <v>0</v>
      </c>
      <c r="K45" s="53">
        <f>SUM(K43:K44)</f>
        <v>0</v>
      </c>
      <c r="L45" s="53">
        <f>SUM(L43:L44)</f>
        <v>0</v>
      </c>
      <c r="M45" s="53">
        <f>SUM(M43:M44)</f>
        <v>0</v>
      </c>
      <c r="N45" s="53">
        <f t="shared" si="2"/>
        <v>0</v>
      </c>
    </row>
    <row r="46" spans="1:14">
      <c r="A46" s="4" t="s">
        <v>83</v>
      </c>
      <c r="B46" s="25" t="s">
        <v>84</v>
      </c>
      <c r="C46" s="69">
        <v>0</v>
      </c>
      <c r="D46" s="69">
        <v>0</v>
      </c>
      <c r="E46" s="69">
        <v>0</v>
      </c>
      <c r="F46" s="70">
        <f t="shared" si="0"/>
        <v>0</v>
      </c>
      <c r="G46" s="87">
        <v>649650</v>
      </c>
      <c r="H46" s="69">
        <v>0</v>
      </c>
      <c r="I46" s="69">
        <v>0</v>
      </c>
      <c r="J46" s="88">
        <f t="shared" si="1"/>
        <v>649650</v>
      </c>
      <c r="K46" s="87">
        <v>646650</v>
      </c>
      <c r="L46" s="64">
        <v>0</v>
      </c>
      <c r="M46" s="64">
        <v>0</v>
      </c>
      <c r="N46" s="90">
        <f t="shared" si="2"/>
        <v>646650</v>
      </c>
    </row>
    <row r="47" spans="1:14">
      <c r="A47" s="4" t="s">
        <v>85</v>
      </c>
      <c r="B47" s="25" t="s">
        <v>86</v>
      </c>
      <c r="C47" s="69">
        <v>646650</v>
      </c>
      <c r="D47" s="69">
        <v>0</v>
      </c>
      <c r="E47" s="69">
        <v>0</v>
      </c>
      <c r="F47" s="70">
        <f t="shared" si="0"/>
        <v>646650</v>
      </c>
      <c r="G47" s="69">
        <v>0</v>
      </c>
      <c r="H47" s="69">
        <v>0</v>
      </c>
      <c r="I47" s="69">
        <v>0</v>
      </c>
      <c r="J47" s="70">
        <f t="shared" si="1"/>
        <v>0</v>
      </c>
      <c r="K47" s="69">
        <v>0</v>
      </c>
      <c r="L47" s="69">
        <v>0</v>
      </c>
      <c r="M47" s="69">
        <v>0</v>
      </c>
      <c r="N47" s="70">
        <f t="shared" si="2"/>
        <v>0</v>
      </c>
    </row>
    <row r="48" spans="1:14">
      <c r="A48" s="4" t="s">
        <v>363</v>
      </c>
      <c r="B48" s="25" t="s">
        <v>87</v>
      </c>
      <c r="C48" s="69">
        <v>0</v>
      </c>
      <c r="D48" s="69">
        <v>0</v>
      </c>
      <c r="E48" s="69">
        <v>0</v>
      </c>
      <c r="F48" s="70">
        <f t="shared" si="0"/>
        <v>0</v>
      </c>
      <c r="G48" s="69">
        <v>0</v>
      </c>
      <c r="H48" s="69">
        <v>0</v>
      </c>
      <c r="I48" s="69">
        <v>0</v>
      </c>
      <c r="J48" s="70">
        <f t="shared" si="1"/>
        <v>0</v>
      </c>
      <c r="K48" s="69">
        <v>0</v>
      </c>
      <c r="L48" s="69">
        <v>0</v>
      </c>
      <c r="M48" s="69">
        <v>0</v>
      </c>
      <c r="N48" s="70">
        <f t="shared" si="2"/>
        <v>0</v>
      </c>
    </row>
    <row r="49" spans="1:14">
      <c r="A49" s="4" t="s">
        <v>364</v>
      </c>
      <c r="B49" s="25" t="s">
        <v>88</v>
      </c>
      <c r="C49" s="69">
        <v>0</v>
      </c>
      <c r="D49" s="69">
        <v>0</v>
      </c>
      <c r="E49" s="69">
        <v>0</v>
      </c>
      <c r="F49" s="70">
        <f t="shared" si="0"/>
        <v>0</v>
      </c>
      <c r="G49" s="69">
        <v>0</v>
      </c>
      <c r="H49" s="69">
        <v>0</v>
      </c>
      <c r="I49" s="69">
        <v>0</v>
      </c>
      <c r="J49" s="70">
        <f t="shared" si="1"/>
        <v>0</v>
      </c>
      <c r="K49" s="69">
        <v>0</v>
      </c>
      <c r="L49" s="69">
        <v>0</v>
      </c>
      <c r="M49" s="69">
        <v>0</v>
      </c>
      <c r="N49" s="70">
        <f t="shared" si="2"/>
        <v>0</v>
      </c>
    </row>
    <row r="50" spans="1:14">
      <c r="A50" s="4" t="s">
        <v>89</v>
      </c>
      <c r="B50" s="25" t="s">
        <v>90</v>
      </c>
      <c r="C50" s="64">
        <v>0</v>
      </c>
      <c r="D50" s="64">
        <v>0</v>
      </c>
      <c r="E50" s="64">
        <v>0</v>
      </c>
      <c r="F50" s="70">
        <f t="shared" si="0"/>
        <v>0</v>
      </c>
      <c r="G50" s="64">
        <v>0</v>
      </c>
      <c r="H50" s="64">
        <v>0</v>
      </c>
      <c r="I50" s="64">
        <v>0</v>
      </c>
      <c r="J50" s="70">
        <f t="shared" si="1"/>
        <v>0</v>
      </c>
      <c r="K50" s="87">
        <v>1000</v>
      </c>
      <c r="L50" s="64">
        <v>0</v>
      </c>
      <c r="M50" s="64">
        <v>0</v>
      </c>
      <c r="N50" s="70">
        <f t="shared" si="2"/>
        <v>1000</v>
      </c>
    </row>
    <row r="51" spans="1:14" s="52" customFormat="1">
      <c r="A51" s="6" t="s">
        <v>307</v>
      </c>
      <c r="B51" s="28" t="s">
        <v>91</v>
      </c>
      <c r="C51" s="71">
        <f>SUM(C46:C50)</f>
        <v>646650</v>
      </c>
      <c r="D51" s="71">
        <f>SUM(D46:D50)</f>
        <v>0</v>
      </c>
      <c r="E51" s="71">
        <v>0</v>
      </c>
      <c r="F51" s="53">
        <f t="shared" si="0"/>
        <v>646650</v>
      </c>
      <c r="G51" s="53">
        <f>SUM(G46:G50)</f>
        <v>649650</v>
      </c>
      <c r="H51" s="53">
        <f>SUM(H46:H50)</f>
        <v>0</v>
      </c>
      <c r="I51" s="53">
        <v>0</v>
      </c>
      <c r="J51" s="53">
        <f t="shared" si="1"/>
        <v>649650</v>
      </c>
      <c r="K51" s="53">
        <f>SUM(K46:K50)</f>
        <v>647650</v>
      </c>
      <c r="L51" s="53">
        <f>SUM(L46:L50)</f>
        <v>0</v>
      </c>
      <c r="M51" s="53">
        <v>0</v>
      </c>
      <c r="N51" s="53">
        <f t="shared" si="2"/>
        <v>647650</v>
      </c>
    </row>
    <row r="52" spans="1:14" s="52" customFormat="1" ht="15.75">
      <c r="A52" s="32" t="s">
        <v>308</v>
      </c>
      <c r="B52" s="40" t="s">
        <v>92</v>
      </c>
      <c r="C52" s="72">
        <f>C31+C34+C42+C45+C51</f>
        <v>3041650</v>
      </c>
      <c r="D52" s="72">
        <f>D31+D34+D42+D45+D51</f>
        <v>0</v>
      </c>
      <c r="E52" s="72">
        <f>E31+E34+E42+E45+E51</f>
        <v>0</v>
      </c>
      <c r="F52" s="53">
        <f>SUM(C52:E52)</f>
        <v>3041650</v>
      </c>
      <c r="G52" s="72">
        <f>G31+G34+G42+G45+G51</f>
        <v>3044650</v>
      </c>
      <c r="H52" s="72">
        <f>H31+H34+H42+H45+H51</f>
        <v>0</v>
      </c>
      <c r="I52" s="72">
        <f>I31+I34+I42+I45+I51</f>
        <v>0</v>
      </c>
      <c r="J52" s="53">
        <f>SUM(G52:I52)</f>
        <v>3044650</v>
      </c>
      <c r="K52" s="72">
        <f>K31+K34+K42+K45+K51</f>
        <v>3346198</v>
      </c>
      <c r="L52" s="72">
        <f>L31+L34+L42+L45+L51</f>
        <v>0</v>
      </c>
      <c r="M52" s="72">
        <f>M31+M34+M42+M45+M51</f>
        <v>0</v>
      </c>
      <c r="N52" s="53">
        <f>SUM(K52:M52)</f>
        <v>3346198</v>
      </c>
    </row>
    <row r="53" spans="1:14">
      <c r="A53" s="12" t="s">
        <v>93</v>
      </c>
      <c r="B53" s="25" t="s">
        <v>94</v>
      </c>
      <c r="C53" s="69">
        <v>0</v>
      </c>
      <c r="D53" s="69">
        <v>0</v>
      </c>
      <c r="E53" s="69">
        <v>0</v>
      </c>
      <c r="F53" s="70">
        <f t="shared" si="0"/>
        <v>0</v>
      </c>
      <c r="G53" s="69">
        <v>0</v>
      </c>
      <c r="H53" s="69">
        <v>0</v>
      </c>
      <c r="I53" s="69">
        <v>0</v>
      </c>
      <c r="J53" s="70">
        <f t="shared" ref="J53:J116" si="3">SUM(G53:I53)</f>
        <v>0</v>
      </c>
      <c r="K53" s="69">
        <v>0</v>
      </c>
      <c r="L53" s="69">
        <v>0</v>
      </c>
      <c r="M53" s="69">
        <v>0</v>
      </c>
      <c r="N53" s="70">
        <f t="shared" ref="N53:N116" si="4">SUM(K53:M53)</f>
        <v>0</v>
      </c>
    </row>
    <row r="54" spans="1:14">
      <c r="A54" s="12" t="s">
        <v>309</v>
      </c>
      <c r="B54" s="25" t="s">
        <v>95</v>
      </c>
      <c r="C54" s="69">
        <v>0</v>
      </c>
      <c r="D54" s="69">
        <v>0</v>
      </c>
      <c r="E54" s="69">
        <v>0</v>
      </c>
      <c r="F54" s="70">
        <f t="shared" si="0"/>
        <v>0</v>
      </c>
      <c r="G54" s="69">
        <v>0</v>
      </c>
      <c r="H54" s="69">
        <v>0</v>
      </c>
      <c r="I54" s="69">
        <v>0</v>
      </c>
      <c r="J54" s="70">
        <f t="shared" si="3"/>
        <v>0</v>
      </c>
      <c r="K54" s="69">
        <v>0</v>
      </c>
      <c r="L54" s="69">
        <v>0</v>
      </c>
      <c r="M54" s="69">
        <v>0</v>
      </c>
      <c r="N54" s="70">
        <f t="shared" si="4"/>
        <v>0</v>
      </c>
    </row>
    <row r="55" spans="1:14">
      <c r="A55" s="16" t="s">
        <v>365</v>
      </c>
      <c r="B55" s="25" t="s">
        <v>96</v>
      </c>
      <c r="C55" s="69">
        <v>0</v>
      </c>
      <c r="D55" s="69">
        <v>0</v>
      </c>
      <c r="E55" s="69">
        <v>0</v>
      </c>
      <c r="F55" s="70">
        <f t="shared" si="0"/>
        <v>0</v>
      </c>
      <c r="G55" s="69">
        <v>0</v>
      </c>
      <c r="H55" s="69">
        <v>0</v>
      </c>
      <c r="I55" s="69">
        <v>0</v>
      </c>
      <c r="J55" s="70">
        <f t="shared" si="3"/>
        <v>0</v>
      </c>
      <c r="K55" s="69">
        <v>0</v>
      </c>
      <c r="L55" s="69">
        <v>0</v>
      </c>
      <c r="M55" s="69">
        <v>0</v>
      </c>
      <c r="N55" s="70">
        <f t="shared" si="4"/>
        <v>0</v>
      </c>
    </row>
    <row r="56" spans="1:14">
      <c r="A56" s="16" t="s">
        <v>366</v>
      </c>
      <c r="B56" s="25" t="s">
        <v>97</v>
      </c>
      <c r="C56" s="69">
        <v>0</v>
      </c>
      <c r="D56" s="69">
        <v>0</v>
      </c>
      <c r="E56" s="69">
        <v>0</v>
      </c>
      <c r="F56" s="70">
        <f t="shared" si="0"/>
        <v>0</v>
      </c>
      <c r="G56" s="69">
        <v>0</v>
      </c>
      <c r="H56" s="69">
        <v>0</v>
      </c>
      <c r="I56" s="69">
        <v>0</v>
      </c>
      <c r="J56" s="70">
        <f t="shared" si="3"/>
        <v>0</v>
      </c>
      <c r="K56" s="69">
        <v>0</v>
      </c>
      <c r="L56" s="69">
        <v>0</v>
      </c>
      <c r="M56" s="69">
        <v>0</v>
      </c>
      <c r="N56" s="70">
        <f t="shared" si="4"/>
        <v>0</v>
      </c>
    </row>
    <row r="57" spans="1:14">
      <c r="A57" s="16" t="s">
        <v>367</v>
      </c>
      <c r="B57" s="25" t="s">
        <v>98</v>
      </c>
      <c r="C57" s="69">
        <v>0</v>
      </c>
      <c r="D57" s="69">
        <v>0</v>
      </c>
      <c r="E57" s="69">
        <v>0</v>
      </c>
      <c r="F57" s="70">
        <f t="shared" si="0"/>
        <v>0</v>
      </c>
      <c r="G57" s="69">
        <v>0</v>
      </c>
      <c r="H57" s="69">
        <v>0</v>
      </c>
      <c r="I57" s="69">
        <v>0</v>
      </c>
      <c r="J57" s="70">
        <f t="shared" si="3"/>
        <v>0</v>
      </c>
      <c r="K57" s="69">
        <v>0</v>
      </c>
      <c r="L57" s="69">
        <v>0</v>
      </c>
      <c r="M57" s="69">
        <v>0</v>
      </c>
      <c r="N57" s="70">
        <f t="shared" si="4"/>
        <v>0</v>
      </c>
    </row>
    <row r="58" spans="1:14">
      <c r="A58" s="12" t="s">
        <v>368</v>
      </c>
      <c r="B58" s="25" t="s">
        <v>99</v>
      </c>
      <c r="C58" s="69">
        <v>0</v>
      </c>
      <c r="D58" s="69">
        <v>0</v>
      </c>
      <c r="E58" s="69">
        <v>0</v>
      </c>
      <c r="F58" s="70">
        <f t="shared" si="0"/>
        <v>0</v>
      </c>
      <c r="G58" s="69">
        <v>0</v>
      </c>
      <c r="H58" s="69">
        <v>0</v>
      </c>
      <c r="I58" s="69">
        <v>0</v>
      </c>
      <c r="J58" s="70">
        <f t="shared" si="3"/>
        <v>0</v>
      </c>
      <c r="K58" s="69">
        <v>0</v>
      </c>
      <c r="L58" s="69">
        <v>0</v>
      </c>
      <c r="M58" s="69">
        <v>0</v>
      </c>
      <c r="N58" s="70">
        <f t="shared" si="4"/>
        <v>0</v>
      </c>
    </row>
    <row r="59" spans="1:14">
      <c r="A59" s="12" t="s">
        <v>369</v>
      </c>
      <c r="B59" s="25" t="s">
        <v>100</v>
      </c>
      <c r="C59" s="69">
        <v>0</v>
      </c>
      <c r="D59" s="69">
        <v>0</v>
      </c>
      <c r="E59" s="69">
        <v>0</v>
      </c>
      <c r="F59" s="70">
        <f t="shared" si="0"/>
        <v>0</v>
      </c>
      <c r="G59" s="69">
        <v>0</v>
      </c>
      <c r="H59" s="69">
        <v>0</v>
      </c>
      <c r="I59" s="69">
        <v>0</v>
      </c>
      <c r="J59" s="70">
        <f t="shared" si="3"/>
        <v>0</v>
      </c>
      <c r="K59" s="69">
        <v>0</v>
      </c>
      <c r="L59" s="69">
        <v>0</v>
      </c>
      <c r="M59" s="69">
        <v>0</v>
      </c>
      <c r="N59" s="70">
        <f t="shared" si="4"/>
        <v>0</v>
      </c>
    </row>
    <row r="60" spans="1:14">
      <c r="A60" s="12" t="s">
        <v>370</v>
      </c>
      <c r="B60" s="25" t="s">
        <v>101</v>
      </c>
      <c r="C60" s="69">
        <v>0</v>
      </c>
      <c r="D60" s="69">
        <v>0</v>
      </c>
      <c r="E60" s="69">
        <v>0</v>
      </c>
      <c r="F60" s="70">
        <f t="shared" si="0"/>
        <v>0</v>
      </c>
      <c r="G60" s="69">
        <v>0</v>
      </c>
      <c r="H60" s="69">
        <v>0</v>
      </c>
      <c r="I60" s="69">
        <v>0</v>
      </c>
      <c r="J60" s="70">
        <f t="shared" si="3"/>
        <v>0</v>
      </c>
      <c r="K60" s="69">
        <v>0</v>
      </c>
      <c r="L60" s="69">
        <v>0</v>
      </c>
      <c r="M60" s="69">
        <v>0</v>
      </c>
      <c r="N60" s="70">
        <f t="shared" si="4"/>
        <v>0</v>
      </c>
    </row>
    <row r="61" spans="1:14" s="52" customFormat="1" ht="15.75">
      <c r="A61" s="37" t="s">
        <v>337</v>
      </c>
      <c r="B61" s="40" t="s">
        <v>102</v>
      </c>
      <c r="C61" s="72">
        <f>SUM(C53:C60)</f>
        <v>0</v>
      </c>
      <c r="D61" s="72">
        <f>SUM(D53:D60)</f>
        <v>0</v>
      </c>
      <c r="E61" s="72">
        <f>SUM(E53:E60)</f>
        <v>0</v>
      </c>
      <c r="F61" s="73">
        <f t="shared" si="0"/>
        <v>0</v>
      </c>
      <c r="G61" s="72">
        <f>SUM(G53:G60)</f>
        <v>0</v>
      </c>
      <c r="H61" s="72">
        <f>SUM(H53:H60)</f>
        <v>0</v>
      </c>
      <c r="I61" s="72">
        <f>SUM(I53:I60)</f>
        <v>0</v>
      </c>
      <c r="J61" s="72">
        <f t="shared" si="3"/>
        <v>0</v>
      </c>
      <c r="K61" s="72">
        <f>SUM(K53:K60)</f>
        <v>0</v>
      </c>
      <c r="L61" s="72">
        <f>SUM(L53:L60)</f>
        <v>0</v>
      </c>
      <c r="M61" s="72">
        <f>SUM(M53:M60)</f>
        <v>0</v>
      </c>
      <c r="N61" s="72">
        <f t="shared" si="4"/>
        <v>0</v>
      </c>
    </row>
    <row r="62" spans="1:14">
      <c r="A62" s="11" t="s">
        <v>371</v>
      </c>
      <c r="B62" s="25" t="s">
        <v>103</v>
      </c>
      <c r="C62" s="69">
        <v>0</v>
      </c>
      <c r="D62" s="69">
        <v>0</v>
      </c>
      <c r="E62" s="69">
        <v>0</v>
      </c>
      <c r="F62" s="70">
        <f t="shared" si="0"/>
        <v>0</v>
      </c>
      <c r="G62" s="69">
        <v>0</v>
      </c>
      <c r="H62" s="69">
        <v>0</v>
      </c>
      <c r="I62" s="69">
        <v>0</v>
      </c>
      <c r="J62" s="70">
        <f t="shared" si="3"/>
        <v>0</v>
      </c>
      <c r="K62" s="69">
        <v>0</v>
      </c>
      <c r="L62" s="69">
        <v>0</v>
      </c>
      <c r="M62" s="69">
        <v>0</v>
      </c>
      <c r="N62" s="70">
        <f t="shared" si="4"/>
        <v>0</v>
      </c>
    </row>
    <row r="63" spans="1:14">
      <c r="A63" s="11" t="s">
        <v>104</v>
      </c>
      <c r="B63" s="25" t="s">
        <v>105</v>
      </c>
      <c r="C63" s="69">
        <v>0</v>
      </c>
      <c r="D63" s="69">
        <v>0</v>
      </c>
      <c r="E63" s="69">
        <v>0</v>
      </c>
      <c r="F63" s="70">
        <f t="shared" si="0"/>
        <v>0</v>
      </c>
      <c r="G63" s="69">
        <v>0</v>
      </c>
      <c r="H63" s="69">
        <v>0</v>
      </c>
      <c r="I63" s="69">
        <v>0</v>
      </c>
      <c r="J63" s="70">
        <f t="shared" si="3"/>
        <v>0</v>
      </c>
      <c r="K63" s="69">
        <v>0</v>
      </c>
      <c r="L63" s="69">
        <v>0</v>
      </c>
      <c r="M63" s="69">
        <v>0</v>
      </c>
      <c r="N63" s="70">
        <f t="shared" si="4"/>
        <v>0</v>
      </c>
    </row>
    <row r="64" spans="1:14">
      <c r="A64" s="11" t="s">
        <v>106</v>
      </c>
      <c r="B64" s="25" t="s">
        <v>107</v>
      </c>
      <c r="C64" s="69">
        <v>0</v>
      </c>
      <c r="D64" s="69">
        <v>0</v>
      </c>
      <c r="E64" s="69">
        <v>0</v>
      </c>
      <c r="F64" s="70">
        <f t="shared" si="0"/>
        <v>0</v>
      </c>
      <c r="G64" s="69">
        <v>0</v>
      </c>
      <c r="H64" s="69">
        <v>0</v>
      </c>
      <c r="I64" s="69">
        <v>0</v>
      </c>
      <c r="J64" s="70">
        <f t="shared" si="3"/>
        <v>0</v>
      </c>
      <c r="K64" s="69">
        <v>0</v>
      </c>
      <c r="L64" s="69">
        <v>0</v>
      </c>
      <c r="M64" s="69">
        <v>0</v>
      </c>
      <c r="N64" s="70">
        <f t="shared" si="4"/>
        <v>0</v>
      </c>
    </row>
    <row r="65" spans="1:14">
      <c r="A65" s="11" t="s">
        <v>338</v>
      </c>
      <c r="B65" s="25" t="s">
        <v>108</v>
      </c>
      <c r="C65" s="69">
        <v>0</v>
      </c>
      <c r="D65" s="69">
        <v>0</v>
      </c>
      <c r="E65" s="69">
        <v>0</v>
      </c>
      <c r="F65" s="70">
        <f t="shared" si="0"/>
        <v>0</v>
      </c>
      <c r="G65" s="69">
        <v>0</v>
      </c>
      <c r="H65" s="69">
        <v>0</v>
      </c>
      <c r="I65" s="69">
        <v>0</v>
      </c>
      <c r="J65" s="70">
        <f t="shared" si="3"/>
        <v>0</v>
      </c>
      <c r="K65" s="69">
        <v>0</v>
      </c>
      <c r="L65" s="69">
        <v>0</v>
      </c>
      <c r="M65" s="69">
        <v>0</v>
      </c>
      <c r="N65" s="70">
        <f t="shared" si="4"/>
        <v>0</v>
      </c>
    </row>
    <row r="66" spans="1:14">
      <c r="A66" s="11" t="s">
        <v>372</v>
      </c>
      <c r="B66" s="25" t="s">
        <v>109</v>
      </c>
      <c r="C66" s="69">
        <v>0</v>
      </c>
      <c r="D66" s="69">
        <v>0</v>
      </c>
      <c r="E66" s="69">
        <v>0</v>
      </c>
      <c r="F66" s="70">
        <f t="shared" si="0"/>
        <v>0</v>
      </c>
      <c r="G66" s="69">
        <v>0</v>
      </c>
      <c r="H66" s="69">
        <v>0</v>
      </c>
      <c r="I66" s="69">
        <v>0</v>
      </c>
      <c r="J66" s="70">
        <f t="shared" si="3"/>
        <v>0</v>
      </c>
      <c r="K66" s="69">
        <v>0</v>
      </c>
      <c r="L66" s="69">
        <v>0</v>
      </c>
      <c r="M66" s="69">
        <v>0</v>
      </c>
      <c r="N66" s="70">
        <f t="shared" si="4"/>
        <v>0</v>
      </c>
    </row>
    <row r="67" spans="1:14">
      <c r="A67" s="11" t="s">
        <v>340</v>
      </c>
      <c r="B67" s="25" t="s">
        <v>110</v>
      </c>
      <c r="C67" s="69">
        <v>0</v>
      </c>
      <c r="D67" s="69">
        <v>0</v>
      </c>
      <c r="E67" s="69">
        <v>0</v>
      </c>
      <c r="F67" s="70">
        <f t="shared" si="0"/>
        <v>0</v>
      </c>
      <c r="G67" s="69">
        <v>0</v>
      </c>
      <c r="H67" s="69">
        <v>0</v>
      </c>
      <c r="I67" s="69">
        <v>0</v>
      </c>
      <c r="J67" s="70">
        <f t="shared" si="3"/>
        <v>0</v>
      </c>
      <c r="K67" s="69">
        <v>0</v>
      </c>
      <c r="L67" s="69">
        <v>0</v>
      </c>
      <c r="M67" s="69">
        <v>0</v>
      </c>
      <c r="N67" s="70">
        <f t="shared" si="4"/>
        <v>0</v>
      </c>
    </row>
    <row r="68" spans="1:14">
      <c r="A68" s="11" t="s">
        <v>373</v>
      </c>
      <c r="B68" s="25" t="s">
        <v>111</v>
      </c>
      <c r="C68" s="69">
        <v>0</v>
      </c>
      <c r="D68" s="69">
        <v>0</v>
      </c>
      <c r="E68" s="69">
        <v>0</v>
      </c>
      <c r="F68" s="70">
        <f t="shared" si="0"/>
        <v>0</v>
      </c>
      <c r="G68" s="69">
        <v>0</v>
      </c>
      <c r="H68" s="69">
        <v>0</v>
      </c>
      <c r="I68" s="69">
        <v>0</v>
      </c>
      <c r="J68" s="70">
        <f t="shared" si="3"/>
        <v>0</v>
      </c>
      <c r="K68" s="69">
        <v>0</v>
      </c>
      <c r="L68" s="69">
        <v>0</v>
      </c>
      <c r="M68" s="69">
        <v>0</v>
      </c>
      <c r="N68" s="70">
        <f t="shared" si="4"/>
        <v>0</v>
      </c>
    </row>
    <row r="69" spans="1:14">
      <c r="A69" s="11" t="s">
        <v>374</v>
      </c>
      <c r="B69" s="25" t="s">
        <v>112</v>
      </c>
      <c r="C69" s="69">
        <v>0</v>
      </c>
      <c r="D69" s="69">
        <v>0</v>
      </c>
      <c r="E69" s="69">
        <v>0</v>
      </c>
      <c r="F69" s="70">
        <f t="shared" si="0"/>
        <v>0</v>
      </c>
      <c r="G69" s="69">
        <v>0</v>
      </c>
      <c r="H69" s="69">
        <v>0</v>
      </c>
      <c r="I69" s="69">
        <v>0</v>
      </c>
      <c r="J69" s="70">
        <f t="shared" si="3"/>
        <v>0</v>
      </c>
      <c r="K69" s="69">
        <v>0</v>
      </c>
      <c r="L69" s="69">
        <v>0</v>
      </c>
      <c r="M69" s="69">
        <v>0</v>
      </c>
      <c r="N69" s="70">
        <f t="shared" si="4"/>
        <v>0</v>
      </c>
    </row>
    <row r="70" spans="1:14">
      <c r="A70" s="11" t="s">
        <v>113</v>
      </c>
      <c r="B70" s="25" t="s">
        <v>114</v>
      </c>
      <c r="C70" s="69">
        <v>0</v>
      </c>
      <c r="D70" s="69">
        <v>0</v>
      </c>
      <c r="E70" s="69">
        <v>0</v>
      </c>
      <c r="F70" s="70">
        <f t="shared" si="0"/>
        <v>0</v>
      </c>
      <c r="G70" s="69">
        <v>0</v>
      </c>
      <c r="H70" s="69">
        <v>0</v>
      </c>
      <c r="I70" s="69">
        <v>0</v>
      </c>
      <c r="J70" s="70">
        <f t="shared" si="3"/>
        <v>0</v>
      </c>
      <c r="K70" s="69">
        <v>0</v>
      </c>
      <c r="L70" s="69">
        <v>0</v>
      </c>
      <c r="M70" s="69">
        <v>0</v>
      </c>
      <c r="N70" s="70">
        <f t="shared" si="4"/>
        <v>0</v>
      </c>
    </row>
    <row r="71" spans="1:14">
      <c r="A71" s="19" t="s">
        <v>115</v>
      </c>
      <c r="B71" s="25" t="s">
        <v>116</v>
      </c>
      <c r="C71" s="69">
        <v>0</v>
      </c>
      <c r="D71" s="69">
        <v>0</v>
      </c>
      <c r="E71" s="69">
        <v>0</v>
      </c>
      <c r="F71" s="70">
        <f t="shared" si="0"/>
        <v>0</v>
      </c>
      <c r="G71" s="69">
        <v>0</v>
      </c>
      <c r="H71" s="69">
        <v>0</v>
      </c>
      <c r="I71" s="69">
        <v>0</v>
      </c>
      <c r="J71" s="70">
        <f t="shared" si="3"/>
        <v>0</v>
      </c>
      <c r="K71" s="69">
        <v>0</v>
      </c>
      <c r="L71" s="69">
        <v>0</v>
      </c>
      <c r="M71" s="69">
        <v>0</v>
      </c>
      <c r="N71" s="70">
        <f t="shared" si="4"/>
        <v>0</v>
      </c>
    </row>
    <row r="72" spans="1:14">
      <c r="A72" s="11" t="s">
        <v>513</v>
      </c>
      <c r="B72" s="25" t="s">
        <v>117</v>
      </c>
      <c r="C72" s="69">
        <v>0</v>
      </c>
      <c r="D72" s="69">
        <v>0</v>
      </c>
      <c r="E72" s="69">
        <v>0</v>
      </c>
      <c r="F72" s="70">
        <f t="shared" si="0"/>
        <v>0</v>
      </c>
      <c r="G72" s="69">
        <v>0</v>
      </c>
      <c r="H72" s="69">
        <v>0</v>
      </c>
      <c r="I72" s="69">
        <v>0</v>
      </c>
      <c r="J72" s="70">
        <f t="shared" si="3"/>
        <v>0</v>
      </c>
      <c r="K72" s="69">
        <v>0</v>
      </c>
      <c r="L72" s="69">
        <v>0</v>
      </c>
      <c r="M72" s="69">
        <v>0</v>
      </c>
      <c r="N72" s="70">
        <f t="shared" si="4"/>
        <v>0</v>
      </c>
    </row>
    <row r="73" spans="1:14">
      <c r="A73" s="19" t="s">
        <v>375</v>
      </c>
      <c r="B73" s="25" t="s">
        <v>118</v>
      </c>
      <c r="C73" s="64">
        <v>0</v>
      </c>
      <c r="D73" s="64">
        <v>0</v>
      </c>
      <c r="E73" s="64">
        <v>0</v>
      </c>
      <c r="F73" s="70">
        <f t="shared" ref="F73:F125" si="5">SUM(C73:E73)</f>
        <v>0</v>
      </c>
      <c r="G73" s="64">
        <v>0</v>
      </c>
      <c r="H73" s="64">
        <v>0</v>
      </c>
      <c r="I73" s="64">
        <v>0</v>
      </c>
      <c r="J73" s="70">
        <f t="shared" si="3"/>
        <v>0</v>
      </c>
      <c r="K73" s="64">
        <v>0</v>
      </c>
      <c r="L73" s="64">
        <v>0</v>
      </c>
      <c r="M73" s="64">
        <v>0</v>
      </c>
      <c r="N73" s="70">
        <f t="shared" si="4"/>
        <v>0</v>
      </c>
    </row>
    <row r="74" spans="1:14">
      <c r="A74" s="19" t="s">
        <v>515</v>
      </c>
      <c r="B74" s="25" t="s">
        <v>514</v>
      </c>
      <c r="C74" s="69">
        <v>0</v>
      </c>
      <c r="D74" s="69">
        <v>0</v>
      </c>
      <c r="E74" s="69">
        <v>0</v>
      </c>
      <c r="F74" s="70">
        <f t="shared" si="5"/>
        <v>0</v>
      </c>
      <c r="G74" s="69">
        <v>0</v>
      </c>
      <c r="H74" s="69">
        <v>0</v>
      </c>
      <c r="I74" s="69">
        <v>0</v>
      </c>
      <c r="J74" s="70">
        <f t="shared" si="3"/>
        <v>0</v>
      </c>
      <c r="K74" s="69">
        <v>0</v>
      </c>
      <c r="L74" s="69">
        <v>0</v>
      </c>
      <c r="M74" s="69">
        <v>0</v>
      </c>
      <c r="N74" s="70">
        <f t="shared" si="4"/>
        <v>0</v>
      </c>
    </row>
    <row r="75" spans="1:14" s="52" customFormat="1" ht="15.75">
      <c r="A75" s="37" t="s">
        <v>343</v>
      </c>
      <c r="B75" s="40" t="s">
        <v>119</v>
      </c>
      <c r="C75" s="72">
        <f>SUM(C62:C74)</f>
        <v>0</v>
      </c>
      <c r="D75" s="72">
        <f>SUM(D62:D74)</f>
        <v>0</v>
      </c>
      <c r="E75" s="72">
        <f>SUM(E62:E74)</f>
        <v>0</v>
      </c>
      <c r="F75" s="73">
        <f t="shared" si="5"/>
        <v>0</v>
      </c>
      <c r="G75" s="72">
        <f>SUM(G62:G74)</f>
        <v>0</v>
      </c>
      <c r="H75" s="72">
        <f>SUM(H62:H74)</f>
        <v>0</v>
      </c>
      <c r="I75" s="72">
        <f>SUM(I62:I74)</f>
        <v>0</v>
      </c>
      <c r="J75" s="72">
        <f t="shared" si="3"/>
        <v>0</v>
      </c>
      <c r="K75" s="72">
        <f>SUM(K62:K74)</f>
        <v>0</v>
      </c>
      <c r="L75" s="72">
        <f>SUM(L62:L74)</f>
        <v>0</v>
      </c>
      <c r="M75" s="72">
        <f>SUM(M62:M74)</f>
        <v>0</v>
      </c>
      <c r="N75" s="72">
        <f t="shared" si="4"/>
        <v>0</v>
      </c>
    </row>
    <row r="76" spans="1:14" s="52" customFormat="1" ht="15.75">
      <c r="A76" s="100" t="s">
        <v>10</v>
      </c>
      <c r="B76" s="101"/>
      <c r="C76" s="103">
        <f t="shared" ref="C76:M76" si="6">SUM(C26+C27+C52+C61+C75)</f>
        <v>17804227</v>
      </c>
      <c r="D76" s="103">
        <f t="shared" si="6"/>
        <v>0</v>
      </c>
      <c r="E76" s="103">
        <f t="shared" si="6"/>
        <v>0</v>
      </c>
      <c r="F76" s="103">
        <f t="shared" si="6"/>
        <v>17804227</v>
      </c>
      <c r="G76" s="103">
        <f t="shared" si="6"/>
        <v>17807227</v>
      </c>
      <c r="H76" s="103">
        <f t="shared" si="6"/>
        <v>0</v>
      </c>
      <c r="I76" s="103">
        <f t="shared" si="6"/>
        <v>0</v>
      </c>
      <c r="J76" s="103">
        <f t="shared" si="6"/>
        <v>17807227</v>
      </c>
      <c r="K76" s="103">
        <f t="shared" si="6"/>
        <v>15927641</v>
      </c>
      <c r="L76" s="103">
        <f t="shared" si="6"/>
        <v>0</v>
      </c>
      <c r="M76" s="103">
        <f t="shared" si="6"/>
        <v>0</v>
      </c>
      <c r="N76" s="103">
        <f>SUM(N26+N27+N52+N61+N75)</f>
        <v>15927641</v>
      </c>
    </row>
    <row r="77" spans="1:14">
      <c r="A77" s="29" t="s">
        <v>120</v>
      </c>
      <c r="B77" s="25" t="s">
        <v>121</v>
      </c>
      <c r="C77" s="69">
        <v>0</v>
      </c>
      <c r="D77" s="69">
        <v>0</v>
      </c>
      <c r="E77" s="69">
        <v>0</v>
      </c>
      <c r="F77" s="70">
        <f t="shared" si="5"/>
        <v>0</v>
      </c>
      <c r="G77" s="69">
        <v>0</v>
      </c>
      <c r="H77" s="69">
        <v>0</v>
      </c>
      <c r="I77" s="69">
        <v>0</v>
      </c>
      <c r="J77" s="70">
        <f t="shared" si="3"/>
        <v>0</v>
      </c>
      <c r="K77" s="69">
        <v>0</v>
      </c>
      <c r="L77" s="69">
        <v>0</v>
      </c>
      <c r="M77" s="69">
        <v>0</v>
      </c>
      <c r="N77" s="70">
        <f t="shared" si="4"/>
        <v>0</v>
      </c>
    </row>
    <row r="78" spans="1:14">
      <c r="A78" s="29" t="s">
        <v>376</v>
      </c>
      <c r="B78" s="25" t="s">
        <v>122</v>
      </c>
      <c r="C78" s="69">
        <v>0</v>
      </c>
      <c r="D78" s="69">
        <v>0</v>
      </c>
      <c r="E78" s="69">
        <v>0</v>
      </c>
      <c r="F78" s="70">
        <f t="shared" si="5"/>
        <v>0</v>
      </c>
      <c r="G78" s="69">
        <v>0</v>
      </c>
      <c r="H78" s="69">
        <v>0</v>
      </c>
      <c r="I78" s="69">
        <v>0</v>
      </c>
      <c r="J78" s="70">
        <f t="shared" si="3"/>
        <v>0</v>
      </c>
      <c r="K78" s="69">
        <v>0</v>
      </c>
      <c r="L78" s="69">
        <v>0</v>
      </c>
      <c r="M78" s="69">
        <v>0</v>
      </c>
      <c r="N78" s="70">
        <f t="shared" si="4"/>
        <v>0</v>
      </c>
    </row>
    <row r="79" spans="1:14">
      <c r="A79" s="29" t="s">
        <v>123</v>
      </c>
      <c r="B79" s="25" t="s">
        <v>124</v>
      </c>
      <c r="C79" s="69">
        <v>0</v>
      </c>
      <c r="D79" s="69">
        <v>0</v>
      </c>
      <c r="E79" s="69">
        <v>0</v>
      </c>
      <c r="F79" s="70">
        <f t="shared" si="5"/>
        <v>0</v>
      </c>
      <c r="G79" s="69">
        <v>0</v>
      </c>
      <c r="H79" s="69">
        <v>0</v>
      </c>
      <c r="I79" s="69">
        <v>0</v>
      </c>
      <c r="J79" s="70">
        <f t="shared" si="3"/>
        <v>0</v>
      </c>
      <c r="K79" s="69">
        <v>0</v>
      </c>
      <c r="L79" s="69">
        <v>0</v>
      </c>
      <c r="M79" s="69">
        <v>0</v>
      </c>
      <c r="N79" s="70">
        <f t="shared" si="4"/>
        <v>0</v>
      </c>
    </row>
    <row r="80" spans="1:14">
      <c r="A80" s="29" t="s">
        <v>125</v>
      </c>
      <c r="B80" s="25" t="s">
        <v>126</v>
      </c>
      <c r="C80" s="69">
        <v>0</v>
      </c>
      <c r="D80" s="69">
        <v>0</v>
      </c>
      <c r="E80" s="69">
        <v>0</v>
      </c>
      <c r="F80" s="70">
        <f t="shared" si="5"/>
        <v>0</v>
      </c>
      <c r="G80" s="69">
        <v>0</v>
      </c>
      <c r="H80" s="69">
        <v>0</v>
      </c>
      <c r="I80" s="69">
        <v>0</v>
      </c>
      <c r="J80" s="70">
        <f t="shared" si="3"/>
        <v>0</v>
      </c>
      <c r="K80" s="87">
        <v>50000</v>
      </c>
      <c r="L80" s="69">
        <v>0</v>
      </c>
      <c r="M80" s="69">
        <v>0</v>
      </c>
      <c r="N80" s="70">
        <f t="shared" si="4"/>
        <v>50000</v>
      </c>
    </row>
    <row r="81" spans="1:14">
      <c r="A81" s="5" t="s">
        <v>127</v>
      </c>
      <c r="B81" s="25" t="s">
        <v>128</v>
      </c>
      <c r="C81" s="69">
        <v>0</v>
      </c>
      <c r="D81" s="69">
        <v>0</v>
      </c>
      <c r="E81" s="69">
        <v>0</v>
      </c>
      <c r="F81" s="70">
        <f t="shared" si="5"/>
        <v>0</v>
      </c>
      <c r="G81" s="69">
        <v>0</v>
      </c>
      <c r="H81" s="69">
        <v>0</v>
      </c>
      <c r="I81" s="69">
        <v>0</v>
      </c>
      <c r="J81" s="70">
        <f t="shared" si="3"/>
        <v>0</v>
      </c>
      <c r="K81" s="69">
        <v>0</v>
      </c>
      <c r="L81" s="69">
        <v>0</v>
      </c>
      <c r="M81" s="69">
        <v>0</v>
      </c>
      <c r="N81" s="70">
        <f t="shared" si="4"/>
        <v>0</v>
      </c>
    </row>
    <row r="82" spans="1:14">
      <c r="A82" s="5" t="s">
        <v>129</v>
      </c>
      <c r="B82" s="25" t="s">
        <v>130</v>
      </c>
      <c r="C82" s="69">
        <v>0</v>
      </c>
      <c r="D82" s="69">
        <v>0</v>
      </c>
      <c r="E82" s="69">
        <v>0</v>
      </c>
      <c r="F82" s="70">
        <f t="shared" si="5"/>
        <v>0</v>
      </c>
      <c r="G82" s="69">
        <v>0</v>
      </c>
      <c r="H82" s="69">
        <v>0</v>
      </c>
      <c r="I82" s="69">
        <v>0</v>
      </c>
      <c r="J82" s="70">
        <f t="shared" si="3"/>
        <v>0</v>
      </c>
      <c r="K82" s="69">
        <v>0</v>
      </c>
      <c r="L82" s="69">
        <v>0</v>
      </c>
      <c r="M82" s="69">
        <v>0</v>
      </c>
      <c r="N82" s="70">
        <f t="shared" si="4"/>
        <v>0</v>
      </c>
    </row>
    <row r="83" spans="1:14">
      <c r="A83" s="5" t="s">
        <v>131</v>
      </c>
      <c r="B83" s="25" t="s">
        <v>132</v>
      </c>
      <c r="C83" s="69">
        <v>0</v>
      </c>
      <c r="D83" s="69">
        <v>0</v>
      </c>
      <c r="E83" s="69">
        <v>0</v>
      </c>
      <c r="F83" s="70">
        <f t="shared" si="5"/>
        <v>0</v>
      </c>
      <c r="G83" s="69">
        <v>0</v>
      </c>
      <c r="H83" s="69">
        <v>0</v>
      </c>
      <c r="I83" s="69">
        <v>0</v>
      </c>
      <c r="J83" s="70">
        <f t="shared" si="3"/>
        <v>0</v>
      </c>
      <c r="K83" s="87">
        <v>15000</v>
      </c>
      <c r="L83" s="69">
        <v>0</v>
      </c>
      <c r="M83" s="69">
        <v>0</v>
      </c>
      <c r="N83" s="70">
        <f t="shared" si="4"/>
        <v>15000</v>
      </c>
    </row>
    <row r="84" spans="1:14" s="52" customFormat="1" ht="15.75">
      <c r="A84" s="38" t="s">
        <v>345</v>
      </c>
      <c r="B84" s="40" t="s">
        <v>133</v>
      </c>
      <c r="C84" s="72">
        <f>SUM(C77:C83)</f>
        <v>0</v>
      </c>
      <c r="D84" s="72">
        <f>SUM(D77:D83)</f>
        <v>0</v>
      </c>
      <c r="E84" s="72">
        <f>SUM(E77:E83)</f>
        <v>0</v>
      </c>
      <c r="F84" s="73">
        <f t="shared" si="5"/>
        <v>0</v>
      </c>
      <c r="G84" s="72">
        <f>SUM(G77:G83)</f>
        <v>0</v>
      </c>
      <c r="H84" s="72">
        <f>SUM(H77:H83)</f>
        <v>0</v>
      </c>
      <c r="I84" s="72">
        <f>SUM(I77:I83)</f>
        <v>0</v>
      </c>
      <c r="J84" s="72">
        <f t="shared" si="3"/>
        <v>0</v>
      </c>
      <c r="K84" s="72">
        <f>SUM(K77:K83)</f>
        <v>65000</v>
      </c>
      <c r="L84" s="72">
        <f>SUM(L77:L83)</f>
        <v>0</v>
      </c>
      <c r="M84" s="72">
        <f>SUM(M77:M83)</f>
        <v>0</v>
      </c>
      <c r="N84" s="72">
        <f t="shared" si="4"/>
        <v>65000</v>
      </c>
    </row>
    <row r="85" spans="1:14">
      <c r="A85" s="12" t="s">
        <v>134</v>
      </c>
      <c r="B85" s="25" t="s">
        <v>135</v>
      </c>
      <c r="C85" s="69">
        <v>0</v>
      </c>
      <c r="D85" s="69">
        <v>0</v>
      </c>
      <c r="E85" s="69">
        <v>0</v>
      </c>
      <c r="F85" s="70">
        <f t="shared" si="5"/>
        <v>0</v>
      </c>
      <c r="G85" s="69">
        <v>0</v>
      </c>
      <c r="H85" s="69">
        <v>0</v>
      </c>
      <c r="I85" s="69">
        <v>0</v>
      </c>
      <c r="J85" s="70">
        <f t="shared" si="3"/>
        <v>0</v>
      </c>
      <c r="K85" s="69">
        <v>0</v>
      </c>
      <c r="L85" s="69">
        <v>0</v>
      </c>
      <c r="M85" s="69">
        <v>0</v>
      </c>
      <c r="N85" s="70">
        <f t="shared" si="4"/>
        <v>0</v>
      </c>
    </row>
    <row r="86" spans="1:14">
      <c r="A86" s="12" t="s">
        <v>136</v>
      </c>
      <c r="B86" s="25" t="s">
        <v>137</v>
      </c>
      <c r="C86" s="69">
        <v>0</v>
      </c>
      <c r="D86" s="69">
        <v>0</v>
      </c>
      <c r="E86" s="69">
        <v>0</v>
      </c>
      <c r="F86" s="70">
        <f t="shared" si="5"/>
        <v>0</v>
      </c>
      <c r="G86" s="69">
        <v>0</v>
      </c>
      <c r="H86" s="69">
        <v>0</v>
      </c>
      <c r="I86" s="69">
        <v>0</v>
      </c>
      <c r="J86" s="70">
        <f t="shared" si="3"/>
        <v>0</v>
      </c>
      <c r="K86" s="69">
        <v>0</v>
      </c>
      <c r="L86" s="69">
        <v>0</v>
      </c>
      <c r="M86" s="69">
        <v>0</v>
      </c>
      <c r="N86" s="70">
        <f t="shared" si="4"/>
        <v>0</v>
      </c>
    </row>
    <row r="87" spans="1:14">
      <c r="A87" s="12" t="s">
        <v>138</v>
      </c>
      <c r="B87" s="25" t="s">
        <v>139</v>
      </c>
      <c r="C87" s="69">
        <v>0</v>
      </c>
      <c r="D87" s="69">
        <v>0</v>
      </c>
      <c r="E87" s="69">
        <v>0</v>
      </c>
      <c r="F87" s="70">
        <f t="shared" si="5"/>
        <v>0</v>
      </c>
      <c r="G87" s="69">
        <v>0</v>
      </c>
      <c r="H87" s="69">
        <v>0</v>
      </c>
      <c r="I87" s="69">
        <v>0</v>
      </c>
      <c r="J87" s="70">
        <f t="shared" si="3"/>
        <v>0</v>
      </c>
      <c r="K87" s="69">
        <v>0</v>
      </c>
      <c r="L87" s="69">
        <v>0</v>
      </c>
      <c r="M87" s="69">
        <v>0</v>
      </c>
      <c r="N87" s="70">
        <f t="shared" si="4"/>
        <v>0</v>
      </c>
    </row>
    <row r="88" spans="1:14">
      <c r="A88" s="12" t="s">
        <v>140</v>
      </c>
      <c r="B88" s="25" t="s">
        <v>141</v>
      </c>
      <c r="C88" s="69">
        <v>0</v>
      </c>
      <c r="D88" s="69">
        <v>0</v>
      </c>
      <c r="E88" s="69">
        <v>0</v>
      </c>
      <c r="F88" s="70">
        <f t="shared" si="5"/>
        <v>0</v>
      </c>
      <c r="G88" s="69">
        <v>0</v>
      </c>
      <c r="H88" s="69">
        <v>0</v>
      </c>
      <c r="I88" s="69">
        <v>0</v>
      </c>
      <c r="J88" s="70">
        <f t="shared" si="3"/>
        <v>0</v>
      </c>
      <c r="K88" s="69">
        <v>0</v>
      </c>
      <c r="L88" s="69">
        <v>0</v>
      </c>
      <c r="M88" s="69">
        <v>0</v>
      </c>
      <c r="N88" s="70">
        <f t="shared" si="4"/>
        <v>0</v>
      </c>
    </row>
    <row r="89" spans="1:14" s="52" customFormat="1" ht="15.75">
      <c r="A89" s="37" t="s">
        <v>346</v>
      </c>
      <c r="B89" s="40" t="s">
        <v>142</v>
      </c>
      <c r="C89" s="72">
        <f>SUM(C85:C88)</f>
        <v>0</v>
      </c>
      <c r="D89" s="72">
        <f>SUM(D85:D88)</f>
        <v>0</v>
      </c>
      <c r="E89" s="72">
        <f>SUM(E85:E88)</f>
        <v>0</v>
      </c>
      <c r="F89" s="73">
        <f t="shared" si="5"/>
        <v>0</v>
      </c>
      <c r="G89" s="72">
        <f>SUM(G85:G88)</f>
        <v>0</v>
      </c>
      <c r="H89" s="72">
        <f>SUM(H85:H88)</f>
        <v>0</v>
      </c>
      <c r="I89" s="72">
        <f>SUM(I85:I88)</f>
        <v>0</v>
      </c>
      <c r="J89" s="72">
        <f t="shared" si="3"/>
        <v>0</v>
      </c>
      <c r="K89" s="72">
        <f>SUM(K85:K88)</f>
        <v>0</v>
      </c>
      <c r="L89" s="72">
        <f>SUM(L85:L88)</f>
        <v>0</v>
      </c>
      <c r="M89" s="72">
        <f>SUM(M85:M88)</f>
        <v>0</v>
      </c>
      <c r="N89" s="72">
        <f t="shared" si="4"/>
        <v>0</v>
      </c>
    </row>
    <row r="90" spans="1:14">
      <c r="A90" s="12" t="s">
        <v>143</v>
      </c>
      <c r="B90" s="25" t="s">
        <v>144</v>
      </c>
      <c r="C90" s="69">
        <v>0</v>
      </c>
      <c r="D90" s="69">
        <v>0</v>
      </c>
      <c r="E90" s="69">
        <v>0</v>
      </c>
      <c r="F90" s="70">
        <f t="shared" si="5"/>
        <v>0</v>
      </c>
      <c r="G90" s="69">
        <v>0</v>
      </c>
      <c r="H90" s="69">
        <v>0</v>
      </c>
      <c r="I90" s="69">
        <v>0</v>
      </c>
      <c r="J90" s="70">
        <f t="shared" si="3"/>
        <v>0</v>
      </c>
      <c r="K90" s="69">
        <v>0</v>
      </c>
      <c r="L90" s="69">
        <v>0</v>
      </c>
      <c r="M90" s="69">
        <v>0</v>
      </c>
      <c r="N90" s="70">
        <f t="shared" si="4"/>
        <v>0</v>
      </c>
    </row>
    <row r="91" spans="1:14">
      <c r="A91" s="12" t="s">
        <v>377</v>
      </c>
      <c r="B91" s="25" t="s">
        <v>145</v>
      </c>
      <c r="C91" s="69">
        <v>0</v>
      </c>
      <c r="D91" s="69">
        <v>0</v>
      </c>
      <c r="E91" s="69">
        <v>0</v>
      </c>
      <c r="F91" s="70">
        <f t="shared" si="5"/>
        <v>0</v>
      </c>
      <c r="G91" s="69">
        <v>0</v>
      </c>
      <c r="H91" s="69">
        <v>0</v>
      </c>
      <c r="I91" s="69">
        <v>0</v>
      </c>
      <c r="J91" s="70">
        <f t="shared" si="3"/>
        <v>0</v>
      </c>
      <c r="K91" s="69">
        <v>0</v>
      </c>
      <c r="L91" s="69">
        <v>0</v>
      </c>
      <c r="M91" s="69">
        <v>0</v>
      </c>
      <c r="N91" s="70">
        <f t="shared" si="4"/>
        <v>0</v>
      </c>
    </row>
    <row r="92" spans="1:14">
      <c r="A92" s="12" t="s">
        <v>378</v>
      </c>
      <c r="B92" s="25" t="s">
        <v>146</v>
      </c>
      <c r="C92" s="69">
        <v>0</v>
      </c>
      <c r="D92" s="69">
        <v>0</v>
      </c>
      <c r="E92" s="69">
        <v>0</v>
      </c>
      <c r="F92" s="70">
        <f t="shared" si="5"/>
        <v>0</v>
      </c>
      <c r="G92" s="69">
        <v>0</v>
      </c>
      <c r="H92" s="69">
        <v>0</v>
      </c>
      <c r="I92" s="69">
        <v>0</v>
      </c>
      <c r="J92" s="70">
        <f t="shared" si="3"/>
        <v>0</v>
      </c>
      <c r="K92" s="69">
        <v>0</v>
      </c>
      <c r="L92" s="69">
        <v>0</v>
      </c>
      <c r="M92" s="69">
        <v>0</v>
      </c>
      <c r="N92" s="70">
        <f t="shared" si="4"/>
        <v>0</v>
      </c>
    </row>
    <row r="93" spans="1:14">
      <c r="A93" s="12" t="s">
        <v>379</v>
      </c>
      <c r="B93" s="25" t="s">
        <v>147</v>
      </c>
      <c r="C93" s="69">
        <v>0</v>
      </c>
      <c r="D93" s="69">
        <v>0</v>
      </c>
      <c r="E93" s="69">
        <v>0</v>
      </c>
      <c r="F93" s="70">
        <f t="shared" si="5"/>
        <v>0</v>
      </c>
      <c r="G93" s="69">
        <v>0</v>
      </c>
      <c r="H93" s="69">
        <v>0</v>
      </c>
      <c r="I93" s="69">
        <v>0</v>
      </c>
      <c r="J93" s="70">
        <f t="shared" si="3"/>
        <v>0</v>
      </c>
      <c r="K93" s="69">
        <v>0</v>
      </c>
      <c r="L93" s="69">
        <v>0</v>
      </c>
      <c r="M93" s="69">
        <v>0</v>
      </c>
      <c r="N93" s="70">
        <f t="shared" si="4"/>
        <v>0</v>
      </c>
    </row>
    <row r="94" spans="1:14">
      <c r="A94" s="12" t="s">
        <v>380</v>
      </c>
      <c r="B94" s="25" t="s">
        <v>148</v>
      </c>
      <c r="C94" s="69">
        <v>0</v>
      </c>
      <c r="D94" s="69">
        <v>0</v>
      </c>
      <c r="E94" s="69">
        <v>0</v>
      </c>
      <c r="F94" s="70">
        <f t="shared" si="5"/>
        <v>0</v>
      </c>
      <c r="G94" s="69">
        <v>0</v>
      </c>
      <c r="H94" s="69">
        <v>0</v>
      </c>
      <c r="I94" s="69">
        <v>0</v>
      </c>
      <c r="J94" s="70">
        <f t="shared" si="3"/>
        <v>0</v>
      </c>
      <c r="K94" s="69">
        <v>0</v>
      </c>
      <c r="L94" s="69">
        <v>0</v>
      </c>
      <c r="M94" s="69">
        <v>0</v>
      </c>
      <c r="N94" s="70">
        <f t="shared" si="4"/>
        <v>0</v>
      </c>
    </row>
    <row r="95" spans="1:14">
      <c r="A95" s="12" t="s">
        <v>381</v>
      </c>
      <c r="B95" s="25" t="s">
        <v>149</v>
      </c>
      <c r="C95" s="69">
        <v>0</v>
      </c>
      <c r="D95" s="69">
        <v>0</v>
      </c>
      <c r="E95" s="69">
        <v>0</v>
      </c>
      <c r="F95" s="70">
        <f t="shared" si="5"/>
        <v>0</v>
      </c>
      <c r="G95" s="69">
        <v>0</v>
      </c>
      <c r="H95" s="69">
        <v>0</v>
      </c>
      <c r="I95" s="69">
        <v>0</v>
      </c>
      <c r="J95" s="70">
        <f t="shared" si="3"/>
        <v>0</v>
      </c>
      <c r="K95" s="69">
        <v>0</v>
      </c>
      <c r="L95" s="69">
        <v>0</v>
      </c>
      <c r="M95" s="69">
        <v>0</v>
      </c>
      <c r="N95" s="70">
        <f t="shared" si="4"/>
        <v>0</v>
      </c>
    </row>
    <row r="96" spans="1:14">
      <c r="A96" s="12" t="s">
        <v>150</v>
      </c>
      <c r="B96" s="25" t="s">
        <v>151</v>
      </c>
      <c r="C96" s="69">
        <v>0</v>
      </c>
      <c r="D96" s="69">
        <v>0</v>
      </c>
      <c r="E96" s="69">
        <v>0</v>
      </c>
      <c r="F96" s="70">
        <f t="shared" si="5"/>
        <v>0</v>
      </c>
      <c r="G96" s="69">
        <v>0</v>
      </c>
      <c r="H96" s="69">
        <v>0</v>
      </c>
      <c r="I96" s="69">
        <v>0</v>
      </c>
      <c r="J96" s="70">
        <f t="shared" si="3"/>
        <v>0</v>
      </c>
      <c r="K96" s="69">
        <v>0</v>
      </c>
      <c r="L96" s="69">
        <v>0</v>
      </c>
      <c r="M96" s="69">
        <v>0</v>
      </c>
      <c r="N96" s="70">
        <f t="shared" si="4"/>
        <v>0</v>
      </c>
    </row>
    <row r="97" spans="1:14">
      <c r="A97" s="12" t="s">
        <v>516</v>
      </c>
      <c r="B97" s="25" t="s">
        <v>152</v>
      </c>
      <c r="C97" s="69">
        <v>0</v>
      </c>
      <c r="D97" s="69">
        <v>0</v>
      </c>
      <c r="E97" s="69">
        <v>0</v>
      </c>
      <c r="F97" s="70">
        <f t="shared" si="5"/>
        <v>0</v>
      </c>
      <c r="G97" s="69">
        <v>0</v>
      </c>
      <c r="H97" s="69">
        <v>0</v>
      </c>
      <c r="I97" s="69">
        <v>0</v>
      </c>
      <c r="J97" s="70">
        <f t="shared" si="3"/>
        <v>0</v>
      </c>
      <c r="K97" s="69">
        <v>0</v>
      </c>
      <c r="L97" s="69">
        <v>0</v>
      </c>
      <c r="M97" s="69">
        <v>0</v>
      </c>
      <c r="N97" s="70">
        <f t="shared" si="4"/>
        <v>0</v>
      </c>
    </row>
    <row r="98" spans="1:14">
      <c r="A98" s="12" t="s">
        <v>517</v>
      </c>
      <c r="B98" s="25" t="s">
        <v>518</v>
      </c>
      <c r="C98" s="69">
        <v>0</v>
      </c>
      <c r="D98" s="69">
        <v>0</v>
      </c>
      <c r="E98" s="69">
        <v>0</v>
      </c>
      <c r="F98" s="70">
        <f t="shared" si="5"/>
        <v>0</v>
      </c>
      <c r="G98" s="69">
        <v>0</v>
      </c>
      <c r="H98" s="69">
        <v>0</v>
      </c>
      <c r="I98" s="69">
        <v>0</v>
      </c>
      <c r="J98" s="70">
        <f t="shared" si="3"/>
        <v>0</v>
      </c>
      <c r="K98" s="69">
        <v>0</v>
      </c>
      <c r="L98" s="69">
        <v>0</v>
      </c>
      <c r="M98" s="69">
        <v>0</v>
      </c>
      <c r="N98" s="70">
        <f t="shared" si="4"/>
        <v>0</v>
      </c>
    </row>
    <row r="99" spans="1:14" s="52" customFormat="1" ht="15.75">
      <c r="A99" s="37" t="s">
        <v>347</v>
      </c>
      <c r="B99" s="40" t="s">
        <v>153</v>
      </c>
      <c r="C99" s="72">
        <f>SUM(C90:C98)</f>
        <v>0</v>
      </c>
      <c r="D99" s="72">
        <f>SUM(D90:D98)</f>
        <v>0</v>
      </c>
      <c r="E99" s="72">
        <f>SUM(E90:E98)</f>
        <v>0</v>
      </c>
      <c r="F99" s="73">
        <f t="shared" si="5"/>
        <v>0</v>
      </c>
      <c r="G99" s="72">
        <f>SUM(G90:G98)</f>
        <v>0</v>
      </c>
      <c r="H99" s="72">
        <f>SUM(H90:H98)</f>
        <v>0</v>
      </c>
      <c r="I99" s="72">
        <f>SUM(I90:I98)</f>
        <v>0</v>
      </c>
      <c r="J99" s="72">
        <f t="shared" si="3"/>
        <v>0</v>
      </c>
      <c r="K99" s="72">
        <f>SUM(K90:K98)</f>
        <v>0</v>
      </c>
      <c r="L99" s="72">
        <f>SUM(L90:L98)</f>
        <v>0</v>
      </c>
      <c r="M99" s="72">
        <f>SUM(M90:M98)</f>
        <v>0</v>
      </c>
      <c r="N99" s="72">
        <f t="shared" si="4"/>
        <v>0</v>
      </c>
    </row>
    <row r="100" spans="1:14" s="52" customFormat="1" ht="15.75">
      <c r="A100" s="100" t="s">
        <v>11</v>
      </c>
      <c r="B100" s="101"/>
      <c r="C100" s="103">
        <f t="shared" ref="C100:M100" si="7">SUM(C84+C89+C99)</f>
        <v>0</v>
      </c>
      <c r="D100" s="103">
        <f t="shared" si="7"/>
        <v>0</v>
      </c>
      <c r="E100" s="103">
        <f t="shared" si="7"/>
        <v>0</v>
      </c>
      <c r="F100" s="103">
        <f t="shared" si="7"/>
        <v>0</v>
      </c>
      <c r="G100" s="103">
        <f t="shared" si="7"/>
        <v>0</v>
      </c>
      <c r="H100" s="103">
        <f t="shared" si="7"/>
        <v>0</v>
      </c>
      <c r="I100" s="103">
        <f t="shared" si="7"/>
        <v>0</v>
      </c>
      <c r="J100" s="103">
        <f t="shared" si="7"/>
        <v>0</v>
      </c>
      <c r="K100" s="103">
        <f t="shared" si="7"/>
        <v>65000</v>
      </c>
      <c r="L100" s="103">
        <f t="shared" si="7"/>
        <v>0</v>
      </c>
      <c r="M100" s="103">
        <f t="shared" si="7"/>
        <v>0</v>
      </c>
      <c r="N100" s="103">
        <f>SUM(N84+N89+N99)</f>
        <v>65000</v>
      </c>
    </row>
    <row r="101" spans="1:14" s="52" customFormat="1" ht="17.25">
      <c r="A101" s="105" t="s">
        <v>389</v>
      </c>
      <c r="B101" s="106" t="s">
        <v>154</v>
      </c>
      <c r="C101" s="107">
        <f>C26+C27+C52+C61+C75+C84+C89+C99</f>
        <v>17804227</v>
      </c>
      <c r="D101" s="107">
        <f>D26+D27+D52+D61+D75+D84+D89+D99</f>
        <v>0</v>
      </c>
      <c r="E101" s="107">
        <f>E26+E27+E52+E61+E75+E84+E89+E99</f>
        <v>0</v>
      </c>
      <c r="F101" s="108">
        <f t="shared" si="5"/>
        <v>17804227</v>
      </c>
      <c r="G101" s="107">
        <f>G26+G27+G52+G61+G75+G84+G89+G99</f>
        <v>17807227</v>
      </c>
      <c r="H101" s="107">
        <f>H26+H27+H52+H61+H75+H84+H89+H99</f>
        <v>0</v>
      </c>
      <c r="I101" s="107">
        <f>I26+I27+I52+I61+I75+I84+I89+I99</f>
        <v>0</v>
      </c>
      <c r="J101" s="109">
        <f t="shared" si="3"/>
        <v>17807227</v>
      </c>
      <c r="K101" s="107">
        <f>K26+K27+K52+K61+K75+K84+K89+K99</f>
        <v>15992641</v>
      </c>
      <c r="L101" s="107">
        <f>L26+L27+L52+L61+L75+L84+L89+L99</f>
        <v>0</v>
      </c>
      <c r="M101" s="107">
        <f>M26+M27+M52+M61+M75+M84+M89+M99</f>
        <v>0</v>
      </c>
      <c r="N101" s="109">
        <f t="shared" si="4"/>
        <v>15992641</v>
      </c>
    </row>
    <row r="102" spans="1:14">
      <c r="A102" s="12" t="s">
        <v>519</v>
      </c>
      <c r="B102" s="4" t="s">
        <v>155</v>
      </c>
      <c r="C102" s="69">
        <v>0</v>
      </c>
      <c r="D102" s="69">
        <v>0</v>
      </c>
      <c r="E102" s="69">
        <v>0</v>
      </c>
      <c r="F102" s="70">
        <f t="shared" si="5"/>
        <v>0</v>
      </c>
      <c r="G102" s="69">
        <v>0</v>
      </c>
      <c r="H102" s="69">
        <v>0</v>
      </c>
      <c r="I102" s="69">
        <v>0</v>
      </c>
      <c r="J102" s="70">
        <f t="shared" si="3"/>
        <v>0</v>
      </c>
      <c r="K102" s="69">
        <v>0</v>
      </c>
      <c r="L102" s="69">
        <v>0</v>
      </c>
      <c r="M102" s="69">
        <v>0</v>
      </c>
      <c r="N102" s="70">
        <f t="shared" si="4"/>
        <v>0</v>
      </c>
    </row>
    <row r="103" spans="1:14">
      <c r="A103" s="12" t="s">
        <v>156</v>
      </c>
      <c r="B103" s="4" t="s">
        <v>157</v>
      </c>
      <c r="C103" s="69">
        <v>0</v>
      </c>
      <c r="D103" s="69">
        <v>0</v>
      </c>
      <c r="E103" s="69">
        <v>0</v>
      </c>
      <c r="F103" s="70">
        <f t="shared" si="5"/>
        <v>0</v>
      </c>
      <c r="G103" s="69">
        <v>0</v>
      </c>
      <c r="H103" s="69">
        <v>0</v>
      </c>
      <c r="I103" s="69">
        <v>0</v>
      </c>
      <c r="J103" s="70">
        <f t="shared" si="3"/>
        <v>0</v>
      </c>
      <c r="K103" s="69">
        <v>0</v>
      </c>
      <c r="L103" s="69">
        <v>0</v>
      </c>
      <c r="M103" s="69">
        <v>0</v>
      </c>
      <c r="N103" s="70">
        <f t="shared" si="4"/>
        <v>0</v>
      </c>
    </row>
    <row r="104" spans="1:14">
      <c r="A104" s="12" t="s">
        <v>383</v>
      </c>
      <c r="B104" s="4" t="s">
        <v>158</v>
      </c>
      <c r="C104" s="69">
        <v>0</v>
      </c>
      <c r="D104" s="69">
        <v>0</v>
      </c>
      <c r="E104" s="69">
        <v>0</v>
      </c>
      <c r="F104" s="70">
        <f t="shared" si="5"/>
        <v>0</v>
      </c>
      <c r="G104" s="69">
        <v>0</v>
      </c>
      <c r="H104" s="69">
        <v>0</v>
      </c>
      <c r="I104" s="69">
        <v>0</v>
      </c>
      <c r="J104" s="70">
        <f t="shared" si="3"/>
        <v>0</v>
      </c>
      <c r="K104" s="69">
        <v>0</v>
      </c>
      <c r="L104" s="69">
        <v>0</v>
      </c>
      <c r="M104" s="69">
        <v>0</v>
      </c>
      <c r="N104" s="70">
        <f t="shared" si="4"/>
        <v>0</v>
      </c>
    </row>
    <row r="105" spans="1:14" s="52" customFormat="1">
      <c r="A105" s="14" t="s">
        <v>352</v>
      </c>
      <c r="B105" s="6" t="s">
        <v>159</v>
      </c>
      <c r="C105" s="71">
        <f>SUM(C102:C104)</f>
        <v>0</v>
      </c>
      <c r="D105" s="71">
        <f>SUM(D102:D104)</f>
        <v>0</v>
      </c>
      <c r="E105" s="71">
        <f>SUM(E102:E104)</f>
        <v>0</v>
      </c>
      <c r="F105" s="53">
        <f t="shared" si="5"/>
        <v>0</v>
      </c>
      <c r="G105" s="53">
        <f>SUM(G102:G104)</f>
        <v>0</v>
      </c>
      <c r="H105" s="53">
        <f>SUM(H102:H104)</f>
        <v>0</v>
      </c>
      <c r="I105" s="53">
        <f>SUM(I102:I104)</f>
        <v>0</v>
      </c>
      <c r="J105" s="53">
        <f t="shared" si="3"/>
        <v>0</v>
      </c>
      <c r="K105" s="53">
        <f>SUM(K102:K104)</f>
        <v>0</v>
      </c>
      <c r="L105" s="53">
        <f>SUM(L102:L104)</f>
        <v>0</v>
      </c>
      <c r="M105" s="53">
        <f>SUM(M102:M104)</f>
        <v>0</v>
      </c>
      <c r="N105" s="53">
        <f t="shared" si="4"/>
        <v>0</v>
      </c>
    </row>
    <row r="106" spans="1:14">
      <c r="A106" s="30" t="s">
        <v>384</v>
      </c>
      <c r="B106" s="4" t="s">
        <v>160</v>
      </c>
      <c r="C106" s="69">
        <v>0</v>
      </c>
      <c r="D106" s="69">
        <v>0</v>
      </c>
      <c r="E106" s="69">
        <v>0</v>
      </c>
      <c r="F106" s="70">
        <f t="shared" si="5"/>
        <v>0</v>
      </c>
      <c r="G106" s="69">
        <v>0</v>
      </c>
      <c r="H106" s="69">
        <v>0</v>
      </c>
      <c r="I106" s="69">
        <v>0</v>
      </c>
      <c r="J106" s="70">
        <f t="shared" si="3"/>
        <v>0</v>
      </c>
      <c r="K106" s="69">
        <v>0</v>
      </c>
      <c r="L106" s="69">
        <v>0</v>
      </c>
      <c r="M106" s="69">
        <v>0</v>
      </c>
      <c r="N106" s="70">
        <f t="shared" si="4"/>
        <v>0</v>
      </c>
    </row>
    <row r="107" spans="1:14">
      <c r="A107" s="30" t="s">
        <v>355</v>
      </c>
      <c r="B107" s="4" t="s">
        <v>161</v>
      </c>
      <c r="C107" s="69">
        <v>0</v>
      </c>
      <c r="D107" s="69">
        <v>0</v>
      </c>
      <c r="E107" s="69">
        <v>0</v>
      </c>
      <c r="F107" s="70">
        <f t="shared" si="5"/>
        <v>0</v>
      </c>
      <c r="G107" s="69">
        <v>0</v>
      </c>
      <c r="H107" s="69">
        <v>0</v>
      </c>
      <c r="I107" s="69">
        <v>0</v>
      </c>
      <c r="J107" s="70">
        <f t="shared" si="3"/>
        <v>0</v>
      </c>
      <c r="K107" s="69">
        <v>0</v>
      </c>
      <c r="L107" s="69">
        <v>0</v>
      </c>
      <c r="M107" s="69">
        <v>0</v>
      </c>
      <c r="N107" s="70">
        <f t="shared" si="4"/>
        <v>0</v>
      </c>
    </row>
    <row r="108" spans="1:14">
      <c r="A108" s="12" t="s">
        <v>162</v>
      </c>
      <c r="B108" s="4" t="s">
        <v>163</v>
      </c>
      <c r="C108" s="69">
        <v>0</v>
      </c>
      <c r="D108" s="69">
        <v>0</v>
      </c>
      <c r="E108" s="69">
        <v>0</v>
      </c>
      <c r="F108" s="70">
        <f t="shared" si="5"/>
        <v>0</v>
      </c>
      <c r="G108" s="69">
        <v>0</v>
      </c>
      <c r="H108" s="69">
        <v>0</v>
      </c>
      <c r="I108" s="69">
        <v>0</v>
      </c>
      <c r="J108" s="70">
        <f t="shared" si="3"/>
        <v>0</v>
      </c>
      <c r="K108" s="69">
        <v>0</v>
      </c>
      <c r="L108" s="69">
        <v>0</v>
      </c>
      <c r="M108" s="69">
        <v>0</v>
      </c>
      <c r="N108" s="70">
        <f t="shared" si="4"/>
        <v>0</v>
      </c>
    </row>
    <row r="109" spans="1:14">
      <c r="A109" s="12" t="s">
        <v>385</v>
      </c>
      <c r="B109" s="4" t="s">
        <v>164</v>
      </c>
      <c r="C109" s="69">
        <v>0</v>
      </c>
      <c r="D109" s="69">
        <v>0</v>
      </c>
      <c r="E109" s="69">
        <v>0</v>
      </c>
      <c r="F109" s="70">
        <f t="shared" si="5"/>
        <v>0</v>
      </c>
      <c r="G109" s="69">
        <v>0</v>
      </c>
      <c r="H109" s="69">
        <v>0</v>
      </c>
      <c r="I109" s="69">
        <v>0</v>
      </c>
      <c r="J109" s="70">
        <f t="shared" si="3"/>
        <v>0</v>
      </c>
      <c r="K109" s="69">
        <v>0</v>
      </c>
      <c r="L109" s="69">
        <v>0</v>
      </c>
      <c r="M109" s="69">
        <v>0</v>
      </c>
      <c r="N109" s="70">
        <f t="shared" si="4"/>
        <v>0</v>
      </c>
    </row>
    <row r="110" spans="1:14" s="52" customFormat="1">
      <c r="A110" s="13" t="s">
        <v>353</v>
      </c>
      <c r="B110" s="6" t="s">
        <v>165</v>
      </c>
      <c r="C110" s="71">
        <f>SUM(C106:C109)</f>
        <v>0</v>
      </c>
      <c r="D110" s="71">
        <f>SUM(D106:D109)</f>
        <v>0</v>
      </c>
      <c r="E110" s="71">
        <f>SUM(E106:E109)</f>
        <v>0</v>
      </c>
      <c r="F110" s="53">
        <f t="shared" si="5"/>
        <v>0</v>
      </c>
      <c r="G110" s="53">
        <f>SUM(G106:G109)</f>
        <v>0</v>
      </c>
      <c r="H110" s="53">
        <f>SUM(H106:H109)</f>
        <v>0</v>
      </c>
      <c r="I110" s="53">
        <f>SUM(I106:I109)</f>
        <v>0</v>
      </c>
      <c r="J110" s="53">
        <f t="shared" si="3"/>
        <v>0</v>
      </c>
      <c r="K110" s="53">
        <f>SUM(K106:K109)</f>
        <v>0</v>
      </c>
      <c r="L110" s="53">
        <f>SUM(L106:L109)</f>
        <v>0</v>
      </c>
      <c r="M110" s="53">
        <f>SUM(M106:M109)</f>
        <v>0</v>
      </c>
      <c r="N110" s="53">
        <f t="shared" si="4"/>
        <v>0</v>
      </c>
    </row>
    <row r="111" spans="1:14" s="52" customFormat="1">
      <c r="A111" s="13" t="s">
        <v>166</v>
      </c>
      <c r="B111" s="6" t="s">
        <v>167</v>
      </c>
      <c r="C111" s="71">
        <v>0</v>
      </c>
      <c r="D111" s="71">
        <v>0</v>
      </c>
      <c r="E111" s="71">
        <v>0</v>
      </c>
      <c r="F111" s="53">
        <f t="shared" si="5"/>
        <v>0</v>
      </c>
      <c r="G111" s="53">
        <v>0</v>
      </c>
      <c r="H111" s="53">
        <v>0</v>
      </c>
      <c r="I111" s="53">
        <v>0</v>
      </c>
      <c r="J111" s="53">
        <f t="shared" si="3"/>
        <v>0</v>
      </c>
      <c r="K111" s="53">
        <v>0</v>
      </c>
      <c r="L111" s="53">
        <v>0</v>
      </c>
      <c r="M111" s="53">
        <v>0</v>
      </c>
      <c r="N111" s="53">
        <f t="shared" si="4"/>
        <v>0</v>
      </c>
    </row>
    <row r="112" spans="1:14" s="52" customFormat="1">
      <c r="A112" s="13" t="s">
        <v>168</v>
      </c>
      <c r="B112" s="6" t="s">
        <v>169</v>
      </c>
      <c r="C112" s="71">
        <v>0</v>
      </c>
      <c r="D112" s="71">
        <v>0</v>
      </c>
      <c r="E112" s="71">
        <v>0</v>
      </c>
      <c r="F112" s="53">
        <f t="shared" si="5"/>
        <v>0</v>
      </c>
      <c r="G112" s="53">
        <v>0</v>
      </c>
      <c r="H112" s="53">
        <v>0</v>
      </c>
      <c r="I112" s="53">
        <v>0</v>
      </c>
      <c r="J112" s="53">
        <f t="shared" si="3"/>
        <v>0</v>
      </c>
      <c r="K112" s="53">
        <v>0</v>
      </c>
      <c r="L112" s="53">
        <v>0</v>
      </c>
      <c r="M112" s="53">
        <v>0</v>
      </c>
      <c r="N112" s="53">
        <f t="shared" si="4"/>
        <v>0</v>
      </c>
    </row>
    <row r="113" spans="1:14" s="52" customFormat="1">
      <c r="A113" s="13" t="s">
        <v>170</v>
      </c>
      <c r="B113" s="6" t="s">
        <v>171</v>
      </c>
      <c r="C113" s="71">
        <v>0</v>
      </c>
      <c r="D113" s="71">
        <f>SUM(D111:D112)</f>
        <v>0</v>
      </c>
      <c r="E113" s="71">
        <f>SUM(E111:E112)</f>
        <v>0</v>
      </c>
      <c r="F113" s="53">
        <f t="shared" si="5"/>
        <v>0</v>
      </c>
      <c r="G113" s="53">
        <v>0</v>
      </c>
      <c r="H113" s="53">
        <f>SUM(H111:H112)</f>
        <v>0</v>
      </c>
      <c r="I113" s="53">
        <f>SUM(I111:I112)</f>
        <v>0</v>
      </c>
      <c r="J113" s="53">
        <f t="shared" si="3"/>
        <v>0</v>
      </c>
      <c r="K113" s="53">
        <v>0</v>
      </c>
      <c r="L113" s="53">
        <f>SUM(L111:L112)</f>
        <v>0</v>
      </c>
      <c r="M113" s="53">
        <f>SUM(M111:M112)</f>
        <v>0</v>
      </c>
      <c r="N113" s="53">
        <f t="shared" si="4"/>
        <v>0</v>
      </c>
    </row>
    <row r="114" spans="1:14" s="52" customFormat="1">
      <c r="A114" s="13" t="s">
        <v>172</v>
      </c>
      <c r="B114" s="6" t="s">
        <v>173</v>
      </c>
      <c r="C114" s="83">
        <v>0</v>
      </c>
      <c r="D114" s="83">
        <v>0</v>
      </c>
      <c r="E114" s="83">
        <v>0</v>
      </c>
      <c r="F114" s="53">
        <f t="shared" si="5"/>
        <v>0</v>
      </c>
      <c r="G114" s="83">
        <v>0</v>
      </c>
      <c r="H114" s="83">
        <v>0</v>
      </c>
      <c r="I114" s="83">
        <v>0</v>
      </c>
      <c r="J114" s="53">
        <f t="shared" si="3"/>
        <v>0</v>
      </c>
      <c r="K114" s="83">
        <v>0</v>
      </c>
      <c r="L114" s="83">
        <v>0</v>
      </c>
      <c r="M114" s="83">
        <v>0</v>
      </c>
      <c r="N114" s="53">
        <f t="shared" si="4"/>
        <v>0</v>
      </c>
    </row>
    <row r="115" spans="1:14" s="52" customFormat="1">
      <c r="A115" s="13" t="s">
        <v>174</v>
      </c>
      <c r="B115" s="6" t="s">
        <v>175</v>
      </c>
      <c r="C115" s="83">
        <v>0</v>
      </c>
      <c r="D115" s="83">
        <v>0</v>
      </c>
      <c r="E115" s="83">
        <v>0</v>
      </c>
      <c r="F115" s="53">
        <f t="shared" si="5"/>
        <v>0</v>
      </c>
      <c r="G115" s="83">
        <v>0</v>
      </c>
      <c r="H115" s="83">
        <v>0</v>
      </c>
      <c r="I115" s="83">
        <v>0</v>
      </c>
      <c r="J115" s="53">
        <f t="shared" si="3"/>
        <v>0</v>
      </c>
      <c r="K115" s="83">
        <v>0</v>
      </c>
      <c r="L115" s="83">
        <v>0</v>
      </c>
      <c r="M115" s="83">
        <v>0</v>
      </c>
      <c r="N115" s="53">
        <f t="shared" si="4"/>
        <v>0</v>
      </c>
    </row>
    <row r="116" spans="1:14" s="52" customFormat="1">
      <c r="A116" s="13" t="s">
        <v>176</v>
      </c>
      <c r="B116" s="6" t="s">
        <v>177</v>
      </c>
      <c r="C116" s="83">
        <v>0</v>
      </c>
      <c r="D116" s="83">
        <v>0</v>
      </c>
      <c r="E116" s="83">
        <v>0</v>
      </c>
      <c r="F116" s="53">
        <f t="shared" si="5"/>
        <v>0</v>
      </c>
      <c r="G116" s="83">
        <v>0</v>
      </c>
      <c r="H116" s="83">
        <v>0</v>
      </c>
      <c r="I116" s="83">
        <v>0</v>
      </c>
      <c r="J116" s="53">
        <f t="shared" si="3"/>
        <v>0</v>
      </c>
      <c r="K116" s="83">
        <v>0</v>
      </c>
      <c r="L116" s="83">
        <v>0</v>
      </c>
      <c r="M116" s="83">
        <v>0</v>
      </c>
      <c r="N116" s="53">
        <f t="shared" si="4"/>
        <v>0</v>
      </c>
    </row>
    <row r="117" spans="1:14" s="52" customFormat="1" ht="15.75">
      <c r="A117" s="31" t="s">
        <v>354</v>
      </c>
      <c r="B117" s="32" t="s">
        <v>178</v>
      </c>
      <c r="C117" s="84">
        <f>C105+C110+C111+C112+C113+C114+C115+C116</f>
        <v>0</v>
      </c>
      <c r="D117" s="84">
        <f>D105+D110+D111+D112+D113+D114+D115+D116</f>
        <v>0</v>
      </c>
      <c r="E117" s="84">
        <f>E105+E110+E111+E112+E113+E114+E115+E116</f>
        <v>0</v>
      </c>
      <c r="F117" s="84">
        <f t="shared" si="5"/>
        <v>0</v>
      </c>
      <c r="G117" s="84">
        <f>G105+G110+G111+G112+G113+G114+G115+G116</f>
        <v>0</v>
      </c>
      <c r="H117" s="84">
        <f>H105+H110+H111+H112+H113+H114+H115+H116</f>
        <v>0</v>
      </c>
      <c r="I117" s="84">
        <f>I105+I110+I111+I112+I113+I114+I115+I116</f>
        <v>0</v>
      </c>
      <c r="J117" s="84">
        <f t="shared" ref="J117:J125" si="8">SUM(G117:I117)</f>
        <v>0</v>
      </c>
      <c r="K117" s="84">
        <f>K105+K110+K111+K112+K113+K114+K115+K116</f>
        <v>0</v>
      </c>
      <c r="L117" s="84">
        <f>L105+L110+L111+L112+L113+L114+L115+L116</f>
        <v>0</v>
      </c>
      <c r="M117" s="84">
        <f>M105+M110+M111+M112+M113+M114+M115+M116</f>
        <v>0</v>
      </c>
      <c r="N117" s="84">
        <f t="shared" ref="N117:N125" si="9">SUM(K117:M117)</f>
        <v>0</v>
      </c>
    </row>
    <row r="118" spans="1:14">
      <c r="A118" s="30" t="s">
        <v>179</v>
      </c>
      <c r="B118" s="4" t="s">
        <v>180</v>
      </c>
      <c r="C118" s="69">
        <v>0</v>
      </c>
      <c r="D118" s="69">
        <v>0</v>
      </c>
      <c r="E118" s="69">
        <v>0</v>
      </c>
      <c r="F118" s="70">
        <f t="shared" si="5"/>
        <v>0</v>
      </c>
      <c r="G118" s="69">
        <v>0</v>
      </c>
      <c r="H118" s="69">
        <v>0</v>
      </c>
      <c r="I118" s="69">
        <v>0</v>
      </c>
      <c r="J118" s="70">
        <f t="shared" si="8"/>
        <v>0</v>
      </c>
      <c r="K118" s="69">
        <v>0</v>
      </c>
      <c r="L118" s="69">
        <v>0</v>
      </c>
      <c r="M118" s="69">
        <v>0</v>
      </c>
      <c r="N118" s="70">
        <f t="shared" si="9"/>
        <v>0</v>
      </c>
    </row>
    <row r="119" spans="1:14">
      <c r="A119" s="12" t="s">
        <v>181</v>
      </c>
      <c r="B119" s="4" t="s">
        <v>182</v>
      </c>
      <c r="C119" s="69">
        <v>0</v>
      </c>
      <c r="D119" s="69">
        <v>0</v>
      </c>
      <c r="E119" s="69">
        <v>0</v>
      </c>
      <c r="F119" s="70">
        <f t="shared" si="5"/>
        <v>0</v>
      </c>
      <c r="G119" s="69">
        <v>0</v>
      </c>
      <c r="H119" s="69">
        <v>0</v>
      </c>
      <c r="I119" s="69">
        <v>0</v>
      </c>
      <c r="J119" s="70">
        <f t="shared" si="8"/>
        <v>0</v>
      </c>
      <c r="K119" s="69">
        <v>0</v>
      </c>
      <c r="L119" s="69">
        <v>0</v>
      </c>
      <c r="M119" s="69">
        <v>0</v>
      </c>
      <c r="N119" s="70">
        <f t="shared" si="9"/>
        <v>0</v>
      </c>
    </row>
    <row r="120" spans="1:14">
      <c r="A120" s="30" t="s">
        <v>386</v>
      </c>
      <c r="B120" s="4" t="s">
        <v>183</v>
      </c>
      <c r="C120" s="69">
        <v>0</v>
      </c>
      <c r="D120" s="69">
        <v>0</v>
      </c>
      <c r="E120" s="69">
        <v>0</v>
      </c>
      <c r="F120" s="70">
        <f t="shared" si="5"/>
        <v>0</v>
      </c>
      <c r="G120" s="69">
        <v>0</v>
      </c>
      <c r="H120" s="69">
        <v>0</v>
      </c>
      <c r="I120" s="69">
        <v>0</v>
      </c>
      <c r="J120" s="70">
        <f t="shared" si="8"/>
        <v>0</v>
      </c>
      <c r="K120" s="69">
        <v>0</v>
      </c>
      <c r="L120" s="69">
        <v>0</v>
      </c>
      <c r="M120" s="69">
        <v>0</v>
      </c>
      <c r="N120" s="70">
        <f t="shared" si="9"/>
        <v>0</v>
      </c>
    </row>
    <row r="121" spans="1:14">
      <c r="A121" s="30" t="s">
        <v>356</v>
      </c>
      <c r="B121" s="4" t="s">
        <v>184</v>
      </c>
      <c r="C121" s="69">
        <v>0</v>
      </c>
      <c r="D121" s="69">
        <v>0</v>
      </c>
      <c r="E121" s="69">
        <v>0</v>
      </c>
      <c r="F121" s="70">
        <f t="shared" si="5"/>
        <v>0</v>
      </c>
      <c r="G121" s="69">
        <v>0</v>
      </c>
      <c r="H121" s="69">
        <v>0</v>
      </c>
      <c r="I121" s="69">
        <v>0</v>
      </c>
      <c r="J121" s="70">
        <f t="shared" si="8"/>
        <v>0</v>
      </c>
      <c r="K121" s="69">
        <v>0</v>
      </c>
      <c r="L121" s="69">
        <v>0</v>
      </c>
      <c r="M121" s="69">
        <v>0</v>
      </c>
      <c r="N121" s="70">
        <f t="shared" si="9"/>
        <v>0</v>
      </c>
    </row>
    <row r="122" spans="1:14" s="52" customFormat="1">
      <c r="A122" s="31" t="s">
        <v>357</v>
      </c>
      <c r="B122" s="32" t="s">
        <v>185</v>
      </c>
      <c r="C122" s="71">
        <f>SUM(C118:C121)</f>
        <v>0</v>
      </c>
      <c r="D122" s="71">
        <f>SUM(D118:D121)</f>
        <v>0</v>
      </c>
      <c r="E122" s="71">
        <f>SUM(E118:E121)</f>
        <v>0</v>
      </c>
      <c r="F122" s="53">
        <f t="shared" si="5"/>
        <v>0</v>
      </c>
      <c r="G122" s="53">
        <f>SUM(G118:G121)</f>
        <v>0</v>
      </c>
      <c r="H122" s="53">
        <f>SUM(H118:H121)</f>
        <v>0</v>
      </c>
      <c r="I122" s="53">
        <f>SUM(I118:I121)</f>
        <v>0</v>
      </c>
      <c r="J122" s="53">
        <f t="shared" si="8"/>
        <v>0</v>
      </c>
      <c r="K122" s="53">
        <f>SUM(K118:K121)</f>
        <v>0</v>
      </c>
      <c r="L122" s="53">
        <f>SUM(L118:L121)</f>
        <v>0</v>
      </c>
      <c r="M122" s="53">
        <f>SUM(M118:M121)</f>
        <v>0</v>
      </c>
      <c r="N122" s="53">
        <f t="shared" si="9"/>
        <v>0</v>
      </c>
    </row>
    <row r="123" spans="1:14">
      <c r="A123" s="12" t="s">
        <v>186</v>
      </c>
      <c r="B123" s="4" t="s">
        <v>187</v>
      </c>
      <c r="C123" s="69">
        <v>0</v>
      </c>
      <c r="D123" s="69">
        <v>0</v>
      </c>
      <c r="E123" s="69">
        <v>0</v>
      </c>
      <c r="F123" s="70">
        <f t="shared" si="5"/>
        <v>0</v>
      </c>
      <c r="G123" s="69">
        <v>0</v>
      </c>
      <c r="H123" s="69">
        <v>0</v>
      </c>
      <c r="I123" s="69">
        <v>0</v>
      </c>
      <c r="J123" s="70">
        <f t="shared" si="8"/>
        <v>0</v>
      </c>
      <c r="K123" s="69">
        <v>0</v>
      </c>
      <c r="L123" s="69">
        <v>0</v>
      </c>
      <c r="M123" s="69">
        <v>0</v>
      </c>
      <c r="N123" s="70">
        <f t="shared" si="9"/>
        <v>0</v>
      </c>
    </row>
    <row r="124" spans="1:14" s="52" customFormat="1" ht="15.75">
      <c r="A124" s="110" t="s">
        <v>390</v>
      </c>
      <c r="B124" s="111" t="s">
        <v>188</v>
      </c>
      <c r="C124" s="112">
        <f>C117+C122+C123</f>
        <v>0</v>
      </c>
      <c r="D124" s="112">
        <f>D117+D122+D123</f>
        <v>0</v>
      </c>
      <c r="E124" s="112">
        <f>E117+E122+E123</f>
        <v>0</v>
      </c>
      <c r="F124" s="112">
        <f t="shared" si="5"/>
        <v>0</v>
      </c>
      <c r="G124" s="112">
        <f>G117+G122+G123</f>
        <v>0</v>
      </c>
      <c r="H124" s="112">
        <f>H117+H122+H123</f>
        <v>0</v>
      </c>
      <c r="I124" s="112">
        <f>I117+I122+I123</f>
        <v>0</v>
      </c>
      <c r="J124" s="112">
        <f t="shared" si="8"/>
        <v>0</v>
      </c>
      <c r="K124" s="112">
        <f>K117+K122+K123</f>
        <v>0</v>
      </c>
      <c r="L124" s="112">
        <f>L117+L122+L123</f>
        <v>0</v>
      </c>
      <c r="M124" s="112">
        <f>M117+M122+M123</f>
        <v>0</v>
      </c>
      <c r="N124" s="112">
        <f t="shared" si="9"/>
        <v>0</v>
      </c>
    </row>
    <row r="125" spans="1:14" s="52" customFormat="1" ht="17.25">
      <c r="A125" s="115" t="s">
        <v>426</v>
      </c>
      <c r="B125" s="115"/>
      <c r="C125" s="113">
        <f>C101+C124</f>
        <v>17804227</v>
      </c>
      <c r="D125" s="113">
        <f>D101+D124</f>
        <v>0</v>
      </c>
      <c r="E125" s="113">
        <f>E101+E124</f>
        <v>0</v>
      </c>
      <c r="F125" s="114">
        <f t="shared" si="5"/>
        <v>17804227</v>
      </c>
      <c r="G125" s="113">
        <f>G101+G124</f>
        <v>17807227</v>
      </c>
      <c r="H125" s="113">
        <f>H101+H124</f>
        <v>0</v>
      </c>
      <c r="I125" s="113">
        <f>I101+I124</f>
        <v>0</v>
      </c>
      <c r="J125" s="113">
        <f t="shared" si="8"/>
        <v>17807227</v>
      </c>
      <c r="K125" s="113">
        <f>K101+K124</f>
        <v>15992641</v>
      </c>
      <c r="L125" s="113">
        <f>L101+L124</f>
        <v>0</v>
      </c>
      <c r="M125" s="113">
        <f>M101+M124</f>
        <v>0</v>
      </c>
      <c r="N125" s="113">
        <f t="shared" si="9"/>
        <v>15992641</v>
      </c>
    </row>
    <row r="126" spans="1:14">
      <c r="B126" s="21"/>
      <c r="C126" s="21"/>
      <c r="D126" s="21"/>
      <c r="E126" s="21"/>
      <c r="F126" s="21"/>
    </row>
    <row r="127" spans="1:14">
      <c r="B127" s="21"/>
      <c r="C127" s="21"/>
      <c r="D127" s="21"/>
      <c r="E127" s="21"/>
      <c r="F127" s="21"/>
    </row>
    <row r="128" spans="1:14">
      <c r="B128" s="21"/>
      <c r="C128" s="21"/>
      <c r="D128" s="21"/>
      <c r="E128" s="21"/>
      <c r="F128" s="21"/>
    </row>
    <row r="129" spans="2:6">
      <c r="B129" s="21"/>
      <c r="C129" s="21"/>
      <c r="D129" s="21"/>
      <c r="E129" s="21"/>
      <c r="F129" s="21"/>
    </row>
    <row r="130" spans="2:6">
      <c r="B130" s="21"/>
      <c r="C130" s="21"/>
      <c r="D130" s="21"/>
      <c r="E130" s="21"/>
      <c r="F130" s="21"/>
    </row>
    <row r="131" spans="2:6">
      <c r="B131" s="21"/>
      <c r="C131" s="21"/>
      <c r="D131" s="21"/>
      <c r="E131" s="21"/>
      <c r="F131" s="21"/>
    </row>
    <row r="132" spans="2:6">
      <c r="B132" s="21"/>
      <c r="C132" s="21"/>
      <c r="D132" s="21"/>
      <c r="E132" s="21"/>
      <c r="F132" s="21"/>
    </row>
    <row r="133" spans="2:6">
      <c r="B133" s="21"/>
      <c r="C133" s="21"/>
      <c r="D133" s="21"/>
      <c r="E133" s="21"/>
      <c r="F133" s="21"/>
    </row>
    <row r="134" spans="2:6">
      <c r="B134" s="21"/>
      <c r="C134" s="21"/>
      <c r="D134" s="21"/>
      <c r="E134" s="21"/>
      <c r="F134" s="21"/>
    </row>
    <row r="135" spans="2:6">
      <c r="B135" s="21"/>
      <c r="C135" s="21"/>
      <c r="D135" s="21"/>
      <c r="E135" s="21"/>
      <c r="F135" s="21"/>
    </row>
    <row r="136" spans="2:6">
      <c r="B136" s="21"/>
      <c r="C136" s="21"/>
      <c r="D136" s="21"/>
      <c r="E136" s="21"/>
      <c r="F136" s="21"/>
    </row>
    <row r="137" spans="2:6">
      <c r="B137" s="21"/>
      <c r="C137" s="21"/>
      <c r="D137" s="21"/>
      <c r="E137" s="21"/>
      <c r="F137" s="21"/>
    </row>
    <row r="138" spans="2:6">
      <c r="B138" s="21"/>
      <c r="C138" s="21"/>
      <c r="D138" s="21"/>
      <c r="E138" s="21"/>
      <c r="F138" s="21"/>
    </row>
    <row r="139" spans="2:6">
      <c r="B139" s="21"/>
      <c r="C139" s="21"/>
      <c r="D139" s="21"/>
      <c r="E139" s="21"/>
      <c r="F139" s="21"/>
    </row>
    <row r="140" spans="2:6">
      <c r="B140" s="21"/>
      <c r="C140" s="21"/>
      <c r="D140" s="21"/>
      <c r="E140" s="21"/>
      <c r="F140" s="21"/>
    </row>
    <row r="141" spans="2:6">
      <c r="B141" s="21"/>
      <c r="C141" s="21"/>
      <c r="D141" s="21"/>
      <c r="E141" s="21"/>
      <c r="F141" s="21"/>
    </row>
    <row r="142" spans="2:6">
      <c r="B142" s="21"/>
      <c r="C142" s="21"/>
      <c r="D142" s="21"/>
      <c r="E142" s="21"/>
      <c r="F142" s="21"/>
    </row>
    <row r="143" spans="2:6">
      <c r="B143" s="21"/>
      <c r="C143" s="21"/>
      <c r="D143" s="21"/>
      <c r="E143" s="21"/>
      <c r="F143" s="21"/>
    </row>
    <row r="144" spans="2:6">
      <c r="B144" s="21"/>
      <c r="C144" s="21"/>
      <c r="D144" s="21"/>
      <c r="E144" s="21"/>
      <c r="F144" s="21"/>
    </row>
    <row r="145" spans="2:6">
      <c r="B145" s="21"/>
      <c r="C145" s="21"/>
      <c r="D145" s="21"/>
      <c r="E145" s="21"/>
      <c r="F145" s="21"/>
    </row>
    <row r="146" spans="2:6">
      <c r="B146" s="21"/>
      <c r="C146" s="21"/>
      <c r="D146" s="21"/>
      <c r="E146" s="21"/>
      <c r="F146" s="21"/>
    </row>
    <row r="147" spans="2:6">
      <c r="B147" s="21"/>
      <c r="C147" s="21"/>
      <c r="D147" s="21"/>
      <c r="E147" s="21"/>
      <c r="F147" s="21"/>
    </row>
    <row r="148" spans="2:6">
      <c r="B148" s="21"/>
      <c r="C148" s="21"/>
      <c r="D148" s="21"/>
      <c r="E148" s="21"/>
      <c r="F148" s="21"/>
    </row>
    <row r="149" spans="2:6">
      <c r="B149" s="21"/>
      <c r="C149" s="21"/>
      <c r="D149" s="21"/>
      <c r="E149" s="21"/>
      <c r="F149" s="21"/>
    </row>
    <row r="150" spans="2:6">
      <c r="B150" s="21"/>
      <c r="C150" s="21"/>
      <c r="D150" s="21"/>
      <c r="E150" s="21"/>
      <c r="F150" s="21"/>
    </row>
    <row r="151" spans="2:6">
      <c r="B151" s="21"/>
      <c r="C151" s="21"/>
      <c r="D151" s="21"/>
      <c r="E151" s="21"/>
      <c r="F151" s="21"/>
    </row>
    <row r="152" spans="2:6">
      <c r="B152" s="21"/>
      <c r="C152" s="21"/>
      <c r="D152" s="21"/>
      <c r="E152" s="21"/>
      <c r="F152" s="21"/>
    </row>
    <row r="153" spans="2:6">
      <c r="B153" s="21"/>
      <c r="C153" s="21"/>
      <c r="D153" s="21"/>
      <c r="E153" s="21"/>
      <c r="F153" s="21"/>
    </row>
    <row r="154" spans="2:6">
      <c r="B154" s="21"/>
      <c r="C154" s="21"/>
      <c r="D154" s="21"/>
      <c r="E154" s="21"/>
      <c r="F154" s="21"/>
    </row>
    <row r="155" spans="2:6">
      <c r="B155" s="21"/>
      <c r="C155" s="21"/>
      <c r="D155" s="21"/>
      <c r="E155" s="21"/>
      <c r="F155" s="21"/>
    </row>
    <row r="156" spans="2:6">
      <c r="B156" s="21"/>
      <c r="C156" s="21"/>
      <c r="D156" s="21"/>
      <c r="E156" s="21"/>
      <c r="F156" s="21"/>
    </row>
    <row r="157" spans="2:6">
      <c r="B157" s="21"/>
      <c r="C157" s="21"/>
      <c r="D157" s="21"/>
      <c r="E157" s="21"/>
      <c r="F157" s="21"/>
    </row>
    <row r="158" spans="2:6">
      <c r="B158" s="21"/>
      <c r="C158" s="21"/>
      <c r="D158" s="21"/>
      <c r="E158" s="21"/>
      <c r="F158" s="21"/>
    </row>
    <row r="159" spans="2:6">
      <c r="B159" s="21"/>
      <c r="C159" s="21"/>
      <c r="D159" s="21"/>
      <c r="E159" s="21"/>
      <c r="F159" s="21"/>
    </row>
    <row r="160" spans="2:6">
      <c r="B160" s="21"/>
      <c r="C160" s="21"/>
      <c r="D160" s="21"/>
      <c r="E160" s="21"/>
      <c r="F160" s="21"/>
    </row>
    <row r="161" spans="2:6">
      <c r="B161" s="21"/>
      <c r="C161" s="21"/>
      <c r="D161" s="21"/>
      <c r="E161" s="21"/>
      <c r="F161" s="21"/>
    </row>
    <row r="162" spans="2:6">
      <c r="B162" s="21"/>
      <c r="C162" s="21"/>
      <c r="D162" s="21"/>
      <c r="E162" s="21"/>
      <c r="F162" s="21"/>
    </row>
    <row r="163" spans="2:6">
      <c r="B163" s="21"/>
      <c r="C163" s="21"/>
      <c r="D163" s="21"/>
      <c r="E163" s="21"/>
      <c r="F163" s="21"/>
    </row>
    <row r="164" spans="2:6">
      <c r="B164" s="21"/>
      <c r="C164" s="21"/>
      <c r="D164" s="21"/>
      <c r="E164" s="21"/>
      <c r="F164" s="21"/>
    </row>
    <row r="165" spans="2:6">
      <c r="B165" s="21"/>
      <c r="C165" s="21"/>
      <c r="D165" s="21"/>
      <c r="E165" s="21"/>
      <c r="F165" s="21"/>
    </row>
    <row r="166" spans="2:6">
      <c r="B166" s="21"/>
      <c r="C166" s="21"/>
      <c r="D166" s="21"/>
      <c r="E166" s="21"/>
      <c r="F166" s="21"/>
    </row>
    <row r="167" spans="2:6">
      <c r="B167" s="21"/>
      <c r="C167" s="21"/>
      <c r="D167" s="21"/>
      <c r="E167" s="21"/>
      <c r="F167" s="21"/>
    </row>
    <row r="168" spans="2:6">
      <c r="B168" s="21"/>
      <c r="C168" s="21"/>
      <c r="D168" s="21"/>
      <c r="E168" s="21"/>
      <c r="F168" s="21"/>
    </row>
    <row r="169" spans="2:6">
      <c r="B169" s="21"/>
      <c r="C169" s="21"/>
      <c r="D169" s="21"/>
      <c r="E169" s="21"/>
      <c r="F169" s="21"/>
    </row>
    <row r="170" spans="2:6">
      <c r="B170" s="21"/>
      <c r="C170" s="21"/>
      <c r="D170" s="21"/>
      <c r="E170" s="21"/>
      <c r="F170" s="21"/>
    </row>
    <row r="171" spans="2:6">
      <c r="B171" s="21"/>
      <c r="C171" s="21"/>
      <c r="D171" s="21"/>
      <c r="E171" s="21"/>
      <c r="F171" s="21"/>
    </row>
    <row r="172" spans="2:6">
      <c r="B172" s="21"/>
      <c r="C172" s="21"/>
      <c r="D172" s="21"/>
      <c r="E172" s="21"/>
      <c r="F172" s="21"/>
    </row>
    <row r="173" spans="2:6">
      <c r="B173" s="21"/>
      <c r="C173" s="21"/>
      <c r="D173" s="21"/>
      <c r="E173" s="21"/>
      <c r="F173" s="21"/>
    </row>
    <row r="174" spans="2:6">
      <c r="B174" s="21"/>
      <c r="C174" s="21"/>
      <c r="D174" s="21"/>
      <c r="E174" s="21"/>
      <c r="F174" s="21"/>
    </row>
  </sheetData>
  <mergeCells count="6">
    <mergeCell ref="K6:N6"/>
    <mergeCell ref="C1:J1"/>
    <mergeCell ref="A3:F3"/>
    <mergeCell ref="A4:F4"/>
    <mergeCell ref="C6:F6"/>
    <mergeCell ref="G6:J6"/>
  </mergeCells>
  <phoneticPr fontId="20" type="noConversion"/>
  <pageMargins left="0.75" right="0.75" top="1" bottom="1" header="0.5" footer="0.5"/>
  <pageSetup paperSize="9" scale="3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174"/>
  <sheetViews>
    <sheetView view="pageBreakPreview" topLeftCell="A103" zoomScale="85" zoomScaleNormal="100" workbookViewId="0">
      <selection activeCell="C1" sqref="C1:J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159" t="s">
        <v>545</v>
      </c>
      <c r="D1" s="159"/>
      <c r="E1" s="159"/>
      <c r="F1" s="159"/>
      <c r="G1" s="159"/>
      <c r="H1" s="159"/>
      <c r="I1" s="159"/>
      <c r="J1" s="159"/>
    </row>
    <row r="3" spans="1:14" ht="21" customHeight="1">
      <c r="A3" s="155" t="s">
        <v>528</v>
      </c>
      <c r="B3" s="156"/>
      <c r="C3" s="156"/>
      <c r="D3" s="156"/>
      <c r="E3" s="156"/>
      <c r="F3" s="157"/>
    </row>
    <row r="4" spans="1:14" ht="18.75" customHeight="1">
      <c r="A4" s="158" t="s">
        <v>529</v>
      </c>
      <c r="B4" s="156"/>
      <c r="C4" s="156"/>
      <c r="D4" s="156"/>
      <c r="E4" s="156"/>
      <c r="F4" s="157"/>
    </row>
    <row r="5" spans="1:14" ht="18">
      <c r="A5" s="57"/>
    </row>
    <row r="6" spans="1:14">
      <c r="A6" s="50" t="s">
        <v>527</v>
      </c>
      <c r="C6" s="154" t="s">
        <v>508</v>
      </c>
      <c r="D6" s="154"/>
      <c r="E6" s="154"/>
      <c r="F6" s="154"/>
      <c r="G6" s="154" t="s">
        <v>537</v>
      </c>
      <c r="H6" s="154"/>
      <c r="I6" s="154"/>
      <c r="J6" s="154"/>
      <c r="K6" s="154" t="s">
        <v>540</v>
      </c>
      <c r="L6" s="154"/>
      <c r="M6" s="154"/>
      <c r="N6" s="154"/>
    </row>
    <row r="7" spans="1:14" ht="45">
      <c r="A7" s="1" t="s">
        <v>17</v>
      </c>
      <c r="B7" s="2" t="s">
        <v>18</v>
      </c>
      <c r="C7" s="58" t="s">
        <v>453</v>
      </c>
      <c r="D7" s="58" t="s">
        <v>454</v>
      </c>
      <c r="E7" s="58" t="s">
        <v>12</v>
      </c>
      <c r="F7" s="59" t="s">
        <v>3</v>
      </c>
      <c r="G7" s="58" t="s">
        <v>453</v>
      </c>
      <c r="H7" s="58" t="s">
        <v>454</v>
      </c>
      <c r="I7" s="58" t="s">
        <v>12</v>
      </c>
      <c r="J7" s="59" t="s">
        <v>3</v>
      </c>
      <c r="K7" s="58" t="s">
        <v>453</v>
      </c>
      <c r="L7" s="58" t="s">
        <v>454</v>
      </c>
      <c r="M7" s="58" t="s">
        <v>12</v>
      </c>
      <c r="N7" s="59" t="s">
        <v>3</v>
      </c>
    </row>
    <row r="8" spans="1:14">
      <c r="A8" s="23" t="s">
        <v>19</v>
      </c>
      <c r="B8" s="24" t="s">
        <v>20</v>
      </c>
      <c r="C8" s="69">
        <f>'[1]1. melléklet'!C8+'[1]2. melléklet'!C8</f>
        <v>15844461</v>
      </c>
      <c r="D8" s="69">
        <f>'[1]1. melléklet'!D8+'[1]2. melléklet'!D8</f>
        <v>0</v>
      </c>
      <c r="E8" s="69">
        <f>'[1]1. melléklet'!E8+'[1]2. melléklet'!E8</f>
        <v>0</v>
      </c>
      <c r="F8" s="70">
        <f>SUM(C8:E8)</f>
        <v>15844461</v>
      </c>
      <c r="G8" s="64">
        <f>SUM('1. melléklet'!G8+'2. melléklet'!G8)</f>
        <v>15844727</v>
      </c>
      <c r="H8" s="64">
        <f>SUM('1. melléklet'!H8+'2. melléklet'!H8)</f>
        <v>0</v>
      </c>
      <c r="I8" s="64">
        <f>SUM('1. melléklet'!I8+'2. melléklet'!I8)</f>
        <v>0</v>
      </c>
      <c r="J8" s="64">
        <f>SUM('1. melléklet'!J8+'2. melléklet'!J8)</f>
        <v>15844727</v>
      </c>
      <c r="K8" s="64">
        <f>SUM('1. melléklet'!K8+'2. melléklet'!K8)</f>
        <v>15819191</v>
      </c>
      <c r="L8" s="64">
        <f>SUM('1. melléklet'!L8+'2. melléklet'!L8)</f>
        <v>0</v>
      </c>
      <c r="M8" s="64">
        <f>SUM('1. melléklet'!M8+'2. melléklet'!M8)</f>
        <v>0</v>
      </c>
      <c r="N8" s="64">
        <f>SUM('1. melléklet'!N8+'2. melléklet'!N8)</f>
        <v>15819191</v>
      </c>
    </row>
    <row r="9" spans="1:14">
      <c r="A9" s="23" t="s">
        <v>21</v>
      </c>
      <c r="B9" s="25" t="s">
        <v>22</v>
      </c>
      <c r="C9" s="69">
        <f>'[1]1. melléklet'!C9+'[1]2. melléklet'!C9</f>
        <v>0</v>
      </c>
      <c r="D9" s="69">
        <f>'[1]1. melléklet'!D9+'[1]2. melléklet'!D9</f>
        <v>0</v>
      </c>
      <c r="E9" s="69">
        <f>'[1]1. melléklet'!E9+'[1]2. melléklet'!E9</f>
        <v>0</v>
      </c>
      <c r="F9" s="70">
        <f t="shared" ref="F9:F72" si="0">SUM(C9:E9)</f>
        <v>0</v>
      </c>
      <c r="G9" s="64">
        <f>SUM('1. melléklet'!G9+'2. melléklet'!G9)</f>
        <v>0</v>
      </c>
      <c r="H9" s="64">
        <f>SUM('1. melléklet'!H9+'2. melléklet'!H9)</f>
        <v>0</v>
      </c>
      <c r="I9" s="64">
        <f>SUM('1. melléklet'!I9+'2. melléklet'!I9)</f>
        <v>0</v>
      </c>
      <c r="J9" s="64">
        <f>SUM('1. melléklet'!J9+'2. melléklet'!J9)</f>
        <v>0</v>
      </c>
      <c r="K9" s="64">
        <f>SUM('1. melléklet'!K9+'2. melléklet'!K9)</f>
        <v>0</v>
      </c>
      <c r="L9" s="64">
        <f>SUM('1. melléklet'!L9+'2. melléklet'!L9)</f>
        <v>0</v>
      </c>
      <c r="M9" s="64">
        <f>SUM('1. melléklet'!M9+'2. melléklet'!M9)</f>
        <v>0</v>
      </c>
      <c r="N9" s="64">
        <f>SUM('1. melléklet'!N9+'2. melléklet'!N9)</f>
        <v>0</v>
      </c>
    </row>
    <row r="10" spans="1:14">
      <c r="A10" s="23" t="s">
        <v>23</v>
      </c>
      <c r="B10" s="25" t="s">
        <v>24</v>
      </c>
      <c r="C10" s="69">
        <f>'[1]1. melléklet'!C10+'[1]2. melléklet'!C10</f>
        <v>0</v>
      </c>
      <c r="D10" s="69">
        <f>'[1]1. melléklet'!D10+'[1]2. melléklet'!D10</f>
        <v>0</v>
      </c>
      <c r="E10" s="69">
        <f>'[1]1. melléklet'!E10+'[1]2. melléklet'!E10</f>
        <v>0</v>
      </c>
      <c r="F10" s="70">
        <f t="shared" si="0"/>
        <v>0</v>
      </c>
      <c r="G10" s="64">
        <f>SUM('1. melléklet'!G10+'2. melléklet'!G10)</f>
        <v>0</v>
      </c>
      <c r="H10" s="64">
        <f>SUM('1. melléklet'!H10+'2. melléklet'!H10)</f>
        <v>0</v>
      </c>
      <c r="I10" s="64">
        <f>SUM('1. melléklet'!I10+'2. melléklet'!I10)</f>
        <v>0</v>
      </c>
      <c r="J10" s="64">
        <f>SUM('1. melléklet'!J10+'2. melléklet'!J10)</f>
        <v>0</v>
      </c>
      <c r="K10" s="64">
        <f>SUM('1. melléklet'!K10+'2. melléklet'!K10)</f>
        <v>300000</v>
      </c>
      <c r="L10" s="64">
        <f>SUM('1. melléklet'!L10+'2. melléklet'!L10)</f>
        <v>0</v>
      </c>
      <c r="M10" s="64">
        <f>SUM('1. melléklet'!M10+'2. melléklet'!M10)</f>
        <v>0</v>
      </c>
      <c r="N10" s="64">
        <f>SUM('1. melléklet'!N10+'2. melléklet'!N10)</f>
        <v>300000</v>
      </c>
    </row>
    <row r="11" spans="1:14">
      <c r="A11" s="26" t="s">
        <v>25</v>
      </c>
      <c r="B11" s="25" t="s">
        <v>26</v>
      </c>
      <c r="C11" s="69">
        <f>'[1]1. melléklet'!C11+'[1]2. melléklet'!C11</f>
        <v>0</v>
      </c>
      <c r="D11" s="69">
        <f>'[1]1. melléklet'!D11+'[1]2. melléklet'!D11</f>
        <v>0</v>
      </c>
      <c r="E11" s="69">
        <f>'[1]1. melléklet'!E11+'[1]2. melléklet'!E11</f>
        <v>0</v>
      </c>
      <c r="F11" s="70">
        <f t="shared" si="0"/>
        <v>0</v>
      </c>
      <c r="G11" s="64">
        <f>SUM('1. melléklet'!G11+'2. melléklet'!G11)</f>
        <v>0</v>
      </c>
      <c r="H11" s="64">
        <f>SUM('1. melléklet'!H11+'2. melléklet'!H11)</f>
        <v>0</v>
      </c>
      <c r="I11" s="64">
        <f>SUM('1. melléklet'!I11+'2. melléklet'!I11)</f>
        <v>0</v>
      </c>
      <c r="J11" s="64">
        <f>SUM('1. melléklet'!J11+'2. melléklet'!J11)</f>
        <v>0</v>
      </c>
      <c r="K11" s="64">
        <f>SUM('1. melléklet'!K11+'2. melléklet'!K11)</f>
        <v>0</v>
      </c>
      <c r="L11" s="64">
        <f>SUM('1. melléklet'!L11+'2. melléklet'!L11)</f>
        <v>0</v>
      </c>
      <c r="M11" s="64">
        <f>SUM('1. melléklet'!M11+'2. melléklet'!M11)</f>
        <v>0</v>
      </c>
      <c r="N11" s="64">
        <f>SUM('1. melléklet'!N11+'2. melléklet'!N11)</f>
        <v>0</v>
      </c>
    </row>
    <row r="12" spans="1:14">
      <c r="A12" s="26" t="s">
        <v>27</v>
      </c>
      <c r="B12" s="25" t="s">
        <v>28</v>
      </c>
      <c r="C12" s="69">
        <f>'[1]1. melléklet'!C12+'[1]2. melléklet'!C12</f>
        <v>0</v>
      </c>
      <c r="D12" s="69">
        <f>'[1]1. melléklet'!D12+'[1]2. melléklet'!D12</f>
        <v>0</v>
      </c>
      <c r="E12" s="69">
        <f>'[1]1. melléklet'!E12+'[1]2. melléklet'!E12</f>
        <v>0</v>
      </c>
      <c r="F12" s="70">
        <f t="shared" si="0"/>
        <v>0</v>
      </c>
      <c r="G12" s="64">
        <f>SUM('1. melléklet'!G12+'2. melléklet'!G12)</f>
        <v>0</v>
      </c>
      <c r="H12" s="64">
        <f>SUM('1. melléklet'!H12+'2. melléklet'!H12)</f>
        <v>0</v>
      </c>
      <c r="I12" s="64">
        <f>SUM('1. melléklet'!I12+'2. melléklet'!I12)</f>
        <v>0</v>
      </c>
      <c r="J12" s="64">
        <f>SUM('1. melléklet'!J12+'2. melléklet'!J12)</f>
        <v>0</v>
      </c>
      <c r="K12" s="64">
        <f>SUM('1. melléklet'!K12+'2. melléklet'!K12)</f>
        <v>0</v>
      </c>
      <c r="L12" s="64">
        <f>SUM('1. melléklet'!L12+'2. melléklet'!L12)</f>
        <v>0</v>
      </c>
      <c r="M12" s="64">
        <f>SUM('1. melléklet'!M12+'2. melléklet'!M12)</f>
        <v>0</v>
      </c>
      <c r="N12" s="64">
        <f>SUM('1. melléklet'!N12+'2. melléklet'!N12)</f>
        <v>0</v>
      </c>
    </row>
    <row r="13" spans="1:14">
      <c r="A13" s="26" t="s">
        <v>29</v>
      </c>
      <c r="B13" s="25" t="s">
        <v>30</v>
      </c>
      <c r="C13" s="69">
        <f>'[1]1. melléklet'!C13+'[1]2. melléklet'!C13</f>
        <v>361000</v>
      </c>
      <c r="D13" s="69">
        <f>'[1]1. melléklet'!D13+'[1]2. melléklet'!D13</f>
        <v>0</v>
      </c>
      <c r="E13" s="69">
        <f>'[1]1. melléklet'!E13+'[1]2. melléklet'!E13</f>
        <v>0</v>
      </c>
      <c r="F13" s="70">
        <f t="shared" si="0"/>
        <v>361000</v>
      </c>
      <c r="G13" s="64">
        <f>SUM('1. melléklet'!G13+'2. melléklet'!G13)</f>
        <v>361000</v>
      </c>
      <c r="H13" s="64">
        <f>SUM('1. melléklet'!H13+'2. melléklet'!H13)</f>
        <v>0</v>
      </c>
      <c r="I13" s="64">
        <f>SUM('1. melléklet'!I13+'2. melléklet'!I13)</f>
        <v>0</v>
      </c>
      <c r="J13" s="64">
        <f>SUM('1. melléklet'!J13+'2. melléklet'!J13)</f>
        <v>361000</v>
      </c>
      <c r="K13" s="64">
        <f>SUM('1. melléklet'!K13+'2. melléklet'!K13)</f>
        <v>361000</v>
      </c>
      <c r="L13" s="64">
        <f>SUM('1. melléklet'!L13+'2. melléklet'!L13)</f>
        <v>0</v>
      </c>
      <c r="M13" s="64">
        <f>SUM('1. melléklet'!M13+'2. melléklet'!M13)</f>
        <v>0</v>
      </c>
      <c r="N13" s="64">
        <f>SUM('1. melléklet'!N13+'2. melléklet'!N13)</f>
        <v>361000</v>
      </c>
    </row>
    <row r="14" spans="1:14">
      <c r="A14" s="26" t="s">
        <v>31</v>
      </c>
      <c r="B14" s="25" t="s">
        <v>32</v>
      </c>
      <c r="C14" s="69">
        <f>'[1]1. melléklet'!C14+'[1]2. melléklet'!C14</f>
        <v>483000</v>
      </c>
      <c r="D14" s="69">
        <f>'[1]1. melléklet'!D14+'[1]2. melléklet'!D14</f>
        <v>0</v>
      </c>
      <c r="E14" s="69">
        <f>'[1]1. melléklet'!E14+'[1]2. melléklet'!E14</f>
        <v>0</v>
      </c>
      <c r="F14" s="70">
        <f t="shared" si="0"/>
        <v>483000</v>
      </c>
      <c r="G14" s="64">
        <f>SUM('1. melléklet'!G14+'2. melléklet'!G14)</f>
        <v>483000</v>
      </c>
      <c r="H14" s="64">
        <f>SUM('1. melléklet'!H14+'2. melléklet'!H14)</f>
        <v>0</v>
      </c>
      <c r="I14" s="64">
        <f>SUM('1. melléklet'!I14+'2. melléklet'!I14)</f>
        <v>0</v>
      </c>
      <c r="J14" s="64">
        <f>SUM('1. melléklet'!J14+'2. melléklet'!J14)</f>
        <v>483000</v>
      </c>
      <c r="K14" s="64">
        <f>SUM('1. melléklet'!K14+'2. melléklet'!K14)</f>
        <v>483000</v>
      </c>
      <c r="L14" s="64">
        <f>SUM('1. melléklet'!L14+'2. melléklet'!L14)</f>
        <v>0</v>
      </c>
      <c r="M14" s="64">
        <f>SUM('1. melléklet'!M14+'2. melléklet'!M14)</f>
        <v>0</v>
      </c>
      <c r="N14" s="64">
        <f>SUM('1. melléklet'!N14+'2. melléklet'!N14)</f>
        <v>483000</v>
      </c>
    </row>
    <row r="15" spans="1:14">
      <c r="A15" s="26" t="s">
        <v>33</v>
      </c>
      <c r="B15" s="25" t="s">
        <v>34</v>
      </c>
      <c r="C15" s="69">
        <f>'[1]1. melléklet'!C15+'[1]2. melléklet'!C15</f>
        <v>0</v>
      </c>
      <c r="D15" s="69">
        <f>'[1]1. melléklet'!D15+'[1]2. melléklet'!D15</f>
        <v>0</v>
      </c>
      <c r="E15" s="69">
        <f>'[1]1. melléklet'!E15+'[1]2. melléklet'!E15</f>
        <v>0</v>
      </c>
      <c r="F15" s="70">
        <f t="shared" si="0"/>
        <v>0</v>
      </c>
      <c r="G15" s="64">
        <f>SUM('1. melléklet'!G15+'2. melléklet'!G15)</f>
        <v>0</v>
      </c>
      <c r="H15" s="64">
        <f>SUM('1. melléklet'!H15+'2. melléklet'!H15)</f>
        <v>0</v>
      </c>
      <c r="I15" s="64">
        <f>SUM('1. melléklet'!I15+'2. melléklet'!I15)</f>
        <v>0</v>
      </c>
      <c r="J15" s="64">
        <f>SUM('1. melléklet'!J15+'2. melléklet'!J15)</f>
        <v>0</v>
      </c>
      <c r="K15" s="64">
        <f>SUM('1. melléklet'!K15+'2. melléklet'!K15)</f>
        <v>0</v>
      </c>
      <c r="L15" s="64">
        <f>SUM('1. melléklet'!L15+'2. melléklet'!L15)</f>
        <v>0</v>
      </c>
      <c r="M15" s="64">
        <f>SUM('1. melléklet'!M15+'2. melléklet'!M15)</f>
        <v>0</v>
      </c>
      <c r="N15" s="64">
        <f>SUM('1. melléklet'!N15+'2. melléklet'!N15)</f>
        <v>0</v>
      </c>
    </row>
    <row r="16" spans="1:14">
      <c r="A16" s="4" t="s">
        <v>35</v>
      </c>
      <c r="B16" s="25" t="s">
        <v>36</v>
      </c>
      <c r="C16" s="69">
        <f>'[1]1. melléklet'!C16+'[1]2. melléklet'!C16</f>
        <v>87300</v>
      </c>
      <c r="D16" s="69">
        <f>'[1]1. melléklet'!D16+'[1]2. melléklet'!D16</f>
        <v>0</v>
      </c>
      <c r="E16" s="69">
        <f>'[1]1. melléklet'!E16+'[1]2. melléklet'!E16</f>
        <v>0</v>
      </c>
      <c r="F16" s="70">
        <f t="shared" si="0"/>
        <v>87300</v>
      </c>
      <c r="G16" s="64">
        <f>SUM('1. melléklet'!G16+'2. melléklet'!G16)</f>
        <v>87300</v>
      </c>
      <c r="H16" s="64">
        <f>SUM('1. melléklet'!H16+'2. melléklet'!H16)</f>
        <v>0</v>
      </c>
      <c r="I16" s="64">
        <f>SUM('1. melléklet'!I16+'2. melléklet'!I16)</f>
        <v>0</v>
      </c>
      <c r="J16" s="64">
        <f>SUM('1. melléklet'!J16+'2. melléklet'!J16)</f>
        <v>87300</v>
      </c>
      <c r="K16" s="64">
        <f>SUM('1. melléklet'!K16+'2. melléklet'!K16)</f>
        <v>127300</v>
      </c>
      <c r="L16" s="64">
        <f>SUM('1. melléklet'!L16+'2. melléklet'!L16)</f>
        <v>0</v>
      </c>
      <c r="M16" s="64">
        <f>SUM('1. melléklet'!M16+'2. melléklet'!M16)</f>
        <v>0</v>
      </c>
      <c r="N16" s="64">
        <f>SUM('1. melléklet'!N16+'2. melléklet'!N16)</f>
        <v>127300</v>
      </c>
    </row>
    <row r="17" spans="1:14">
      <c r="A17" s="4" t="s">
        <v>37</v>
      </c>
      <c r="B17" s="25" t="s">
        <v>38</v>
      </c>
      <c r="C17" s="69">
        <f>'[1]1. melléklet'!C17+'[1]2. melléklet'!C17</f>
        <v>0</v>
      </c>
      <c r="D17" s="69">
        <f>'[1]1. melléklet'!D17+'[1]2. melléklet'!D17</f>
        <v>0</v>
      </c>
      <c r="E17" s="69">
        <f>'[1]1. melléklet'!E17+'[1]2. melléklet'!E17</f>
        <v>0</v>
      </c>
      <c r="F17" s="70">
        <f t="shared" si="0"/>
        <v>0</v>
      </c>
      <c r="G17" s="64">
        <f>SUM('1. melléklet'!G17+'2. melléklet'!G17)</f>
        <v>0</v>
      </c>
      <c r="H17" s="64">
        <f>SUM('1. melléklet'!H17+'2. melléklet'!H17)</f>
        <v>0</v>
      </c>
      <c r="I17" s="64">
        <f>SUM('1. melléklet'!I17+'2. melléklet'!I17)</f>
        <v>0</v>
      </c>
      <c r="J17" s="64">
        <f>SUM('1. melléklet'!J17+'2. melléklet'!J17)</f>
        <v>0</v>
      </c>
      <c r="K17" s="64">
        <f>SUM('1. melléklet'!K17+'2. melléklet'!K17)</f>
        <v>0</v>
      </c>
      <c r="L17" s="64">
        <f>SUM('1. melléklet'!L17+'2. melléklet'!L17)</f>
        <v>0</v>
      </c>
      <c r="M17" s="64">
        <f>SUM('1. melléklet'!M17+'2. melléklet'!M17)</f>
        <v>0</v>
      </c>
      <c r="N17" s="64">
        <f>SUM('1. melléklet'!N17+'2. melléklet'!N17)</f>
        <v>0</v>
      </c>
    </row>
    <row r="18" spans="1:14">
      <c r="A18" s="4" t="s">
        <v>39</v>
      </c>
      <c r="B18" s="25" t="s">
        <v>40</v>
      </c>
      <c r="C18" s="69">
        <f>'[1]1. melléklet'!C18+'[1]2. melléklet'!C18</f>
        <v>0</v>
      </c>
      <c r="D18" s="69">
        <f>'[1]1. melléklet'!D18+'[1]2. melléklet'!D18</f>
        <v>0</v>
      </c>
      <c r="E18" s="69">
        <f>'[1]1. melléklet'!E18+'[1]2. melléklet'!E18</f>
        <v>0</v>
      </c>
      <c r="F18" s="70">
        <f t="shared" si="0"/>
        <v>0</v>
      </c>
      <c r="G18" s="64">
        <f>SUM('1. melléklet'!G18+'2. melléklet'!G18)</f>
        <v>0</v>
      </c>
      <c r="H18" s="64">
        <f>SUM('1. melléklet'!H18+'2. melléklet'!H18)</f>
        <v>0</v>
      </c>
      <c r="I18" s="64">
        <f>SUM('1. melléklet'!I18+'2. melléklet'!I18)</f>
        <v>0</v>
      </c>
      <c r="J18" s="64">
        <f>SUM('1. melléklet'!J18+'2. melléklet'!J18)</f>
        <v>0</v>
      </c>
      <c r="K18" s="64">
        <f>SUM('1. melléklet'!K18+'2. melléklet'!K18)</f>
        <v>0</v>
      </c>
      <c r="L18" s="64">
        <f>SUM('1. melléklet'!L18+'2. melléklet'!L18)</f>
        <v>0</v>
      </c>
      <c r="M18" s="64">
        <f>SUM('1. melléklet'!M18+'2. melléklet'!M18)</f>
        <v>0</v>
      </c>
      <c r="N18" s="64">
        <f>SUM('1. melléklet'!N18+'2. melléklet'!N18)</f>
        <v>0</v>
      </c>
    </row>
    <row r="19" spans="1:14">
      <c r="A19" s="4" t="s">
        <v>41</v>
      </c>
      <c r="B19" s="25" t="s">
        <v>42</v>
      </c>
      <c r="C19" s="69">
        <f>'[1]1. melléklet'!C19+'[1]2. melléklet'!C19</f>
        <v>0</v>
      </c>
      <c r="D19" s="69">
        <f>'[1]1. melléklet'!D19+'[1]2. melléklet'!D19</f>
        <v>0</v>
      </c>
      <c r="E19" s="69">
        <f>'[1]1. melléklet'!E19+'[1]2. melléklet'!E19</f>
        <v>0</v>
      </c>
      <c r="F19" s="70">
        <f t="shared" si="0"/>
        <v>0</v>
      </c>
      <c r="G19" s="64">
        <f>SUM('1. melléklet'!G19+'2. melléklet'!G19)</f>
        <v>0</v>
      </c>
      <c r="H19" s="64">
        <f>SUM('1. melléklet'!H19+'2. melléklet'!H19)</f>
        <v>0</v>
      </c>
      <c r="I19" s="64">
        <f>SUM('1. melléklet'!I19+'2. melléklet'!I19)</f>
        <v>0</v>
      </c>
      <c r="J19" s="64">
        <f>SUM('1. melléklet'!J19+'2. melléklet'!J19)</f>
        <v>0</v>
      </c>
      <c r="K19" s="64">
        <f>SUM('1. melléklet'!K19+'2. melléklet'!K19)</f>
        <v>0</v>
      </c>
      <c r="L19" s="64">
        <f>SUM('1. melléklet'!L19+'2. melléklet'!L19)</f>
        <v>0</v>
      </c>
      <c r="M19" s="64">
        <f>SUM('1. melléklet'!M19+'2. melléklet'!M19)</f>
        <v>0</v>
      </c>
      <c r="N19" s="64">
        <f>SUM('1. melléklet'!N19+'2. melléklet'!N19)</f>
        <v>0</v>
      </c>
    </row>
    <row r="20" spans="1:14">
      <c r="A20" s="4" t="s">
        <v>358</v>
      </c>
      <c r="B20" s="25" t="s">
        <v>43</v>
      </c>
      <c r="C20" s="69">
        <f>'[1]1. melléklet'!C20+'[1]2. melléklet'!C20</f>
        <v>0</v>
      </c>
      <c r="D20" s="69">
        <f>'[1]1. melléklet'!D20+'[1]2. melléklet'!D20</f>
        <v>0</v>
      </c>
      <c r="E20" s="69">
        <f>'[1]1. melléklet'!E20+'[1]2. melléklet'!E20</f>
        <v>0</v>
      </c>
      <c r="F20" s="70">
        <f t="shared" si="0"/>
        <v>0</v>
      </c>
      <c r="G20" s="64">
        <f>SUM('1. melléklet'!G20+'2. melléklet'!G20)</f>
        <v>0</v>
      </c>
      <c r="H20" s="64">
        <f>SUM('1. melléklet'!H20+'2. melléklet'!H20)</f>
        <v>0</v>
      </c>
      <c r="I20" s="64">
        <f>SUM('1. melléklet'!I20+'2. melléklet'!I20)</f>
        <v>0</v>
      </c>
      <c r="J20" s="64">
        <f>SUM('1. melléklet'!J20+'2. melléklet'!J20)</f>
        <v>0</v>
      </c>
      <c r="K20" s="64">
        <f>SUM('1. melléklet'!K20+'2. melléklet'!K20)</f>
        <v>26024</v>
      </c>
      <c r="L20" s="64">
        <f>SUM('1. melléklet'!L20+'2. melléklet'!L20)</f>
        <v>0</v>
      </c>
      <c r="M20" s="64">
        <f>SUM('1. melléklet'!M20+'2. melléklet'!M20)</f>
        <v>0</v>
      </c>
      <c r="N20" s="64">
        <f>SUM('1. melléklet'!N20+'2. melléklet'!N20)</f>
        <v>26024</v>
      </c>
    </row>
    <row r="21" spans="1:14" s="52" customFormat="1">
      <c r="A21" s="27" t="s">
        <v>302</v>
      </c>
      <c r="B21" s="28" t="s">
        <v>44</v>
      </c>
      <c r="C21" s="53">
        <f>'[1]1. melléklet'!C21+'[1]2. melléklet'!C21</f>
        <v>16775761</v>
      </c>
      <c r="D21" s="53">
        <f>'[1]1. melléklet'!D21+'[1]2. melléklet'!D21</f>
        <v>0</v>
      </c>
      <c r="E21" s="69">
        <f>'[1]1. melléklet'!E21+'[1]2. melléklet'!E21</f>
        <v>0</v>
      </c>
      <c r="F21" s="53">
        <f t="shared" si="0"/>
        <v>16775761</v>
      </c>
      <c r="G21" s="83">
        <f>SUM('1. melléklet'!G21+'2. melléklet'!G21)</f>
        <v>16776027</v>
      </c>
      <c r="H21" s="83">
        <f>SUM('1. melléklet'!H21+'2. melléklet'!H21)</f>
        <v>0</v>
      </c>
      <c r="I21" s="83">
        <f>SUM('1. melléklet'!I21+'2. melléklet'!I21)</f>
        <v>0</v>
      </c>
      <c r="J21" s="83">
        <f>SUM('1. melléklet'!J21+'2. melléklet'!J21)</f>
        <v>16776027</v>
      </c>
      <c r="K21" s="83">
        <f>SUM('1. melléklet'!K21+'2. melléklet'!K21)</f>
        <v>17116515</v>
      </c>
      <c r="L21" s="83">
        <f>SUM('1. melléklet'!L21+'2. melléklet'!L21)</f>
        <v>0</v>
      </c>
      <c r="M21" s="83">
        <f>SUM('1. melléklet'!M21+'2. melléklet'!M21)</f>
        <v>0</v>
      </c>
      <c r="N21" s="83">
        <f>SUM('1. melléklet'!N21+'2. melléklet'!N21)</f>
        <v>17116515</v>
      </c>
    </row>
    <row r="22" spans="1:14">
      <c r="A22" s="4" t="s">
        <v>45</v>
      </c>
      <c r="B22" s="25" t="s">
        <v>46</v>
      </c>
      <c r="C22" s="69">
        <f>'[1]1. melléklet'!C22+'[1]2. melléklet'!C22</f>
        <v>4140600</v>
      </c>
      <c r="D22" s="69">
        <f>'[1]1. melléklet'!D22+'[1]2. melléklet'!D22</f>
        <v>0</v>
      </c>
      <c r="E22" s="69">
        <f>'[1]1. melléklet'!E22+'[1]2. melléklet'!E22</f>
        <v>0</v>
      </c>
      <c r="F22" s="70">
        <f t="shared" si="0"/>
        <v>4140600</v>
      </c>
      <c r="G22" s="64">
        <f>SUM('1. melléklet'!G22+'2. melléklet'!G22)</f>
        <v>4140600</v>
      </c>
      <c r="H22" s="64">
        <f>SUM('1. melléklet'!H22+'2. melléklet'!H22)</f>
        <v>0</v>
      </c>
      <c r="I22" s="64">
        <f>SUM('1. melléklet'!I22+'2. melléklet'!I22)</f>
        <v>0</v>
      </c>
      <c r="J22" s="64">
        <f>SUM('1. melléklet'!J22+'2. melléklet'!J22)</f>
        <v>4140600</v>
      </c>
      <c r="K22" s="64">
        <f>SUM('1. melléklet'!K22+'2. melléklet'!K22)</f>
        <v>4140600</v>
      </c>
      <c r="L22" s="64">
        <f>SUM('1. melléklet'!L22+'2. melléklet'!L22)</f>
        <v>0</v>
      </c>
      <c r="M22" s="64">
        <f>SUM('1. melléklet'!M22+'2. melléklet'!M22)</f>
        <v>0</v>
      </c>
      <c r="N22" s="64">
        <f>SUM('1. melléklet'!N22+'2. melléklet'!N22)</f>
        <v>4140600</v>
      </c>
    </row>
    <row r="23" spans="1:14">
      <c r="A23" s="4" t="s">
        <v>47</v>
      </c>
      <c r="B23" s="25" t="s">
        <v>48</v>
      </c>
      <c r="C23" s="69">
        <f>'[1]1. melléklet'!C23+'[1]2. melléklet'!C23</f>
        <v>0</v>
      </c>
      <c r="D23" s="69">
        <f>'[1]1. melléklet'!D23+'[1]2. melléklet'!D23</f>
        <v>0</v>
      </c>
      <c r="E23" s="69">
        <f>'[1]1. melléklet'!E23+'[1]2. melléklet'!E23</f>
        <v>0</v>
      </c>
      <c r="F23" s="70">
        <f t="shared" si="0"/>
        <v>0</v>
      </c>
      <c r="G23" s="64">
        <f>SUM('1. melléklet'!G23+'2. melléklet'!G23)</f>
        <v>0</v>
      </c>
      <c r="H23" s="64">
        <f>SUM('1. melléklet'!H23+'2. melléklet'!H23)</f>
        <v>0</v>
      </c>
      <c r="I23" s="64">
        <f>SUM('1. melléklet'!I23+'2. melléklet'!I23)</f>
        <v>0</v>
      </c>
      <c r="J23" s="64">
        <f>SUM('1. melléklet'!J23+'2. melléklet'!J23)</f>
        <v>0</v>
      </c>
      <c r="K23" s="64">
        <f>SUM('1. melléklet'!K23+'2. melléklet'!K23)</f>
        <v>3116400</v>
      </c>
      <c r="L23" s="64">
        <f>SUM('1. melléklet'!L23+'2. melléklet'!L23)</f>
        <v>0</v>
      </c>
      <c r="M23" s="64">
        <f>SUM('1. melléklet'!M23+'2. melléklet'!M23)</f>
        <v>0</v>
      </c>
      <c r="N23" s="64">
        <f>SUM('1. melléklet'!N23+'2. melléklet'!N23)</f>
        <v>3116400</v>
      </c>
    </row>
    <row r="24" spans="1:14">
      <c r="A24" s="5" t="s">
        <v>49</v>
      </c>
      <c r="B24" s="25" t="s">
        <v>50</v>
      </c>
      <c r="C24" s="69">
        <f>'[1]1. melléklet'!C24+'[1]2. melléklet'!C24</f>
        <v>2550000</v>
      </c>
      <c r="D24" s="69">
        <f>'[1]1. melléklet'!D24+'[1]2. melléklet'!D24</f>
        <v>0</v>
      </c>
      <c r="E24" s="69">
        <f>'[1]1. melléklet'!E24+'[1]2. melléklet'!E24</f>
        <v>0</v>
      </c>
      <c r="F24" s="70">
        <f t="shared" si="0"/>
        <v>2550000</v>
      </c>
      <c r="G24" s="64">
        <f>SUM('1. melléklet'!G24+'2. melléklet'!G24)</f>
        <v>2550000</v>
      </c>
      <c r="H24" s="64">
        <f>SUM('1. melléklet'!H24+'2. melléklet'!H24)</f>
        <v>0</v>
      </c>
      <c r="I24" s="64">
        <f>SUM('1. melléklet'!I24+'2. melléklet'!I24)</f>
        <v>0</v>
      </c>
      <c r="J24" s="64">
        <f>SUM('1. melléklet'!J24+'2. melléklet'!J24)</f>
        <v>2550000</v>
      </c>
      <c r="K24" s="64">
        <f>SUM('1. melléklet'!K24+'2. melléklet'!K24)</f>
        <v>1510000</v>
      </c>
      <c r="L24" s="64">
        <f>SUM('1. melléklet'!L24+'2. melléklet'!L24)</f>
        <v>0</v>
      </c>
      <c r="M24" s="64">
        <f>SUM('1. melléklet'!M24+'2. melléklet'!M24)</f>
        <v>0</v>
      </c>
      <c r="N24" s="64">
        <f>SUM('1. melléklet'!N24+'2. melléklet'!N24)</f>
        <v>1510000</v>
      </c>
    </row>
    <row r="25" spans="1:14" s="52" customFormat="1">
      <c r="A25" s="6" t="s">
        <v>303</v>
      </c>
      <c r="B25" s="28" t="s">
        <v>51</v>
      </c>
      <c r="C25" s="53">
        <f>'[1]1. melléklet'!C25+'[1]2. melléklet'!C25</f>
        <v>6690600</v>
      </c>
      <c r="D25" s="53">
        <f>'[1]1. melléklet'!D25+'[1]2. melléklet'!D25</f>
        <v>0</v>
      </c>
      <c r="E25" s="69">
        <f>'[1]1. melléklet'!E25+'[1]2. melléklet'!E25</f>
        <v>0</v>
      </c>
      <c r="F25" s="53">
        <f t="shared" si="0"/>
        <v>6690600</v>
      </c>
      <c r="G25" s="83">
        <f>SUM('1. melléklet'!G25+'2. melléklet'!G25)</f>
        <v>6690600</v>
      </c>
      <c r="H25" s="83">
        <f>SUM('1. melléklet'!H25+'2. melléklet'!H25)</f>
        <v>0</v>
      </c>
      <c r="I25" s="83">
        <f>SUM('1. melléklet'!I25+'2. melléklet'!I25)</f>
        <v>0</v>
      </c>
      <c r="J25" s="83">
        <f>SUM('1. melléklet'!J25+'2. melléklet'!J25)</f>
        <v>6690600</v>
      </c>
      <c r="K25" s="83">
        <f>SUM('1. melléklet'!K25+'2. melléklet'!K25)</f>
        <v>8767000</v>
      </c>
      <c r="L25" s="83">
        <f>SUM('1. melléklet'!L25+'2. melléklet'!L25)</f>
        <v>0</v>
      </c>
      <c r="M25" s="83">
        <f>SUM('1. melléklet'!M25+'2. melléklet'!M25)</f>
        <v>0</v>
      </c>
      <c r="N25" s="83">
        <f>SUM('1. melléklet'!N25+'2. melléklet'!N25)</f>
        <v>8767000</v>
      </c>
    </row>
    <row r="26" spans="1:14" s="52" customFormat="1" ht="15.75">
      <c r="A26" s="39" t="s">
        <v>387</v>
      </c>
      <c r="B26" s="40" t="s">
        <v>52</v>
      </c>
      <c r="C26" s="72">
        <f>'[1]1. melléklet'!C26+'[1]2. melléklet'!C26</f>
        <v>23466361</v>
      </c>
      <c r="D26" s="72">
        <f>'[1]1. melléklet'!D26+'[1]2. melléklet'!D26</f>
        <v>0</v>
      </c>
      <c r="E26" s="69">
        <f>'[1]1. melléklet'!E26+'[1]2. melléklet'!E26</f>
        <v>0</v>
      </c>
      <c r="F26" s="72">
        <f t="shared" si="0"/>
        <v>23466361</v>
      </c>
      <c r="G26" s="84">
        <f>SUM('1. melléklet'!G26+'2. melléklet'!G26)</f>
        <v>23466627</v>
      </c>
      <c r="H26" s="84">
        <f>SUM('1. melléklet'!H26+'2. melléklet'!H26)</f>
        <v>0</v>
      </c>
      <c r="I26" s="84">
        <f>SUM('1. melléklet'!I26+'2. melléklet'!I26)</f>
        <v>0</v>
      </c>
      <c r="J26" s="84">
        <f>SUM('1. melléklet'!J26+'2. melléklet'!J26)</f>
        <v>23466627</v>
      </c>
      <c r="K26" s="84">
        <f>SUM('1. melléklet'!K26+'2. melléklet'!K26)</f>
        <v>25883515</v>
      </c>
      <c r="L26" s="84">
        <f>SUM('1. melléklet'!L26+'2. melléklet'!L26)</f>
        <v>0</v>
      </c>
      <c r="M26" s="84">
        <f>SUM('1. melléklet'!M26+'2. melléklet'!M26)</f>
        <v>0</v>
      </c>
      <c r="N26" s="84">
        <f>SUM('1. melléklet'!N26+'2. melléklet'!N26)</f>
        <v>25883515</v>
      </c>
    </row>
    <row r="27" spans="1:14" s="52" customFormat="1" ht="15.75">
      <c r="A27" s="32" t="s">
        <v>359</v>
      </c>
      <c r="B27" s="40" t="s">
        <v>53</v>
      </c>
      <c r="C27" s="72">
        <f>'[1]1. melléklet'!C27+'[1]2. melléklet'!C27</f>
        <v>4373518</v>
      </c>
      <c r="D27" s="72">
        <f>'[1]1. melléklet'!D27+'[1]2. melléklet'!D27</f>
        <v>0</v>
      </c>
      <c r="E27" s="69">
        <f>'[1]1. melléklet'!E27+'[1]2. melléklet'!E27</f>
        <v>0</v>
      </c>
      <c r="F27" s="84">
        <f t="shared" si="0"/>
        <v>4373518</v>
      </c>
      <c r="G27" s="84">
        <f>SUM('1. melléklet'!G27+'2. melléklet'!G27)</f>
        <v>4373518</v>
      </c>
      <c r="H27" s="84">
        <f>SUM('1. melléklet'!H27+'2. melléklet'!H27)</f>
        <v>0</v>
      </c>
      <c r="I27" s="84">
        <f>SUM('1. melléklet'!I27+'2. melléklet'!I27)</f>
        <v>0</v>
      </c>
      <c r="J27" s="84">
        <f>SUM('1. melléklet'!J27+'2. melléklet'!J27)</f>
        <v>4373518</v>
      </c>
      <c r="K27" s="84">
        <f>SUM('1. melléklet'!K27+'2. melléklet'!K27)</f>
        <v>4373518</v>
      </c>
      <c r="L27" s="84">
        <f>SUM('1. melléklet'!L27+'2. melléklet'!L27)</f>
        <v>0</v>
      </c>
      <c r="M27" s="84">
        <f>SUM('1. melléklet'!M27+'2. melléklet'!M27)</f>
        <v>0</v>
      </c>
      <c r="N27" s="84">
        <f>SUM('1. melléklet'!N27+'2. melléklet'!N27)</f>
        <v>4373518</v>
      </c>
    </row>
    <row r="28" spans="1:14">
      <c r="A28" s="4" t="s">
        <v>54</v>
      </c>
      <c r="B28" s="25" t="s">
        <v>55</v>
      </c>
      <c r="C28" s="69">
        <f>'[1]1. melléklet'!C28+'[1]2. melléklet'!C28</f>
        <v>10000</v>
      </c>
      <c r="D28" s="69">
        <f>'[1]1. melléklet'!D28+'[1]2. melléklet'!D28</f>
        <v>0</v>
      </c>
      <c r="E28" s="69">
        <f>'[1]1. melléklet'!E28+'[1]2. melléklet'!E28</f>
        <v>0</v>
      </c>
      <c r="F28" s="70">
        <f t="shared" si="0"/>
        <v>10000</v>
      </c>
      <c r="G28" s="64">
        <f>SUM('1. melléklet'!G28+'2. melléklet'!G28)</f>
        <v>10000</v>
      </c>
      <c r="H28" s="64">
        <f>SUM('1. melléklet'!H28+'2. melléklet'!H28)</f>
        <v>0</v>
      </c>
      <c r="I28" s="64">
        <f>SUM('1. melléklet'!I28+'2. melléklet'!I28)</f>
        <v>0</v>
      </c>
      <c r="J28" s="64">
        <f>SUM('1. melléklet'!J28+'2. melléklet'!J28)</f>
        <v>10000</v>
      </c>
      <c r="K28" s="64">
        <f>SUM('1. melléklet'!K28+'2. melléklet'!K28)</f>
        <v>65000</v>
      </c>
      <c r="L28" s="64">
        <f>SUM('1. melléklet'!L28+'2. melléklet'!L28)</f>
        <v>0</v>
      </c>
      <c r="M28" s="64">
        <f>SUM('1. melléklet'!M28+'2. melléklet'!M28)</f>
        <v>0</v>
      </c>
      <c r="N28" s="64">
        <f>SUM('1. melléklet'!N28+'2. melléklet'!N28)</f>
        <v>65000</v>
      </c>
    </row>
    <row r="29" spans="1:14">
      <c r="A29" s="4" t="s">
        <v>56</v>
      </c>
      <c r="B29" s="25" t="s">
        <v>57</v>
      </c>
      <c r="C29" s="69">
        <f>'[1]1. melléklet'!C29+'[1]2. melléklet'!C29</f>
        <v>1755000</v>
      </c>
      <c r="D29" s="69">
        <f>'[1]1. melléklet'!D29+'[1]2. melléklet'!D29</f>
        <v>0</v>
      </c>
      <c r="E29" s="69">
        <f>'[1]1. melléklet'!E29+'[1]2. melléklet'!E29</f>
        <v>0</v>
      </c>
      <c r="F29" s="70">
        <f t="shared" si="0"/>
        <v>1755000</v>
      </c>
      <c r="G29" s="64">
        <f>SUM('1. melléklet'!G29+'2. melléklet'!G29)</f>
        <v>1755000</v>
      </c>
      <c r="H29" s="64">
        <f>SUM('1. melléklet'!H29+'2. melléklet'!H29)</f>
        <v>0</v>
      </c>
      <c r="I29" s="64">
        <f>SUM('1. melléklet'!I29+'2. melléklet'!I29)</f>
        <v>0</v>
      </c>
      <c r="J29" s="64">
        <f>SUM('1. melléklet'!J29+'2. melléklet'!J29)</f>
        <v>1755000</v>
      </c>
      <c r="K29" s="64">
        <f>SUM('1. melléklet'!K29+'2. melléklet'!K29)</f>
        <v>1714000</v>
      </c>
      <c r="L29" s="64">
        <f>SUM('1. melléklet'!L29+'2. melléklet'!L29)</f>
        <v>0</v>
      </c>
      <c r="M29" s="64">
        <f>SUM('1. melléklet'!M29+'2. melléklet'!M29)</f>
        <v>0</v>
      </c>
      <c r="N29" s="64">
        <f>SUM('1. melléklet'!N29+'2. melléklet'!N29)</f>
        <v>1714000</v>
      </c>
    </row>
    <row r="30" spans="1:14">
      <c r="A30" s="4" t="s">
        <v>58</v>
      </c>
      <c r="B30" s="25" t="s">
        <v>59</v>
      </c>
      <c r="C30" s="69">
        <f>'[1]1. melléklet'!C30+'[1]2. melléklet'!C30</f>
        <v>0</v>
      </c>
      <c r="D30" s="69">
        <f>'[1]1. melléklet'!D30+'[1]2. melléklet'!D30</f>
        <v>0</v>
      </c>
      <c r="E30" s="69">
        <f>'[1]1. melléklet'!E30+'[1]2. melléklet'!E30</f>
        <v>0</v>
      </c>
      <c r="F30" s="70">
        <f t="shared" si="0"/>
        <v>0</v>
      </c>
      <c r="G30" s="64">
        <f>SUM('1. melléklet'!G30+'2. melléklet'!G30)</f>
        <v>0</v>
      </c>
      <c r="H30" s="64">
        <f>SUM('1. melléklet'!H30+'2. melléklet'!H30)</f>
        <v>0</v>
      </c>
      <c r="I30" s="64">
        <f>SUM('1. melléklet'!I30+'2. melléklet'!I30)</f>
        <v>0</v>
      </c>
      <c r="J30" s="64">
        <f>SUM('1. melléklet'!J30+'2. melléklet'!J30)</f>
        <v>0</v>
      </c>
      <c r="K30" s="64">
        <f>SUM('1. melléklet'!K30+'2. melléklet'!K30)</f>
        <v>0</v>
      </c>
      <c r="L30" s="64">
        <f>SUM('1. melléklet'!L30+'2. melléklet'!L30)</f>
        <v>0</v>
      </c>
      <c r="M30" s="64">
        <f>SUM('1. melléklet'!M30+'2. melléklet'!M30)</f>
        <v>0</v>
      </c>
      <c r="N30" s="64">
        <f>SUM('1. melléklet'!N30+'2. melléklet'!N30)</f>
        <v>0</v>
      </c>
    </row>
    <row r="31" spans="1:14" s="52" customFormat="1">
      <c r="A31" s="6" t="s">
        <v>304</v>
      </c>
      <c r="B31" s="28" t="s">
        <v>60</v>
      </c>
      <c r="C31" s="53">
        <f>'[1]1. melléklet'!C31+'[1]2. melléklet'!C31</f>
        <v>1765000</v>
      </c>
      <c r="D31" s="53">
        <f>'[1]1. melléklet'!D31+'[1]2. melléklet'!D31</f>
        <v>0</v>
      </c>
      <c r="E31" s="69">
        <f>'[1]1. melléklet'!E31+'[1]2. melléklet'!E31</f>
        <v>0</v>
      </c>
      <c r="F31" s="53">
        <f t="shared" si="0"/>
        <v>1765000</v>
      </c>
      <c r="G31" s="83">
        <f>SUM('1. melléklet'!G31+'2. melléklet'!G31)</f>
        <v>1765000</v>
      </c>
      <c r="H31" s="83">
        <f>SUM('1. melléklet'!H31+'2. melléklet'!H31)</f>
        <v>0</v>
      </c>
      <c r="I31" s="83">
        <f>SUM('1. melléklet'!I31+'2. melléklet'!I31)</f>
        <v>0</v>
      </c>
      <c r="J31" s="83">
        <f>SUM('1. melléklet'!J31+'2. melléklet'!J31)</f>
        <v>1765000</v>
      </c>
      <c r="K31" s="83">
        <f>SUM('1. melléklet'!K31+'2. melléklet'!K31)</f>
        <v>1779000</v>
      </c>
      <c r="L31" s="83">
        <f>SUM('1. melléklet'!L31+'2. melléklet'!L31)</f>
        <v>0</v>
      </c>
      <c r="M31" s="83">
        <f>SUM('1. melléklet'!M31+'2. melléklet'!M31)</f>
        <v>0</v>
      </c>
      <c r="N31" s="83">
        <f>SUM('1. melléklet'!N31+'2. melléklet'!N31)</f>
        <v>1779000</v>
      </c>
    </row>
    <row r="32" spans="1:14">
      <c r="A32" s="4" t="s">
        <v>61</v>
      </c>
      <c r="B32" s="25" t="s">
        <v>62</v>
      </c>
      <c r="C32" s="69">
        <f>'[1]1. melléklet'!C32+'[1]2. melléklet'!C32</f>
        <v>50000</v>
      </c>
      <c r="D32" s="69">
        <f>'[1]1. melléklet'!D32+'[1]2. melléklet'!D32</f>
        <v>0</v>
      </c>
      <c r="E32" s="69">
        <f>'[1]1. melléklet'!E32+'[1]2. melléklet'!E32</f>
        <v>0</v>
      </c>
      <c r="F32" s="70">
        <f t="shared" si="0"/>
        <v>50000</v>
      </c>
      <c r="G32" s="64">
        <f>SUM('1. melléklet'!G32+'2. melléklet'!G32)</f>
        <v>50000</v>
      </c>
      <c r="H32" s="64">
        <f>SUM('1. melléklet'!H32+'2. melléklet'!H32)</f>
        <v>0</v>
      </c>
      <c r="I32" s="64">
        <f>SUM('1. melléklet'!I32+'2. melléklet'!I32)</f>
        <v>0</v>
      </c>
      <c r="J32" s="64">
        <f>SUM('1. melléklet'!J32+'2. melléklet'!J32)</f>
        <v>50000</v>
      </c>
      <c r="K32" s="64">
        <f>SUM('1. melléklet'!K32+'2. melléklet'!K32)</f>
        <v>197148</v>
      </c>
      <c r="L32" s="64">
        <f>SUM('1. melléklet'!L32+'2. melléklet'!L32)</f>
        <v>0</v>
      </c>
      <c r="M32" s="64">
        <f>SUM('1. melléklet'!M32+'2. melléklet'!M32)</f>
        <v>0</v>
      </c>
      <c r="N32" s="64">
        <f>SUM('1. melléklet'!N32+'2. melléklet'!N32)</f>
        <v>197148</v>
      </c>
    </row>
    <row r="33" spans="1:14">
      <c r="A33" s="4" t="s">
        <v>63</v>
      </c>
      <c r="B33" s="25" t="s">
        <v>64</v>
      </c>
      <c r="C33" s="69">
        <f>'[1]1. melléklet'!C33+'[1]2. melléklet'!C33</f>
        <v>1570000</v>
      </c>
      <c r="D33" s="69">
        <f>'[1]1. melléklet'!D33+'[1]2. melléklet'!D33</f>
        <v>0</v>
      </c>
      <c r="E33" s="69">
        <f>'[1]1. melléklet'!E33+'[1]2. melléklet'!E33</f>
        <v>0</v>
      </c>
      <c r="F33" s="70">
        <f t="shared" si="0"/>
        <v>1570000</v>
      </c>
      <c r="G33" s="64">
        <f>SUM('1. melléklet'!G33+'2. melléklet'!G33)</f>
        <v>1570000</v>
      </c>
      <c r="H33" s="64">
        <f>SUM('1. melléklet'!H33+'2. melléklet'!H33)</f>
        <v>0</v>
      </c>
      <c r="I33" s="64">
        <f>SUM('1. melléklet'!I33+'2. melléklet'!I33)</f>
        <v>0</v>
      </c>
      <c r="J33" s="64">
        <f>SUM('1. melléklet'!J33+'2. melléklet'!J33)</f>
        <v>1570000</v>
      </c>
      <c r="K33" s="64">
        <f>SUM('1. melléklet'!K33+'2. melléklet'!K33)</f>
        <v>1460000</v>
      </c>
      <c r="L33" s="64">
        <f>SUM('1. melléklet'!L33+'2. melléklet'!L33)</f>
        <v>0</v>
      </c>
      <c r="M33" s="64">
        <f>SUM('1. melléklet'!M33+'2. melléklet'!M33)</f>
        <v>0</v>
      </c>
      <c r="N33" s="64">
        <f>SUM('1. melléklet'!N33+'2. melléklet'!N33)</f>
        <v>1460000</v>
      </c>
    </row>
    <row r="34" spans="1:14" s="52" customFormat="1" ht="15" customHeight="1">
      <c r="A34" s="6" t="s">
        <v>388</v>
      </c>
      <c r="B34" s="28" t="s">
        <v>65</v>
      </c>
      <c r="C34" s="53">
        <f>'[1]1. melléklet'!C34+'[1]2. melléklet'!C34</f>
        <v>1620000</v>
      </c>
      <c r="D34" s="53">
        <f>'[1]1. melléklet'!D34+'[1]2. melléklet'!D34</f>
        <v>0</v>
      </c>
      <c r="E34" s="69">
        <f>'[1]1. melléklet'!E34+'[1]2. melléklet'!E34</f>
        <v>0</v>
      </c>
      <c r="F34" s="53">
        <f t="shared" si="0"/>
        <v>1620000</v>
      </c>
      <c r="G34" s="83">
        <f>SUM('1. melléklet'!G34+'2. melléklet'!G34)</f>
        <v>1620000</v>
      </c>
      <c r="H34" s="83">
        <f>SUM('1. melléklet'!H34+'2. melléklet'!H34)</f>
        <v>0</v>
      </c>
      <c r="I34" s="83">
        <f>SUM('1. melléklet'!I34+'2. melléklet'!I34)</f>
        <v>0</v>
      </c>
      <c r="J34" s="83">
        <f>SUM('1. melléklet'!J34+'2. melléklet'!J34)</f>
        <v>1620000</v>
      </c>
      <c r="K34" s="83">
        <f>SUM('1. melléklet'!K34+'2. melléklet'!K34)</f>
        <v>1657148</v>
      </c>
      <c r="L34" s="83">
        <f>SUM('1. melléklet'!L34+'2. melléklet'!L34)</f>
        <v>0</v>
      </c>
      <c r="M34" s="83">
        <f>SUM('1. melléklet'!M34+'2. melléklet'!M34)</f>
        <v>0</v>
      </c>
      <c r="N34" s="83">
        <f>SUM('1. melléklet'!N34+'2. melléklet'!N34)</f>
        <v>1657148</v>
      </c>
    </row>
    <row r="35" spans="1:14">
      <c r="A35" s="4" t="s">
        <v>66</v>
      </c>
      <c r="B35" s="25" t="s">
        <v>67</v>
      </c>
      <c r="C35" s="69">
        <f>'[1]1. melléklet'!C35+'[1]2. melléklet'!C35</f>
        <v>4811000</v>
      </c>
      <c r="D35" s="69">
        <f>'[1]1. melléklet'!D35+'[1]2. melléklet'!D35</f>
        <v>0</v>
      </c>
      <c r="E35" s="69">
        <f>'[1]1. melléklet'!E35+'[1]2. melléklet'!E35</f>
        <v>0</v>
      </c>
      <c r="F35" s="70">
        <f t="shared" si="0"/>
        <v>4811000</v>
      </c>
      <c r="G35" s="64">
        <f>SUM('1. melléklet'!G35+'2. melléklet'!G35)</f>
        <v>4811000</v>
      </c>
      <c r="H35" s="64">
        <f>SUM('1. melléklet'!H35+'2. melléklet'!H35)</f>
        <v>0</v>
      </c>
      <c r="I35" s="64">
        <f>SUM('1. melléklet'!I35+'2. melléklet'!I35)</f>
        <v>0</v>
      </c>
      <c r="J35" s="64">
        <f>SUM('1. melléklet'!J35+'2. melléklet'!J35)</f>
        <v>4811000</v>
      </c>
      <c r="K35" s="64">
        <f>SUM('1. melléklet'!K35+'2. melléklet'!K35)</f>
        <v>3811000</v>
      </c>
      <c r="L35" s="64">
        <f>SUM('1. melléklet'!L35+'2. melléklet'!L35)</f>
        <v>0</v>
      </c>
      <c r="M35" s="64">
        <f>SUM('1. melléklet'!M35+'2. melléklet'!M35)</f>
        <v>0</v>
      </c>
      <c r="N35" s="64">
        <f>SUM('1. melléklet'!N35+'2. melléklet'!N35)</f>
        <v>3811000</v>
      </c>
    </row>
    <row r="36" spans="1:14">
      <c r="A36" s="4" t="s">
        <v>68</v>
      </c>
      <c r="B36" s="25" t="s">
        <v>69</v>
      </c>
      <c r="C36" s="69">
        <f>'[1]1. melléklet'!C36+'[1]2. melléklet'!C36</f>
        <v>3300000</v>
      </c>
      <c r="D36" s="69">
        <f>'[1]1. melléklet'!D36+'[1]2. melléklet'!D36</f>
        <v>0</v>
      </c>
      <c r="E36" s="69">
        <f>'[1]1. melléklet'!E36+'[1]2. melléklet'!E36</f>
        <v>0</v>
      </c>
      <c r="F36" s="70">
        <f t="shared" si="0"/>
        <v>3300000</v>
      </c>
      <c r="G36" s="64">
        <f>SUM('1. melléklet'!G36+'2. melléklet'!G36)</f>
        <v>3300000</v>
      </c>
      <c r="H36" s="64">
        <f>SUM('1. melléklet'!H36+'2. melléklet'!H36)</f>
        <v>0</v>
      </c>
      <c r="I36" s="64">
        <f>SUM('1. melléklet'!I36+'2. melléklet'!I36)</f>
        <v>0</v>
      </c>
      <c r="J36" s="64">
        <f>SUM('1. melléklet'!J36+'2. melléklet'!J36)</f>
        <v>3300000</v>
      </c>
      <c r="K36" s="64">
        <f>SUM('1. melléklet'!K36+'2. melléklet'!K36)</f>
        <v>3300000</v>
      </c>
      <c r="L36" s="64">
        <f>SUM('1. melléklet'!L36+'2. melléklet'!L36)</f>
        <v>0</v>
      </c>
      <c r="M36" s="64">
        <f>SUM('1. melléklet'!M36+'2. melléklet'!M36)</f>
        <v>0</v>
      </c>
      <c r="N36" s="64">
        <f>SUM('1. melléklet'!N36+'2. melléklet'!N36)</f>
        <v>3300000</v>
      </c>
    </row>
    <row r="37" spans="1:14">
      <c r="A37" s="4" t="s">
        <v>360</v>
      </c>
      <c r="B37" s="25" t="s">
        <v>70</v>
      </c>
      <c r="C37" s="69">
        <f>'[1]1. melléklet'!C37+'[1]2. melléklet'!C37</f>
        <v>0</v>
      </c>
      <c r="D37" s="69">
        <f>'[1]1. melléklet'!D37+'[1]2. melléklet'!D37</f>
        <v>0</v>
      </c>
      <c r="E37" s="69">
        <f>'[1]1. melléklet'!E37+'[1]2. melléklet'!E37</f>
        <v>0</v>
      </c>
      <c r="F37" s="70">
        <f t="shared" si="0"/>
        <v>0</v>
      </c>
      <c r="G37" s="64">
        <f>SUM('1. melléklet'!G37+'2. melléklet'!G37)</f>
        <v>0</v>
      </c>
      <c r="H37" s="64">
        <f>SUM('1. melléklet'!H37+'2. melléklet'!H37)</f>
        <v>0</v>
      </c>
      <c r="I37" s="64">
        <f>SUM('1. melléklet'!I37+'2. melléklet'!I37)</f>
        <v>0</v>
      </c>
      <c r="J37" s="64">
        <f>SUM('1. melléklet'!J37+'2. melléklet'!J37)</f>
        <v>0</v>
      </c>
      <c r="K37" s="64">
        <f>SUM('1. melléklet'!K37+'2. melléklet'!K37)</f>
        <v>0</v>
      </c>
      <c r="L37" s="64">
        <f>SUM('1. melléklet'!L37+'2. melléklet'!L37)</f>
        <v>0</v>
      </c>
      <c r="M37" s="64">
        <f>SUM('1. melléklet'!M37+'2. melléklet'!M37)</f>
        <v>0</v>
      </c>
      <c r="N37" s="64">
        <f>SUM('1. melléklet'!N37+'2. melléklet'!N37)</f>
        <v>0</v>
      </c>
    </row>
    <row r="38" spans="1:14">
      <c r="A38" s="4" t="s">
        <v>71</v>
      </c>
      <c r="B38" s="25" t="s">
        <v>72</v>
      </c>
      <c r="C38" s="69">
        <f>'[1]1. melléklet'!C38+'[1]2. melléklet'!C38</f>
        <v>1170000</v>
      </c>
      <c r="D38" s="69">
        <f>'[1]1. melléklet'!D38+'[1]2. melléklet'!D38</f>
        <v>0</v>
      </c>
      <c r="E38" s="69">
        <f>'[1]1. melléklet'!E38+'[1]2. melléklet'!E38</f>
        <v>0</v>
      </c>
      <c r="F38" s="70">
        <f t="shared" si="0"/>
        <v>1170000</v>
      </c>
      <c r="G38" s="64">
        <f>SUM('1. melléklet'!G38+'2. melléklet'!G38)</f>
        <v>1170000</v>
      </c>
      <c r="H38" s="64">
        <f>SUM('1. melléklet'!H38+'2. melléklet'!H38)</f>
        <v>0</v>
      </c>
      <c r="I38" s="64">
        <f>SUM('1. melléklet'!I38+'2. melléklet'!I38)</f>
        <v>0</v>
      </c>
      <c r="J38" s="64">
        <f>SUM('1. melléklet'!J38+'2. melléklet'!J38)</f>
        <v>1170000</v>
      </c>
      <c r="K38" s="64">
        <f>SUM('1. melléklet'!K38+'2. melléklet'!K38)</f>
        <v>1170000</v>
      </c>
      <c r="L38" s="64">
        <f>SUM('1. melléklet'!L38+'2. melléklet'!L38)</f>
        <v>0</v>
      </c>
      <c r="M38" s="64">
        <f>SUM('1. melléklet'!M38+'2. melléklet'!M38)</f>
        <v>0</v>
      </c>
      <c r="N38" s="64">
        <f>SUM('1. melléklet'!N38+'2. melléklet'!N38)</f>
        <v>1170000</v>
      </c>
    </row>
    <row r="39" spans="1:14">
      <c r="A39" s="9" t="s">
        <v>361</v>
      </c>
      <c r="B39" s="25" t="s">
        <v>73</v>
      </c>
      <c r="C39" s="69">
        <f>'[1]1. melléklet'!C39+'[1]2. melléklet'!C39</f>
        <v>570000</v>
      </c>
      <c r="D39" s="69">
        <f>'[1]1. melléklet'!D39+'[1]2. melléklet'!D39</f>
        <v>0</v>
      </c>
      <c r="E39" s="69">
        <f>'[1]1. melléklet'!E39+'[1]2. melléklet'!E39</f>
        <v>0</v>
      </c>
      <c r="F39" s="70">
        <f t="shared" si="0"/>
        <v>570000</v>
      </c>
      <c r="G39" s="64">
        <f>SUM('1. melléklet'!G39+'2. melléklet'!G39)</f>
        <v>570000</v>
      </c>
      <c r="H39" s="64">
        <f>SUM('1. melléklet'!H39+'2. melléklet'!H39)</f>
        <v>0</v>
      </c>
      <c r="I39" s="64">
        <f>SUM('1. melléklet'!I39+'2. melléklet'!I39)</f>
        <v>0</v>
      </c>
      <c r="J39" s="64">
        <f>SUM('1. melléklet'!J39+'2. melléklet'!J39)</f>
        <v>570000</v>
      </c>
      <c r="K39" s="64">
        <f>SUM('1. melléklet'!K39+'2. melléklet'!K39)</f>
        <v>1570000</v>
      </c>
      <c r="L39" s="64">
        <f>SUM('1. melléklet'!L39+'2. melléklet'!L39)</f>
        <v>0</v>
      </c>
      <c r="M39" s="64">
        <f>SUM('1. melléklet'!M39+'2. melléklet'!M39)</f>
        <v>0</v>
      </c>
      <c r="N39" s="64">
        <f>SUM('1. melléklet'!N39+'2. melléklet'!N39)</f>
        <v>1570000</v>
      </c>
    </row>
    <row r="40" spans="1:14">
      <c r="A40" s="5" t="s">
        <v>74</v>
      </c>
      <c r="B40" s="25" t="s">
        <v>75</v>
      </c>
      <c r="C40" s="69">
        <f>'[1]1. melléklet'!C40+'[1]2. melléklet'!C40</f>
        <v>310000</v>
      </c>
      <c r="D40" s="69">
        <f>'[1]1. melléklet'!D40+'[1]2. melléklet'!D40</f>
        <v>0</v>
      </c>
      <c r="E40" s="69">
        <f>'[1]1. melléklet'!E40+'[1]2. melléklet'!E40</f>
        <v>0</v>
      </c>
      <c r="F40" s="70">
        <f t="shared" si="0"/>
        <v>310000</v>
      </c>
      <c r="G40" s="64">
        <f>SUM('1. melléklet'!G40+'2. melléklet'!G40)</f>
        <v>310000</v>
      </c>
      <c r="H40" s="64">
        <f>SUM('1. melléklet'!H40+'2. melléklet'!H40)</f>
        <v>0</v>
      </c>
      <c r="I40" s="64">
        <f>SUM('1. melléklet'!I40+'2. melléklet'!I40)</f>
        <v>0</v>
      </c>
      <c r="J40" s="64">
        <f>SUM('1. melléklet'!J40+'2. melléklet'!J40)</f>
        <v>310000</v>
      </c>
      <c r="K40" s="64">
        <f>SUM('1. melléklet'!K40+'2. melléklet'!K40)</f>
        <v>562400</v>
      </c>
      <c r="L40" s="64">
        <f>SUM('1. melléklet'!L40+'2. melléklet'!L40)</f>
        <v>0</v>
      </c>
      <c r="M40" s="64">
        <f>SUM('1. melléklet'!M40+'2. melléklet'!M40)</f>
        <v>0</v>
      </c>
      <c r="N40" s="64">
        <f>SUM('1. melléklet'!N40+'2. melléklet'!N40)</f>
        <v>562400</v>
      </c>
    </row>
    <row r="41" spans="1:14">
      <c r="A41" s="4" t="s">
        <v>362</v>
      </c>
      <c r="B41" s="25" t="s">
        <v>76</v>
      </c>
      <c r="C41" s="69">
        <f>'[1]1. melléklet'!C41+'[1]2. melléklet'!C41</f>
        <v>5397700</v>
      </c>
      <c r="D41" s="69">
        <f>'[1]1. melléklet'!D41+'[1]2. melléklet'!D41</f>
        <v>0</v>
      </c>
      <c r="E41" s="69">
        <f>'[1]1. melléklet'!E41+'[1]2. melléklet'!E41</f>
        <v>0</v>
      </c>
      <c r="F41" s="70">
        <f t="shared" si="0"/>
        <v>5397700</v>
      </c>
      <c r="G41" s="64">
        <f>SUM('1. melléklet'!G41+'2. melléklet'!G41)</f>
        <v>5397700</v>
      </c>
      <c r="H41" s="64">
        <f>SUM('1. melléklet'!H41+'2. melléklet'!H41)</f>
        <v>0</v>
      </c>
      <c r="I41" s="64">
        <f>SUM('1. melléklet'!I41+'2. melléklet'!I41)</f>
        <v>0</v>
      </c>
      <c r="J41" s="64">
        <f>SUM('1. melléklet'!J41+'2. melléklet'!J41)</f>
        <v>5397700</v>
      </c>
      <c r="K41" s="64">
        <f>SUM('1. melléklet'!K41+'2. melléklet'!K41)</f>
        <v>5397700</v>
      </c>
      <c r="L41" s="64">
        <f>SUM('1. melléklet'!L41+'2. melléklet'!L41)</f>
        <v>0</v>
      </c>
      <c r="M41" s="64">
        <f>SUM('1. melléklet'!M41+'2. melléklet'!M41)</f>
        <v>0</v>
      </c>
      <c r="N41" s="64">
        <f>SUM('1. melléklet'!N41+'2. melléklet'!N41)</f>
        <v>5397700</v>
      </c>
    </row>
    <row r="42" spans="1:14" s="52" customFormat="1">
      <c r="A42" s="6" t="s">
        <v>305</v>
      </c>
      <c r="B42" s="28" t="s">
        <v>77</v>
      </c>
      <c r="C42" s="53">
        <f>'[1]1. melléklet'!C42+'[1]2. melléklet'!C42</f>
        <v>15558700</v>
      </c>
      <c r="D42" s="53">
        <f>'[1]1. melléklet'!D42+'[1]2. melléklet'!D42</f>
        <v>0</v>
      </c>
      <c r="E42" s="69">
        <f>'[1]1. melléklet'!E42+'[1]2. melléklet'!E42</f>
        <v>0</v>
      </c>
      <c r="F42" s="53">
        <f t="shared" si="0"/>
        <v>15558700</v>
      </c>
      <c r="G42" s="83">
        <f>SUM('1. melléklet'!G42+'2. melléklet'!G42)</f>
        <v>15558700</v>
      </c>
      <c r="H42" s="83">
        <f>SUM('1. melléklet'!H42+'2. melléklet'!H42)</f>
        <v>0</v>
      </c>
      <c r="I42" s="83">
        <f>SUM('1. melléklet'!I42+'2. melléklet'!I42)</f>
        <v>0</v>
      </c>
      <c r="J42" s="83">
        <f>SUM('1. melléklet'!J42+'2. melléklet'!J42)</f>
        <v>15558700</v>
      </c>
      <c r="K42" s="83">
        <f>SUM('1. melléklet'!K42+'2. melléklet'!K42)</f>
        <v>15811100</v>
      </c>
      <c r="L42" s="83">
        <f>SUM('1. melléklet'!L42+'2. melléklet'!L42)</f>
        <v>0</v>
      </c>
      <c r="M42" s="83">
        <f>SUM('1. melléklet'!M42+'2. melléklet'!M42)</f>
        <v>0</v>
      </c>
      <c r="N42" s="83">
        <f>SUM('1. melléklet'!N42+'2. melléklet'!N42)</f>
        <v>15811100</v>
      </c>
    </row>
    <row r="43" spans="1:14">
      <c r="A43" s="4" t="s">
        <v>78</v>
      </c>
      <c r="B43" s="25" t="s">
        <v>79</v>
      </c>
      <c r="C43" s="69">
        <f>'[1]1. melléklet'!C43+'[1]2. melléklet'!C43</f>
        <v>0</v>
      </c>
      <c r="D43" s="69">
        <f>'[1]1. melléklet'!D43+'[1]2. melléklet'!D43</f>
        <v>0</v>
      </c>
      <c r="E43" s="69">
        <f>'[1]1. melléklet'!E43+'[1]2. melléklet'!E43</f>
        <v>0</v>
      </c>
      <c r="F43" s="70">
        <f t="shared" si="0"/>
        <v>0</v>
      </c>
      <c r="G43" s="64">
        <f>SUM('1. melléklet'!G43+'2. melléklet'!G43)</f>
        <v>0</v>
      </c>
      <c r="H43" s="64">
        <f>SUM('1. melléklet'!H43+'2. melléklet'!H43)</f>
        <v>0</v>
      </c>
      <c r="I43" s="64">
        <f>SUM('1. melléklet'!I43+'2. melléklet'!I43)</f>
        <v>0</v>
      </c>
      <c r="J43" s="64">
        <f>SUM('1. melléklet'!J43+'2. melléklet'!J43)</f>
        <v>0</v>
      </c>
      <c r="K43" s="64">
        <f>SUM('1. melléklet'!K43+'2. melléklet'!K43)</f>
        <v>0</v>
      </c>
      <c r="L43" s="64">
        <f>SUM('1. melléklet'!L43+'2. melléklet'!L43)</f>
        <v>0</v>
      </c>
      <c r="M43" s="64">
        <f>SUM('1. melléklet'!M43+'2. melléklet'!M43)</f>
        <v>0</v>
      </c>
      <c r="N43" s="64">
        <f>SUM('1. melléklet'!N43+'2. melléklet'!N43)</f>
        <v>0</v>
      </c>
    </row>
    <row r="44" spans="1:14">
      <c r="A44" s="4" t="s">
        <v>80</v>
      </c>
      <c r="B44" s="25" t="s">
        <v>81</v>
      </c>
      <c r="C44" s="69">
        <f>'[1]1. melléklet'!C44+'[1]2. melléklet'!C44</f>
        <v>0</v>
      </c>
      <c r="D44" s="69">
        <f>'[1]1. melléklet'!D44+'[1]2. melléklet'!D44</f>
        <v>0</v>
      </c>
      <c r="E44" s="69">
        <f>'[1]1. melléklet'!E44+'[1]2. melléklet'!E44</f>
        <v>0</v>
      </c>
      <c r="F44" s="70">
        <f t="shared" si="0"/>
        <v>0</v>
      </c>
      <c r="G44" s="64">
        <f>SUM('1. melléklet'!G44+'2. melléklet'!G44)</f>
        <v>0</v>
      </c>
      <c r="H44" s="64">
        <f>SUM('1. melléklet'!H44+'2. melléklet'!H44)</f>
        <v>0</v>
      </c>
      <c r="I44" s="64">
        <f>SUM('1. melléklet'!I44+'2. melléklet'!I44)</f>
        <v>0</v>
      </c>
      <c r="J44" s="64">
        <f>SUM('1. melléklet'!J44+'2. melléklet'!J44)</f>
        <v>0</v>
      </c>
      <c r="K44" s="64">
        <f>SUM('1. melléklet'!K44+'2. melléklet'!K44)</f>
        <v>0</v>
      </c>
      <c r="L44" s="64">
        <f>SUM('1. melléklet'!L44+'2. melléklet'!L44)</f>
        <v>0</v>
      </c>
      <c r="M44" s="64">
        <f>SUM('1. melléklet'!M44+'2. melléklet'!M44)</f>
        <v>0</v>
      </c>
      <c r="N44" s="64">
        <f>SUM('1. melléklet'!N44+'2. melléklet'!N44)</f>
        <v>0</v>
      </c>
    </row>
    <row r="45" spans="1:14" s="52" customFormat="1">
      <c r="A45" s="6" t="s">
        <v>306</v>
      </c>
      <c r="B45" s="28" t="s">
        <v>82</v>
      </c>
      <c r="C45" s="53">
        <f>'[1]1. melléklet'!C45+'[1]2. melléklet'!C45</f>
        <v>0</v>
      </c>
      <c r="D45" s="53">
        <f>'[1]1. melléklet'!D45+'[1]2. melléklet'!D45</f>
        <v>0</v>
      </c>
      <c r="E45" s="69">
        <f>'[1]1. melléklet'!E45+'[1]2. melléklet'!E45</f>
        <v>0</v>
      </c>
      <c r="F45" s="53">
        <f t="shared" si="0"/>
        <v>0</v>
      </c>
      <c r="G45" s="64">
        <f>SUM('1. melléklet'!G45+'2. melléklet'!G45)</f>
        <v>0</v>
      </c>
      <c r="H45" s="64">
        <f>SUM('1. melléklet'!H45+'2. melléklet'!H45)</f>
        <v>0</v>
      </c>
      <c r="I45" s="64">
        <f>SUM('1. melléklet'!I45+'2. melléklet'!I45)</f>
        <v>0</v>
      </c>
      <c r="J45" s="64">
        <f>SUM('1. melléklet'!J45+'2. melléklet'!J45)</f>
        <v>0</v>
      </c>
      <c r="K45" s="64">
        <f>SUM('1. melléklet'!K45+'2. melléklet'!K45)</f>
        <v>0</v>
      </c>
      <c r="L45" s="64">
        <f>SUM('1. melléklet'!L45+'2. melléklet'!L45)</f>
        <v>0</v>
      </c>
      <c r="M45" s="64">
        <f>SUM('1. melléklet'!M45+'2. melléklet'!M45)</f>
        <v>0</v>
      </c>
      <c r="N45" s="64">
        <f>SUM('1. melléklet'!N45+'2. melléklet'!N45)</f>
        <v>0</v>
      </c>
    </row>
    <row r="46" spans="1:14">
      <c r="A46" s="4" t="s">
        <v>83</v>
      </c>
      <c r="B46" s="25" t="s">
        <v>84</v>
      </c>
      <c r="C46" s="69">
        <f>'[1]1. melléklet'!C46+'[1]2. melléklet'!C46</f>
        <v>3435400</v>
      </c>
      <c r="D46" s="69">
        <f>'[1]1. melléklet'!D46+'[1]2. melléklet'!D46</f>
        <v>0</v>
      </c>
      <c r="E46" s="69">
        <f>'[1]1. melléklet'!E46+'[1]2. melléklet'!E46</f>
        <v>3000</v>
      </c>
      <c r="F46" s="70">
        <f t="shared" si="0"/>
        <v>3438400</v>
      </c>
      <c r="G46" s="64">
        <f>SUM('1. melléklet'!G46+'2. melléklet'!G46)</f>
        <v>4085050</v>
      </c>
      <c r="H46" s="64">
        <f>SUM('1. melléklet'!H46+'2. melléklet'!H46)</f>
        <v>0</v>
      </c>
      <c r="I46" s="64">
        <f>SUM('1. melléklet'!I46+'2. melléklet'!I46)</f>
        <v>3000</v>
      </c>
      <c r="J46" s="64">
        <f>SUM('1. melléklet'!J46+'2. melléklet'!J46)</f>
        <v>4088050</v>
      </c>
      <c r="K46" s="64">
        <f>SUM('1. melléklet'!K46+'2. melléklet'!K46)</f>
        <v>4082050</v>
      </c>
      <c r="L46" s="64">
        <f>SUM('1. melléklet'!L46+'2. melléklet'!L46)</f>
        <v>0</v>
      </c>
      <c r="M46" s="64">
        <f>SUM('1. melléklet'!M46+'2. melléklet'!M46)</f>
        <v>3000</v>
      </c>
      <c r="N46" s="64">
        <f>SUM('1. melléklet'!N46+'2. melléklet'!N46)</f>
        <v>4085050</v>
      </c>
    </row>
    <row r="47" spans="1:14">
      <c r="A47" s="4" t="s">
        <v>85</v>
      </c>
      <c r="B47" s="25" t="s">
        <v>86</v>
      </c>
      <c r="C47" s="69">
        <f>'[1]1. melléklet'!C47+'[1]2. melléklet'!C47</f>
        <v>646650</v>
      </c>
      <c r="D47" s="69">
        <f>'[1]1. melléklet'!D47+'[1]2. melléklet'!D47</f>
        <v>0</v>
      </c>
      <c r="E47" s="69">
        <f>'[1]1. melléklet'!E47+'[1]2. melléklet'!E47</f>
        <v>0</v>
      </c>
      <c r="F47" s="70">
        <f t="shared" si="0"/>
        <v>646650</v>
      </c>
      <c r="G47" s="64">
        <f>SUM('1. melléklet'!G47+'2. melléklet'!G47)</f>
        <v>0</v>
      </c>
      <c r="H47" s="64">
        <f>SUM('1. melléklet'!H47+'2. melléklet'!H47)</f>
        <v>0</v>
      </c>
      <c r="I47" s="64">
        <f>SUM('1. melléklet'!I47+'2. melléklet'!I47)</f>
        <v>0</v>
      </c>
      <c r="J47" s="64">
        <f>SUM('1. melléklet'!J47+'2. melléklet'!J47)</f>
        <v>0</v>
      </c>
      <c r="K47" s="64">
        <f>SUM('1. melléklet'!K47+'2. melléklet'!K47)</f>
        <v>0</v>
      </c>
      <c r="L47" s="64">
        <f>SUM('1. melléklet'!L47+'2. melléklet'!L47)</f>
        <v>0</v>
      </c>
      <c r="M47" s="64">
        <f>SUM('1. melléklet'!M47+'2. melléklet'!M47)</f>
        <v>0</v>
      </c>
      <c r="N47" s="64">
        <f>SUM('1. melléklet'!N47+'2. melléklet'!N47)</f>
        <v>0</v>
      </c>
    </row>
    <row r="48" spans="1:14">
      <c r="A48" s="4" t="s">
        <v>363</v>
      </c>
      <c r="B48" s="25" t="s">
        <v>87</v>
      </c>
      <c r="C48" s="69">
        <f>'[1]1. melléklet'!C48+'[1]2. melléklet'!C48</f>
        <v>0</v>
      </c>
      <c r="D48" s="69">
        <f>'[1]1. melléklet'!D48+'[1]2. melléklet'!D48</f>
        <v>0</v>
      </c>
      <c r="E48" s="69">
        <f>'[1]1. melléklet'!E48+'[1]2. melléklet'!E48</f>
        <v>0</v>
      </c>
      <c r="F48" s="70">
        <f t="shared" si="0"/>
        <v>0</v>
      </c>
      <c r="G48" s="64">
        <f>SUM('1. melléklet'!G48+'2. melléklet'!G48)</f>
        <v>0</v>
      </c>
      <c r="H48" s="64">
        <f>SUM('1. melléklet'!H48+'2. melléklet'!H48)</f>
        <v>0</v>
      </c>
      <c r="I48" s="64">
        <f>SUM('1. melléklet'!I48+'2. melléklet'!I48)</f>
        <v>0</v>
      </c>
      <c r="J48" s="64">
        <f>SUM('1. melléklet'!J48+'2. melléklet'!J48)</f>
        <v>0</v>
      </c>
      <c r="K48" s="64">
        <f>SUM('1. melléklet'!K48+'2. melléklet'!K48)</f>
        <v>0</v>
      </c>
      <c r="L48" s="64">
        <f>SUM('1. melléklet'!L48+'2. melléklet'!L48)</f>
        <v>0</v>
      </c>
      <c r="M48" s="64">
        <f>SUM('1. melléklet'!M48+'2. melléklet'!M48)</f>
        <v>0</v>
      </c>
      <c r="N48" s="64">
        <f>SUM('1. melléklet'!N48+'2. melléklet'!N48)</f>
        <v>0</v>
      </c>
    </row>
    <row r="49" spans="1:14">
      <c r="A49" s="4" t="s">
        <v>364</v>
      </c>
      <c r="B49" s="25" t="s">
        <v>88</v>
      </c>
      <c r="C49" s="69">
        <f>'[1]1. melléklet'!C49+'[1]2. melléklet'!C49</f>
        <v>0</v>
      </c>
      <c r="D49" s="69">
        <f>'[1]1. melléklet'!D49+'[1]2. melléklet'!D49</f>
        <v>0</v>
      </c>
      <c r="E49" s="69">
        <f>'[1]1. melléklet'!E49+'[1]2. melléklet'!E49</f>
        <v>0</v>
      </c>
      <c r="F49" s="70">
        <f t="shared" si="0"/>
        <v>0</v>
      </c>
      <c r="G49" s="64">
        <f>SUM('1. melléklet'!G49+'2. melléklet'!G49)</f>
        <v>0</v>
      </c>
      <c r="H49" s="64">
        <f>SUM('1. melléklet'!H49+'2. melléklet'!H49)</f>
        <v>0</v>
      </c>
      <c r="I49" s="64">
        <f>SUM('1. melléklet'!I49+'2. melléklet'!I49)</f>
        <v>0</v>
      </c>
      <c r="J49" s="64">
        <f>SUM('1. melléklet'!J49+'2. melléklet'!J49)</f>
        <v>0</v>
      </c>
      <c r="K49" s="64">
        <f>SUM('1. melléklet'!K49+'2. melléklet'!K49)</f>
        <v>0</v>
      </c>
      <c r="L49" s="64">
        <f>SUM('1. melléklet'!L49+'2. melléklet'!L49)</f>
        <v>0</v>
      </c>
      <c r="M49" s="64">
        <f>SUM('1. melléklet'!M49+'2. melléklet'!M49)</f>
        <v>0</v>
      </c>
      <c r="N49" s="64">
        <f>SUM('1. melléklet'!N49+'2. melléklet'!N49)</f>
        <v>0</v>
      </c>
    </row>
    <row r="50" spans="1:14">
      <c r="A50" s="4" t="s">
        <v>89</v>
      </c>
      <c r="B50" s="25" t="s">
        <v>90</v>
      </c>
      <c r="C50" s="64">
        <f>'[1]1. melléklet'!C50+'[1]2. melléklet'!C50</f>
        <v>506750</v>
      </c>
      <c r="D50" s="64">
        <f>'[1]1. melléklet'!D50+'[1]2. melléklet'!D50</f>
        <v>0</v>
      </c>
      <c r="E50" s="69">
        <f>'[1]1. melléklet'!E50+'[1]2. melléklet'!E50</f>
        <v>10000</v>
      </c>
      <c r="F50" s="70">
        <f t="shared" si="0"/>
        <v>516750</v>
      </c>
      <c r="G50" s="64">
        <f>SUM('1. melléklet'!G50+'2. melléklet'!G50)</f>
        <v>506750</v>
      </c>
      <c r="H50" s="64">
        <f>SUM('1. melléklet'!H50+'2. melléklet'!H50)</f>
        <v>0</v>
      </c>
      <c r="I50" s="64">
        <f>SUM('1. melléklet'!I50+'2. melléklet'!I50)</f>
        <v>10000</v>
      </c>
      <c r="J50" s="64">
        <f>SUM('1. melléklet'!J50+'2. melléklet'!J50)</f>
        <v>516750</v>
      </c>
      <c r="K50" s="64">
        <f>SUM('1. melléklet'!K50+'2. melléklet'!K50)</f>
        <v>507750</v>
      </c>
      <c r="L50" s="64">
        <f>SUM('1. melléklet'!L50+'2. melléklet'!L50)</f>
        <v>0</v>
      </c>
      <c r="M50" s="64">
        <f>SUM('1. melléklet'!M50+'2. melléklet'!M50)</f>
        <v>10000</v>
      </c>
      <c r="N50" s="64">
        <f>SUM('1. melléklet'!N50+'2. melléklet'!N50)</f>
        <v>517750</v>
      </c>
    </row>
    <row r="51" spans="1:14" s="52" customFormat="1">
      <c r="A51" s="6" t="s">
        <v>307</v>
      </c>
      <c r="B51" s="28" t="s">
        <v>91</v>
      </c>
      <c r="C51" s="53">
        <f>'[1]1. melléklet'!C51+'[1]2. melléklet'!C51</f>
        <v>4588800</v>
      </c>
      <c r="D51" s="53">
        <f>'[1]1. melléklet'!D51+'[1]2. melléklet'!D51</f>
        <v>0</v>
      </c>
      <c r="E51" s="69">
        <f>'[1]1. melléklet'!E51+'[1]2. melléklet'!E51</f>
        <v>13000</v>
      </c>
      <c r="F51" s="53">
        <f t="shared" si="0"/>
        <v>4601800</v>
      </c>
      <c r="G51" s="83">
        <f>SUM('1. melléklet'!G51+'2. melléklet'!G51)</f>
        <v>4591800</v>
      </c>
      <c r="H51" s="83">
        <f>SUM('1. melléklet'!H51+'2. melléklet'!H51)</f>
        <v>0</v>
      </c>
      <c r="I51" s="83">
        <f>SUM('1. melléklet'!I51+'2. melléklet'!I51)</f>
        <v>13000</v>
      </c>
      <c r="J51" s="83">
        <f>SUM('1. melléklet'!J51+'2. melléklet'!J51)</f>
        <v>4604800</v>
      </c>
      <c r="K51" s="83">
        <f>SUM('1. melléklet'!K51+'2. melléklet'!K51)</f>
        <v>4589800</v>
      </c>
      <c r="L51" s="83">
        <f>SUM('1. melléklet'!L51+'2. melléklet'!L51)</f>
        <v>0</v>
      </c>
      <c r="M51" s="83">
        <f>SUM('1. melléklet'!M51+'2. melléklet'!M51)</f>
        <v>13000</v>
      </c>
      <c r="N51" s="83">
        <f>SUM('1. melléklet'!N51+'2. melléklet'!N51)</f>
        <v>4602800</v>
      </c>
    </row>
    <row r="52" spans="1:14" s="52" customFormat="1" ht="15.75">
      <c r="A52" s="32" t="s">
        <v>308</v>
      </c>
      <c r="B52" s="40" t="s">
        <v>92</v>
      </c>
      <c r="C52" s="72">
        <f>'[1]1. melléklet'!C52+'[1]2. melléklet'!C52</f>
        <v>23532500</v>
      </c>
      <c r="D52" s="72">
        <f>'[1]1. melléklet'!D52+'[1]2. melléklet'!D52</f>
        <v>0</v>
      </c>
      <c r="E52" s="69">
        <f>'[1]1. melléklet'!E52+'[1]2. melléklet'!E52</f>
        <v>13000</v>
      </c>
      <c r="F52" s="53">
        <f t="shared" si="0"/>
        <v>23545500</v>
      </c>
      <c r="G52" s="84">
        <f>SUM('1. melléklet'!G52+'2. melléklet'!G52)</f>
        <v>23535500</v>
      </c>
      <c r="H52" s="84">
        <f>SUM('1. melléklet'!H52+'2. melléklet'!H52)</f>
        <v>0</v>
      </c>
      <c r="I52" s="84">
        <f>SUM('1. melléklet'!I52+'2. melléklet'!I52)</f>
        <v>13000</v>
      </c>
      <c r="J52" s="84">
        <f>SUM('1. melléklet'!J52+'2. melléklet'!J52)</f>
        <v>23548500</v>
      </c>
      <c r="K52" s="84">
        <f>SUM('1. melléklet'!K52+'2. melléklet'!K52)</f>
        <v>23837048</v>
      </c>
      <c r="L52" s="84">
        <f>SUM('1. melléklet'!L52+'2. melléklet'!L52)</f>
        <v>0</v>
      </c>
      <c r="M52" s="84">
        <f>SUM('1. melléklet'!M52+'2. melléklet'!M52)</f>
        <v>13000</v>
      </c>
      <c r="N52" s="84">
        <f>SUM('1. melléklet'!N52+'2. melléklet'!N52)</f>
        <v>23850048</v>
      </c>
    </row>
    <row r="53" spans="1:14">
      <c r="A53" s="12" t="s">
        <v>93</v>
      </c>
      <c r="B53" s="25" t="s">
        <v>94</v>
      </c>
      <c r="C53" s="69">
        <f>'[1]1. melléklet'!C53+'[1]2. melléklet'!C53</f>
        <v>0</v>
      </c>
      <c r="D53" s="69">
        <f>'[1]1. melléklet'!D53+'[1]2. melléklet'!D53</f>
        <v>0</v>
      </c>
      <c r="E53" s="69">
        <f>'[1]1. melléklet'!E53+'[1]2. melléklet'!E53</f>
        <v>0</v>
      </c>
      <c r="F53" s="70">
        <f t="shared" si="0"/>
        <v>0</v>
      </c>
      <c r="G53" s="64">
        <f>SUM('1. melléklet'!G53+'2. melléklet'!G53)</f>
        <v>0</v>
      </c>
      <c r="H53" s="64">
        <f>SUM('1. melléklet'!H53+'2. melléklet'!H53)</f>
        <v>0</v>
      </c>
      <c r="I53" s="64">
        <f>SUM('1. melléklet'!I53+'2. melléklet'!I53)</f>
        <v>0</v>
      </c>
      <c r="J53" s="64">
        <f>SUM('1. melléklet'!J53+'2. melléklet'!J53)</f>
        <v>0</v>
      </c>
      <c r="K53" s="64">
        <f>SUM('1. melléklet'!K53+'2. melléklet'!K53)</f>
        <v>0</v>
      </c>
      <c r="L53" s="64">
        <f>SUM('1. melléklet'!L53+'2. melléklet'!L53)</f>
        <v>0</v>
      </c>
      <c r="M53" s="64">
        <f>SUM('1. melléklet'!M53+'2. melléklet'!M53)</f>
        <v>0</v>
      </c>
      <c r="N53" s="64">
        <f>SUM('1. melléklet'!N53+'2. melléklet'!N53)</f>
        <v>0</v>
      </c>
    </row>
    <row r="54" spans="1:14">
      <c r="A54" s="12" t="s">
        <v>309</v>
      </c>
      <c r="B54" s="25" t="s">
        <v>95</v>
      </c>
      <c r="C54" s="69">
        <f>'[1]1. melléklet'!C54+'[1]2. melléklet'!C54</f>
        <v>87000</v>
      </c>
      <c r="D54" s="69">
        <f>'[1]1. melléklet'!D54+'[1]2. melléklet'!D54</f>
        <v>0</v>
      </c>
      <c r="E54" s="69">
        <f>'[1]1. melléklet'!E54+'[1]2. melléklet'!E54</f>
        <v>0</v>
      </c>
      <c r="F54" s="70">
        <f t="shared" si="0"/>
        <v>87000</v>
      </c>
      <c r="G54" s="64">
        <f>SUM('1. melléklet'!G54+'2. melléklet'!G54)</f>
        <v>87000</v>
      </c>
      <c r="H54" s="64">
        <f>SUM('1. melléklet'!H54+'2. melléklet'!H54)</f>
        <v>0</v>
      </c>
      <c r="I54" s="64">
        <f>SUM('1. melléklet'!I54+'2. melléklet'!I54)</f>
        <v>0</v>
      </c>
      <c r="J54" s="64">
        <f>SUM('1. melléklet'!J54+'2. melléklet'!J54)</f>
        <v>87000</v>
      </c>
      <c r="K54" s="64">
        <f>SUM('1. melléklet'!K54+'2. melléklet'!K54)</f>
        <v>87000</v>
      </c>
      <c r="L54" s="64">
        <f>SUM('1. melléklet'!L54+'2. melléklet'!L54)</f>
        <v>0</v>
      </c>
      <c r="M54" s="64">
        <f>SUM('1. melléklet'!M54+'2. melléklet'!M54)</f>
        <v>0</v>
      </c>
      <c r="N54" s="64">
        <f>SUM('1. melléklet'!N54+'2. melléklet'!N54)</f>
        <v>87000</v>
      </c>
    </row>
    <row r="55" spans="1:14">
      <c r="A55" s="16" t="s">
        <v>365</v>
      </c>
      <c r="B55" s="25" t="s">
        <v>96</v>
      </c>
      <c r="C55" s="69">
        <f>'[1]1. melléklet'!C55+'[1]2. melléklet'!C55</f>
        <v>0</v>
      </c>
      <c r="D55" s="69">
        <f>'[1]1. melléklet'!D55+'[1]2. melléklet'!D55</f>
        <v>0</v>
      </c>
      <c r="E55" s="69">
        <f>'[1]1. melléklet'!E55+'[1]2. melléklet'!E55</f>
        <v>0</v>
      </c>
      <c r="F55" s="70">
        <f t="shared" si="0"/>
        <v>0</v>
      </c>
      <c r="G55" s="64">
        <f>SUM('1. melléklet'!G55+'2. melléklet'!G55)</f>
        <v>0</v>
      </c>
      <c r="H55" s="64">
        <f>SUM('1. melléklet'!H55+'2. melléklet'!H55)</f>
        <v>0</v>
      </c>
      <c r="I55" s="64">
        <f>SUM('1. melléklet'!I55+'2. melléklet'!I55)</f>
        <v>0</v>
      </c>
      <c r="J55" s="64">
        <f>SUM('1. melléklet'!J55+'2. melléklet'!J55)</f>
        <v>0</v>
      </c>
      <c r="K55" s="64">
        <f>SUM('1. melléklet'!K55+'2. melléklet'!K55)</f>
        <v>0</v>
      </c>
      <c r="L55" s="64">
        <f>SUM('1. melléklet'!L55+'2. melléklet'!L55)</f>
        <v>0</v>
      </c>
      <c r="M55" s="64">
        <f>SUM('1. melléklet'!M55+'2. melléklet'!M55)</f>
        <v>0</v>
      </c>
      <c r="N55" s="64">
        <f>SUM('1. melléklet'!N55+'2. melléklet'!N55)</f>
        <v>0</v>
      </c>
    </row>
    <row r="56" spans="1:14">
      <c r="A56" s="16" t="s">
        <v>366</v>
      </c>
      <c r="B56" s="25" t="s">
        <v>97</v>
      </c>
      <c r="C56" s="69">
        <f>'[1]1. melléklet'!C56+'[1]2. melléklet'!C56</f>
        <v>0</v>
      </c>
      <c r="D56" s="69">
        <f>'[1]1. melléklet'!D56+'[1]2. melléklet'!D56</f>
        <v>0</v>
      </c>
      <c r="E56" s="69">
        <f>'[1]1. melléklet'!E56+'[1]2. melléklet'!E56</f>
        <v>0</v>
      </c>
      <c r="F56" s="70">
        <f t="shared" si="0"/>
        <v>0</v>
      </c>
      <c r="G56" s="64">
        <f>SUM('1. melléklet'!G56+'2. melléklet'!G56)</f>
        <v>0</v>
      </c>
      <c r="H56" s="64">
        <f>SUM('1. melléklet'!H56+'2. melléklet'!H56)</f>
        <v>0</v>
      </c>
      <c r="I56" s="64">
        <f>SUM('1. melléklet'!I56+'2. melléklet'!I56)</f>
        <v>0</v>
      </c>
      <c r="J56" s="64">
        <f>SUM('1. melléklet'!J56+'2. melléklet'!J56)</f>
        <v>0</v>
      </c>
      <c r="K56" s="64">
        <f>SUM('1. melléklet'!K56+'2. melléklet'!K56)</f>
        <v>0</v>
      </c>
      <c r="L56" s="64">
        <f>SUM('1. melléklet'!L56+'2. melléklet'!L56)</f>
        <v>0</v>
      </c>
      <c r="M56" s="64">
        <f>SUM('1. melléklet'!M56+'2. melléklet'!M56)</f>
        <v>0</v>
      </c>
      <c r="N56" s="64">
        <f>SUM('1. melléklet'!N56+'2. melléklet'!N56)</f>
        <v>0</v>
      </c>
    </row>
    <row r="57" spans="1:14">
      <c r="A57" s="16" t="s">
        <v>367</v>
      </c>
      <c r="B57" s="25" t="s">
        <v>98</v>
      </c>
      <c r="C57" s="69">
        <f>'[1]1. melléklet'!C57+'[1]2. melléklet'!C57</f>
        <v>0</v>
      </c>
      <c r="D57" s="69">
        <f>'[1]1. melléklet'!D57+'[1]2. melléklet'!D57</f>
        <v>0</v>
      </c>
      <c r="E57" s="69">
        <f>'[1]1. melléklet'!E57+'[1]2. melléklet'!E57</f>
        <v>0</v>
      </c>
      <c r="F57" s="70">
        <f t="shared" si="0"/>
        <v>0</v>
      </c>
      <c r="G57" s="64">
        <f>SUM('1. melléklet'!G57+'2. melléklet'!G57)</f>
        <v>0</v>
      </c>
      <c r="H57" s="64">
        <f>SUM('1. melléklet'!H57+'2. melléklet'!H57)</f>
        <v>0</v>
      </c>
      <c r="I57" s="64">
        <f>SUM('1. melléklet'!I57+'2. melléklet'!I57)</f>
        <v>0</v>
      </c>
      <c r="J57" s="64">
        <f>SUM('1. melléklet'!J57+'2. melléklet'!J57)</f>
        <v>0</v>
      </c>
      <c r="K57" s="64">
        <f>SUM('1. melléklet'!K57+'2. melléklet'!K57)</f>
        <v>0</v>
      </c>
      <c r="L57" s="64">
        <f>SUM('1. melléklet'!L57+'2. melléklet'!L57)</f>
        <v>0</v>
      </c>
      <c r="M57" s="64">
        <f>SUM('1. melléklet'!M57+'2. melléklet'!M57)</f>
        <v>0</v>
      </c>
      <c r="N57" s="64">
        <f>SUM('1. melléklet'!N57+'2. melléklet'!N57)</f>
        <v>0</v>
      </c>
    </row>
    <row r="58" spans="1:14">
      <c r="A58" s="12" t="s">
        <v>368</v>
      </c>
      <c r="B58" s="25" t="s">
        <v>99</v>
      </c>
      <c r="C58" s="69">
        <f>'[1]1. melléklet'!C58+'[1]2. melléklet'!C58</f>
        <v>0</v>
      </c>
      <c r="D58" s="69">
        <f>'[1]1. melléklet'!D58+'[1]2. melléklet'!D58</f>
        <v>0</v>
      </c>
      <c r="E58" s="69">
        <f>'[1]1. melléklet'!E58+'[1]2. melléklet'!E58</f>
        <v>0</v>
      </c>
      <c r="F58" s="70">
        <f t="shared" si="0"/>
        <v>0</v>
      </c>
      <c r="G58" s="64">
        <f>SUM('1. melléklet'!G58+'2. melléklet'!G58)</f>
        <v>0</v>
      </c>
      <c r="H58" s="64">
        <f>SUM('1. melléklet'!H58+'2. melléklet'!H58)</f>
        <v>0</v>
      </c>
      <c r="I58" s="64">
        <f>SUM('1. melléklet'!I58+'2. melléklet'!I58)</f>
        <v>0</v>
      </c>
      <c r="J58" s="64">
        <f>SUM('1. melléklet'!J58+'2. melléklet'!J58)</f>
        <v>0</v>
      </c>
      <c r="K58" s="64">
        <f>SUM('1. melléklet'!K58+'2. melléklet'!K58)</f>
        <v>0</v>
      </c>
      <c r="L58" s="64">
        <f>SUM('1. melléklet'!L58+'2. melléklet'!L58)</f>
        <v>0</v>
      </c>
      <c r="M58" s="64">
        <f>SUM('1. melléklet'!M58+'2. melléklet'!M58)</f>
        <v>0</v>
      </c>
      <c r="N58" s="64">
        <f>SUM('1. melléklet'!N58+'2. melléklet'!N58)</f>
        <v>0</v>
      </c>
    </row>
    <row r="59" spans="1:14">
      <c r="A59" s="12" t="s">
        <v>369</v>
      </c>
      <c r="B59" s="25" t="s">
        <v>100</v>
      </c>
      <c r="C59" s="69">
        <f>'[1]1. melléklet'!C59+'[1]2. melléklet'!C59</f>
        <v>640000</v>
      </c>
      <c r="D59" s="69">
        <f>'[1]1. melléklet'!D59+'[1]2. melléklet'!D59</f>
        <v>0</v>
      </c>
      <c r="E59" s="69">
        <f>'[1]1. melléklet'!E59+'[1]2. melléklet'!E59</f>
        <v>0</v>
      </c>
      <c r="F59" s="70">
        <f t="shared" si="0"/>
        <v>640000</v>
      </c>
      <c r="G59" s="64">
        <f>SUM('1. melléklet'!G59+'2. melléklet'!G59)</f>
        <v>640000</v>
      </c>
      <c r="H59" s="64">
        <f>SUM('1. melléklet'!H59+'2. melléklet'!H59)</f>
        <v>0</v>
      </c>
      <c r="I59" s="64">
        <f>SUM('1. melléklet'!I59+'2. melléklet'!I59)</f>
        <v>0</v>
      </c>
      <c r="J59" s="64">
        <f>SUM('1. melléklet'!J59+'2. melléklet'!J59)</f>
        <v>640000</v>
      </c>
      <c r="K59" s="64">
        <f>SUM('1. melléklet'!K59+'2. melléklet'!K59)</f>
        <v>0</v>
      </c>
      <c r="L59" s="64">
        <f>SUM('1. melléklet'!L59+'2. melléklet'!L59)</f>
        <v>0</v>
      </c>
      <c r="M59" s="64">
        <f>SUM('1. melléklet'!M59+'2. melléklet'!M59)</f>
        <v>0</v>
      </c>
      <c r="N59" s="64">
        <f>SUM('1. melléklet'!N59+'2. melléklet'!N59)</f>
        <v>0</v>
      </c>
    </row>
    <row r="60" spans="1:14">
      <c r="A60" s="12" t="s">
        <v>370</v>
      </c>
      <c r="B60" s="25" t="s">
        <v>101</v>
      </c>
      <c r="C60" s="69">
        <f>'[1]1. melléklet'!C60+'[1]2. melléklet'!C60</f>
        <v>4627000</v>
      </c>
      <c r="D60" s="69">
        <f>'[1]1. melléklet'!D60+'[1]2. melléklet'!D60</f>
        <v>0</v>
      </c>
      <c r="E60" s="69">
        <f>'[1]1. melléklet'!E60+'[1]2. melléklet'!E60</f>
        <v>0</v>
      </c>
      <c r="F60" s="70">
        <f t="shared" si="0"/>
        <v>4627000</v>
      </c>
      <c r="G60" s="64">
        <f>SUM('1. melléklet'!G60+'2. melléklet'!G60)</f>
        <v>4627000</v>
      </c>
      <c r="H60" s="64">
        <f>SUM('1. melléklet'!H60+'2. melléklet'!H60)</f>
        <v>0</v>
      </c>
      <c r="I60" s="64">
        <f>SUM('1. melléklet'!I60+'2. melléklet'!I60)</f>
        <v>0</v>
      </c>
      <c r="J60" s="64">
        <f>SUM('1. melléklet'!J60+'2. melléklet'!J60)</f>
        <v>4627000</v>
      </c>
      <c r="K60" s="64">
        <f>SUM('1. melléklet'!K60+'2. melléklet'!K60)</f>
        <v>4627000</v>
      </c>
      <c r="L60" s="64">
        <f>SUM('1. melléklet'!L60+'2. melléklet'!L60)</f>
        <v>0</v>
      </c>
      <c r="M60" s="64">
        <f>SUM('1. melléklet'!M60+'2. melléklet'!M60)</f>
        <v>0</v>
      </c>
      <c r="N60" s="64">
        <f>SUM('1. melléklet'!N60+'2. melléklet'!N60)</f>
        <v>4627000</v>
      </c>
    </row>
    <row r="61" spans="1:14" s="52" customFormat="1" ht="15.75">
      <c r="A61" s="37" t="s">
        <v>337</v>
      </c>
      <c r="B61" s="40" t="s">
        <v>102</v>
      </c>
      <c r="C61" s="72">
        <f>'[1]1. melléklet'!C61+'[1]2. melléklet'!C61</f>
        <v>5354000</v>
      </c>
      <c r="D61" s="72">
        <f>'[1]1. melléklet'!D61+'[1]2. melléklet'!D61</f>
        <v>0</v>
      </c>
      <c r="E61" s="69">
        <f>'[1]1. melléklet'!E61+'[1]2. melléklet'!E61</f>
        <v>0</v>
      </c>
      <c r="F61" s="72">
        <f t="shared" si="0"/>
        <v>5354000</v>
      </c>
      <c r="G61" s="84">
        <f>SUM('1. melléklet'!G61+'2. melléklet'!G61)</f>
        <v>5354000</v>
      </c>
      <c r="H61" s="84">
        <f>SUM('1. melléklet'!H61+'2. melléklet'!H61)</f>
        <v>0</v>
      </c>
      <c r="I61" s="84">
        <f>SUM('1. melléklet'!I61+'2. melléklet'!I61)</f>
        <v>0</v>
      </c>
      <c r="J61" s="84">
        <f>SUM('1. melléklet'!J61+'2. melléklet'!J61)</f>
        <v>5354000</v>
      </c>
      <c r="K61" s="84">
        <f>SUM('1. melléklet'!K61+'2. melléklet'!K61)</f>
        <v>4714000</v>
      </c>
      <c r="L61" s="84">
        <f>SUM('1. melléklet'!L61+'2. melléklet'!L61)</f>
        <v>0</v>
      </c>
      <c r="M61" s="84">
        <f>SUM('1. melléklet'!M61+'2. melléklet'!M61)</f>
        <v>0</v>
      </c>
      <c r="N61" s="84">
        <f>SUM('1. melléklet'!N61+'2. melléklet'!N61)</f>
        <v>4714000</v>
      </c>
    </row>
    <row r="62" spans="1:14">
      <c r="A62" s="11" t="s">
        <v>371</v>
      </c>
      <c r="B62" s="25" t="s">
        <v>103</v>
      </c>
      <c r="C62" s="69">
        <f>'[1]1. melléklet'!C62+'[1]2. melléklet'!C62</f>
        <v>0</v>
      </c>
      <c r="D62" s="69">
        <f>'[1]1. melléklet'!D62+'[1]2. melléklet'!D62</f>
        <v>0</v>
      </c>
      <c r="E62" s="69">
        <f>'[1]1. melléklet'!E62+'[1]2. melléklet'!E62</f>
        <v>0</v>
      </c>
      <c r="F62" s="70">
        <f t="shared" si="0"/>
        <v>0</v>
      </c>
      <c r="G62" s="64">
        <f>SUM('1. melléklet'!G62+'2. melléklet'!G62)</f>
        <v>0</v>
      </c>
      <c r="H62" s="64">
        <f>SUM('1. melléklet'!H62+'2. melléklet'!H62)</f>
        <v>0</v>
      </c>
      <c r="I62" s="64">
        <f>SUM('1. melléklet'!I62+'2. melléklet'!I62)</f>
        <v>0</v>
      </c>
      <c r="J62" s="64">
        <f>SUM('1. melléklet'!J62+'2. melléklet'!J62)</f>
        <v>0</v>
      </c>
      <c r="K62" s="64">
        <f>SUM('1. melléklet'!K62+'2. melléklet'!K62)</f>
        <v>0</v>
      </c>
      <c r="L62" s="64">
        <f>SUM('1. melléklet'!L62+'2. melléklet'!L62)</f>
        <v>0</v>
      </c>
      <c r="M62" s="64">
        <f>SUM('1. melléklet'!M62+'2. melléklet'!M62)</f>
        <v>0</v>
      </c>
      <c r="N62" s="64">
        <f>SUM('1. melléklet'!N62+'2. melléklet'!N62)</f>
        <v>0</v>
      </c>
    </row>
    <row r="63" spans="1:14">
      <c r="A63" s="11" t="s">
        <v>104</v>
      </c>
      <c r="B63" s="25" t="s">
        <v>105</v>
      </c>
      <c r="C63" s="69">
        <f>'[1]1. melléklet'!C63+'[1]2. melléklet'!C63</f>
        <v>0</v>
      </c>
      <c r="D63" s="69">
        <f>'[1]1. melléklet'!D63+'[1]2. melléklet'!D63</f>
        <v>0</v>
      </c>
      <c r="E63" s="69">
        <f>'[1]1. melléklet'!E63+'[1]2. melléklet'!E63</f>
        <v>0</v>
      </c>
      <c r="F63" s="70">
        <f t="shared" si="0"/>
        <v>0</v>
      </c>
      <c r="G63" s="64">
        <f>SUM('1. melléklet'!G63+'2. melléklet'!G63)</f>
        <v>0</v>
      </c>
      <c r="H63" s="64">
        <f>SUM('1. melléklet'!H63+'2. melléklet'!H63)</f>
        <v>0</v>
      </c>
      <c r="I63" s="64">
        <f>SUM('1. melléklet'!I63+'2. melléklet'!I63)</f>
        <v>0</v>
      </c>
      <c r="J63" s="64">
        <f>SUM('1. melléklet'!J63+'2. melléklet'!J63)</f>
        <v>0</v>
      </c>
      <c r="K63" s="64">
        <f>SUM('1. melléklet'!K63+'2. melléklet'!K63)</f>
        <v>0</v>
      </c>
      <c r="L63" s="64">
        <f>SUM('1. melléklet'!L63+'2. melléklet'!L63)</f>
        <v>0</v>
      </c>
      <c r="M63" s="64">
        <f>SUM('1. melléklet'!M63+'2. melléklet'!M63)</f>
        <v>0</v>
      </c>
      <c r="N63" s="64">
        <f>SUM('1. melléklet'!N63+'2. melléklet'!N63)</f>
        <v>0</v>
      </c>
    </row>
    <row r="64" spans="1:14">
      <c r="A64" s="11" t="s">
        <v>106</v>
      </c>
      <c r="B64" s="25" t="s">
        <v>107</v>
      </c>
      <c r="C64" s="69">
        <f>'[1]1. melléklet'!C64+'[1]2. melléklet'!C64</f>
        <v>0</v>
      </c>
      <c r="D64" s="69">
        <f>'[1]1. melléklet'!D64+'[1]2. melléklet'!D64</f>
        <v>0</v>
      </c>
      <c r="E64" s="69">
        <f>'[1]1. melléklet'!E64+'[1]2. melléklet'!E64</f>
        <v>0</v>
      </c>
      <c r="F64" s="70">
        <f t="shared" si="0"/>
        <v>0</v>
      </c>
      <c r="G64" s="64">
        <f>SUM('1. melléklet'!G64+'2. melléklet'!G64)</f>
        <v>0</v>
      </c>
      <c r="H64" s="64">
        <f>SUM('1. melléklet'!H64+'2. melléklet'!H64)</f>
        <v>0</v>
      </c>
      <c r="I64" s="64">
        <f>SUM('1. melléklet'!I64+'2. melléklet'!I64)</f>
        <v>0</v>
      </c>
      <c r="J64" s="64">
        <f>SUM('1. melléklet'!J64+'2. melléklet'!J64)</f>
        <v>0</v>
      </c>
      <c r="K64" s="64">
        <f>SUM('1. melléklet'!K64+'2. melléklet'!K64)</f>
        <v>0</v>
      </c>
      <c r="L64" s="64">
        <f>SUM('1. melléklet'!L64+'2. melléklet'!L64)</f>
        <v>0</v>
      </c>
      <c r="M64" s="64">
        <f>SUM('1. melléklet'!M64+'2. melléklet'!M64)</f>
        <v>0</v>
      </c>
      <c r="N64" s="64">
        <f>SUM('1. melléklet'!N64+'2. melléklet'!N64)</f>
        <v>0</v>
      </c>
    </row>
    <row r="65" spans="1:14">
      <c r="A65" s="11" t="s">
        <v>338</v>
      </c>
      <c r="B65" s="25" t="s">
        <v>108</v>
      </c>
      <c r="C65" s="69">
        <f>'[1]1. melléklet'!C65+'[1]2. melléklet'!C65</f>
        <v>0</v>
      </c>
      <c r="D65" s="69">
        <f>'[1]1. melléklet'!D65+'[1]2. melléklet'!D65</f>
        <v>0</v>
      </c>
      <c r="E65" s="69">
        <f>'[1]1. melléklet'!E65+'[1]2. melléklet'!E65</f>
        <v>0</v>
      </c>
      <c r="F65" s="70">
        <f t="shared" si="0"/>
        <v>0</v>
      </c>
      <c r="G65" s="64">
        <f>SUM('1. melléklet'!G65+'2. melléklet'!G65)</f>
        <v>0</v>
      </c>
      <c r="H65" s="64">
        <f>SUM('1. melléklet'!H65+'2. melléklet'!H65)</f>
        <v>0</v>
      </c>
      <c r="I65" s="64">
        <f>SUM('1. melléklet'!I65+'2. melléklet'!I65)</f>
        <v>0</v>
      </c>
      <c r="J65" s="64">
        <f>SUM('1. melléklet'!J65+'2. melléklet'!J65)</f>
        <v>0</v>
      </c>
      <c r="K65" s="64">
        <f>SUM('1. melléklet'!K65+'2. melléklet'!K65)</f>
        <v>0</v>
      </c>
      <c r="L65" s="64">
        <f>SUM('1. melléklet'!L65+'2. melléklet'!L65)</f>
        <v>0</v>
      </c>
      <c r="M65" s="64">
        <f>SUM('1. melléklet'!M65+'2. melléklet'!M65)</f>
        <v>0</v>
      </c>
      <c r="N65" s="64">
        <f>SUM('1. melléklet'!N65+'2. melléklet'!N65)</f>
        <v>0</v>
      </c>
    </row>
    <row r="66" spans="1:14">
      <c r="A66" s="11" t="s">
        <v>372</v>
      </c>
      <c r="B66" s="25" t="s">
        <v>109</v>
      </c>
      <c r="C66" s="69">
        <f>'[1]1. melléklet'!C66+'[1]2. melléklet'!C66</f>
        <v>0</v>
      </c>
      <c r="D66" s="69">
        <f>'[1]1. melléklet'!D66+'[1]2. melléklet'!D66</f>
        <v>0</v>
      </c>
      <c r="E66" s="69">
        <f>'[1]1. melléklet'!E66+'[1]2. melléklet'!E66</f>
        <v>0</v>
      </c>
      <c r="F66" s="70">
        <f t="shared" si="0"/>
        <v>0</v>
      </c>
      <c r="G66" s="64">
        <f>SUM('1. melléklet'!G66+'2. melléklet'!G66)</f>
        <v>0</v>
      </c>
      <c r="H66" s="64">
        <f>SUM('1. melléklet'!H66+'2. melléklet'!H66)</f>
        <v>0</v>
      </c>
      <c r="I66" s="64">
        <f>SUM('1. melléklet'!I66+'2. melléklet'!I66)</f>
        <v>0</v>
      </c>
      <c r="J66" s="64">
        <f>SUM('1. melléklet'!J66+'2. melléklet'!J66)</f>
        <v>0</v>
      </c>
      <c r="K66" s="64">
        <f>SUM('1. melléklet'!K66+'2. melléklet'!K66)</f>
        <v>0</v>
      </c>
      <c r="L66" s="64">
        <f>SUM('1. melléklet'!L66+'2. melléklet'!L66)</f>
        <v>0</v>
      </c>
      <c r="M66" s="64">
        <f>SUM('1. melléklet'!M66+'2. melléklet'!M66)</f>
        <v>0</v>
      </c>
      <c r="N66" s="64">
        <f>SUM('1. melléklet'!N66+'2. melléklet'!N66)</f>
        <v>0</v>
      </c>
    </row>
    <row r="67" spans="1:14">
      <c r="A67" s="11" t="s">
        <v>340</v>
      </c>
      <c r="B67" s="25" t="s">
        <v>110</v>
      </c>
      <c r="C67" s="69">
        <f>'[1]1. melléklet'!C67+'[1]2. melléklet'!C67</f>
        <v>1888000</v>
      </c>
      <c r="D67" s="69">
        <f>'[1]1. melléklet'!D67+'[1]2. melléklet'!D67</f>
        <v>0</v>
      </c>
      <c r="E67" s="69">
        <f>'[1]1. melléklet'!E67+'[1]2. melléklet'!E67</f>
        <v>0</v>
      </c>
      <c r="F67" s="70">
        <f t="shared" si="0"/>
        <v>1888000</v>
      </c>
      <c r="G67" s="64">
        <f>SUM('1. melléklet'!G67+'2. melléklet'!G67)</f>
        <v>1888000</v>
      </c>
      <c r="H67" s="64">
        <f>SUM('1. melléklet'!H67+'2. melléklet'!H67)</f>
        <v>0</v>
      </c>
      <c r="I67" s="64">
        <f>SUM('1. melléklet'!I67+'2. melléklet'!I67)</f>
        <v>0</v>
      </c>
      <c r="J67" s="64">
        <f>SUM('1. melléklet'!J67+'2. melléklet'!J67)</f>
        <v>1888000</v>
      </c>
      <c r="K67" s="64">
        <f>SUM('1. melléklet'!K67+'2. melléklet'!K67)</f>
        <v>1888000</v>
      </c>
      <c r="L67" s="64">
        <f>SUM('1. melléklet'!L67+'2. melléklet'!L67)</f>
        <v>0</v>
      </c>
      <c r="M67" s="64">
        <f>SUM('1. melléklet'!M67+'2. melléklet'!M67)</f>
        <v>0</v>
      </c>
      <c r="N67" s="64">
        <f>SUM('1. melléklet'!N67+'2. melléklet'!N67)</f>
        <v>1888000</v>
      </c>
    </row>
    <row r="68" spans="1:14">
      <c r="A68" s="11" t="s">
        <v>373</v>
      </c>
      <c r="B68" s="25" t="s">
        <v>111</v>
      </c>
      <c r="C68" s="69">
        <f>'[1]1. melléklet'!C68+'[1]2. melléklet'!C68</f>
        <v>0</v>
      </c>
      <c r="D68" s="69">
        <f>'[1]1. melléklet'!D68+'[1]2. melléklet'!D68</f>
        <v>0</v>
      </c>
      <c r="E68" s="69">
        <f>'[1]1. melléklet'!E68+'[1]2. melléklet'!E68</f>
        <v>0</v>
      </c>
      <c r="F68" s="70">
        <f t="shared" si="0"/>
        <v>0</v>
      </c>
      <c r="G68" s="64">
        <f>SUM('1. melléklet'!G68+'2. melléklet'!G68)</f>
        <v>0</v>
      </c>
      <c r="H68" s="64">
        <f>SUM('1. melléklet'!H68+'2. melléklet'!H68)</f>
        <v>0</v>
      </c>
      <c r="I68" s="64">
        <f>SUM('1. melléklet'!I68+'2. melléklet'!I68)</f>
        <v>0</v>
      </c>
      <c r="J68" s="64">
        <f>SUM('1. melléklet'!J68+'2. melléklet'!J68)</f>
        <v>0</v>
      </c>
      <c r="K68" s="64">
        <f>SUM('1. melléklet'!K68+'2. melléklet'!K68)</f>
        <v>0</v>
      </c>
      <c r="L68" s="64">
        <f>SUM('1. melléklet'!L68+'2. melléklet'!L68)</f>
        <v>0</v>
      </c>
      <c r="M68" s="64">
        <f>SUM('1. melléklet'!M68+'2. melléklet'!M68)</f>
        <v>0</v>
      </c>
      <c r="N68" s="64">
        <f>SUM('1. melléklet'!N68+'2. melléklet'!N68)</f>
        <v>0</v>
      </c>
    </row>
    <row r="69" spans="1:14">
      <c r="A69" s="11" t="s">
        <v>374</v>
      </c>
      <c r="B69" s="25" t="s">
        <v>112</v>
      </c>
      <c r="C69" s="69">
        <f>'[1]1. melléklet'!C69+'[1]2. melléklet'!C69</f>
        <v>0</v>
      </c>
      <c r="D69" s="69">
        <f>'[1]1. melléklet'!D69+'[1]2. melléklet'!D69</f>
        <v>0</v>
      </c>
      <c r="E69" s="69">
        <f>'[1]1. melléklet'!E69+'[1]2. melléklet'!E69</f>
        <v>0</v>
      </c>
      <c r="F69" s="70">
        <f t="shared" si="0"/>
        <v>0</v>
      </c>
      <c r="G69" s="64">
        <f>SUM('1. melléklet'!G69+'2. melléklet'!G69)</f>
        <v>0</v>
      </c>
      <c r="H69" s="64">
        <f>SUM('1. melléklet'!H69+'2. melléklet'!H69)</f>
        <v>0</v>
      </c>
      <c r="I69" s="64">
        <f>SUM('1. melléklet'!I69+'2. melléklet'!I69)</f>
        <v>0</v>
      </c>
      <c r="J69" s="64">
        <f>SUM('1. melléklet'!J69+'2. melléklet'!J69)</f>
        <v>0</v>
      </c>
      <c r="K69" s="64">
        <f>SUM('1. melléklet'!K69+'2. melléklet'!K69)</f>
        <v>0</v>
      </c>
      <c r="L69" s="64">
        <f>SUM('1. melléklet'!L69+'2. melléklet'!L69)</f>
        <v>0</v>
      </c>
      <c r="M69" s="64">
        <f>SUM('1. melléklet'!M69+'2. melléklet'!M69)</f>
        <v>0</v>
      </c>
      <c r="N69" s="64">
        <f>SUM('1. melléklet'!N69+'2. melléklet'!N69)</f>
        <v>0</v>
      </c>
    </row>
    <row r="70" spans="1:14">
      <c r="A70" s="11" t="s">
        <v>113</v>
      </c>
      <c r="B70" s="25" t="s">
        <v>114</v>
      </c>
      <c r="C70" s="69">
        <f>'[1]1. melléklet'!C70+'[1]2. melléklet'!C70</f>
        <v>0</v>
      </c>
      <c r="D70" s="69">
        <f>'[1]1. melléklet'!D70+'[1]2. melléklet'!D70</f>
        <v>0</v>
      </c>
      <c r="E70" s="69">
        <f>'[1]1. melléklet'!E70+'[1]2. melléklet'!E70</f>
        <v>0</v>
      </c>
      <c r="F70" s="70">
        <f t="shared" si="0"/>
        <v>0</v>
      </c>
      <c r="G70" s="64">
        <f>SUM('1. melléklet'!G70+'2. melléklet'!G70)</f>
        <v>0</v>
      </c>
      <c r="H70" s="64">
        <f>SUM('1. melléklet'!H70+'2. melléklet'!H70)</f>
        <v>0</v>
      </c>
      <c r="I70" s="64">
        <f>SUM('1. melléklet'!I70+'2. melléklet'!I70)</f>
        <v>0</v>
      </c>
      <c r="J70" s="64">
        <f>SUM('1. melléklet'!J70+'2. melléklet'!J70)</f>
        <v>0</v>
      </c>
      <c r="K70" s="64">
        <f>SUM('1. melléklet'!K70+'2. melléklet'!K70)</f>
        <v>0</v>
      </c>
      <c r="L70" s="64">
        <f>SUM('1. melléklet'!L70+'2. melléklet'!L70)</f>
        <v>0</v>
      </c>
      <c r="M70" s="64">
        <f>SUM('1. melléklet'!M70+'2. melléklet'!M70)</f>
        <v>0</v>
      </c>
      <c r="N70" s="64">
        <f>SUM('1. melléklet'!N70+'2. melléklet'!N70)</f>
        <v>0</v>
      </c>
    </row>
    <row r="71" spans="1:14">
      <c r="A71" s="19" t="s">
        <v>115</v>
      </c>
      <c r="B71" s="25" t="s">
        <v>116</v>
      </c>
      <c r="C71" s="69">
        <f>'[1]1. melléklet'!C71+'[1]2. melléklet'!C71</f>
        <v>0</v>
      </c>
      <c r="D71" s="69">
        <f>'[1]1. melléklet'!D71+'[1]2. melléklet'!D71</f>
        <v>0</v>
      </c>
      <c r="E71" s="69">
        <f>'[1]1. melléklet'!E71+'[1]2. melléklet'!E71</f>
        <v>0</v>
      </c>
      <c r="F71" s="70">
        <f t="shared" si="0"/>
        <v>0</v>
      </c>
      <c r="G71" s="64">
        <f>SUM('1. melléklet'!G71+'2. melléklet'!G71)</f>
        <v>0</v>
      </c>
      <c r="H71" s="64">
        <f>SUM('1. melléklet'!H71+'2. melléklet'!H71)</f>
        <v>0</v>
      </c>
      <c r="I71" s="64">
        <f>SUM('1. melléklet'!I71+'2. melléklet'!I71)</f>
        <v>0</v>
      </c>
      <c r="J71" s="64">
        <f>SUM('1. melléklet'!J71+'2. melléklet'!J71)</f>
        <v>0</v>
      </c>
      <c r="K71" s="64">
        <f>SUM('1. melléklet'!K71+'2. melléklet'!K71)</f>
        <v>0</v>
      </c>
      <c r="L71" s="64">
        <f>SUM('1. melléklet'!L71+'2. melléklet'!L71)</f>
        <v>0</v>
      </c>
      <c r="M71" s="64">
        <f>SUM('1. melléklet'!M71+'2. melléklet'!M71)</f>
        <v>0</v>
      </c>
      <c r="N71" s="64">
        <f>SUM('1. melléklet'!N71+'2. melléklet'!N71)</f>
        <v>0</v>
      </c>
    </row>
    <row r="72" spans="1:14">
      <c r="A72" s="11" t="s">
        <v>513</v>
      </c>
      <c r="B72" s="25" t="s">
        <v>117</v>
      </c>
      <c r="C72" s="69">
        <f>'[1]1. melléklet'!C72+'[1]2. melléklet'!C72</f>
        <v>0</v>
      </c>
      <c r="D72" s="69">
        <f>'[1]1. melléklet'!D72+'[1]2. melléklet'!D72</f>
        <v>0</v>
      </c>
      <c r="E72" s="69">
        <f>'[1]1. melléklet'!E72+'[1]2. melléklet'!E72</f>
        <v>0</v>
      </c>
      <c r="F72" s="70">
        <f t="shared" si="0"/>
        <v>0</v>
      </c>
      <c r="G72" s="64">
        <f>SUM('1. melléklet'!G72+'2. melléklet'!G72)</f>
        <v>0</v>
      </c>
      <c r="H72" s="64">
        <f>SUM('1. melléklet'!H72+'2. melléklet'!H72)</f>
        <v>0</v>
      </c>
      <c r="I72" s="64">
        <f>SUM('1. melléklet'!I72+'2. melléklet'!I72)</f>
        <v>0</v>
      </c>
      <c r="J72" s="64">
        <f>SUM('1. melléklet'!J72+'2. melléklet'!J72)</f>
        <v>0</v>
      </c>
      <c r="K72" s="64">
        <f>SUM('1. melléklet'!K72+'2. melléklet'!K72)</f>
        <v>0</v>
      </c>
      <c r="L72" s="64">
        <f>SUM('1. melléklet'!L72+'2. melléklet'!L72)</f>
        <v>0</v>
      </c>
      <c r="M72" s="64">
        <f>SUM('1. melléklet'!M72+'2. melléklet'!M72)</f>
        <v>0</v>
      </c>
      <c r="N72" s="64">
        <f>SUM('1. melléklet'!N72+'2. melléklet'!N72)</f>
        <v>0</v>
      </c>
    </row>
    <row r="73" spans="1:14">
      <c r="A73" s="19" t="s">
        <v>375</v>
      </c>
      <c r="B73" s="25" t="s">
        <v>118</v>
      </c>
      <c r="C73" s="64">
        <f>'[1]1. melléklet'!C73+'[1]2. melléklet'!C73</f>
        <v>0</v>
      </c>
      <c r="D73" s="64">
        <f>'[1]1. melléklet'!D73+'[1]2. melléklet'!D73</f>
        <v>0</v>
      </c>
      <c r="E73" s="69">
        <f>'[1]1. melléklet'!E73+'[1]2. melléklet'!E73</f>
        <v>0</v>
      </c>
      <c r="F73" s="70">
        <f t="shared" ref="F73:F124" si="1">SUM(C73:E73)</f>
        <v>0</v>
      </c>
      <c r="G73" s="64">
        <f>SUM('1. melléklet'!G73+'2. melléklet'!G73)</f>
        <v>0</v>
      </c>
      <c r="H73" s="64">
        <f>SUM('1. melléklet'!H73+'2. melléklet'!H73)</f>
        <v>0</v>
      </c>
      <c r="I73" s="64">
        <f>SUM('1. melléklet'!I73+'2. melléklet'!I73)</f>
        <v>0</v>
      </c>
      <c r="J73" s="64">
        <f>SUM('1. melléklet'!J73+'2. melléklet'!J73)</f>
        <v>0</v>
      </c>
      <c r="K73" s="64">
        <f>SUM('1. melléklet'!K73+'2. melléklet'!K73)</f>
        <v>640000</v>
      </c>
      <c r="L73" s="64">
        <f>SUM('1. melléklet'!L73+'2. melléklet'!L73)</f>
        <v>0</v>
      </c>
      <c r="M73" s="64">
        <f>SUM('1. melléklet'!M73+'2. melléklet'!M73)</f>
        <v>0</v>
      </c>
      <c r="N73" s="64">
        <f>SUM('1. melléklet'!N73+'2. melléklet'!N73)</f>
        <v>640000</v>
      </c>
    </row>
    <row r="74" spans="1:14">
      <c r="A74" s="19" t="s">
        <v>515</v>
      </c>
      <c r="B74" s="25" t="s">
        <v>514</v>
      </c>
      <c r="C74" s="69">
        <f>'[1]1. melléklet'!C74+'[1]2. melléklet'!C74</f>
        <v>5552877</v>
      </c>
      <c r="D74" s="69">
        <f>'[1]1. melléklet'!D74+'[1]2. melléklet'!D74</f>
        <v>0</v>
      </c>
      <c r="E74" s="69">
        <f>'[1]1. melléklet'!E74+'[1]2. melléklet'!E74</f>
        <v>0</v>
      </c>
      <c r="F74" s="70">
        <f t="shared" si="1"/>
        <v>5552877</v>
      </c>
      <c r="G74" s="64">
        <f>SUM('1. melléklet'!G74+'2. melléklet'!G74)</f>
        <v>5549877</v>
      </c>
      <c r="H74" s="64">
        <f>SUM('1. melléklet'!H74+'2. melléklet'!H74)</f>
        <v>0</v>
      </c>
      <c r="I74" s="64">
        <f>SUM('1. melléklet'!I74+'2. melléklet'!I74)</f>
        <v>0</v>
      </c>
      <c r="J74" s="64">
        <f>SUM('1. melléklet'!J74+'2. melléklet'!J74)</f>
        <v>5549877</v>
      </c>
      <c r="K74" s="64">
        <f>SUM('1. melléklet'!K74+'2. melléklet'!K74)</f>
        <v>6437818</v>
      </c>
      <c r="L74" s="64">
        <f>SUM('1. melléklet'!L74+'2. melléklet'!L74)</f>
        <v>0</v>
      </c>
      <c r="M74" s="64">
        <f>SUM('1. melléklet'!M74+'2. melléklet'!M74)</f>
        <v>0</v>
      </c>
      <c r="N74" s="64">
        <f>SUM('1. melléklet'!N74+'2. melléklet'!N74)</f>
        <v>6437818</v>
      </c>
    </row>
    <row r="75" spans="1:14" s="52" customFormat="1" ht="15.75">
      <c r="A75" s="37" t="s">
        <v>343</v>
      </c>
      <c r="B75" s="40" t="s">
        <v>119</v>
      </c>
      <c r="C75" s="72">
        <f>'[1]1. melléklet'!C75+'[1]2. melléklet'!C75</f>
        <v>7440877</v>
      </c>
      <c r="D75" s="72">
        <f>'[1]1. melléklet'!D75+'[1]2. melléklet'!D75</f>
        <v>0</v>
      </c>
      <c r="E75" s="69">
        <f>'[1]1. melléklet'!E75+'[1]2. melléklet'!E75</f>
        <v>0</v>
      </c>
      <c r="F75" s="72">
        <f t="shared" si="1"/>
        <v>7440877</v>
      </c>
      <c r="G75" s="84">
        <f>SUM('1. melléklet'!G75+'2. melléklet'!G75)</f>
        <v>7437877</v>
      </c>
      <c r="H75" s="84">
        <f>SUM('1. melléklet'!H75+'2. melléklet'!H75)</f>
        <v>0</v>
      </c>
      <c r="I75" s="84">
        <f>SUM('1. melléklet'!I75+'2. melléklet'!I75)</f>
        <v>0</v>
      </c>
      <c r="J75" s="84">
        <f>SUM('1. melléklet'!J75+'2. melléklet'!J75)</f>
        <v>7437877</v>
      </c>
      <c r="K75" s="84">
        <f>SUM('1. melléklet'!K75+'2. melléklet'!K75)</f>
        <v>8965818</v>
      </c>
      <c r="L75" s="84">
        <f>SUM('1. melléklet'!L75+'2. melléklet'!L75)</f>
        <v>0</v>
      </c>
      <c r="M75" s="84">
        <f>SUM('1. melléklet'!M75+'2. melléklet'!M75)</f>
        <v>0</v>
      </c>
      <c r="N75" s="84">
        <f>SUM('1. melléklet'!N75+'2. melléklet'!N75)</f>
        <v>8965818</v>
      </c>
    </row>
    <row r="76" spans="1:14" s="52" customFormat="1" ht="15.75">
      <c r="A76" s="100" t="s">
        <v>10</v>
      </c>
      <c r="B76" s="101"/>
      <c r="C76" s="102">
        <f>'[1]1. melléklet'!C76+'[1]2. melléklet'!C76</f>
        <v>0</v>
      </c>
      <c r="D76" s="102">
        <f>'[1]1. melléklet'!D76+'[1]2. melléklet'!D76</f>
        <v>0</v>
      </c>
      <c r="E76" s="102">
        <f>'[1]1. melléklet'!E76+'[1]2. melléklet'!E76</f>
        <v>0</v>
      </c>
      <c r="F76" s="103">
        <f t="shared" si="1"/>
        <v>0</v>
      </c>
      <c r="G76" s="117">
        <f>SUM('1. melléklet'!G76+'2. melléklet'!G76)</f>
        <v>64167522</v>
      </c>
      <c r="H76" s="117">
        <f>SUM('1. melléklet'!H76+'2. melléklet'!H76)</f>
        <v>0</v>
      </c>
      <c r="I76" s="117">
        <f>SUM('1. melléklet'!I76+'2. melléklet'!I76)</f>
        <v>13000</v>
      </c>
      <c r="J76" s="117">
        <f>SUM('1. melléklet'!J76+'2. melléklet'!J76)</f>
        <v>64180522</v>
      </c>
      <c r="K76" s="117">
        <f>SUM('1. melléklet'!K76+'2. melléklet'!K76)</f>
        <v>67773899</v>
      </c>
      <c r="L76" s="117">
        <f>SUM('1. melléklet'!L76+'2. melléklet'!L76)</f>
        <v>0</v>
      </c>
      <c r="M76" s="117">
        <f>SUM('1. melléklet'!M76+'2. melléklet'!M76)</f>
        <v>13000</v>
      </c>
      <c r="N76" s="117">
        <f>SUM('1. melléklet'!N76+'2. melléklet'!N76)</f>
        <v>67786899</v>
      </c>
    </row>
    <row r="77" spans="1:14">
      <c r="A77" s="29" t="s">
        <v>120</v>
      </c>
      <c r="B77" s="25" t="s">
        <v>121</v>
      </c>
      <c r="C77" s="69">
        <f>'[1]1. melléklet'!C77+'[1]2. melléklet'!C77</f>
        <v>0</v>
      </c>
      <c r="D77" s="69">
        <f>'[1]1. melléklet'!D77+'[1]2. melléklet'!D77</f>
        <v>0</v>
      </c>
      <c r="E77" s="69">
        <f>'[1]1. melléklet'!E77+'[1]2. melléklet'!E77</f>
        <v>0</v>
      </c>
      <c r="F77" s="70">
        <f t="shared" si="1"/>
        <v>0</v>
      </c>
      <c r="G77" s="64">
        <f>SUM('1. melléklet'!G77+'2. melléklet'!G77)</f>
        <v>0</v>
      </c>
      <c r="H77" s="64">
        <f>SUM('1. melléklet'!H77+'2. melléklet'!H77)</f>
        <v>0</v>
      </c>
      <c r="I77" s="64">
        <f>SUM('1. melléklet'!I77+'2. melléklet'!I77)</f>
        <v>0</v>
      </c>
      <c r="J77" s="64">
        <f>SUM('1. melléklet'!J77+'2. melléklet'!J77)</f>
        <v>0</v>
      </c>
      <c r="K77" s="64">
        <f>SUM('1. melléklet'!K77+'2. melléklet'!K77)</f>
        <v>0</v>
      </c>
      <c r="L77" s="64">
        <f>SUM('1. melléklet'!L77+'2. melléklet'!L77)</f>
        <v>0</v>
      </c>
      <c r="M77" s="64">
        <f>SUM('1. melléklet'!M77+'2. melléklet'!M77)</f>
        <v>0</v>
      </c>
      <c r="N77" s="64">
        <f>SUM('1. melléklet'!N77+'2. melléklet'!N77)</f>
        <v>0</v>
      </c>
    </row>
    <row r="78" spans="1:14">
      <c r="A78" s="29" t="s">
        <v>376</v>
      </c>
      <c r="B78" s="25" t="s">
        <v>122</v>
      </c>
      <c r="C78" s="69">
        <f>'[1]1. melléklet'!C78+'[1]2. melléklet'!C78</f>
        <v>3335000</v>
      </c>
      <c r="D78" s="69">
        <f>'[1]1. melléklet'!D78+'[1]2. melléklet'!D78</f>
        <v>0</v>
      </c>
      <c r="E78" s="69">
        <f>'[1]1. melléklet'!E78+'[1]2. melléklet'!E78</f>
        <v>0</v>
      </c>
      <c r="F78" s="70">
        <f t="shared" si="1"/>
        <v>3335000</v>
      </c>
      <c r="G78" s="64">
        <f>SUM('1. melléklet'!G78+'2. melléklet'!G78)</f>
        <v>3335000</v>
      </c>
      <c r="H78" s="64">
        <f>SUM('1. melléklet'!H78+'2. melléklet'!H78)</f>
        <v>0</v>
      </c>
      <c r="I78" s="64">
        <f>SUM('1. melléklet'!I78+'2. melléklet'!I78)</f>
        <v>0</v>
      </c>
      <c r="J78" s="64">
        <f>SUM('1. melléklet'!J78+'2. melléklet'!J78)</f>
        <v>3335000</v>
      </c>
      <c r="K78" s="64">
        <f>SUM('1. melléklet'!K78+'2. melléklet'!K78)</f>
        <v>3335000</v>
      </c>
      <c r="L78" s="64">
        <f>SUM('1. melléklet'!L78+'2. melléklet'!L78)</f>
        <v>0</v>
      </c>
      <c r="M78" s="64">
        <f>SUM('1. melléklet'!M78+'2. melléklet'!M78)</f>
        <v>0</v>
      </c>
      <c r="N78" s="64">
        <f>SUM('1. melléklet'!N78+'2. melléklet'!N78)</f>
        <v>3335000</v>
      </c>
    </row>
    <row r="79" spans="1:14">
      <c r="A79" s="29" t="s">
        <v>123</v>
      </c>
      <c r="B79" s="25" t="s">
        <v>124</v>
      </c>
      <c r="C79" s="69">
        <f>'[1]1. melléklet'!C79+'[1]2. melléklet'!C79</f>
        <v>0</v>
      </c>
      <c r="D79" s="69">
        <f>'[1]1. melléklet'!D79+'[1]2. melléklet'!D79</f>
        <v>0</v>
      </c>
      <c r="E79" s="69">
        <f>'[1]1. melléklet'!E79+'[1]2. melléklet'!E79</f>
        <v>0</v>
      </c>
      <c r="F79" s="70">
        <f t="shared" si="1"/>
        <v>0</v>
      </c>
      <c r="G79" s="64">
        <f>SUM('1. melléklet'!G79+'2. melléklet'!G79)</f>
        <v>0</v>
      </c>
      <c r="H79" s="64">
        <f>SUM('1. melléklet'!H79+'2. melléklet'!H79)</f>
        <v>0</v>
      </c>
      <c r="I79" s="64">
        <f>SUM('1. melléklet'!I79+'2. melléklet'!I79)</f>
        <v>0</v>
      </c>
      <c r="J79" s="64">
        <f>SUM('1. melléklet'!J79+'2. melléklet'!J79)</f>
        <v>0</v>
      </c>
      <c r="K79" s="64">
        <f>SUM('1. melléklet'!K79+'2. melléklet'!K79)</f>
        <v>0</v>
      </c>
      <c r="L79" s="64">
        <f>SUM('1. melléklet'!L79+'2. melléklet'!L79)</f>
        <v>0</v>
      </c>
      <c r="M79" s="64">
        <f>SUM('1. melléklet'!M79+'2. melléklet'!M79)</f>
        <v>0</v>
      </c>
      <c r="N79" s="64">
        <f>SUM('1. melléklet'!N79+'2. melléklet'!N79)</f>
        <v>0</v>
      </c>
    </row>
    <row r="80" spans="1:14">
      <c r="A80" s="29" t="s">
        <v>125</v>
      </c>
      <c r="B80" s="25" t="s">
        <v>126</v>
      </c>
      <c r="C80" s="69">
        <f>'[1]1. melléklet'!C80+'[1]2. melléklet'!C80</f>
        <v>1669000</v>
      </c>
      <c r="D80" s="69">
        <f>'[1]1. melléklet'!D80+'[1]2. melléklet'!D80</f>
        <v>0</v>
      </c>
      <c r="E80" s="69">
        <f>'[1]1. melléklet'!E80+'[1]2. melléklet'!E80</f>
        <v>0</v>
      </c>
      <c r="F80" s="70">
        <f t="shared" si="1"/>
        <v>1669000</v>
      </c>
      <c r="G80" s="64">
        <f>SUM('1. melléklet'!G80+'2. melléklet'!G80)</f>
        <v>1669000</v>
      </c>
      <c r="H80" s="64">
        <f>SUM('1. melléklet'!H80+'2. melléklet'!H80)</f>
        <v>0</v>
      </c>
      <c r="I80" s="64">
        <f>SUM('1. melléklet'!I80+'2. melléklet'!I80)</f>
        <v>0</v>
      </c>
      <c r="J80" s="64">
        <f>SUM('1. melléklet'!J80+'2. melléklet'!J80)</f>
        <v>1669000</v>
      </c>
      <c r="K80" s="64">
        <f>SUM('1. melléklet'!K80+'2. melléklet'!K80)</f>
        <v>1719000</v>
      </c>
      <c r="L80" s="64">
        <f>SUM('1. melléklet'!L80+'2. melléklet'!L80)</f>
        <v>0</v>
      </c>
      <c r="M80" s="64">
        <f>SUM('1. melléklet'!M80+'2. melléklet'!M80)</f>
        <v>0</v>
      </c>
      <c r="N80" s="64">
        <f>SUM('1. melléklet'!N80+'2. melléklet'!N80)</f>
        <v>1719000</v>
      </c>
    </row>
    <row r="81" spans="1:14">
      <c r="A81" s="5" t="s">
        <v>127</v>
      </c>
      <c r="B81" s="25" t="s">
        <v>128</v>
      </c>
      <c r="C81" s="69">
        <f>'[1]1. melléklet'!C81+'[1]2. melléklet'!C81</f>
        <v>0</v>
      </c>
      <c r="D81" s="69">
        <f>'[1]1. melléklet'!D81+'[1]2. melléklet'!D81</f>
        <v>0</v>
      </c>
      <c r="E81" s="69">
        <f>'[1]1. melléklet'!E81+'[1]2. melléklet'!E81</f>
        <v>0</v>
      </c>
      <c r="F81" s="70">
        <f t="shared" si="1"/>
        <v>0</v>
      </c>
      <c r="G81" s="64">
        <f>SUM('1. melléklet'!G81+'2. melléklet'!G81)</f>
        <v>0</v>
      </c>
      <c r="H81" s="64">
        <f>SUM('1. melléklet'!H81+'2. melléklet'!H81)</f>
        <v>0</v>
      </c>
      <c r="I81" s="64">
        <f>SUM('1. melléklet'!I81+'2. melléklet'!I81)</f>
        <v>0</v>
      </c>
      <c r="J81" s="64">
        <f>SUM('1. melléklet'!J81+'2. melléklet'!J81)</f>
        <v>0</v>
      </c>
      <c r="K81" s="64">
        <f>SUM('1. melléklet'!K81+'2. melléklet'!K81)</f>
        <v>0</v>
      </c>
      <c r="L81" s="64">
        <f>SUM('1. melléklet'!L81+'2. melléklet'!L81)</f>
        <v>0</v>
      </c>
      <c r="M81" s="64">
        <f>SUM('1. melléklet'!M81+'2. melléklet'!M81)</f>
        <v>0</v>
      </c>
      <c r="N81" s="64">
        <f>SUM('1. melléklet'!N81+'2. melléklet'!N81)</f>
        <v>0</v>
      </c>
    </row>
    <row r="82" spans="1:14">
      <c r="A82" s="5" t="s">
        <v>129</v>
      </c>
      <c r="B82" s="25" t="s">
        <v>130</v>
      </c>
      <c r="C82" s="69">
        <f>'[1]1. melléklet'!C82+'[1]2. melléklet'!C82</f>
        <v>0</v>
      </c>
      <c r="D82" s="69">
        <f>'[1]1. melléklet'!D82+'[1]2. melléklet'!D82</f>
        <v>0</v>
      </c>
      <c r="E82" s="69">
        <f>'[1]1. melléklet'!E82+'[1]2. melléklet'!E82</f>
        <v>0</v>
      </c>
      <c r="F82" s="70">
        <f t="shared" si="1"/>
        <v>0</v>
      </c>
      <c r="G82" s="64">
        <f>SUM('1. melléklet'!G82+'2. melléklet'!G82)</f>
        <v>0</v>
      </c>
      <c r="H82" s="64">
        <f>SUM('1. melléklet'!H82+'2. melléklet'!H82)</f>
        <v>0</v>
      </c>
      <c r="I82" s="64">
        <f>SUM('1. melléklet'!I82+'2. melléklet'!I82)</f>
        <v>0</v>
      </c>
      <c r="J82" s="64">
        <f>SUM('1. melléklet'!J82+'2. melléklet'!J82)</f>
        <v>0</v>
      </c>
      <c r="K82" s="64">
        <f>SUM('1. melléklet'!K82+'2. melléklet'!K82)</f>
        <v>0</v>
      </c>
      <c r="L82" s="64">
        <f>SUM('1. melléklet'!L82+'2. melléklet'!L82)</f>
        <v>0</v>
      </c>
      <c r="M82" s="64">
        <f>SUM('1. melléklet'!M82+'2. melléklet'!M82)</f>
        <v>0</v>
      </c>
      <c r="N82" s="64">
        <f>SUM('1. melléklet'!N82+'2. melléklet'!N82)</f>
        <v>0</v>
      </c>
    </row>
    <row r="83" spans="1:14">
      <c r="A83" s="5" t="s">
        <v>131</v>
      </c>
      <c r="B83" s="25" t="s">
        <v>132</v>
      </c>
      <c r="C83" s="69">
        <f>'[1]1. melléklet'!C83+'[1]2. melléklet'!C83</f>
        <v>1349800</v>
      </c>
      <c r="D83" s="69">
        <f>'[1]1. melléklet'!D83+'[1]2. melléklet'!D83</f>
        <v>0</v>
      </c>
      <c r="E83" s="69">
        <f>'[1]1. melléklet'!E83+'[1]2. melléklet'!E83</f>
        <v>0</v>
      </c>
      <c r="F83" s="70">
        <f t="shared" si="1"/>
        <v>1349800</v>
      </c>
      <c r="G83" s="64">
        <f>SUM('1. melléklet'!G83+'2. melléklet'!G83)</f>
        <v>1349800</v>
      </c>
      <c r="H83" s="64">
        <f>SUM('1. melléklet'!H83+'2. melléklet'!H83)</f>
        <v>0</v>
      </c>
      <c r="I83" s="64">
        <f>SUM('1. melléklet'!I83+'2. melléklet'!I83)</f>
        <v>0</v>
      </c>
      <c r="J83" s="64">
        <f>SUM('1. melléklet'!J83+'2. melléklet'!J83)</f>
        <v>1349800</v>
      </c>
      <c r="K83" s="64">
        <f>SUM('1. melléklet'!K83+'2. melléklet'!K83)</f>
        <v>1364800</v>
      </c>
      <c r="L83" s="64">
        <f>SUM('1. melléklet'!L83+'2. melléklet'!L83)</f>
        <v>0</v>
      </c>
      <c r="M83" s="64">
        <f>SUM('1. melléklet'!M83+'2. melléklet'!M83)</f>
        <v>0</v>
      </c>
      <c r="N83" s="64">
        <f>SUM('1. melléklet'!N83+'2. melléklet'!N83)</f>
        <v>1364800</v>
      </c>
    </row>
    <row r="84" spans="1:14" s="52" customFormat="1" ht="15.75">
      <c r="A84" s="38" t="s">
        <v>345</v>
      </c>
      <c r="B84" s="40" t="s">
        <v>133</v>
      </c>
      <c r="C84" s="72">
        <f>'[1]1. melléklet'!C84+'[1]2. melléklet'!C84</f>
        <v>6353800</v>
      </c>
      <c r="D84" s="72">
        <f>'[1]1. melléklet'!D84+'[1]2. melléklet'!D84</f>
        <v>0</v>
      </c>
      <c r="E84" s="72">
        <f>'[1]1. melléklet'!E84+'[1]2. melléklet'!E84</f>
        <v>0</v>
      </c>
      <c r="F84" s="72">
        <f t="shared" si="1"/>
        <v>6353800</v>
      </c>
      <c r="G84" s="84">
        <f>SUM('1. melléklet'!G84+'2. melléklet'!G84)</f>
        <v>6353800</v>
      </c>
      <c r="H84" s="84">
        <f>SUM('1. melléklet'!H84+'2. melléklet'!H84)</f>
        <v>0</v>
      </c>
      <c r="I84" s="84">
        <f>SUM('1. melléklet'!I84+'2. melléklet'!I84)</f>
        <v>0</v>
      </c>
      <c r="J84" s="84">
        <f>SUM('1. melléklet'!J84+'2. melléklet'!J84)</f>
        <v>6353800</v>
      </c>
      <c r="K84" s="84">
        <f>SUM('1. melléklet'!K84+'2. melléklet'!K84)</f>
        <v>6418800</v>
      </c>
      <c r="L84" s="84">
        <f>SUM('1. melléklet'!L84+'2. melléklet'!L84)</f>
        <v>0</v>
      </c>
      <c r="M84" s="84">
        <f>SUM('1. melléklet'!M84+'2. melléklet'!M84)</f>
        <v>0</v>
      </c>
      <c r="N84" s="84">
        <f>SUM('1. melléklet'!N84+'2. melléklet'!N84)</f>
        <v>6418800</v>
      </c>
    </row>
    <row r="85" spans="1:14">
      <c r="A85" s="12" t="s">
        <v>134</v>
      </c>
      <c r="B85" s="25" t="s">
        <v>135</v>
      </c>
      <c r="C85" s="69">
        <f>'[1]1. melléklet'!C85+'[1]2. melléklet'!C85</f>
        <v>20219000</v>
      </c>
      <c r="D85" s="69">
        <f>'[1]1. melléklet'!D85+'[1]2. melléklet'!D85</f>
        <v>0</v>
      </c>
      <c r="E85" s="69">
        <f>'[1]1. melléklet'!E85+'[1]2. melléklet'!E85</f>
        <v>0</v>
      </c>
      <c r="F85" s="70">
        <f t="shared" si="1"/>
        <v>20219000</v>
      </c>
      <c r="G85" s="64">
        <f>SUM('1. melléklet'!G85+'2. melléklet'!G85)</f>
        <v>20219000</v>
      </c>
      <c r="H85" s="64">
        <f>SUM('1. melléklet'!H85+'2. melléklet'!H85)</f>
        <v>0</v>
      </c>
      <c r="I85" s="64">
        <f>SUM('1. melléklet'!I85+'2. melléklet'!I85)</f>
        <v>0</v>
      </c>
      <c r="J85" s="64">
        <f>SUM('1. melléklet'!J85+'2. melléklet'!J85)</f>
        <v>20219000</v>
      </c>
      <c r="K85" s="64">
        <f>SUM('1. melléklet'!K85+'2. melléklet'!K85)</f>
        <v>18102600</v>
      </c>
      <c r="L85" s="64">
        <f>SUM('1. melléklet'!L85+'2. melléklet'!L85)</f>
        <v>0</v>
      </c>
      <c r="M85" s="64">
        <f>SUM('1. melléklet'!M85+'2. melléklet'!M85)</f>
        <v>0</v>
      </c>
      <c r="N85" s="64">
        <f>SUM('1. melléklet'!N85+'2. melléklet'!N85)</f>
        <v>18102600</v>
      </c>
    </row>
    <row r="86" spans="1:14">
      <c r="A86" s="12" t="s">
        <v>136</v>
      </c>
      <c r="B86" s="25" t="s">
        <v>137</v>
      </c>
      <c r="C86" s="69">
        <f>'[1]1. melléklet'!C86+'[1]2. melléklet'!C86</f>
        <v>0</v>
      </c>
      <c r="D86" s="69">
        <f>'[1]1. melléklet'!D86+'[1]2. melléklet'!D86</f>
        <v>0</v>
      </c>
      <c r="E86" s="69">
        <f>'[1]1. melléklet'!E86+'[1]2. melléklet'!E86</f>
        <v>0</v>
      </c>
      <c r="F86" s="70">
        <f t="shared" si="1"/>
        <v>0</v>
      </c>
      <c r="G86" s="64">
        <f>SUM('1. melléklet'!G86+'2. melléklet'!G86)</f>
        <v>0</v>
      </c>
      <c r="H86" s="64">
        <f>SUM('1. melléklet'!H86+'2. melléklet'!H86)</f>
        <v>0</v>
      </c>
      <c r="I86" s="64">
        <f>SUM('1. melléklet'!I86+'2. melléklet'!I86)</f>
        <v>0</v>
      </c>
      <c r="J86" s="64">
        <f>SUM('1. melléklet'!J86+'2. melléklet'!J86)</f>
        <v>0</v>
      </c>
      <c r="K86" s="64">
        <f>SUM('1. melléklet'!K86+'2. melléklet'!K86)</f>
        <v>0</v>
      </c>
      <c r="L86" s="64">
        <f>SUM('1. melléklet'!L86+'2. melléklet'!L86)</f>
        <v>0</v>
      </c>
      <c r="M86" s="64">
        <f>SUM('1. melléklet'!M86+'2. melléklet'!M86)</f>
        <v>0</v>
      </c>
      <c r="N86" s="64">
        <f>SUM('1. melléklet'!N86+'2. melléklet'!N86)</f>
        <v>0</v>
      </c>
    </row>
    <row r="87" spans="1:14">
      <c r="A87" s="12" t="s">
        <v>138</v>
      </c>
      <c r="B87" s="25" t="s">
        <v>139</v>
      </c>
      <c r="C87" s="69">
        <f>'[1]1. melléklet'!C87+'[1]2. melléklet'!C87</f>
        <v>1500000</v>
      </c>
      <c r="D87" s="69">
        <f>'[1]1. melléklet'!D87+'[1]2. melléklet'!D87</f>
        <v>0</v>
      </c>
      <c r="E87" s="69">
        <f>'[1]1. melléklet'!E87+'[1]2. melléklet'!E87</f>
        <v>0</v>
      </c>
      <c r="F87" s="70">
        <f t="shared" si="1"/>
        <v>1500000</v>
      </c>
      <c r="G87" s="64">
        <f>SUM('1. melléklet'!G87+'2. melléklet'!G87)</f>
        <v>1500000</v>
      </c>
      <c r="H87" s="64">
        <f>SUM('1. melléklet'!H87+'2. melléklet'!H87)</f>
        <v>0</v>
      </c>
      <c r="I87" s="64">
        <f>SUM('1. melléklet'!I87+'2. melléklet'!I87)</f>
        <v>0</v>
      </c>
      <c r="J87" s="64">
        <f>SUM('1. melléklet'!J87+'2. melléklet'!J87)</f>
        <v>1500000</v>
      </c>
      <c r="K87" s="64">
        <f>SUM('1. melléklet'!K87+'2. melléklet'!K87)</f>
        <v>1500000</v>
      </c>
      <c r="L87" s="64">
        <f>SUM('1. melléklet'!L87+'2. melléklet'!L87)</f>
        <v>0</v>
      </c>
      <c r="M87" s="64">
        <f>SUM('1. melléklet'!M87+'2. melléklet'!M87)</f>
        <v>0</v>
      </c>
      <c r="N87" s="64">
        <f>SUM('1. melléklet'!N87+'2. melléklet'!N87)</f>
        <v>1500000</v>
      </c>
    </row>
    <row r="88" spans="1:14">
      <c r="A88" s="12" t="s">
        <v>140</v>
      </c>
      <c r="B88" s="25" t="s">
        <v>141</v>
      </c>
      <c r="C88" s="69">
        <f>'[1]1. melléklet'!C88+'[1]2. melléklet'!C88</f>
        <v>8199554</v>
      </c>
      <c r="D88" s="69">
        <f>'[1]1. melléklet'!D88+'[1]2. melléklet'!D88</f>
        <v>0</v>
      </c>
      <c r="E88" s="69">
        <f>'[1]1. melléklet'!E88+'[1]2. melléklet'!E88</f>
        <v>0</v>
      </c>
      <c r="F88" s="70">
        <f t="shared" si="1"/>
        <v>8199554</v>
      </c>
      <c r="G88" s="64">
        <f>SUM('1. melléklet'!G88+'2. melléklet'!G88)</f>
        <v>8199554</v>
      </c>
      <c r="H88" s="64">
        <f>SUM('1. melléklet'!H88+'2. melléklet'!H88)</f>
        <v>0</v>
      </c>
      <c r="I88" s="64">
        <f>SUM('1. melléklet'!I88+'2. melléklet'!I88)</f>
        <v>0</v>
      </c>
      <c r="J88" s="64">
        <f>SUM('1. melléklet'!J88+'2. melléklet'!J88)</f>
        <v>8199554</v>
      </c>
      <c r="K88" s="64">
        <f>SUM('1. melléklet'!K88+'2. melléklet'!K88)</f>
        <v>8199554</v>
      </c>
      <c r="L88" s="64">
        <f>SUM('1. melléklet'!L88+'2. melléklet'!L88)</f>
        <v>0</v>
      </c>
      <c r="M88" s="64">
        <f>SUM('1. melléklet'!M88+'2. melléklet'!M88)</f>
        <v>0</v>
      </c>
      <c r="N88" s="64">
        <f>SUM('1. melléklet'!N88+'2. melléklet'!N88)</f>
        <v>8199554</v>
      </c>
    </row>
    <row r="89" spans="1:14" s="52" customFormat="1" ht="15.75">
      <c r="A89" s="37" t="s">
        <v>346</v>
      </c>
      <c r="B89" s="40" t="s">
        <v>142</v>
      </c>
      <c r="C89" s="72">
        <f>'[1]1. melléklet'!C89+'[1]2. melléklet'!C89</f>
        <v>29918554</v>
      </c>
      <c r="D89" s="72">
        <f>'[1]1. melléklet'!D89+'[1]2. melléklet'!D89</f>
        <v>0</v>
      </c>
      <c r="E89" s="72">
        <f>'[1]1. melléklet'!E89+'[1]2. melléklet'!E89</f>
        <v>0</v>
      </c>
      <c r="F89" s="72">
        <f t="shared" si="1"/>
        <v>29918554</v>
      </c>
      <c r="G89" s="84">
        <f>SUM('1. melléklet'!G89+'2. melléklet'!G89)</f>
        <v>29918554</v>
      </c>
      <c r="H89" s="84">
        <f>SUM('1. melléklet'!H89+'2. melléklet'!H89)</f>
        <v>0</v>
      </c>
      <c r="I89" s="84">
        <f>SUM('1. melléklet'!I89+'2. melléklet'!I89)</f>
        <v>0</v>
      </c>
      <c r="J89" s="84">
        <f>SUM('1. melléklet'!J89+'2. melléklet'!J89)</f>
        <v>29918554</v>
      </c>
      <c r="K89" s="84">
        <f>SUM('1. melléklet'!K89+'2. melléklet'!K89)</f>
        <v>27802154</v>
      </c>
      <c r="L89" s="84">
        <f>SUM('1. melléklet'!L89+'2. melléklet'!L89)</f>
        <v>0</v>
      </c>
      <c r="M89" s="84">
        <f>SUM('1. melléklet'!M89+'2. melléklet'!M89)</f>
        <v>0</v>
      </c>
      <c r="N89" s="84">
        <f>SUM('1. melléklet'!N89+'2. melléklet'!N89)</f>
        <v>27802154</v>
      </c>
    </row>
    <row r="90" spans="1:14">
      <c r="A90" s="12" t="s">
        <v>143</v>
      </c>
      <c r="B90" s="25" t="s">
        <v>144</v>
      </c>
      <c r="C90" s="69">
        <f>'[1]1. melléklet'!C90+'[1]2. melléklet'!C90</f>
        <v>0</v>
      </c>
      <c r="D90" s="69">
        <f>'[1]1. melléklet'!D90+'[1]2. melléklet'!D90</f>
        <v>0</v>
      </c>
      <c r="E90" s="69">
        <f>'[1]1. melléklet'!E90+'[1]2. melléklet'!E90</f>
        <v>0</v>
      </c>
      <c r="F90" s="70">
        <f t="shared" si="1"/>
        <v>0</v>
      </c>
      <c r="G90" s="64">
        <f>SUM('1. melléklet'!G90+'2. melléklet'!G90)</f>
        <v>0</v>
      </c>
      <c r="H90" s="64">
        <f>SUM('1. melléklet'!H90+'2. melléklet'!H90)</f>
        <v>0</v>
      </c>
      <c r="I90" s="64">
        <f>SUM('1. melléklet'!I90+'2. melléklet'!I90)</f>
        <v>0</v>
      </c>
      <c r="J90" s="64">
        <f>SUM('1. melléklet'!J90+'2. melléklet'!J90)</f>
        <v>0</v>
      </c>
      <c r="K90" s="64">
        <f>SUM('1. melléklet'!K90+'2. melléklet'!K90)</f>
        <v>0</v>
      </c>
      <c r="L90" s="64">
        <f>SUM('1. melléklet'!L90+'2. melléklet'!L90)</f>
        <v>0</v>
      </c>
      <c r="M90" s="64">
        <f>SUM('1. melléklet'!M90+'2. melléklet'!M90)</f>
        <v>0</v>
      </c>
      <c r="N90" s="64">
        <f>SUM('1. melléklet'!N90+'2. melléklet'!N90)</f>
        <v>0</v>
      </c>
    </row>
    <row r="91" spans="1:14">
      <c r="A91" s="12" t="s">
        <v>377</v>
      </c>
      <c r="B91" s="25" t="s">
        <v>145</v>
      </c>
      <c r="C91" s="69">
        <f>'[1]1. melléklet'!C91+'[1]2. melléklet'!C91</f>
        <v>0</v>
      </c>
      <c r="D91" s="69">
        <f>'[1]1. melléklet'!D91+'[1]2. melléklet'!D91</f>
        <v>0</v>
      </c>
      <c r="E91" s="69">
        <f>'[1]1. melléklet'!E91+'[1]2. melléklet'!E91</f>
        <v>0</v>
      </c>
      <c r="F91" s="70">
        <f t="shared" si="1"/>
        <v>0</v>
      </c>
      <c r="G91" s="64">
        <f>SUM('1. melléklet'!G91+'2. melléklet'!G91)</f>
        <v>0</v>
      </c>
      <c r="H91" s="64">
        <f>SUM('1. melléklet'!H91+'2. melléklet'!H91)</f>
        <v>0</v>
      </c>
      <c r="I91" s="64">
        <f>SUM('1. melléklet'!I91+'2. melléklet'!I91)</f>
        <v>0</v>
      </c>
      <c r="J91" s="64">
        <f>SUM('1. melléklet'!J91+'2. melléklet'!J91)</f>
        <v>0</v>
      </c>
      <c r="K91" s="64">
        <f>SUM('1. melléklet'!K91+'2. melléklet'!K91)</f>
        <v>0</v>
      </c>
      <c r="L91" s="64">
        <f>SUM('1. melléklet'!L91+'2. melléklet'!L91)</f>
        <v>0</v>
      </c>
      <c r="M91" s="64">
        <f>SUM('1. melléklet'!M91+'2. melléklet'!M91)</f>
        <v>0</v>
      </c>
      <c r="N91" s="64">
        <f>SUM('1. melléklet'!N91+'2. melléklet'!N91)</f>
        <v>0</v>
      </c>
    </row>
    <row r="92" spans="1:14">
      <c r="A92" s="12" t="s">
        <v>378</v>
      </c>
      <c r="B92" s="25" t="s">
        <v>146</v>
      </c>
      <c r="C92" s="69">
        <f>'[1]1. melléklet'!C92+'[1]2. melléklet'!C92</f>
        <v>0</v>
      </c>
      <c r="D92" s="69">
        <f>'[1]1. melléklet'!D92+'[1]2. melléklet'!D92</f>
        <v>0</v>
      </c>
      <c r="E92" s="69">
        <f>'[1]1. melléklet'!E92+'[1]2. melléklet'!E92</f>
        <v>0</v>
      </c>
      <c r="F92" s="70">
        <f t="shared" si="1"/>
        <v>0</v>
      </c>
      <c r="G92" s="64">
        <f>SUM('1. melléklet'!G92+'2. melléklet'!G92)</f>
        <v>0</v>
      </c>
      <c r="H92" s="64">
        <f>SUM('1. melléklet'!H92+'2. melléklet'!H92)</f>
        <v>0</v>
      </c>
      <c r="I92" s="64">
        <f>SUM('1. melléklet'!I92+'2. melléklet'!I92)</f>
        <v>0</v>
      </c>
      <c r="J92" s="64">
        <f>SUM('1. melléklet'!J92+'2. melléklet'!J92)</f>
        <v>0</v>
      </c>
      <c r="K92" s="64">
        <f>SUM('1. melléklet'!K92+'2. melléklet'!K92)</f>
        <v>0</v>
      </c>
      <c r="L92" s="64">
        <f>SUM('1. melléklet'!L92+'2. melléklet'!L92)</f>
        <v>0</v>
      </c>
      <c r="M92" s="64">
        <f>SUM('1. melléklet'!M92+'2. melléklet'!M92)</f>
        <v>0</v>
      </c>
      <c r="N92" s="64">
        <f>SUM('1. melléklet'!N92+'2. melléklet'!N92)</f>
        <v>0</v>
      </c>
    </row>
    <row r="93" spans="1:14">
      <c r="A93" s="12" t="s">
        <v>379</v>
      </c>
      <c r="B93" s="25" t="s">
        <v>147</v>
      </c>
      <c r="C93" s="69">
        <f>'[1]1. melléklet'!C93+'[1]2. melléklet'!C93</f>
        <v>0</v>
      </c>
      <c r="D93" s="69">
        <f>'[1]1. melléklet'!D93+'[1]2. melléklet'!D93</f>
        <v>0</v>
      </c>
      <c r="E93" s="69">
        <f>'[1]1. melléklet'!E93+'[1]2. melléklet'!E93</f>
        <v>0</v>
      </c>
      <c r="F93" s="70">
        <f t="shared" si="1"/>
        <v>0</v>
      </c>
      <c r="G93" s="64">
        <f>SUM('1. melléklet'!G93+'2. melléklet'!G93)</f>
        <v>0</v>
      </c>
      <c r="H93" s="64">
        <f>SUM('1. melléklet'!H93+'2. melléklet'!H93)</f>
        <v>0</v>
      </c>
      <c r="I93" s="64">
        <f>SUM('1. melléklet'!I93+'2. melléklet'!I93)</f>
        <v>0</v>
      </c>
      <c r="J93" s="64">
        <f>SUM('1. melléklet'!J93+'2. melléklet'!J93)</f>
        <v>0</v>
      </c>
      <c r="K93" s="64">
        <f>SUM('1. melléklet'!K93+'2. melléklet'!K93)</f>
        <v>0</v>
      </c>
      <c r="L93" s="64">
        <f>SUM('1. melléklet'!L93+'2. melléklet'!L93)</f>
        <v>0</v>
      </c>
      <c r="M93" s="64">
        <f>SUM('1. melléklet'!M93+'2. melléklet'!M93)</f>
        <v>0</v>
      </c>
      <c r="N93" s="64">
        <f>SUM('1. melléklet'!N93+'2. melléklet'!N93)</f>
        <v>0</v>
      </c>
    </row>
    <row r="94" spans="1:14">
      <c r="A94" s="12" t="s">
        <v>380</v>
      </c>
      <c r="B94" s="25" t="s">
        <v>148</v>
      </c>
      <c r="C94" s="69">
        <f>'[1]1. melléklet'!C94+'[1]2. melléklet'!C94</f>
        <v>0</v>
      </c>
      <c r="D94" s="69">
        <f>'[1]1. melléklet'!D94+'[1]2. melléklet'!D94</f>
        <v>0</v>
      </c>
      <c r="E94" s="69">
        <f>'[1]1. melléklet'!E94+'[1]2. melléklet'!E94</f>
        <v>0</v>
      </c>
      <c r="F94" s="70">
        <f t="shared" si="1"/>
        <v>0</v>
      </c>
      <c r="G94" s="64">
        <f>SUM('1. melléklet'!G94+'2. melléklet'!G94)</f>
        <v>0</v>
      </c>
      <c r="H94" s="64">
        <f>SUM('1. melléklet'!H94+'2. melléklet'!H94)</f>
        <v>0</v>
      </c>
      <c r="I94" s="64">
        <f>SUM('1. melléklet'!I94+'2. melléklet'!I94)</f>
        <v>0</v>
      </c>
      <c r="J94" s="64">
        <f>SUM('1. melléklet'!J94+'2. melléklet'!J94)</f>
        <v>0</v>
      </c>
      <c r="K94" s="64">
        <f>SUM('1. melléklet'!K94+'2. melléklet'!K94)</f>
        <v>0</v>
      </c>
      <c r="L94" s="64">
        <f>SUM('1. melléklet'!L94+'2. melléklet'!L94)</f>
        <v>0</v>
      </c>
      <c r="M94" s="64">
        <f>SUM('1. melléklet'!M94+'2. melléklet'!M94)</f>
        <v>0</v>
      </c>
      <c r="N94" s="64">
        <f>SUM('1. melléklet'!N94+'2. melléklet'!N94)</f>
        <v>0</v>
      </c>
    </row>
    <row r="95" spans="1:14">
      <c r="A95" s="12" t="s">
        <v>381</v>
      </c>
      <c r="B95" s="25" t="s">
        <v>149</v>
      </c>
      <c r="C95" s="69">
        <f>'[1]1. melléklet'!C95+'[1]2. melléklet'!C95</f>
        <v>0</v>
      </c>
      <c r="D95" s="69">
        <f>'[1]1. melléklet'!D95+'[1]2. melléklet'!D95</f>
        <v>0</v>
      </c>
      <c r="E95" s="69">
        <f>'[1]1. melléklet'!E95+'[1]2. melléklet'!E95</f>
        <v>0</v>
      </c>
      <c r="F95" s="70">
        <f t="shared" si="1"/>
        <v>0</v>
      </c>
      <c r="G95" s="64">
        <f>SUM('1. melléklet'!G95+'2. melléklet'!G95)</f>
        <v>0</v>
      </c>
      <c r="H95" s="64">
        <f>SUM('1. melléklet'!H95+'2. melléklet'!H95)</f>
        <v>0</v>
      </c>
      <c r="I95" s="64">
        <f>SUM('1. melléklet'!I95+'2. melléklet'!I95)</f>
        <v>0</v>
      </c>
      <c r="J95" s="64">
        <f>SUM('1. melléklet'!J95+'2. melléklet'!J95)</f>
        <v>0</v>
      </c>
      <c r="K95" s="64">
        <f>SUM('1. melléklet'!K95+'2. melléklet'!K95)</f>
        <v>0</v>
      </c>
      <c r="L95" s="64">
        <f>SUM('1. melléklet'!L95+'2. melléklet'!L95)</f>
        <v>0</v>
      </c>
      <c r="M95" s="64">
        <f>SUM('1. melléklet'!M95+'2. melléklet'!M95)</f>
        <v>0</v>
      </c>
      <c r="N95" s="64">
        <f>SUM('1. melléklet'!N95+'2. melléklet'!N95)</f>
        <v>0</v>
      </c>
    </row>
    <row r="96" spans="1:14">
      <c r="A96" s="12" t="s">
        <v>150</v>
      </c>
      <c r="B96" s="25" t="s">
        <v>151</v>
      </c>
      <c r="C96" s="69">
        <f>'[1]1. melléklet'!C96+'[1]2. melléklet'!C96</f>
        <v>0</v>
      </c>
      <c r="D96" s="69">
        <f>'[1]1. melléklet'!D96+'[1]2. melléklet'!D96</f>
        <v>0</v>
      </c>
      <c r="E96" s="69">
        <f>'[1]1. melléklet'!E96+'[1]2. melléklet'!E96</f>
        <v>0</v>
      </c>
      <c r="F96" s="70">
        <f t="shared" si="1"/>
        <v>0</v>
      </c>
      <c r="G96" s="64">
        <f>SUM('1. melléklet'!G96+'2. melléklet'!G96)</f>
        <v>0</v>
      </c>
      <c r="H96" s="64">
        <f>SUM('1. melléklet'!H96+'2. melléklet'!H96)</f>
        <v>0</v>
      </c>
      <c r="I96" s="64">
        <f>SUM('1. melléklet'!I96+'2. melléklet'!I96)</f>
        <v>0</v>
      </c>
      <c r="J96" s="64">
        <f>SUM('1. melléklet'!J96+'2. melléklet'!J96)</f>
        <v>0</v>
      </c>
      <c r="K96" s="64">
        <f>SUM('1. melléklet'!K96+'2. melléklet'!K96)</f>
        <v>0</v>
      </c>
      <c r="L96" s="64">
        <f>SUM('1. melléklet'!L96+'2. melléklet'!L96)</f>
        <v>0</v>
      </c>
      <c r="M96" s="64">
        <f>SUM('1. melléklet'!M96+'2. melléklet'!M96)</f>
        <v>0</v>
      </c>
      <c r="N96" s="64">
        <f>SUM('1. melléklet'!N96+'2. melléklet'!N96)</f>
        <v>0</v>
      </c>
    </row>
    <row r="97" spans="1:14">
      <c r="A97" s="12" t="s">
        <v>516</v>
      </c>
      <c r="B97" s="25" t="s">
        <v>152</v>
      </c>
      <c r="C97" s="69">
        <f>'[1]1. melléklet'!C97+'[1]2. melléklet'!C97</f>
        <v>0</v>
      </c>
      <c r="D97" s="69">
        <f>'[1]1. melléklet'!D97+'[1]2. melléklet'!D97</f>
        <v>0</v>
      </c>
      <c r="E97" s="69">
        <f>'[1]1. melléklet'!E97+'[1]2. melléklet'!E97</f>
        <v>0</v>
      </c>
      <c r="F97" s="70">
        <f t="shared" si="1"/>
        <v>0</v>
      </c>
      <c r="G97" s="64">
        <f>SUM('1. melléklet'!G97+'2. melléklet'!G97)</f>
        <v>0</v>
      </c>
      <c r="H97" s="64">
        <f>SUM('1. melléklet'!H97+'2. melléklet'!H97)</f>
        <v>0</v>
      </c>
      <c r="I97" s="64">
        <f>SUM('1. melléklet'!I97+'2. melléklet'!I97)</f>
        <v>0</v>
      </c>
      <c r="J97" s="64">
        <f>SUM('1. melléklet'!J97+'2. melléklet'!J97)</f>
        <v>0</v>
      </c>
      <c r="K97" s="64">
        <f>SUM('1. melléklet'!K97+'2. melléklet'!K97)</f>
        <v>0</v>
      </c>
      <c r="L97" s="64">
        <f>SUM('1. melléklet'!L97+'2. melléklet'!L97)</f>
        <v>0</v>
      </c>
      <c r="M97" s="64">
        <f>SUM('1. melléklet'!M97+'2. melléklet'!M97)</f>
        <v>0</v>
      </c>
      <c r="N97" s="64">
        <f>SUM('1. melléklet'!N97+'2. melléklet'!N97)</f>
        <v>0</v>
      </c>
    </row>
    <row r="98" spans="1:14">
      <c r="A98" s="12" t="s">
        <v>517</v>
      </c>
      <c r="B98" s="25" t="s">
        <v>518</v>
      </c>
      <c r="C98" s="69">
        <f>'[1]1. melléklet'!C98+'[1]2. melléklet'!C98</f>
        <v>0</v>
      </c>
      <c r="D98" s="69">
        <f>'[1]1. melléklet'!D98+'[1]2. melléklet'!D98</f>
        <v>0</v>
      </c>
      <c r="E98" s="69">
        <f>'[1]1. melléklet'!E98+'[1]2. melléklet'!E98</f>
        <v>0</v>
      </c>
      <c r="F98" s="70">
        <f t="shared" si="1"/>
        <v>0</v>
      </c>
      <c r="G98" s="64">
        <f>SUM('1. melléklet'!G98+'2. melléklet'!G98)</f>
        <v>0</v>
      </c>
      <c r="H98" s="64">
        <f>SUM('1. melléklet'!H98+'2. melléklet'!H98)</f>
        <v>0</v>
      </c>
      <c r="I98" s="64">
        <f>SUM('1. melléklet'!I98+'2. melléklet'!I98)</f>
        <v>0</v>
      </c>
      <c r="J98" s="64">
        <f>SUM('1. melléklet'!J98+'2. melléklet'!J98)</f>
        <v>0</v>
      </c>
      <c r="K98" s="64">
        <f>SUM('1. melléklet'!K98+'2. melléklet'!K98)</f>
        <v>0</v>
      </c>
      <c r="L98" s="64">
        <f>SUM('1. melléklet'!L98+'2. melléklet'!L98)</f>
        <v>0</v>
      </c>
      <c r="M98" s="64">
        <f>SUM('1. melléklet'!M98+'2. melléklet'!M98)</f>
        <v>0</v>
      </c>
      <c r="N98" s="64">
        <f>SUM('1. melléklet'!N98+'2. melléklet'!N98)</f>
        <v>0</v>
      </c>
    </row>
    <row r="99" spans="1:14" s="52" customFormat="1" ht="15.75">
      <c r="A99" s="37" t="s">
        <v>347</v>
      </c>
      <c r="B99" s="40" t="s">
        <v>153</v>
      </c>
      <c r="C99" s="72">
        <f>'[1]1. melléklet'!C99+'[1]2. melléklet'!C99</f>
        <v>0</v>
      </c>
      <c r="D99" s="72">
        <f>'[1]1. melléklet'!D99+'[1]2. melléklet'!D99</f>
        <v>0</v>
      </c>
      <c r="E99" s="72">
        <f>'[1]1. melléklet'!E99+'[1]2. melléklet'!E99</f>
        <v>0</v>
      </c>
      <c r="F99" s="72">
        <f t="shared" si="1"/>
        <v>0</v>
      </c>
      <c r="G99" s="64">
        <f>SUM('1. melléklet'!G99+'2. melléklet'!G99)</f>
        <v>0</v>
      </c>
      <c r="H99" s="64">
        <f>SUM('1. melléklet'!H99+'2. melléklet'!H99)</f>
        <v>0</v>
      </c>
      <c r="I99" s="64">
        <f>SUM('1. melléklet'!I99+'2. melléklet'!I99)</f>
        <v>0</v>
      </c>
      <c r="J99" s="64">
        <f>SUM('1. melléklet'!J99+'2. melléklet'!J99)</f>
        <v>0</v>
      </c>
      <c r="K99" s="64">
        <f>SUM('1. melléklet'!K99+'2. melléklet'!K99)</f>
        <v>0</v>
      </c>
      <c r="L99" s="64">
        <f>SUM('1. melléklet'!L99+'2. melléklet'!L99)</f>
        <v>0</v>
      </c>
      <c r="M99" s="64">
        <f>SUM('1. melléklet'!M99+'2. melléklet'!M99)</f>
        <v>0</v>
      </c>
      <c r="N99" s="64">
        <f>SUM('1. melléklet'!N99+'2. melléklet'!N99)</f>
        <v>0</v>
      </c>
    </row>
    <row r="100" spans="1:14" s="52" customFormat="1" ht="15.75">
      <c r="A100" s="100" t="s">
        <v>11</v>
      </c>
      <c r="B100" s="101"/>
      <c r="C100" s="102">
        <f>'[1]1. melléklet'!C100+'[1]2. melléklet'!C100</f>
        <v>36272354</v>
      </c>
      <c r="D100" s="102">
        <f>'[1]1. melléklet'!D100+'[1]2. melléklet'!D100</f>
        <v>0</v>
      </c>
      <c r="E100" s="102">
        <f>'[1]1. melléklet'!E100+'[1]2. melléklet'!E100</f>
        <v>0</v>
      </c>
      <c r="F100" s="103">
        <f t="shared" si="1"/>
        <v>36272354</v>
      </c>
      <c r="G100" s="117">
        <f>SUM('1. melléklet'!G100+'2. melléklet'!G100)</f>
        <v>36272354</v>
      </c>
      <c r="H100" s="117">
        <f>SUM('1. melléklet'!H100+'2. melléklet'!H100)</f>
        <v>0</v>
      </c>
      <c r="I100" s="117">
        <f>SUM('1. melléklet'!I100+'2. melléklet'!I100)</f>
        <v>0</v>
      </c>
      <c r="J100" s="117">
        <f>SUM('1. melléklet'!J100+'2. melléklet'!J100)</f>
        <v>36272354</v>
      </c>
      <c r="K100" s="117">
        <f>SUM('1. melléklet'!K100+'2. melléklet'!K100)</f>
        <v>34220954</v>
      </c>
      <c r="L100" s="117">
        <f>SUM('1. melléklet'!L100+'2. melléklet'!L100)</f>
        <v>0</v>
      </c>
      <c r="M100" s="117">
        <f>SUM('1. melléklet'!M100+'2. melléklet'!M100)</f>
        <v>0</v>
      </c>
      <c r="N100" s="117">
        <f>SUM('1. melléklet'!N100+'2. melléklet'!N100)</f>
        <v>34220954</v>
      </c>
    </row>
    <row r="101" spans="1:14" s="52" customFormat="1" ht="17.25">
      <c r="A101" s="105" t="s">
        <v>389</v>
      </c>
      <c r="B101" s="106" t="s">
        <v>154</v>
      </c>
      <c r="C101" s="107">
        <f>'[1]1. melléklet'!C101+'[1]2. melléklet'!C101</f>
        <v>100439610</v>
      </c>
      <c r="D101" s="107">
        <f>'[1]1. melléklet'!D101+'[1]2. melléklet'!D101</f>
        <v>0</v>
      </c>
      <c r="E101" s="107">
        <f>'[1]1. melléklet'!E101+'[1]2. melléklet'!E101</f>
        <v>13000</v>
      </c>
      <c r="F101" s="109">
        <f t="shared" si="1"/>
        <v>100452610</v>
      </c>
      <c r="G101" s="112">
        <f>SUM('1. melléklet'!G101+'2. melléklet'!G101)</f>
        <v>100439876</v>
      </c>
      <c r="H101" s="112">
        <f>SUM('1. melléklet'!H101+'2. melléklet'!H101)</f>
        <v>0</v>
      </c>
      <c r="I101" s="112">
        <f>SUM('1. melléklet'!I101+'2. melléklet'!I101)</f>
        <v>13000</v>
      </c>
      <c r="J101" s="112">
        <f>SUM('1. melléklet'!J101+'2. melléklet'!J101)</f>
        <v>100452876</v>
      </c>
      <c r="K101" s="112">
        <f>SUM('1. melléklet'!K101+'2. melléklet'!K101)</f>
        <v>101994853</v>
      </c>
      <c r="L101" s="112">
        <f>SUM('1. melléklet'!L101+'2. melléklet'!L101)</f>
        <v>0</v>
      </c>
      <c r="M101" s="112">
        <f>SUM('1. melléklet'!M101+'2. melléklet'!M101)</f>
        <v>13000</v>
      </c>
      <c r="N101" s="112">
        <f>SUM('1. melléklet'!N101+'2. melléklet'!N101)</f>
        <v>102007853</v>
      </c>
    </row>
    <row r="102" spans="1:14">
      <c r="A102" s="12" t="s">
        <v>519</v>
      </c>
      <c r="B102" s="4" t="s">
        <v>155</v>
      </c>
      <c r="C102" s="69">
        <f>'[1]1. melléklet'!C102+'[1]2. melléklet'!C102</f>
        <v>0</v>
      </c>
      <c r="D102" s="69">
        <f>'[1]1. melléklet'!D102+'[1]2. melléklet'!D102</f>
        <v>0</v>
      </c>
      <c r="E102" s="69">
        <f>'[1]1. melléklet'!E102+'[1]2. melléklet'!E102</f>
        <v>0</v>
      </c>
      <c r="F102" s="70">
        <f t="shared" si="1"/>
        <v>0</v>
      </c>
      <c r="G102" s="64">
        <f>SUM('1. melléklet'!G102+'2. melléklet'!G102)</f>
        <v>0</v>
      </c>
      <c r="H102" s="64">
        <f>SUM('1. melléklet'!H102+'2. melléklet'!H102)</f>
        <v>0</v>
      </c>
      <c r="I102" s="64">
        <f>SUM('1. melléklet'!I102+'2. melléklet'!I102)</f>
        <v>0</v>
      </c>
      <c r="J102" s="64">
        <f>SUM('1. melléklet'!J102+'2. melléklet'!J102)</f>
        <v>0</v>
      </c>
      <c r="K102" s="64">
        <f>SUM('1. melléklet'!K102+'2. melléklet'!K102)</f>
        <v>0</v>
      </c>
      <c r="L102" s="64">
        <f>SUM('1. melléklet'!L102+'2. melléklet'!L102)</f>
        <v>0</v>
      </c>
      <c r="M102" s="64">
        <f>SUM('1. melléklet'!M102+'2. melléklet'!M102)</f>
        <v>0</v>
      </c>
      <c r="N102" s="64">
        <f>SUM('1. melléklet'!N102+'2. melléklet'!N102)</f>
        <v>0</v>
      </c>
    </row>
    <row r="103" spans="1:14">
      <c r="A103" s="12" t="s">
        <v>156</v>
      </c>
      <c r="B103" s="4" t="s">
        <v>157</v>
      </c>
      <c r="C103" s="69">
        <f>'[1]1. melléklet'!C103+'[1]2. melléklet'!C103</f>
        <v>0</v>
      </c>
      <c r="D103" s="69">
        <f>'[1]1. melléklet'!D103+'[1]2. melléklet'!D103</f>
        <v>0</v>
      </c>
      <c r="E103" s="69">
        <f>'[1]1. melléklet'!E103+'[1]2. melléklet'!E103</f>
        <v>0</v>
      </c>
      <c r="F103" s="70">
        <f t="shared" si="1"/>
        <v>0</v>
      </c>
      <c r="G103" s="64">
        <f>SUM('1. melléklet'!G103+'2. melléklet'!G103)</f>
        <v>0</v>
      </c>
      <c r="H103" s="64">
        <f>SUM('1. melléklet'!H103+'2. melléklet'!H103)</f>
        <v>0</v>
      </c>
      <c r="I103" s="64">
        <f>SUM('1. melléklet'!I103+'2. melléklet'!I103)</f>
        <v>0</v>
      </c>
      <c r="J103" s="64">
        <f>SUM('1. melléklet'!J103+'2. melléklet'!J103)</f>
        <v>0</v>
      </c>
      <c r="K103" s="64">
        <f>SUM('1. melléklet'!K103+'2. melléklet'!K103)</f>
        <v>0</v>
      </c>
      <c r="L103" s="64">
        <f>SUM('1. melléklet'!L103+'2. melléklet'!L103)</f>
        <v>0</v>
      </c>
      <c r="M103" s="64">
        <f>SUM('1. melléklet'!M103+'2. melléklet'!M103)</f>
        <v>0</v>
      </c>
      <c r="N103" s="64">
        <f>SUM('1. melléklet'!N103+'2. melléklet'!N103)</f>
        <v>0</v>
      </c>
    </row>
    <row r="104" spans="1:14">
      <c r="A104" s="12" t="s">
        <v>383</v>
      </c>
      <c r="B104" s="4" t="s">
        <v>158</v>
      </c>
      <c r="C104" s="69">
        <f>'[1]1. melléklet'!C104+'[1]2. melléklet'!C104</f>
        <v>0</v>
      </c>
      <c r="D104" s="69">
        <f>'[1]1. melléklet'!D104+'[1]2. melléklet'!D104</f>
        <v>0</v>
      </c>
      <c r="E104" s="69">
        <f>'[1]1. melléklet'!E104+'[1]2. melléklet'!E104</f>
        <v>0</v>
      </c>
      <c r="F104" s="70">
        <f t="shared" si="1"/>
        <v>0</v>
      </c>
      <c r="G104" s="64">
        <f>SUM('1. melléklet'!G104+'2. melléklet'!G104)</f>
        <v>0</v>
      </c>
      <c r="H104" s="64">
        <f>SUM('1. melléklet'!H104+'2. melléklet'!H104)</f>
        <v>0</v>
      </c>
      <c r="I104" s="64">
        <f>SUM('1. melléklet'!I104+'2. melléklet'!I104)</f>
        <v>0</v>
      </c>
      <c r="J104" s="64">
        <f>SUM('1. melléklet'!J104+'2. melléklet'!J104)</f>
        <v>0</v>
      </c>
      <c r="K104" s="64">
        <f>SUM('1. melléklet'!K104+'2. melléklet'!K104)</f>
        <v>0</v>
      </c>
      <c r="L104" s="64">
        <f>SUM('1. melléklet'!L104+'2. melléklet'!L104)</f>
        <v>0</v>
      </c>
      <c r="M104" s="64">
        <f>SUM('1. melléklet'!M104+'2. melléklet'!M104)</f>
        <v>0</v>
      </c>
      <c r="N104" s="64">
        <f>SUM('1. melléklet'!N104+'2. melléklet'!N104)</f>
        <v>0</v>
      </c>
    </row>
    <row r="105" spans="1:14" s="52" customFormat="1">
      <c r="A105" s="14" t="s">
        <v>352</v>
      </c>
      <c r="B105" s="6" t="s">
        <v>159</v>
      </c>
      <c r="C105" s="53">
        <f>'[1]1. melléklet'!C105+'[1]2. melléklet'!C105</f>
        <v>0</v>
      </c>
      <c r="D105" s="53">
        <f>'[1]1. melléklet'!D105+'[1]2. melléklet'!D105</f>
        <v>0</v>
      </c>
      <c r="E105" s="53">
        <f>'[1]1. melléklet'!E105+'[1]2. melléklet'!E105</f>
        <v>0</v>
      </c>
      <c r="F105" s="53">
        <f t="shared" si="1"/>
        <v>0</v>
      </c>
      <c r="G105" s="64">
        <f>SUM('1. melléklet'!G105+'2. melléklet'!G105)</f>
        <v>0</v>
      </c>
      <c r="H105" s="64">
        <f>SUM('1. melléklet'!H105+'2. melléklet'!H105)</f>
        <v>0</v>
      </c>
      <c r="I105" s="64">
        <f>SUM('1. melléklet'!I105+'2. melléklet'!I105)</f>
        <v>0</v>
      </c>
      <c r="J105" s="64">
        <f>SUM('1. melléklet'!J105+'2. melléklet'!J105)</f>
        <v>0</v>
      </c>
      <c r="K105" s="64">
        <f>SUM('1. melléklet'!K105+'2. melléklet'!K105)</f>
        <v>0</v>
      </c>
      <c r="L105" s="64">
        <f>SUM('1. melléklet'!L105+'2. melléklet'!L105)</f>
        <v>0</v>
      </c>
      <c r="M105" s="64">
        <f>SUM('1. melléklet'!M105+'2. melléklet'!M105)</f>
        <v>0</v>
      </c>
      <c r="N105" s="64">
        <f>SUM('1. melléklet'!N105+'2. melléklet'!N105)</f>
        <v>0</v>
      </c>
    </row>
    <row r="106" spans="1:14">
      <c r="A106" s="30" t="s">
        <v>384</v>
      </c>
      <c r="B106" s="4" t="s">
        <v>160</v>
      </c>
      <c r="C106" s="69">
        <f>'[1]1. melléklet'!C106+'[1]2. melléklet'!C106</f>
        <v>0</v>
      </c>
      <c r="D106" s="69">
        <f>'[1]1. melléklet'!D106+'[1]2. melléklet'!D106</f>
        <v>0</v>
      </c>
      <c r="E106" s="69">
        <f>'[1]1. melléklet'!E106+'[1]2. melléklet'!E106</f>
        <v>0</v>
      </c>
      <c r="F106" s="70">
        <f t="shared" si="1"/>
        <v>0</v>
      </c>
      <c r="G106" s="64">
        <f>SUM('1. melléklet'!G106+'2. melléklet'!G106)</f>
        <v>0</v>
      </c>
      <c r="H106" s="64">
        <f>SUM('1. melléklet'!H106+'2. melléklet'!H106)</f>
        <v>0</v>
      </c>
      <c r="I106" s="64">
        <f>SUM('1. melléklet'!I106+'2. melléklet'!I106)</f>
        <v>0</v>
      </c>
      <c r="J106" s="64">
        <f>SUM('1. melléklet'!J106+'2. melléklet'!J106)</f>
        <v>0</v>
      </c>
      <c r="K106" s="64">
        <f>SUM('1. melléklet'!K106+'2. melléklet'!K106)</f>
        <v>0</v>
      </c>
      <c r="L106" s="64">
        <f>SUM('1. melléklet'!L106+'2. melléklet'!L106)</f>
        <v>0</v>
      </c>
      <c r="M106" s="64">
        <f>SUM('1. melléklet'!M106+'2. melléklet'!M106)</f>
        <v>0</v>
      </c>
      <c r="N106" s="64">
        <f>SUM('1. melléklet'!N106+'2. melléklet'!N106)</f>
        <v>0</v>
      </c>
    </row>
    <row r="107" spans="1:14">
      <c r="A107" s="30" t="s">
        <v>355</v>
      </c>
      <c r="B107" s="4" t="s">
        <v>161</v>
      </c>
      <c r="C107" s="69">
        <f>'[1]1. melléklet'!C107+'[1]2. melléklet'!C107</f>
        <v>0</v>
      </c>
      <c r="D107" s="69">
        <f>'[1]1. melléklet'!D107+'[1]2. melléklet'!D107</f>
        <v>0</v>
      </c>
      <c r="E107" s="69">
        <f>'[1]1. melléklet'!E107+'[1]2. melléklet'!E107</f>
        <v>0</v>
      </c>
      <c r="F107" s="70">
        <f t="shared" si="1"/>
        <v>0</v>
      </c>
      <c r="G107" s="64">
        <f>SUM('1. melléklet'!G107+'2. melléklet'!G107)</f>
        <v>0</v>
      </c>
      <c r="H107" s="64">
        <f>SUM('1. melléklet'!H107+'2. melléklet'!H107)</f>
        <v>0</v>
      </c>
      <c r="I107" s="64">
        <f>SUM('1. melléklet'!I107+'2. melléklet'!I107)</f>
        <v>0</v>
      </c>
      <c r="J107" s="64">
        <f>SUM('1. melléklet'!J107+'2. melléklet'!J107)</f>
        <v>0</v>
      </c>
      <c r="K107" s="64">
        <f>SUM('1. melléklet'!K107+'2. melléklet'!K107)</f>
        <v>0</v>
      </c>
      <c r="L107" s="64">
        <f>SUM('1. melléklet'!L107+'2. melléklet'!L107)</f>
        <v>0</v>
      </c>
      <c r="M107" s="64">
        <f>SUM('1. melléklet'!M107+'2. melléklet'!M107)</f>
        <v>0</v>
      </c>
      <c r="N107" s="64">
        <f>SUM('1. melléklet'!N107+'2. melléklet'!N107)</f>
        <v>0</v>
      </c>
    </row>
    <row r="108" spans="1:14">
      <c r="A108" s="12" t="s">
        <v>162</v>
      </c>
      <c r="B108" s="4" t="s">
        <v>163</v>
      </c>
      <c r="C108" s="69">
        <f>'[1]1. melléklet'!C108+'[1]2. melléklet'!C108</f>
        <v>0</v>
      </c>
      <c r="D108" s="69">
        <f>'[1]1. melléklet'!D108+'[1]2. melléklet'!D108</f>
        <v>0</v>
      </c>
      <c r="E108" s="69">
        <f>'[1]1. melléklet'!E108+'[1]2. melléklet'!E108</f>
        <v>0</v>
      </c>
      <c r="F108" s="70">
        <f t="shared" si="1"/>
        <v>0</v>
      </c>
      <c r="G108" s="64">
        <f>SUM('1. melléklet'!G108+'2. melléklet'!G108)</f>
        <v>0</v>
      </c>
      <c r="H108" s="64">
        <f>SUM('1. melléklet'!H108+'2. melléklet'!H108)</f>
        <v>0</v>
      </c>
      <c r="I108" s="64">
        <f>SUM('1. melléklet'!I108+'2. melléklet'!I108)</f>
        <v>0</v>
      </c>
      <c r="J108" s="64">
        <f>SUM('1. melléklet'!J108+'2. melléklet'!J108)</f>
        <v>0</v>
      </c>
      <c r="K108" s="64">
        <f>SUM('1. melléklet'!K108+'2. melléklet'!K108)</f>
        <v>0</v>
      </c>
      <c r="L108" s="64">
        <f>SUM('1. melléklet'!L108+'2. melléklet'!L108)</f>
        <v>0</v>
      </c>
      <c r="M108" s="64">
        <f>SUM('1. melléklet'!M108+'2. melléklet'!M108)</f>
        <v>0</v>
      </c>
      <c r="N108" s="64">
        <f>SUM('1. melléklet'!N108+'2. melléklet'!N108)</f>
        <v>0</v>
      </c>
    </row>
    <row r="109" spans="1:14">
      <c r="A109" s="12" t="s">
        <v>385</v>
      </c>
      <c r="B109" s="4" t="s">
        <v>164</v>
      </c>
      <c r="C109" s="69">
        <f>'[1]1. melléklet'!C109+'[1]2. melléklet'!C109</f>
        <v>0</v>
      </c>
      <c r="D109" s="69">
        <f>'[1]1. melléklet'!D109+'[1]2. melléklet'!D109</f>
        <v>0</v>
      </c>
      <c r="E109" s="69">
        <f>'[1]1. melléklet'!E109+'[1]2. melléklet'!E109</f>
        <v>0</v>
      </c>
      <c r="F109" s="70">
        <f t="shared" si="1"/>
        <v>0</v>
      </c>
      <c r="G109" s="64">
        <f>SUM('1. melléklet'!G109+'2. melléklet'!G109)</f>
        <v>0</v>
      </c>
      <c r="H109" s="64">
        <f>SUM('1. melléklet'!H109+'2. melléklet'!H109)</f>
        <v>0</v>
      </c>
      <c r="I109" s="64">
        <f>SUM('1. melléklet'!I109+'2. melléklet'!I109)</f>
        <v>0</v>
      </c>
      <c r="J109" s="64">
        <f>SUM('1. melléklet'!J109+'2. melléklet'!J109)</f>
        <v>0</v>
      </c>
      <c r="K109" s="64">
        <f>SUM('1. melléklet'!K109+'2. melléklet'!K109)</f>
        <v>0</v>
      </c>
      <c r="L109" s="64">
        <f>SUM('1. melléklet'!L109+'2. melléklet'!L109)</f>
        <v>0</v>
      </c>
      <c r="M109" s="64">
        <f>SUM('1. melléklet'!M109+'2. melléklet'!M109)</f>
        <v>0</v>
      </c>
      <c r="N109" s="64">
        <f>SUM('1. melléklet'!N109+'2. melléklet'!N109)</f>
        <v>0</v>
      </c>
    </row>
    <row r="110" spans="1:14" s="52" customFormat="1">
      <c r="A110" s="13" t="s">
        <v>353</v>
      </c>
      <c r="B110" s="6" t="s">
        <v>165</v>
      </c>
      <c r="C110" s="53">
        <f>'[1]1. melléklet'!C110+'[1]2. melléklet'!C110</f>
        <v>0</v>
      </c>
      <c r="D110" s="53">
        <f>'[1]1. melléklet'!D110+'[1]2. melléklet'!D110</f>
        <v>0</v>
      </c>
      <c r="E110" s="53">
        <f>'[1]1. melléklet'!E110+'[1]2. melléklet'!E110</f>
        <v>0</v>
      </c>
      <c r="F110" s="53">
        <f t="shared" si="1"/>
        <v>0</v>
      </c>
      <c r="G110" s="64">
        <f>SUM('1. melléklet'!G110+'2. melléklet'!G110)</f>
        <v>0</v>
      </c>
      <c r="H110" s="64">
        <f>SUM('1. melléklet'!H110+'2. melléklet'!H110)</f>
        <v>0</v>
      </c>
      <c r="I110" s="64">
        <f>SUM('1. melléklet'!I110+'2. melléklet'!I110)</f>
        <v>0</v>
      </c>
      <c r="J110" s="64">
        <f>SUM('1. melléklet'!J110+'2. melléklet'!J110)</f>
        <v>0</v>
      </c>
      <c r="K110" s="64">
        <f>SUM('1. melléklet'!K110+'2. melléklet'!K110)</f>
        <v>0</v>
      </c>
      <c r="L110" s="64">
        <f>SUM('1. melléklet'!L110+'2. melléklet'!L110)</f>
        <v>0</v>
      </c>
      <c r="M110" s="64">
        <f>SUM('1. melléklet'!M110+'2. melléklet'!M110)</f>
        <v>0</v>
      </c>
      <c r="N110" s="64">
        <f>SUM('1. melléklet'!N110+'2. melléklet'!N110)</f>
        <v>0</v>
      </c>
    </row>
    <row r="111" spans="1:14" s="52" customFormat="1">
      <c r="A111" s="13" t="s">
        <v>166</v>
      </c>
      <c r="B111" s="6" t="s">
        <v>167</v>
      </c>
      <c r="C111" s="53">
        <f>'[1]1. melléklet'!C111+'[1]2. melléklet'!C111</f>
        <v>0</v>
      </c>
      <c r="D111" s="53">
        <f>'[1]1. melléklet'!D111+'[1]2. melléklet'!D111</f>
        <v>0</v>
      </c>
      <c r="E111" s="53">
        <f>'[1]1. melléklet'!E111+'[1]2. melléklet'!E111</f>
        <v>0</v>
      </c>
      <c r="F111" s="53">
        <f t="shared" si="1"/>
        <v>0</v>
      </c>
      <c r="G111" s="64">
        <f>SUM('1. melléklet'!G111+'2. melléklet'!G111)</f>
        <v>0</v>
      </c>
      <c r="H111" s="64">
        <f>SUM('1. melléklet'!H111+'2. melléklet'!H111)</f>
        <v>0</v>
      </c>
      <c r="I111" s="64">
        <f>SUM('1. melléklet'!I111+'2. melléklet'!I111)</f>
        <v>0</v>
      </c>
      <c r="J111" s="64">
        <f>SUM('1. melléklet'!J111+'2. melléklet'!J111)</f>
        <v>0</v>
      </c>
      <c r="K111" s="64">
        <f>SUM('1. melléklet'!K111+'2. melléklet'!K111)</f>
        <v>0</v>
      </c>
      <c r="L111" s="64">
        <f>SUM('1. melléklet'!L111+'2. melléklet'!L111)</f>
        <v>0</v>
      </c>
      <c r="M111" s="64">
        <f>SUM('1. melléklet'!M111+'2. melléklet'!M111)</f>
        <v>0</v>
      </c>
      <c r="N111" s="64">
        <f>SUM('1. melléklet'!N111+'2. melléklet'!N111)</f>
        <v>0</v>
      </c>
    </row>
    <row r="112" spans="1:14" s="52" customFormat="1">
      <c r="A112" s="13" t="s">
        <v>168</v>
      </c>
      <c r="B112" s="6" t="s">
        <v>169</v>
      </c>
      <c r="C112" s="53">
        <f>'[1]1. melléklet'!C112+'[1]2. melléklet'!C112</f>
        <v>1252636</v>
      </c>
      <c r="D112" s="53">
        <f>'[1]1. melléklet'!D112+'[1]2. melléklet'!D112</f>
        <v>0</v>
      </c>
      <c r="E112" s="53">
        <f>'[1]1. melléklet'!E112+'[1]2. melléklet'!E112</f>
        <v>0</v>
      </c>
      <c r="F112" s="53">
        <f t="shared" si="1"/>
        <v>1252636</v>
      </c>
      <c r="G112" s="64">
        <f>SUM('1. melléklet'!G112+'2. melléklet'!G112)</f>
        <v>1252636</v>
      </c>
      <c r="H112" s="64">
        <f>SUM('1. melléklet'!H112+'2. melléklet'!H112)</f>
        <v>0</v>
      </c>
      <c r="I112" s="64">
        <f>SUM('1. melléklet'!I112+'2. melléklet'!I112)</f>
        <v>0</v>
      </c>
      <c r="J112" s="64">
        <f>SUM('1. melléklet'!J112+'2. melléklet'!J112)</f>
        <v>1252636</v>
      </c>
      <c r="K112" s="64">
        <f>SUM('1. melléklet'!K112+'2. melléklet'!K112)</f>
        <v>1252636</v>
      </c>
      <c r="L112" s="64">
        <f>SUM('1. melléklet'!L112+'2. melléklet'!L112)</f>
        <v>0</v>
      </c>
      <c r="M112" s="64">
        <f>SUM('1. melléklet'!M112+'2. melléklet'!M112)</f>
        <v>0</v>
      </c>
      <c r="N112" s="64">
        <f>SUM('1. melléklet'!N112+'2. melléklet'!N112)</f>
        <v>1252636</v>
      </c>
    </row>
    <row r="113" spans="1:14" s="52" customFormat="1">
      <c r="A113" s="13" t="s">
        <v>170</v>
      </c>
      <c r="B113" s="6" t="s">
        <v>171</v>
      </c>
      <c r="C113" s="53">
        <v>0</v>
      </c>
      <c r="D113" s="53">
        <f>'[1]1. melléklet'!D113+'[1]2. melléklet'!D113</f>
        <v>0</v>
      </c>
      <c r="E113" s="53">
        <f>'[1]1. melléklet'!E113+'[1]2. melléklet'!E113</f>
        <v>0</v>
      </c>
      <c r="F113" s="53">
        <f t="shared" si="1"/>
        <v>0</v>
      </c>
      <c r="G113" s="64">
        <v>0</v>
      </c>
      <c r="H113" s="64">
        <f>SUM('1. melléklet'!H113+'2. melléklet'!H113)</f>
        <v>0</v>
      </c>
      <c r="I113" s="64">
        <f>SUM('1. melléklet'!I113+'2. melléklet'!I113)</f>
        <v>0</v>
      </c>
      <c r="J113" s="64">
        <v>0</v>
      </c>
      <c r="K113" s="64">
        <v>0</v>
      </c>
      <c r="L113" s="64">
        <f>SUM('1. melléklet'!L113+'2. melléklet'!L113)</f>
        <v>0</v>
      </c>
      <c r="M113" s="64">
        <f>SUM('1. melléklet'!M113+'2. melléklet'!M113)</f>
        <v>0</v>
      </c>
      <c r="N113" s="64">
        <v>0</v>
      </c>
    </row>
    <row r="114" spans="1:14" s="52" customFormat="1">
      <c r="A114" s="13" t="s">
        <v>172</v>
      </c>
      <c r="B114" s="6" t="s">
        <v>173</v>
      </c>
      <c r="C114" s="83">
        <f>'[1]1. melléklet'!C114+'[1]2. melléklet'!C114</f>
        <v>0</v>
      </c>
      <c r="D114" s="83">
        <f>'[1]1. melléklet'!D114+'[1]2. melléklet'!D114</f>
        <v>0</v>
      </c>
      <c r="E114" s="83">
        <f>'[1]1. melléklet'!E114+'[1]2. melléklet'!E114</f>
        <v>0</v>
      </c>
      <c r="F114" s="53">
        <f t="shared" si="1"/>
        <v>0</v>
      </c>
      <c r="G114" s="64">
        <f>SUM('1. melléklet'!G114+'2. melléklet'!G114)</f>
        <v>0</v>
      </c>
      <c r="H114" s="64">
        <f>SUM('1. melléklet'!H114+'2. melléklet'!H114)</f>
        <v>0</v>
      </c>
      <c r="I114" s="64">
        <f>SUM('1. melléklet'!I114+'2. melléklet'!I114)</f>
        <v>0</v>
      </c>
      <c r="J114" s="64">
        <f>SUM('1. melléklet'!J114+'2. melléklet'!J114)</f>
        <v>0</v>
      </c>
      <c r="K114" s="64">
        <f>SUM('1. melléklet'!K114+'2. melléklet'!K114)</f>
        <v>0</v>
      </c>
      <c r="L114" s="64">
        <f>SUM('1. melléklet'!L114+'2. melléklet'!L114)</f>
        <v>0</v>
      </c>
      <c r="M114" s="64">
        <f>SUM('1. melléklet'!M114+'2. melléklet'!M114)</f>
        <v>0</v>
      </c>
      <c r="N114" s="64">
        <f>SUM('1. melléklet'!N114+'2. melléklet'!N114)</f>
        <v>0</v>
      </c>
    </row>
    <row r="115" spans="1:14" s="52" customFormat="1">
      <c r="A115" s="13" t="s">
        <v>174</v>
      </c>
      <c r="B115" s="6" t="s">
        <v>175</v>
      </c>
      <c r="C115" s="83">
        <f>'[1]1. melléklet'!C115+'[1]2. melléklet'!C115</f>
        <v>0</v>
      </c>
      <c r="D115" s="83">
        <f>'[1]1. melléklet'!D115+'[1]2. melléklet'!D115</f>
        <v>0</v>
      </c>
      <c r="E115" s="83">
        <f>'[1]1. melléklet'!E115+'[1]2. melléklet'!E115</f>
        <v>0</v>
      </c>
      <c r="F115" s="53">
        <f t="shared" si="1"/>
        <v>0</v>
      </c>
      <c r="G115" s="64">
        <f>SUM('1. melléklet'!G115+'2. melléklet'!G115)</f>
        <v>0</v>
      </c>
      <c r="H115" s="64">
        <f>SUM('1. melléklet'!H115+'2. melléklet'!H115)</f>
        <v>0</v>
      </c>
      <c r="I115" s="64">
        <f>SUM('1. melléklet'!I115+'2. melléklet'!I115)</f>
        <v>0</v>
      </c>
      <c r="J115" s="64">
        <f>SUM('1. melléklet'!J115+'2. melléklet'!J115)</f>
        <v>0</v>
      </c>
      <c r="K115" s="64">
        <f>SUM('1. melléklet'!K115+'2. melléklet'!K115)</f>
        <v>0</v>
      </c>
      <c r="L115" s="64">
        <f>SUM('1. melléklet'!L115+'2. melléklet'!L115)</f>
        <v>0</v>
      </c>
      <c r="M115" s="64">
        <f>SUM('1. melléklet'!M115+'2. melléklet'!M115)</f>
        <v>0</v>
      </c>
      <c r="N115" s="64">
        <f>SUM('1. melléklet'!N115+'2. melléklet'!N115)</f>
        <v>0</v>
      </c>
    </row>
    <row r="116" spans="1:14" s="52" customFormat="1">
      <c r="A116" s="13" t="s">
        <v>176</v>
      </c>
      <c r="B116" s="6" t="s">
        <v>177</v>
      </c>
      <c r="C116" s="83">
        <f>'[1]1. melléklet'!C116+'[1]2. melléklet'!C116</f>
        <v>0</v>
      </c>
      <c r="D116" s="83">
        <f>'[1]1. melléklet'!D116+'[1]2. melléklet'!D116</f>
        <v>0</v>
      </c>
      <c r="E116" s="83">
        <f>'[1]1. melléklet'!E116+'[1]2. melléklet'!E116</f>
        <v>0</v>
      </c>
      <c r="F116" s="53">
        <f t="shared" si="1"/>
        <v>0</v>
      </c>
      <c r="G116" s="64">
        <f>SUM('1. melléklet'!G116+'2. melléklet'!G116)</f>
        <v>0</v>
      </c>
      <c r="H116" s="64">
        <f>SUM('1. melléklet'!H116+'2. melléklet'!H116)</f>
        <v>0</v>
      </c>
      <c r="I116" s="64">
        <f>SUM('1. melléklet'!I116+'2. melléklet'!I116)</f>
        <v>0</v>
      </c>
      <c r="J116" s="64">
        <f>SUM('1. melléklet'!J116+'2. melléklet'!J116)</f>
        <v>0</v>
      </c>
      <c r="K116" s="64">
        <f>SUM('1. melléklet'!K116+'2. melléklet'!K116)</f>
        <v>0</v>
      </c>
      <c r="L116" s="64">
        <f>SUM('1. melléklet'!L116+'2. melléklet'!L116)</f>
        <v>0</v>
      </c>
      <c r="M116" s="64">
        <f>SUM('1. melléklet'!M116+'2. melléklet'!M116)</f>
        <v>0</v>
      </c>
      <c r="N116" s="64">
        <f>SUM('1. melléklet'!N116+'2. melléklet'!N116)</f>
        <v>0</v>
      </c>
    </row>
    <row r="117" spans="1:14" s="52" customFormat="1" ht="15.75">
      <c r="A117" s="31" t="s">
        <v>354</v>
      </c>
      <c r="B117" s="32" t="s">
        <v>178</v>
      </c>
      <c r="C117" s="84">
        <f>SUM(C105+C110+C111+C112+C113+C114+C115+C116)</f>
        <v>1252636</v>
      </c>
      <c r="D117" s="84">
        <f t="shared" ref="D117:F117" si="2">SUM(D105+D110+D111+D112+D113+D114+D115+D116)</f>
        <v>0</v>
      </c>
      <c r="E117" s="84">
        <f t="shared" si="2"/>
        <v>0</v>
      </c>
      <c r="F117" s="84">
        <f t="shared" si="2"/>
        <v>1252636</v>
      </c>
      <c r="G117" s="64">
        <v>1252636</v>
      </c>
      <c r="H117" s="64">
        <f>SUM('1. melléklet'!H117+'2. melléklet'!H117)</f>
        <v>0</v>
      </c>
      <c r="I117" s="64">
        <f>SUM('1. melléklet'!I117+'2. melléklet'!I117)</f>
        <v>0</v>
      </c>
      <c r="J117" s="64">
        <v>1252636</v>
      </c>
      <c r="K117" s="64">
        <v>1252636</v>
      </c>
      <c r="L117" s="64">
        <f>SUM('1. melléklet'!L117+'2. melléklet'!L117)</f>
        <v>0</v>
      </c>
      <c r="M117" s="64">
        <f>SUM('1. melléklet'!M117+'2. melléklet'!M117)</f>
        <v>0</v>
      </c>
      <c r="N117" s="64">
        <v>1252636</v>
      </c>
    </row>
    <row r="118" spans="1:14">
      <c r="A118" s="30" t="s">
        <v>179</v>
      </c>
      <c r="B118" s="4" t="s">
        <v>180</v>
      </c>
      <c r="C118" s="69">
        <f>'[1]1. melléklet'!C118+'[1]2. melléklet'!C118</f>
        <v>0</v>
      </c>
      <c r="D118" s="69">
        <f>'[1]1. melléklet'!D118+'[1]2. melléklet'!D118</f>
        <v>0</v>
      </c>
      <c r="E118" s="69">
        <f>'[1]1. melléklet'!E118+'[1]2. melléklet'!E118</f>
        <v>0</v>
      </c>
      <c r="F118" s="70">
        <f t="shared" si="1"/>
        <v>0</v>
      </c>
      <c r="G118" s="64">
        <f>SUM('1. melléklet'!G118+'2. melléklet'!G118)</f>
        <v>0</v>
      </c>
      <c r="H118" s="64">
        <f>SUM('1. melléklet'!H118+'2. melléklet'!H118)</f>
        <v>0</v>
      </c>
      <c r="I118" s="64">
        <f>SUM('1. melléklet'!I118+'2. melléklet'!I118)</f>
        <v>0</v>
      </c>
      <c r="J118" s="64">
        <f>SUM('1. melléklet'!J118+'2. melléklet'!J118)</f>
        <v>0</v>
      </c>
      <c r="K118" s="64">
        <f>SUM('1. melléklet'!K118+'2. melléklet'!K118)</f>
        <v>0</v>
      </c>
      <c r="L118" s="64">
        <f>SUM('1. melléklet'!L118+'2. melléklet'!L118)</f>
        <v>0</v>
      </c>
      <c r="M118" s="64">
        <f>SUM('1. melléklet'!M118+'2. melléklet'!M118)</f>
        <v>0</v>
      </c>
      <c r="N118" s="64">
        <f>SUM('1. melléklet'!N118+'2. melléklet'!N118)</f>
        <v>0</v>
      </c>
    </row>
    <row r="119" spans="1:14">
      <c r="A119" s="12" t="s">
        <v>181</v>
      </c>
      <c r="B119" s="4" t="s">
        <v>182</v>
      </c>
      <c r="C119" s="69">
        <f>'[1]1. melléklet'!C119+'[1]2. melléklet'!C119</f>
        <v>0</v>
      </c>
      <c r="D119" s="69">
        <f>'[1]1. melléklet'!D119+'[1]2. melléklet'!D119</f>
        <v>0</v>
      </c>
      <c r="E119" s="69">
        <f>'[1]1. melléklet'!E119+'[1]2. melléklet'!E119</f>
        <v>0</v>
      </c>
      <c r="F119" s="70">
        <f t="shared" si="1"/>
        <v>0</v>
      </c>
      <c r="G119" s="64">
        <f>SUM('1. melléklet'!G119+'2. melléklet'!G119)</f>
        <v>0</v>
      </c>
      <c r="H119" s="64">
        <f>SUM('1. melléklet'!H119+'2. melléklet'!H119)</f>
        <v>0</v>
      </c>
      <c r="I119" s="64">
        <f>SUM('1. melléklet'!I119+'2. melléklet'!I119)</f>
        <v>0</v>
      </c>
      <c r="J119" s="64">
        <f>SUM('1. melléklet'!J119+'2. melléklet'!J119)</f>
        <v>0</v>
      </c>
      <c r="K119" s="64">
        <f>SUM('1. melléklet'!K119+'2. melléklet'!K119)</f>
        <v>0</v>
      </c>
      <c r="L119" s="64">
        <f>SUM('1. melléklet'!L119+'2. melléklet'!L119)</f>
        <v>0</v>
      </c>
      <c r="M119" s="64">
        <f>SUM('1. melléklet'!M119+'2. melléklet'!M119)</f>
        <v>0</v>
      </c>
      <c r="N119" s="64">
        <f>SUM('1. melléklet'!N119+'2. melléklet'!N119)</f>
        <v>0</v>
      </c>
    </row>
    <row r="120" spans="1:14">
      <c r="A120" s="30" t="s">
        <v>386</v>
      </c>
      <c r="B120" s="4" t="s">
        <v>183</v>
      </c>
      <c r="C120" s="69">
        <f>'[1]1. melléklet'!C120+'[1]2. melléklet'!C120</f>
        <v>0</v>
      </c>
      <c r="D120" s="69">
        <f>'[1]1. melléklet'!D120+'[1]2. melléklet'!D120</f>
        <v>0</v>
      </c>
      <c r="E120" s="69">
        <f>'[1]1. melléklet'!E120+'[1]2. melléklet'!E120</f>
        <v>0</v>
      </c>
      <c r="F120" s="70">
        <f t="shared" si="1"/>
        <v>0</v>
      </c>
      <c r="G120" s="64">
        <f>SUM('1. melléklet'!G120+'2. melléklet'!G120)</f>
        <v>0</v>
      </c>
      <c r="H120" s="64">
        <f>SUM('1. melléklet'!H120+'2. melléklet'!H120)</f>
        <v>0</v>
      </c>
      <c r="I120" s="64">
        <f>SUM('1. melléklet'!I120+'2. melléklet'!I120)</f>
        <v>0</v>
      </c>
      <c r="J120" s="64">
        <f>SUM('1. melléklet'!J120+'2. melléklet'!J120)</f>
        <v>0</v>
      </c>
      <c r="K120" s="64">
        <f>SUM('1. melléklet'!K120+'2. melléklet'!K120)</f>
        <v>0</v>
      </c>
      <c r="L120" s="64">
        <f>SUM('1. melléklet'!L120+'2. melléklet'!L120)</f>
        <v>0</v>
      </c>
      <c r="M120" s="64">
        <f>SUM('1. melléklet'!M120+'2. melléklet'!M120)</f>
        <v>0</v>
      </c>
      <c r="N120" s="64">
        <f>SUM('1. melléklet'!N120+'2. melléklet'!N120)</f>
        <v>0</v>
      </c>
    </row>
    <row r="121" spans="1:14">
      <c r="A121" s="30" t="s">
        <v>356</v>
      </c>
      <c r="B121" s="4" t="s">
        <v>184</v>
      </c>
      <c r="C121" s="69">
        <f>'[1]1. melléklet'!C121+'[1]2. melléklet'!C121</f>
        <v>0</v>
      </c>
      <c r="D121" s="69">
        <f>'[1]1. melléklet'!D121+'[1]2. melléklet'!D121</f>
        <v>0</v>
      </c>
      <c r="E121" s="69">
        <f>'[1]1. melléklet'!E121+'[1]2. melléklet'!E121</f>
        <v>0</v>
      </c>
      <c r="F121" s="70">
        <f t="shared" si="1"/>
        <v>0</v>
      </c>
      <c r="G121" s="64">
        <f>SUM('1. melléklet'!G121+'2. melléklet'!G121)</f>
        <v>0</v>
      </c>
      <c r="H121" s="64">
        <f>SUM('1. melléklet'!H121+'2. melléklet'!H121)</f>
        <v>0</v>
      </c>
      <c r="I121" s="64">
        <f>SUM('1. melléklet'!I121+'2. melléklet'!I121)</f>
        <v>0</v>
      </c>
      <c r="J121" s="64">
        <f>SUM('1. melléklet'!J121+'2. melléklet'!J121)</f>
        <v>0</v>
      </c>
      <c r="K121" s="64">
        <f>SUM('1. melléklet'!K121+'2. melléklet'!K121)</f>
        <v>0</v>
      </c>
      <c r="L121" s="64">
        <f>SUM('1. melléklet'!L121+'2. melléklet'!L121)</f>
        <v>0</v>
      </c>
      <c r="M121" s="64">
        <f>SUM('1. melléklet'!M121+'2. melléklet'!M121)</f>
        <v>0</v>
      </c>
      <c r="N121" s="64">
        <f>SUM('1. melléklet'!N121+'2. melléklet'!N121)</f>
        <v>0</v>
      </c>
    </row>
    <row r="122" spans="1:14" s="52" customFormat="1">
      <c r="A122" s="31" t="s">
        <v>357</v>
      </c>
      <c r="B122" s="32" t="s">
        <v>185</v>
      </c>
      <c r="C122" s="53">
        <f>'[1]1. melléklet'!C122+'[1]2. melléklet'!C122</f>
        <v>0</v>
      </c>
      <c r="D122" s="53">
        <f>'[1]1. melléklet'!D122+'[1]2. melléklet'!D122</f>
        <v>0</v>
      </c>
      <c r="E122" s="53">
        <f>'[1]1. melléklet'!E122+'[1]2. melléklet'!E122</f>
        <v>0</v>
      </c>
      <c r="F122" s="53">
        <f t="shared" si="1"/>
        <v>0</v>
      </c>
      <c r="G122" s="64">
        <f>SUM('1. melléklet'!G122+'2. melléklet'!G122)</f>
        <v>0</v>
      </c>
      <c r="H122" s="64">
        <f>SUM('1. melléklet'!H122+'2. melléklet'!H122)</f>
        <v>0</v>
      </c>
      <c r="I122" s="64">
        <f>SUM('1. melléklet'!I122+'2. melléklet'!I122)</f>
        <v>0</v>
      </c>
      <c r="J122" s="64">
        <f>SUM('1. melléklet'!J122+'2. melléklet'!J122)</f>
        <v>0</v>
      </c>
      <c r="K122" s="64">
        <f>SUM('1. melléklet'!K122+'2. melléklet'!K122)</f>
        <v>0</v>
      </c>
      <c r="L122" s="64">
        <f>SUM('1. melléklet'!L122+'2. melléklet'!L122)</f>
        <v>0</v>
      </c>
      <c r="M122" s="64">
        <f>SUM('1. melléklet'!M122+'2. melléklet'!M122)</f>
        <v>0</v>
      </c>
      <c r="N122" s="64">
        <f>SUM('1. melléklet'!N122+'2. melléklet'!N122)</f>
        <v>0</v>
      </c>
    </row>
    <row r="123" spans="1:14">
      <c r="A123" s="12" t="s">
        <v>186</v>
      </c>
      <c r="B123" s="4" t="s">
        <v>187</v>
      </c>
      <c r="C123" s="69">
        <f>'[1]1. melléklet'!C123+'[1]2. melléklet'!C123</f>
        <v>0</v>
      </c>
      <c r="D123" s="69">
        <f>'[1]1. melléklet'!D123+'[1]2. melléklet'!D123</f>
        <v>0</v>
      </c>
      <c r="E123" s="69">
        <f>'[1]1. melléklet'!E123+'[1]2. melléklet'!E123</f>
        <v>0</v>
      </c>
      <c r="F123" s="70">
        <f t="shared" si="1"/>
        <v>0</v>
      </c>
      <c r="G123" s="64">
        <f>SUM('1. melléklet'!G123+'2. melléklet'!G123)</f>
        <v>0</v>
      </c>
      <c r="H123" s="64">
        <f>SUM('1. melléklet'!H123+'2. melléklet'!H123)</f>
        <v>0</v>
      </c>
      <c r="I123" s="64">
        <f>SUM('1. melléklet'!I123+'2. melléklet'!I123)</f>
        <v>0</v>
      </c>
      <c r="J123" s="64">
        <f>SUM('1. melléklet'!J123+'2. melléklet'!J123)</f>
        <v>0</v>
      </c>
      <c r="K123" s="64">
        <f>SUM('1. melléklet'!K123+'2. melléklet'!K123)</f>
        <v>0</v>
      </c>
      <c r="L123" s="64">
        <f>SUM('1. melléklet'!L123+'2. melléklet'!L123)</f>
        <v>0</v>
      </c>
      <c r="M123" s="64">
        <f>SUM('1. melléklet'!M123+'2. melléklet'!M123)</f>
        <v>0</v>
      </c>
      <c r="N123" s="64">
        <f>SUM('1. melléklet'!N123+'2. melléklet'!N123)</f>
        <v>0</v>
      </c>
    </row>
    <row r="124" spans="1:14" s="52" customFormat="1" ht="15.75">
      <c r="A124" s="110" t="s">
        <v>390</v>
      </c>
      <c r="B124" s="111" t="s">
        <v>188</v>
      </c>
      <c r="C124" s="112">
        <f>SUM(C117+C122+C123)</f>
        <v>1252636</v>
      </c>
      <c r="D124" s="112">
        <f>'[1]1. melléklet'!D124+'[1]2. melléklet'!D124</f>
        <v>0</v>
      </c>
      <c r="E124" s="112">
        <f>'[1]1. melléklet'!E124+'[1]2. melléklet'!E124</f>
        <v>0</v>
      </c>
      <c r="F124" s="112">
        <f t="shared" si="1"/>
        <v>1252636</v>
      </c>
      <c r="G124" s="118">
        <v>1252636</v>
      </c>
      <c r="H124" s="118">
        <f>SUM('1. melléklet'!H124+'2. melléklet'!H124)</f>
        <v>0</v>
      </c>
      <c r="I124" s="118">
        <f>SUM('1. melléklet'!I124+'2. melléklet'!I124)</f>
        <v>0</v>
      </c>
      <c r="J124" s="118">
        <v>1252636</v>
      </c>
      <c r="K124" s="118">
        <v>1252636</v>
      </c>
      <c r="L124" s="118">
        <f>SUM('1. melléklet'!L124+'2. melléklet'!L124)</f>
        <v>0</v>
      </c>
      <c r="M124" s="118">
        <f>SUM('1. melléklet'!M124+'2. melléklet'!M124)</f>
        <v>0</v>
      </c>
      <c r="N124" s="118">
        <v>1252636</v>
      </c>
    </row>
    <row r="125" spans="1:14" s="52" customFormat="1" ht="17.25">
      <c r="A125" s="115" t="s">
        <v>426</v>
      </c>
      <c r="B125" s="115"/>
      <c r="C125" s="113">
        <f>SUM(C101+C124)</f>
        <v>101692246</v>
      </c>
      <c r="D125" s="113">
        <f t="shared" ref="D125:F125" si="3">SUM(D101+D124)</f>
        <v>0</v>
      </c>
      <c r="E125" s="113">
        <f t="shared" si="3"/>
        <v>13000</v>
      </c>
      <c r="F125" s="113">
        <f t="shared" si="3"/>
        <v>101705246</v>
      </c>
      <c r="G125" s="119">
        <f>G101+G124</f>
        <v>101692512</v>
      </c>
      <c r="H125" s="119">
        <f>H101+H124</f>
        <v>0</v>
      </c>
      <c r="I125" s="119">
        <f>I101+I124</f>
        <v>13000</v>
      </c>
      <c r="J125" s="119">
        <f t="shared" ref="J125" si="4">SUM(G125:I125)</f>
        <v>101705512</v>
      </c>
      <c r="K125" s="119">
        <f>K101+K124</f>
        <v>103247489</v>
      </c>
      <c r="L125" s="119">
        <f>L101+L124</f>
        <v>0</v>
      </c>
      <c r="M125" s="113">
        <f>M101+M124</f>
        <v>13000</v>
      </c>
      <c r="N125" s="113">
        <f t="shared" ref="N125" si="5">SUM(K125:M125)</f>
        <v>103260489</v>
      </c>
    </row>
    <row r="126" spans="1:14">
      <c r="B126" s="21"/>
      <c r="C126" s="21"/>
      <c r="D126" s="21"/>
      <c r="E126" s="21"/>
      <c r="F126" s="21"/>
    </row>
    <row r="127" spans="1:14">
      <c r="B127" s="21"/>
      <c r="C127" s="21"/>
      <c r="D127" s="21"/>
      <c r="E127" s="21"/>
      <c r="F127" s="21"/>
    </row>
    <row r="128" spans="1:14">
      <c r="B128" s="21"/>
      <c r="C128" s="21"/>
      <c r="D128" s="21"/>
      <c r="E128" s="21"/>
      <c r="F128" s="21"/>
    </row>
    <row r="129" spans="2:6">
      <c r="B129" s="21"/>
      <c r="C129" s="21"/>
      <c r="D129" s="21"/>
      <c r="E129" s="21"/>
      <c r="F129" s="21"/>
    </row>
    <row r="130" spans="2:6">
      <c r="B130" s="21"/>
      <c r="C130" s="21"/>
      <c r="D130" s="21"/>
      <c r="E130" s="21"/>
      <c r="F130" s="21"/>
    </row>
    <row r="131" spans="2:6">
      <c r="B131" s="21"/>
      <c r="C131" s="21"/>
      <c r="D131" s="21"/>
      <c r="E131" s="21"/>
      <c r="F131" s="21"/>
    </row>
    <row r="132" spans="2:6">
      <c r="B132" s="21"/>
      <c r="C132" s="21"/>
      <c r="D132" s="21"/>
      <c r="E132" s="21"/>
      <c r="F132" s="21"/>
    </row>
    <row r="133" spans="2:6">
      <c r="B133" s="21"/>
      <c r="C133" s="21"/>
      <c r="D133" s="21"/>
      <c r="E133" s="21"/>
      <c r="F133" s="21"/>
    </row>
    <row r="134" spans="2:6">
      <c r="B134" s="21"/>
      <c r="C134" s="21"/>
      <c r="D134" s="21"/>
      <c r="E134" s="21"/>
      <c r="F134" s="21"/>
    </row>
    <row r="135" spans="2:6">
      <c r="B135" s="21"/>
      <c r="C135" s="21"/>
      <c r="D135" s="21"/>
      <c r="E135" s="21"/>
      <c r="F135" s="21"/>
    </row>
    <row r="136" spans="2:6">
      <c r="B136" s="21"/>
      <c r="C136" s="21"/>
      <c r="D136" s="21"/>
      <c r="E136" s="21"/>
      <c r="F136" s="21"/>
    </row>
    <row r="137" spans="2:6">
      <c r="B137" s="21"/>
      <c r="C137" s="21"/>
      <c r="D137" s="21"/>
      <c r="E137" s="21"/>
      <c r="F137" s="21"/>
    </row>
    <row r="138" spans="2:6">
      <c r="B138" s="21"/>
      <c r="C138" s="21"/>
      <c r="D138" s="21"/>
      <c r="E138" s="21"/>
      <c r="F138" s="21"/>
    </row>
    <row r="139" spans="2:6">
      <c r="B139" s="21"/>
      <c r="C139" s="21"/>
      <c r="D139" s="21"/>
      <c r="E139" s="21"/>
      <c r="F139" s="21"/>
    </row>
    <row r="140" spans="2:6">
      <c r="B140" s="21"/>
      <c r="C140" s="21"/>
      <c r="D140" s="21"/>
      <c r="E140" s="21"/>
      <c r="F140" s="21"/>
    </row>
    <row r="141" spans="2:6">
      <c r="B141" s="21"/>
      <c r="C141" s="21"/>
      <c r="D141" s="21"/>
      <c r="E141" s="21"/>
      <c r="F141" s="21"/>
    </row>
    <row r="142" spans="2:6">
      <c r="B142" s="21"/>
      <c r="C142" s="21"/>
      <c r="D142" s="21"/>
      <c r="E142" s="21"/>
      <c r="F142" s="21"/>
    </row>
    <row r="143" spans="2:6">
      <c r="B143" s="21"/>
      <c r="C143" s="21"/>
      <c r="D143" s="21"/>
      <c r="E143" s="21"/>
      <c r="F143" s="21"/>
    </row>
    <row r="144" spans="2:6">
      <c r="B144" s="21"/>
      <c r="C144" s="21"/>
      <c r="D144" s="21"/>
      <c r="E144" s="21"/>
      <c r="F144" s="21"/>
    </row>
    <row r="145" spans="2:6">
      <c r="B145" s="21"/>
      <c r="C145" s="21"/>
      <c r="D145" s="21"/>
      <c r="E145" s="21"/>
      <c r="F145" s="21"/>
    </row>
    <row r="146" spans="2:6">
      <c r="B146" s="21"/>
      <c r="C146" s="21"/>
      <c r="D146" s="21"/>
      <c r="E146" s="21"/>
      <c r="F146" s="21"/>
    </row>
    <row r="147" spans="2:6">
      <c r="B147" s="21"/>
      <c r="C147" s="21"/>
      <c r="D147" s="21"/>
      <c r="E147" s="21"/>
      <c r="F147" s="21"/>
    </row>
    <row r="148" spans="2:6">
      <c r="B148" s="21"/>
      <c r="C148" s="21"/>
      <c r="D148" s="21"/>
      <c r="E148" s="21"/>
      <c r="F148" s="21"/>
    </row>
    <row r="149" spans="2:6">
      <c r="B149" s="21"/>
      <c r="C149" s="21"/>
      <c r="D149" s="21"/>
      <c r="E149" s="21"/>
      <c r="F149" s="21"/>
    </row>
    <row r="150" spans="2:6">
      <c r="B150" s="21"/>
      <c r="C150" s="21"/>
      <c r="D150" s="21"/>
      <c r="E150" s="21"/>
      <c r="F150" s="21"/>
    </row>
    <row r="151" spans="2:6">
      <c r="B151" s="21"/>
      <c r="C151" s="21"/>
      <c r="D151" s="21"/>
      <c r="E151" s="21"/>
      <c r="F151" s="21"/>
    </row>
    <row r="152" spans="2:6">
      <c r="B152" s="21"/>
      <c r="C152" s="21"/>
      <c r="D152" s="21"/>
      <c r="E152" s="21"/>
      <c r="F152" s="21"/>
    </row>
    <row r="153" spans="2:6">
      <c r="B153" s="21"/>
      <c r="C153" s="21"/>
      <c r="D153" s="21"/>
      <c r="E153" s="21"/>
      <c r="F153" s="21"/>
    </row>
    <row r="154" spans="2:6">
      <c r="B154" s="21"/>
      <c r="C154" s="21"/>
      <c r="D154" s="21"/>
      <c r="E154" s="21"/>
      <c r="F154" s="21"/>
    </row>
    <row r="155" spans="2:6">
      <c r="B155" s="21"/>
      <c r="C155" s="21"/>
      <c r="D155" s="21"/>
      <c r="E155" s="21"/>
      <c r="F155" s="21"/>
    </row>
    <row r="156" spans="2:6">
      <c r="B156" s="21"/>
      <c r="C156" s="21"/>
      <c r="D156" s="21"/>
      <c r="E156" s="21"/>
      <c r="F156" s="21"/>
    </row>
    <row r="157" spans="2:6">
      <c r="B157" s="21"/>
      <c r="C157" s="21"/>
      <c r="D157" s="21"/>
      <c r="E157" s="21"/>
      <c r="F157" s="21"/>
    </row>
    <row r="158" spans="2:6">
      <c r="B158" s="21"/>
      <c r="C158" s="21"/>
      <c r="D158" s="21"/>
      <c r="E158" s="21"/>
      <c r="F158" s="21"/>
    </row>
    <row r="159" spans="2:6">
      <c r="B159" s="21"/>
      <c r="C159" s="21"/>
      <c r="D159" s="21"/>
      <c r="E159" s="21"/>
      <c r="F159" s="21"/>
    </row>
    <row r="160" spans="2:6">
      <c r="B160" s="21"/>
      <c r="C160" s="21"/>
      <c r="D160" s="21"/>
      <c r="E160" s="21"/>
      <c r="F160" s="21"/>
    </row>
    <row r="161" spans="2:6">
      <c r="B161" s="21"/>
      <c r="C161" s="21"/>
      <c r="D161" s="21"/>
      <c r="E161" s="21"/>
      <c r="F161" s="21"/>
    </row>
    <row r="162" spans="2:6">
      <c r="B162" s="21"/>
      <c r="C162" s="21"/>
      <c r="D162" s="21"/>
      <c r="E162" s="21"/>
      <c r="F162" s="21"/>
    </row>
    <row r="163" spans="2:6">
      <c r="B163" s="21"/>
      <c r="C163" s="21"/>
      <c r="D163" s="21"/>
      <c r="E163" s="21"/>
      <c r="F163" s="21"/>
    </row>
    <row r="164" spans="2:6">
      <c r="B164" s="21"/>
      <c r="C164" s="21"/>
      <c r="D164" s="21"/>
      <c r="E164" s="21"/>
      <c r="F164" s="21"/>
    </row>
    <row r="165" spans="2:6">
      <c r="B165" s="21"/>
      <c r="C165" s="21"/>
      <c r="D165" s="21"/>
      <c r="E165" s="21"/>
      <c r="F165" s="21"/>
    </row>
    <row r="166" spans="2:6">
      <c r="B166" s="21"/>
      <c r="C166" s="21"/>
      <c r="D166" s="21"/>
      <c r="E166" s="21"/>
      <c r="F166" s="21"/>
    </row>
    <row r="167" spans="2:6">
      <c r="B167" s="21"/>
      <c r="C167" s="21"/>
      <c r="D167" s="21"/>
      <c r="E167" s="21"/>
      <c r="F167" s="21"/>
    </row>
    <row r="168" spans="2:6">
      <c r="B168" s="21"/>
      <c r="C168" s="21"/>
      <c r="D168" s="21"/>
      <c r="E168" s="21"/>
      <c r="F168" s="21"/>
    </row>
    <row r="169" spans="2:6">
      <c r="B169" s="21"/>
      <c r="C169" s="21"/>
      <c r="D169" s="21"/>
      <c r="E169" s="21"/>
      <c r="F169" s="21"/>
    </row>
    <row r="170" spans="2:6">
      <c r="B170" s="21"/>
      <c r="C170" s="21"/>
      <c r="D170" s="21"/>
      <c r="E170" s="21"/>
      <c r="F170" s="21"/>
    </row>
    <row r="171" spans="2:6">
      <c r="B171" s="21"/>
      <c r="C171" s="21"/>
      <c r="D171" s="21"/>
      <c r="E171" s="21"/>
      <c r="F171" s="21"/>
    </row>
    <row r="172" spans="2:6">
      <c r="B172" s="21"/>
      <c r="C172" s="21"/>
      <c r="D172" s="21"/>
      <c r="E172" s="21"/>
      <c r="F172" s="21"/>
    </row>
    <row r="173" spans="2:6">
      <c r="B173" s="21"/>
      <c r="C173" s="21"/>
      <c r="D173" s="21"/>
      <c r="E173" s="21"/>
      <c r="F173" s="21"/>
    </row>
    <row r="174" spans="2:6">
      <c r="B174" s="21"/>
      <c r="C174" s="21"/>
      <c r="D174" s="21"/>
      <c r="E174" s="21"/>
      <c r="F174" s="21"/>
    </row>
  </sheetData>
  <mergeCells count="6">
    <mergeCell ref="K6:N6"/>
    <mergeCell ref="C1:J1"/>
    <mergeCell ref="A3:F3"/>
    <mergeCell ref="A4:F4"/>
    <mergeCell ref="C6:F6"/>
    <mergeCell ref="G6:J6"/>
  </mergeCells>
  <phoneticPr fontId="20" type="noConversion"/>
  <pageMargins left="0.75" right="0.75" top="1" bottom="1" header="0.5" footer="0.5"/>
  <pageSetup paperSize="9" scale="3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abSelected="1" view="pageBreakPreview" topLeftCell="A46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4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61" t="s">
        <v>546</v>
      </c>
      <c r="C1" s="161"/>
      <c r="D1" s="161"/>
      <c r="E1" s="161"/>
      <c r="F1" s="161"/>
      <c r="G1" s="161"/>
      <c r="H1" s="161"/>
      <c r="I1" s="161"/>
      <c r="J1" s="161"/>
    </row>
    <row r="3" spans="1:14" ht="24" customHeight="1">
      <c r="A3" s="155" t="s">
        <v>528</v>
      </c>
      <c r="B3" s="162"/>
      <c r="C3" s="162"/>
      <c r="D3" s="162"/>
      <c r="E3" s="162"/>
      <c r="F3" s="157"/>
    </row>
    <row r="4" spans="1:14" ht="24" customHeight="1">
      <c r="A4" s="158" t="s">
        <v>530</v>
      </c>
      <c r="B4" s="156"/>
      <c r="C4" s="156"/>
      <c r="D4" s="156"/>
      <c r="E4" s="156"/>
      <c r="F4" s="157"/>
      <c r="H4" s="45"/>
    </row>
    <row r="5" spans="1:14" ht="18">
      <c r="A5" s="57"/>
    </row>
    <row r="6" spans="1:14">
      <c r="A6" s="50" t="s">
        <v>521</v>
      </c>
      <c r="C6" s="154" t="s">
        <v>508</v>
      </c>
      <c r="D6" s="154"/>
      <c r="E6" s="154"/>
      <c r="F6" s="154"/>
      <c r="G6" s="154" t="s">
        <v>538</v>
      </c>
      <c r="H6" s="154"/>
      <c r="I6" s="154"/>
      <c r="J6" s="163"/>
      <c r="K6" s="160" t="s">
        <v>541</v>
      </c>
      <c r="L6" s="154"/>
      <c r="M6" s="154"/>
      <c r="N6" s="154"/>
    </row>
    <row r="7" spans="1:14" ht="45">
      <c r="A7" s="1" t="s">
        <v>17</v>
      </c>
      <c r="B7" s="2" t="s">
        <v>9</v>
      </c>
      <c r="C7" s="58" t="s">
        <v>453</v>
      </c>
      <c r="D7" s="58" t="s">
        <v>454</v>
      </c>
      <c r="E7" s="58" t="s">
        <v>12</v>
      </c>
      <c r="F7" s="59" t="s">
        <v>3</v>
      </c>
      <c r="G7" s="58" t="s">
        <v>453</v>
      </c>
      <c r="H7" s="58" t="s">
        <v>454</v>
      </c>
      <c r="I7" s="58" t="s">
        <v>12</v>
      </c>
      <c r="J7" s="128" t="s">
        <v>3</v>
      </c>
      <c r="K7" s="137" t="s">
        <v>453</v>
      </c>
      <c r="L7" s="58" t="s">
        <v>454</v>
      </c>
      <c r="M7" s="58" t="s">
        <v>12</v>
      </c>
      <c r="N7" s="59" t="s">
        <v>3</v>
      </c>
    </row>
    <row r="8" spans="1:14" ht="15" customHeight="1">
      <c r="A8" s="26" t="s">
        <v>189</v>
      </c>
      <c r="B8" s="5" t="s">
        <v>190</v>
      </c>
      <c r="C8" s="49">
        <v>12568964</v>
      </c>
      <c r="D8" s="49">
        <v>0</v>
      </c>
      <c r="E8" s="49">
        <v>0</v>
      </c>
      <c r="F8" s="49">
        <f>SUM(C8:E8)</f>
        <v>12568964</v>
      </c>
      <c r="G8" s="49">
        <v>12568964</v>
      </c>
      <c r="H8" s="49">
        <v>0</v>
      </c>
      <c r="I8" s="49">
        <v>0</v>
      </c>
      <c r="J8" s="129">
        <f>SUM(G8:I8)</f>
        <v>12568964</v>
      </c>
      <c r="K8" s="138">
        <v>12568964</v>
      </c>
      <c r="L8" s="49">
        <v>0</v>
      </c>
      <c r="M8" s="49">
        <v>0</v>
      </c>
      <c r="N8" s="49">
        <f>SUM(K8:M8)</f>
        <v>12568964</v>
      </c>
    </row>
    <row r="9" spans="1:14" ht="15" customHeight="1">
      <c r="A9" s="4" t="s">
        <v>191</v>
      </c>
      <c r="B9" s="5" t="s">
        <v>192</v>
      </c>
      <c r="C9" s="49">
        <v>16371544</v>
      </c>
      <c r="D9" s="49">
        <v>0</v>
      </c>
      <c r="E9" s="49">
        <v>0</v>
      </c>
      <c r="F9" s="49">
        <f t="shared" ref="F9:F72" si="0">SUM(C9:E9)</f>
        <v>16371544</v>
      </c>
      <c r="G9" s="49">
        <v>16371544</v>
      </c>
      <c r="H9" s="49">
        <v>0</v>
      </c>
      <c r="I9" s="49">
        <v>0</v>
      </c>
      <c r="J9" s="129">
        <f t="shared" ref="J9:J33" si="1">SUM(G9:I9)</f>
        <v>16371544</v>
      </c>
      <c r="K9" s="138">
        <v>16371544</v>
      </c>
      <c r="L9" s="49">
        <v>0</v>
      </c>
      <c r="M9" s="49">
        <v>0</v>
      </c>
      <c r="N9" s="49">
        <f t="shared" ref="N9:N11" si="2">SUM(K9:M9)</f>
        <v>16371544</v>
      </c>
    </row>
    <row r="10" spans="1:14" ht="15" customHeight="1">
      <c r="A10" s="4" t="s">
        <v>193</v>
      </c>
      <c r="B10" s="5" t="s">
        <v>194</v>
      </c>
      <c r="C10" s="49">
        <v>4719340</v>
      </c>
      <c r="D10" s="49">
        <v>0</v>
      </c>
      <c r="E10" s="49">
        <v>0</v>
      </c>
      <c r="F10" s="49">
        <f t="shared" si="0"/>
        <v>4719340</v>
      </c>
      <c r="G10" s="49">
        <v>4719340</v>
      </c>
      <c r="H10" s="49">
        <v>0</v>
      </c>
      <c r="I10" s="49">
        <v>0</v>
      </c>
      <c r="J10" s="129">
        <f t="shared" si="1"/>
        <v>4719340</v>
      </c>
      <c r="K10" s="138">
        <v>4719340</v>
      </c>
      <c r="L10" s="49">
        <v>0</v>
      </c>
      <c r="M10" s="49">
        <v>0</v>
      </c>
      <c r="N10" s="49">
        <f t="shared" si="2"/>
        <v>4719340</v>
      </c>
    </row>
    <row r="11" spans="1:14" ht="15" customHeight="1">
      <c r="A11" s="4" t="s">
        <v>195</v>
      </c>
      <c r="B11" s="5" t="s">
        <v>196</v>
      </c>
      <c r="C11" s="49">
        <v>1800000</v>
      </c>
      <c r="D11" s="49">
        <v>0</v>
      </c>
      <c r="E11" s="49">
        <v>0</v>
      </c>
      <c r="F11" s="49">
        <f t="shared" si="0"/>
        <v>1800000</v>
      </c>
      <c r="G11" s="49">
        <v>1800000</v>
      </c>
      <c r="H11" s="49">
        <v>0</v>
      </c>
      <c r="I11" s="49">
        <v>0</v>
      </c>
      <c r="J11" s="129">
        <f t="shared" si="1"/>
        <v>1800000</v>
      </c>
      <c r="K11" s="138">
        <v>1800000</v>
      </c>
      <c r="L11" s="49">
        <v>0</v>
      </c>
      <c r="M11" s="49">
        <v>0</v>
      </c>
      <c r="N11" s="49">
        <f t="shared" si="2"/>
        <v>1800000</v>
      </c>
    </row>
    <row r="12" spans="1:14" ht="15" customHeight="1">
      <c r="A12" s="4" t="s">
        <v>197</v>
      </c>
      <c r="B12" s="5" t="s">
        <v>198</v>
      </c>
      <c r="C12" s="49">
        <v>0</v>
      </c>
      <c r="D12" s="49">
        <v>0</v>
      </c>
      <c r="E12" s="49">
        <v>0</v>
      </c>
      <c r="F12" s="49">
        <f t="shared" si="0"/>
        <v>0</v>
      </c>
      <c r="G12" s="88">
        <v>266</v>
      </c>
      <c r="H12" s="49">
        <v>0</v>
      </c>
      <c r="I12" s="49">
        <v>0</v>
      </c>
      <c r="J12" s="130">
        <v>266</v>
      </c>
      <c r="K12" s="139">
        <v>754</v>
      </c>
      <c r="L12" s="90">
        <v>0</v>
      </c>
      <c r="M12" s="90">
        <v>0</v>
      </c>
      <c r="N12" s="90">
        <v>266</v>
      </c>
    </row>
    <row r="13" spans="1:14" ht="15" customHeight="1">
      <c r="A13" s="4" t="s">
        <v>520</v>
      </c>
      <c r="B13" s="5" t="s">
        <v>199</v>
      </c>
      <c r="C13" s="49">
        <v>0</v>
      </c>
      <c r="D13" s="49">
        <v>0</v>
      </c>
      <c r="E13" s="49">
        <v>0</v>
      </c>
      <c r="F13" s="49">
        <f t="shared" si="0"/>
        <v>0</v>
      </c>
      <c r="G13" s="49">
        <v>0</v>
      </c>
      <c r="H13" s="49">
        <v>0</v>
      </c>
      <c r="I13" s="49">
        <v>0</v>
      </c>
      <c r="J13" s="129">
        <f t="shared" si="1"/>
        <v>0</v>
      </c>
      <c r="K13" s="139">
        <v>193206</v>
      </c>
      <c r="L13" s="90">
        <v>0</v>
      </c>
      <c r="M13" s="90">
        <v>0</v>
      </c>
      <c r="N13" s="90">
        <f t="shared" ref="N13" si="3">SUM(K13:M13)</f>
        <v>193206</v>
      </c>
    </row>
    <row r="14" spans="1:14" s="52" customFormat="1" ht="15" customHeight="1">
      <c r="A14" s="6" t="s">
        <v>428</v>
      </c>
      <c r="B14" s="7" t="s">
        <v>200</v>
      </c>
      <c r="C14" s="53">
        <f>SUM(C8:C13)</f>
        <v>35459848</v>
      </c>
      <c r="D14" s="53">
        <f>SUM(D8:D13)</f>
        <v>0</v>
      </c>
      <c r="E14" s="53">
        <f>SUM(E8:E13)</f>
        <v>0</v>
      </c>
      <c r="F14" s="53">
        <f t="shared" si="0"/>
        <v>35459848</v>
      </c>
      <c r="G14" s="53">
        <f t="shared" ref="G14:N14" si="4">SUM(G8:G13)</f>
        <v>35460114</v>
      </c>
      <c r="H14" s="53">
        <f t="shared" si="4"/>
        <v>0</v>
      </c>
      <c r="I14" s="53">
        <f t="shared" si="4"/>
        <v>0</v>
      </c>
      <c r="J14" s="131">
        <f t="shared" si="4"/>
        <v>35460114</v>
      </c>
      <c r="K14" s="140">
        <f t="shared" si="4"/>
        <v>35653808</v>
      </c>
      <c r="L14" s="83">
        <f t="shared" si="4"/>
        <v>0</v>
      </c>
      <c r="M14" s="83">
        <f t="shared" si="4"/>
        <v>0</v>
      </c>
      <c r="N14" s="83">
        <f t="shared" si="4"/>
        <v>35653320</v>
      </c>
    </row>
    <row r="15" spans="1:14" ht="15" customHeight="1">
      <c r="A15" s="4" t="s">
        <v>201</v>
      </c>
      <c r="B15" s="5" t="s">
        <v>202</v>
      </c>
      <c r="C15" s="49">
        <v>0</v>
      </c>
      <c r="D15" s="49">
        <v>0</v>
      </c>
      <c r="E15" s="49">
        <v>0</v>
      </c>
      <c r="F15" s="49">
        <f t="shared" si="0"/>
        <v>0</v>
      </c>
      <c r="G15" s="49">
        <v>0</v>
      </c>
      <c r="H15" s="49">
        <v>0</v>
      </c>
      <c r="I15" s="49">
        <v>0</v>
      </c>
      <c r="J15" s="129">
        <f t="shared" si="1"/>
        <v>0</v>
      </c>
      <c r="K15" s="141">
        <v>0</v>
      </c>
      <c r="L15" s="90">
        <v>0</v>
      </c>
      <c r="M15" s="90">
        <v>0</v>
      </c>
      <c r="N15" s="90">
        <f t="shared" ref="N15:N33" si="5">SUM(K15:M15)</f>
        <v>0</v>
      </c>
    </row>
    <row r="16" spans="1:14" ht="15" customHeight="1">
      <c r="A16" s="4" t="s">
        <v>203</v>
      </c>
      <c r="B16" s="5" t="s">
        <v>204</v>
      </c>
      <c r="C16" s="49">
        <v>0</v>
      </c>
      <c r="D16" s="49">
        <v>0</v>
      </c>
      <c r="E16" s="49">
        <v>0</v>
      </c>
      <c r="F16" s="49">
        <f t="shared" si="0"/>
        <v>0</v>
      </c>
      <c r="G16" s="49">
        <v>0</v>
      </c>
      <c r="H16" s="49">
        <v>0</v>
      </c>
      <c r="I16" s="49">
        <v>0</v>
      </c>
      <c r="J16" s="129">
        <f t="shared" si="1"/>
        <v>0</v>
      </c>
      <c r="K16" s="141">
        <v>0</v>
      </c>
      <c r="L16" s="90">
        <v>0</v>
      </c>
      <c r="M16" s="90">
        <v>0</v>
      </c>
      <c r="N16" s="90">
        <f t="shared" si="5"/>
        <v>0</v>
      </c>
    </row>
    <row r="17" spans="1:14" ht="15" customHeight="1">
      <c r="A17" s="4" t="s">
        <v>391</v>
      </c>
      <c r="B17" s="5" t="s">
        <v>205</v>
      </c>
      <c r="C17" s="49">
        <v>0</v>
      </c>
      <c r="D17" s="49">
        <v>0</v>
      </c>
      <c r="E17" s="49">
        <v>0</v>
      </c>
      <c r="F17" s="49">
        <f t="shared" si="0"/>
        <v>0</v>
      </c>
      <c r="G17" s="49">
        <v>0</v>
      </c>
      <c r="H17" s="49">
        <v>0</v>
      </c>
      <c r="I17" s="49">
        <v>0</v>
      </c>
      <c r="J17" s="129">
        <f t="shared" si="1"/>
        <v>0</v>
      </c>
      <c r="K17" s="141">
        <v>0</v>
      </c>
      <c r="L17" s="90">
        <v>0</v>
      </c>
      <c r="M17" s="90">
        <v>0</v>
      </c>
      <c r="N17" s="90">
        <f t="shared" si="5"/>
        <v>0</v>
      </c>
    </row>
    <row r="18" spans="1:14" ht="15" customHeight="1">
      <c r="A18" s="4" t="s">
        <v>392</v>
      </c>
      <c r="B18" s="5" t="s">
        <v>206</v>
      </c>
      <c r="C18" s="49">
        <v>0</v>
      </c>
      <c r="D18" s="49">
        <v>0</v>
      </c>
      <c r="E18" s="49">
        <v>0</v>
      </c>
      <c r="F18" s="49">
        <f t="shared" si="0"/>
        <v>0</v>
      </c>
      <c r="G18" s="49">
        <v>0</v>
      </c>
      <c r="H18" s="49">
        <v>0</v>
      </c>
      <c r="I18" s="49">
        <v>0</v>
      </c>
      <c r="J18" s="129">
        <f t="shared" si="1"/>
        <v>0</v>
      </c>
      <c r="K18" s="138">
        <v>0</v>
      </c>
      <c r="L18" s="49">
        <v>0</v>
      </c>
      <c r="M18" s="49">
        <v>0</v>
      </c>
      <c r="N18" s="49">
        <f t="shared" si="5"/>
        <v>0</v>
      </c>
    </row>
    <row r="19" spans="1:14" ht="15" customHeight="1">
      <c r="A19" s="4" t="s">
        <v>393</v>
      </c>
      <c r="B19" s="5" t="s">
        <v>207</v>
      </c>
      <c r="C19" s="49">
        <v>0</v>
      </c>
      <c r="D19" s="49">
        <v>0</v>
      </c>
      <c r="E19" s="49">
        <v>0</v>
      </c>
      <c r="F19" s="49">
        <f t="shared" si="0"/>
        <v>0</v>
      </c>
      <c r="G19" s="49">
        <v>0</v>
      </c>
      <c r="H19" s="49">
        <v>0</v>
      </c>
      <c r="I19" s="49">
        <v>0</v>
      </c>
      <c r="J19" s="129">
        <f t="shared" si="1"/>
        <v>0</v>
      </c>
      <c r="K19" s="139">
        <v>19255072</v>
      </c>
      <c r="L19" s="49">
        <v>0</v>
      </c>
      <c r="M19" s="49">
        <v>0</v>
      </c>
      <c r="N19" s="49">
        <f t="shared" si="5"/>
        <v>19255072</v>
      </c>
    </row>
    <row r="20" spans="1:14" s="52" customFormat="1" ht="15" customHeight="1">
      <c r="A20" s="32" t="s">
        <v>429</v>
      </c>
      <c r="B20" s="38" t="s">
        <v>208</v>
      </c>
      <c r="C20" s="73">
        <f>SUM(C14:C19)</f>
        <v>35459848</v>
      </c>
      <c r="D20" s="73">
        <f>SUM(D14:D19)</f>
        <v>0</v>
      </c>
      <c r="E20" s="73">
        <f>SUM(E14:E19)</f>
        <v>0</v>
      </c>
      <c r="F20" s="53">
        <f t="shared" si="0"/>
        <v>35459848</v>
      </c>
      <c r="G20" s="72">
        <f>SUM(G14:G19)</f>
        <v>35460114</v>
      </c>
      <c r="H20" s="72">
        <f>SUM(H14:H19)</f>
        <v>0</v>
      </c>
      <c r="I20" s="72">
        <f>SUM(I14:I19)</f>
        <v>0</v>
      </c>
      <c r="J20" s="131">
        <f t="shared" si="1"/>
        <v>35460114</v>
      </c>
      <c r="K20" s="142">
        <f>SUM(K14:K19)</f>
        <v>54908880</v>
      </c>
      <c r="L20" s="72">
        <f>SUM(L14:L19)</f>
        <v>0</v>
      </c>
      <c r="M20" s="72">
        <f>SUM(M14:M19)</f>
        <v>0</v>
      </c>
      <c r="N20" s="53">
        <f t="shared" si="5"/>
        <v>54908880</v>
      </c>
    </row>
    <row r="21" spans="1:14" ht="15" customHeight="1">
      <c r="A21" s="4" t="s">
        <v>397</v>
      </c>
      <c r="B21" s="5" t="s">
        <v>217</v>
      </c>
      <c r="C21" s="49">
        <v>0</v>
      </c>
      <c r="D21" s="49">
        <v>0</v>
      </c>
      <c r="E21" s="49">
        <v>0</v>
      </c>
      <c r="F21" s="49">
        <f t="shared" si="0"/>
        <v>0</v>
      </c>
      <c r="G21" s="49">
        <v>0</v>
      </c>
      <c r="H21" s="49">
        <v>0</v>
      </c>
      <c r="I21" s="49">
        <v>0</v>
      </c>
      <c r="J21" s="129">
        <f t="shared" si="1"/>
        <v>0</v>
      </c>
      <c r="K21" s="138">
        <v>0</v>
      </c>
      <c r="L21" s="49">
        <v>0</v>
      </c>
      <c r="M21" s="49">
        <v>0</v>
      </c>
      <c r="N21" s="49">
        <f t="shared" si="5"/>
        <v>0</v>
      </c>
    </row>
    <row r="22" spans="1:14" ht="15" customHeight="1">
      <c r="A22" s="4" t="s">
        <v>398</v>
      </c>
      <c r="B22" s="5" t="s">
        <v>218</v>
      </c>
      <c r="C22" s="49">
        <v>0</v>
      </c>
      <c r="D22" s="49">
        <v>0</v>
      </c>
      <c r="E22" s="49">
        <v>0</v>
      </c>
      <c r="F22" s="49">
        <f t="shared" si="0"/>
        <v>0</v>
      </c>
      <c r="G22" s="49">
        <v>0</v>
      </c>
      <c r="H22" s="49">
        <v>0</v>
      </c>
      <c r="I22" s="49">
        <v>0</v>
      </c>
      <c r="J22" s="129">
        <f t="shared" si="1"/>
        <v>0</v>
      </c>
      <c r="K22" s="138">
        <v>0</v>
      </c>
      <c r="L22" s="49">
        <v>0</v>
      </c>
      <c r="M22" s="49">
        <v>0</v>
      </c>
      <c r="N22" s="49">
        <f t="shared" si="5"/>
        <v>0</v>
      </c>
    </row>
    <row r="23" spans="1:14" s="52" customFormat="1" ht="15" customHeight="1">
      <c r="A23" s="6" t="s">
        <v>431</v>
      </c>
      <c r="B23" s="7" t="s">
        <v>219</v>
      </c>
      <c r="C23" s="53">
        <f>SUM(C21:C22)</f>
        <v>0</v>
      </c>
      <c r="D23" s="53">
        <f>SUM(D21:D22)</f>
        <v>0</v>
      </c>
      <c r="E23" s="53">
        <f>SUM(E21:E22)</f>
        <v>0</v>
      </c>
      <c r="F23" s="53">
        <f t="shared" si="0"/>
        <v>0</v>
      </c>
      <c r="G23" s="53">
        <f>SUM(G21:G22)</f>
        <v>0</v>
      </c>
      <c r="H23" s="53">
        <f>SUM(H21:H22)</f>
        <v>0</v>
      </c>
      <c r="I23" s="53">
        <f>SUM(I21:I22)</f>
        <v>0</v>
      </c>
      <c r="J23" s="131">
        <f t="shared" si="1"/>
        <v>0</v>
      </c>
      <c r="K23" s="143">
        <f>SUM(K21:K22)</f>
        <v>0</v>
      </c>
      <c r="L23" s="53">
        <f>SUM(L21:L22)</f>
        <v>0</v>
      </c>
      <c r="M23" s="53">
        <f>SUM(M21:M22)</f>
        <v>0</v>
      </c>
      <c r="N23" s="53">
        <f t="shared" si="5"/>
        <v>0</v>
      </c>
    </row>
    <row r="24" spans="1:14" ht="15" customHeight="1">
      <c r="A24" s="6" t="s">
        <v>399</v>
      </c>
      <c r="B24" s="7" t="s">
        <v>220</v>
      </c>
      <c r="C24" s="53">
        <v>0</v>
      </c>
      <c r="D24" s="53">
        <v>0</v>
      </c>
      <c r="E24" s="53">
        <v>0</v>
      </c>
      <c r="F24" s="53">
        <f t="shared" si="0"/>
        <v>0</v>
      </c>
      <c r="G24" s="53">
        <v>0</v>
      </c>
      <c r="H24" s="53">
        <v>0</v>
      </c>
      <c r="I24" s="53">
        <v>0</v>
      </c>
      <c r="J24" s="131">
        <f t="shared" si="1"/>
        <v>0</v>
      </c>
      <c r="K24" s="143">
        <v>0</v>
      </c>
      <c r="L24" s="53">
        <v>0</v>
      </c>
      <c r="M24" s="53">
        <v>0</v>
      </c>
      <c r="N24" s="53">
        <f t="shared" si="5"/>
        <v>0</v>
      </c>
    </row>
    <row r="25" spans="1:14" ht="15" customHeight="1">
      <c r="A25" s="6" t="s">
        <v>400</v>
      </c>
      <c r="B25" s="7" t="s">
        <v>221</v>
      </c>
      <c r="C25" s="53">
        <v>0</v>
      </c>
      <c r="D25" s="53">
        <v>0</v>
      </c>
      <c r="E25" s="53">
        <v>0</v>
      </c>
      <c r="F25" s="53">
        <f t="shared" si="0"/>
        <v>0</v>
      </c>
      <c r="G25" s="53">
        <v>0</v>
      </c>
      <c r="H25" s="53">
        <v>0</v>
      </c>
      <c r="I25" s="53">
        <v>0</v>
      </c>
      <c r="J25" s="131">
        <f t="shared" si="1"/>
        <v>0</v>
      </c>
      <c r="K25" s="143">
        <v>0</v>
      </c>
      <c r="L25" s="53">
        <v>0</v>
      </c>
      <c r="M25" s="53">
        <v>0</v>
      </c>
      <c r="N25" s="53">
        <f t="shared" si="5"/>
        <v>0</v>
      </c>
    </row>
    <row r="26" spans="1:14" ht="15" customHeight="1">
      <c r="A26" s="6" t="s">
        <v>401</v>
      </c>
      <c r="B26" s="7" t="s">
        <v>222</v>
      </c>
      <c r="C26" s="53">
        <v>1190000</v>
      </c>
      <c r="D26" s="53">
        <v>0</v>
      </c>
      <c r="E26" s="53">
        <v>0</v>
      </c>
      <c r="F26" s="53">
        <f t="shared" si="0"/>
        <v>1190000</v>
      </c>
      <c r="G26" s="53">
        <v>1190000</v>
      </c>
      <c r="H26" s="53">
        <v>0</v>
      </c>
      <c r="I26" s="53">
        <v>0</v>
      </c>
      <c r="J26" s="131">
        <f t="shared" si="1"/>
        <v>1190000</v>
      </c>
      <c r="K26" s="143">
        <v>1190000</v>
      </c>
      <c r="L26" s="53">
        <v>0</v>
      </c>
      <c r="M26" s="53">
        <v>0</v>
      </c>
      <c r="N26" s="53">
        <f t="shared" si="5"/>
        <v>1190000</v>
      </c>
    </row>
    <row r="27" spans="1:14" ht="15" customHeight="1">
      <c r="A27" s="4" t="s">
        <v>402</v>
      </c>
      <c r="B27" s="5" t="s">
        <v>223</v>
      </c>
      <c r="C27" s="49">
        <v>11000000</v>
      </c>
      <c r="D27" s="49">
        <v>0</v>
      </c>
      <c r="E27" s="49">
        <v>0</v>
      </c>
      <c r="F27" s="49">
        <f t="shared" si="0"/>
        <v>11000000</v>
      </c>
      <c r="G27" s="49">
        <v>11000000</v>
      </c>
      <c r="H27" s="49">
        <v>0</v>
      </c>
      <c r="I27" s="49">
        <v>0</v>
      </c>
      <c r="J27" s="129">
        <f t="shared" si="1"/>
        <v>11000000</v>
      </c>
      <c r="K27" s="138">
        <v>11000000</v>
      </c>
      <c r="L27" s="49">
        <v>0</v>
      </c>
      <c r="M27" s="49">
        <v>0</v>
      </c>
      <c r="N27" s="49">
        <f t="shared" si="5"/>
        <v>11000000</v>
      </c>
    </row>
    <row r="28" spans="1:14" ht="15" customHeight="1">
      <c r="A28" s="4" t="s">
        <v>403</v>
      </c>
      <c r="B28" s="5" t="s">
        <v>224</v>
      </c>
      <c r="C28" s="49">
        <v>0</v>
      </c>
      <c r="D28" s="49">
        <v>0</v>
      </c>
      <c r="E28" s="49">
        <v>0</v>
      </c>
      <c r="F28" s="49">
        <f t="shared" si="0"/>
        <v>0</v>
      </c>
      <c r="G28" s="49">
        <v>0</v>
      </c>
      <c r="H28" s="49">
        <v>0</v>
      </c>
      <c r="I28" s="49">
        <v>0</v>
      </c>
      <c r="J28" s="129">
        <f t="shared" si="1"/>
        <v>0</v>
      </c>
      <c r="K28" s="138">
        <v>0</v>
      </c>
      <c r="L28" s="49">
        <v>0</v>
      </c>
      <c r="M28" s="49">
        <v>0</v>
      </c>
      <c r="N28" s="49">
        <f t="shared" si="5"/>
        <v>0</v>
      </c>
    </row>
    <row r="29" spans="1:14" ht="15" customHeight="1">
      <c r="A29" s="4" t="s">
        <v>225</v>
      </c>
      <c r="B29" s="5" t="s">
        <v>226</v>
      </c>
      <c r="C29" s="49">
        <v>0</v>
      </c>
      <c r="D29" s="49">
        <v>0</v>
      </c>
      <c r="E29" s="49">
        <v>0</v>
      </c>
      <c r="F29" s="49">
        <f t="shared" si="0"/>
        <v>0</v>
      </c>
      <c r="G29" s="49">
        <v>0</v>
      </c>
      <c r="H29" s="49">
        <v>0</v>
      </c>
      <c r="I29" s="49">
        <v>0</v>
      </c>
      <c r="J29" s="129">
        <f t="shared" si="1"/>
        <v>0</v>
      </c>
      <c r="K29" s="138">
        <v>0</v>
      </c>
      <c r="L29" s="49">
        <v>0</v>
      </c>
      <c r="M29" s="49">
        <v>0</v>
      </c>
      <c r="N29" s="49">
        <f t="shared" si="5"/>
        <v>0</v>
      </c>
    </row>
    <row r="30" spans="1:14" ht="15" customHeight="1">
      <c r="A30" s="4" t="s">
        <v>404</v>
      </c>
      <c r="B30" s="5" t="s">
        <v>227</v>
      </c>
      <c r="C30" s="49">
        <v>1900000</v>
      </c>
      <c r="D30" s="49">
        <v>0</v>
      </c>
      <c r="E30" s="49">
        <v>0</v>
      </c>
      <c r="F30" s="49">
        <f t="shared" si="0"/>
        <v>1900000</v>
      </c>
      <c r="G30" s="49">
        <v>1900000</v>
      </c>
      <c r="H30" s="49">
        <v>0</v>
      </c>
      <c r="I30" s="49">
        <v>0</v>
      </c>
      <c r="J30" s="129">
        <f t="shared" si="1"/>
        <v>1900000</v>
      </c>
      <c r="K30" s="138">
        <v>1900000</v>
      </c>
      <c r="L30" s="49">
        <v>0</v>
      </c>
      <c r="M30" s="49">
        <v>0</v>
      </c>
      <c r="N30" s="49">
        <f t="shared" si="5"/>
        <v>1900000</v>
      </c>
    </row>
    <row r="31" spans="1:14" ht="15" customHeight="1">
      <c r="A31" s="4" t="s">
        <v>405</v>
      </c>
      <c r="B31" s="5" t="s">
        <v>228</v>
      </c>
      <c r="C31" s="49">
        <v>0</v>
      </c>
      <c r="D31" s="49">
        <v>0</v>
      </c>
      <c r="E31" s="49">
        <v>0</v>
      </c>
      <c r="F31" s="49">
        <f t="shared" si="0"/>
        <v>0</v>
      </c>
      <c r="G31" s="49">
        <v>0</v>
      </c>
      <c r="H31" s="49">
        <v>0</v>
      </c>
      <c r="I31" s="49">
        <v>0</v>
      </c>
      <c r="J31" s="129">
        <f t="shared" si="1"/>
        <v>0</v>
      </c>
      <c r="K31" s="138">
        <v>0</v>
      </c>
      <c r="L31" s="49">
        <v>0</v>
      </c>
      <c r="M31" s="49">
        <v>0</v>
      </c>
      <c r="N31" s="49">
        <f t="shared" si="5"/>
        <v>0</v>
      </c>
    </row>
    <row r="32" spans="1:14" s="52" customFormat="1" ht="15" customHeight="1">
      <c r="A32" s="6" t="s">
        <v>432</v>
      </c>
      <c r="B32" s="7" t="s">
        <v>229</v>
      </c>
      <c r="C32" s="53">
        <f>SUM(C27:C31)</f>
        <v>12900000</v>
      </c>
      <c r="D32" s="53">
        <f t="shared" ref="D32:N32" si="6">SUM(D27:D31)</f>
        <v>0</v>
      </c>
      <c r="E32" s="53">
        <f t="shared" si="6"/>
        <v>0</v>
      </c>
      <c r="F32" s="53">
        <f t="shared" si="6"/>
        <v>12900000</v>
      </c>
      <c r="G32" s="53">
        <f t="shared" si="6"/>
        <v>12900000</v>
      </c>
      <c r="H32" s="53">
        <f t="shared" si="6"/>
        <v>0</v>
      </c>
      <c r="I32" s="53">
        <f t="shared" si="6"/>
        <v>0</v>
      </c>
      <c r="J32" s="131">
        <f t="shared" si="6"/>
        <v>12900000</v>
      </c>
      <c r="K32" s="143">
        <f t="shared" si="6"/>
        <v>12900000</v>
      </c>
      <c r="L32" s="53">
        <f t="shared" si="6"/>
        <v>0</v>
      </c>
      <c r="M32" s="53">
        <f t="shared" si="6"/>
        <v>0</v>
      </c>
      <c r="N32" s="53">
        <f t="shared" si="6"/>
        <v>12900000</v>
      </c>
    </row>
    <row r="33" spans="1:14" ht="15" customHeight="1">
      <c r="A33" s="6" t="s">
        <v>406</v>
      </c>
      <c r="B33" s="7" t="s">
        <v>230</v>
      </c>
      <c r="C33" s="53">
        <v>40000</v>
      </c>
      <c r="D33" s="53">
        <v>0</v>
      </c>
      <c r="E33" s="53">
        <v>20000</v>
      </c>
      <c r="F33" s="53">
        <f t="shared" si="0"/>
        <v>60000</v>
      </c>
      <c r="G33" s="53">
        <v>40000</v>
      </c>
      <c r="H33" s="53">
        <v>0</v>
      </c>
      <c r="I33" s="53">
        <v>20000</v>
      </c>
      <c r="J33" s="131">
        <f t="shared" si="1"/>
        <v>60000</v>
      </c>
      <c r="K33" s="143">
        <v>40000</v>
      </c>
      <c r="L33" s="53">
        <v>0</v>
      </c>
      <c r="M33" s="53">
        <v>20000</v>
      </c>
      <c r="N33" s="53">
        <f t="shared" si="5"/>
        <v>60000</v>
      </c>
    </row>
    <row r="34" spans="1:14" s="52" customFormat="1" ht="15" customHeight="1">
      <c r="A34" s="32" t="s">
        <v>433</v>
      </c>
      <c r="B34" s="38" t="s">
        <v>231</v>
      </c>
      <c r="C34" s="73">
        <f>SUM(C33+C32+C26+C25+C24+C23)</f>
        <v>14130000</v>
      </c>
      <c r="D34" s="73">
        <f t="shared" ref="D34:N34" si="7">SUM(D33+D32+D26+D25+D24+D23)</f>
        <v>0</v>
      </c>
      <c r="E34" s="73">
        <f t="shared" si="7"/>
        <v>20000</v>
      </c>
      <c r="F34" s="73">
        <f t="shared" si="7"/>
        <v>14150000</v>
      </c>
      <c r="G34" s="73">
        <f t="shared" si="7"/>
        <v>14130000</v>
      </c>
      <c r="H34" s="73">
        <f t="shared" si="7"/>
        <v>0</v>
      </c>
      <c r="I34" s="73">
        <f t="shared" si="7"/>
        <v>20000</v>
      </c>
      <c r="J34" s="132">
        <f t="shared" si="7"/>
        <v>14150000</v>
      </c>
      <c r="K34" s="144">
        <f t="shared" si="7"/>
        <v>14130000</v>
      </c>
      <c r="L34" s="73">
        <f t="shared" si="7"/>
        <v>0</v>
      </c>
      <c r="M34" s="73">
        <f t="shared" si="7"/>
        <v>20000</v>
      </c>
      <c r="N34" s="73">
        <f t="shared" si="7"/>
        <v>14150000</v>
      </c>
    </row>
    <row r="35" spans="1:14" ht="15" customHeight="1">
      <c r="A35" s="12" t="s">
        <v>232</v>
      </c>
      <c r="B35" s="5" t="s">
        <v>233</v>
      </c>
      <c r="C35" s="49">
        <v>0</v>
      </c>
      <c r="D35" s="49">
        <v>0</v>
      </c>
      <c r="E35" s="49">
        <v>0</v>
      </c>
      <c r="F35" s="49">
        <f t="shared" si="0"/>
        <v>0</v>
      </c>
      <c r="G35" s="49">
        <v>0</v>
      </c>
      <c r="H35" s="49">
        <v>0</v>
      </c>
      <c r="I35" s="49">
        <v>0</v>
      </c>
      <c r="J35" s="129">
        <f t="shared" ref="J35:J98" si="8">SUM(G35:I35)</f>
        <v>0</v>
      </c>
      <c r="K35" s="138">
        <v>0</v>
      </c>
      <c r="L35" s="49">
        <v>0</v>
      </c>
      <c r="M35" s="49">
        <v>0</v>
      </c>
      <c r="N35" s="49">
        <f t="shared" ref="N35:N98" si="9">SUM(K35:M35)</f>
        <v>0</v>
      </c>
    </row>
    <row r="36" spans="1:14" ht="15" customHeight="1">
      <c r="A36" s="12" t="s">
        <v>407</v>
      </c>
      <c r="B36" s="5" t="s">
        <v>234</v>
      </c>
      <c r="C36" s="49">
        <v>0</v>
      </c>
      <c r="D36" s="49">
        <v>0</v>
      </c>
      <c r="E36" s="49">
        <v>0</v>
      </c>
      <c r="F36" s="49">
        <f t="shared" si="0"/>
        <v>0</v>
      </c>
      <c r="G36" s="49">
        <v>0</v>
      </c>
      <c r="H36" s="49">
        <v>0</v>
      </c>
      <c r="I36" s="49">
        <v>0</v>
      </c>
      <c r="J36" s="129">
        <f t="shared" si="8"/>
        <v>0</v>
      </c>
      <c r="K36" s="138">
        <v>0</v>
      </c>
      <c r="L36" s="49">
        <v>0</v>
      </c>
      <c r="M36" s="49">
        <v>0</v>
      </c>
      <c r="N36" s="49">
        <f t="shared" si="9"/>
        <v>0</v>
      </c>
    </row>
    <row r="37" spans="1:14" ht="15" customHeight="1">
      <c r="A37" s="12" t="s">
        <v>408</v>
      </c>
      <c r="B37" s="5" t="s">
        <v>235</v>
      </c>
      <c r="C37" s="49">
        <v>597200</v>
      </c>
      <c r="D37" s="49">
        <v>0</v>
      </c>
      <c r="E37" s="49">
        <v>0</v>
      </c>
      <c r="F37" s="49">
        <f t="shared" si="0"/>
        <v>597200</v>
      </c>
      <c r="G37" s="49">
        <v>597200</v>
      </c>
      <c r="H37" s="49">
        <v>0</v>
      </c>
      <c r="I37" s="49">
        <v>0</v>
      </c>
      <c r="J37" s="129">
        <f t="shared" si="8"/>
        <v>597200</v>
      </c>
      <c r="K37" s="138">
        <v>597200</v>
      </c>
      <c r="L37" s="49">
        <v>0</v>
      </c>
      <c r="M37" s="49">
        <v>0</v>
      </c>
      <c r="N37" s="49">
        <f t="shared" si="9"/>
        <v>597200</v>
      </c>
    </row>
    <row r="38" spans="1:14" ht="15" customHeight="1">
      <c r="A38" s="12" t="s">
        <v>409</v>
      </c>
      <c r="B38" s="5" t="s">
        <v>236</v>
      </c>
      <c r="C38" s="49">
        <v>0</v>
      </c>
      <c r="D38" s="49">
        <v>0</v>
      </c>
      <c r="E38" s="49">
        <v>0</v>
      </c>
      <c r="F38" s="49">
        <f t="shared" si="0"/>
        <v>0</v>
      </c>
      <c r="G38" s="49">
        <v>0</v>
      </c>
      <c r="H38" s="49">
        <v>0</v>
      </c>
      <c r="I38" s="49">
        <v>0</v>
      </c>
      <c r="J38" s="129">
        <f t="shared" si="8"/>
        <v>0</v>
      </c>
      <c r="K38" s="138">
        <v>0</v>
      </c>
      <c r="L38" s="49">
        <v>0</v>
      </c>
      <c r="M38" s="49">
        <v>0</v>
      </c>
      <c r="N38" s="49">
        <f t="shared" si="9"/>
        <v>0</v>
      </c>
    </row>
    <row r="39" spans="1:14" ht="15" customHeight="1">
      <c r="A39" s="12" t="s">
        <v>237</v>
      </c>
      <c r="B39" s="5" t="s">
        <v>238</v>
      </c>
      <c r="C39" s="49">
        <v>1000000</v>
      </c>
      <c r="D39" s="49">
        <v>0</v>
      </c>
      <c r="E39" s="49">
        <v>0</v>
      </c>
      <c r="F39" s="49">
        <f t="shared" si="0"/>
        <v>1000000</v>
      </c>
      <c r="G39" s="49">
        <v>1000000</v>
      </c>
      <c r="H39" s="49">
        <v>0</v>
      </c>
      <c r="I39" s="49">
        <v>0</v>
      </c>
      <c r="J39" s="129">
        <f t="shared" si="8"/>
        <v>1000000</v>
      </c>
      <c r="K39" s="138">
        <v>1000000</v>
      </c>
      <c r="L39" s="49">
        <v>0</v>
      </c>
      <c r="M39" s="49">
        <v>0</v>
      </c>
      <c r="N39" s="49">
        <f t="shared" si="9"/>
        <v>1000000</v>
      </c>
    </row>
    <row r="40" spans="1:14" ht="15" customHeight="1">
      <c r="A40" s="12" t="s">
        <v>239</v>
      </c>
      <c r="B40" s="5" t="s">
        <v>240</v>
      </c>
      <c r="C40" s="49">
        <v>0</v>
      </c>
      <c r="D40" s="49">
        <v>0</v>
      </c>
      <c r="E40" s="49">
        <v>0</v>
      </c>
      <c r="F40" s="49">
        <f t="shared" si="0"/>
        <v>0</v>
      </c>
      <c r="G40" s="49">
        <v>0</v>
      </c>
      <c r="H40" s="49">
        <v>0</v>
      </c>
      <c r="I40" s="49">
        <v>0</v>
      </c>
      <c r="J40" s="129">
        <f t="shared" si="8"/>
        <v>0</v>
      </c>
      <c r="K40" s="138">
        <v>0</v>
      </c>
      <c r="L40" s="49">
        <v>0</v>
      </c>
      <c r="M40" s="49">
        <v>0</v>
      </c>
      <c r="N40" s="49">
        <f t="shared" si="9"/>
        <v>0</v>
      </c>
    </row>
    <row r="41" spans="1:14" ht="15" customHeight="1">
      <c r="A41" s="12" t="s">
        <v>241</v>
      </c>
      <c r="B41" s="5" t="s">
        <v>242</v>
      </c>
      <c r="C41" s="49">
        <v>0</v>
      </c>
      <c r="D41" s="49">
        <v>0</v>
      </c>
      <c r="E41" s="49">
        <v>0</v>
      </c>
      <c r="F41" s="49">
        <f t="shared" si="0"/>
        <v>0</v>
      </c>
      <c r="G41" s="49">
        <v>0</v>
      </c>
      <c r="H41" s="49">
        <v>0</v>
      </c>
      <c r="I41" s="49">
        <v>0</v>
      </c>
      <c r="J41" s="129">
        <f t="shared" si="8"/>
        <v>0</v>
      </c>
      <c r="K41" s="138">
        <v>0</v>
      </c>
      <c r="L41" s="49">
        <v>0</v>
      </c>
      <c r="M41" s="49">
        <v>0</v>
      </c>
      <c r="N41" s="49">
        <f t="shared" si="9"/>
        <v>0</v>
      </c>
    </row>
    <row r="42" spans="1:14" ht="15" customHeight="1">
      <c r="A42" s="12" t="s">
        <v>410</v>
      </c>
      <c r="B42" s="5" t="s">
        <v>243</v>
      </c>
      <c r="C42" s="49">
        <v>0</v>
      </c>
      <c r="D42" s="49">
        <v>0</v>
      </c>
      <c r="E42" s="49">
        <v>0</v>
      </c>
      <c r="F42" s="49">
        <f t="shared" si="0"/>
        <v>0</v>
      </c>
      <c r="G42" s="49">
        <v>0</v>
      </c>
      <c r="H42" s="49">
        <v>0</v>
      </c>
      <c r="I42" s="49">
        <v>0</v>
      </c>
      <c r="J42" s="129">
        <f t="shared" si="8"/>
        <v>0</v>
      </c>
      <c r="K42" s="138">
        <v>0</v>
      </c>
      <c r="L42" s="49">
        <v>0</v>
      </c>
      <c r="M42" s="49">
        <v>0</v>
      </c>
      <c r="N42" s="49">
        <f t="shared" si="9"/>
        <v>0</v>
      </c>
    </row>
    <row r="43" spans="1:14" ht="15" customHeight="1">
      <c r="A43" s="12" t="s">
        <v>411</v>
      </c>
      <c r="B43" s="5" t="s">
        <v>244</v>
      </c>
      <c r="C43" s="49">
        <v>0</v>
      </c>
      <c r="D43" s="49">
        <v>0</v>
      </c>
      <c r="E43" s="49">
        <v>0</v>
      </c>
      <c r="F43" s="49">
        <f t="shared" si="0"/>
        <v>0</v>
      </c>
      <c r="G43" s="49">
        <v>0</v>
      </c>
      <c r="H43" s="49">
        <v>0</v>
      </c>
      <c r="I43" s="49">
        <v>0</v>
      </c>
      <c r="J43" s="129">
        <f t="shared" si="8"/>
        <v>0</v>
      </c>
      <c r="K43" s="138">
        <v>0</v>
      </c>
      <c r="L43" s="49">
        <v>0</v>
      </c>
      <c r="M43" s="49">
        <v>0</v>
      </c>
      <c r="N43" s="49">
        <f t="shared" si="9"/>
        <v>0</v>
      </c>
    </row>
    <row r="44" spans="1:14" ht="15" customHeight="1">
      <c r="A44" s="12" t="s">
        <v>412</v>
      </c>
      <c r="B44" s="5" t="s">
        <v>245</v>
      </c>
      <c r="C44" s="49">
        <v>1575000</v>
      </c>
      <c r="D44" s="49">
        <v>300000</v>
      </c>
      <c r="E44" s="49">
        <v>0</v>
      </c>
      <c r="F44" s="49">
        <f t="shared" si="0"/>
        <v>1875000</v>
      </c>
      <c r="G44" s="49">
        <v>1575000</v>
      </c>
      <c r="H44" s="49">
        <v>300000</v>
      </c>
      <c r="I44" s="49">
        <v>0</v>
      </c>
      <c r="J44" s="129">
        <f t="shared" si="8"/>
        <v>1875000</v>
      </c>
      <c r="K44" s="138">
        <v>1575000</v>
      </c>
      <c r="L44" s="49">
        <v>300000</v>
      </c>
      <c r="M44" s="49">
        <v>0</v>
      </c>
      <c r="N44" s="49">
        <f t="shared" si="9"/>
        <v>1875000</v>
      </c>
    </row>
    <row r="45" spans="1:14" s="52" customFormat="1" ht="15" customHeight="1">
      <c r="A45" s="37" t="s">
        <v>434</v>
      </c>
      <c r="B45" s="38" t="s">
        <v>246</v>
      </c>
      <c r="C45" s="73">
        <f>SUM(C35:C44)</f>
        <v>3172200</v>
      </c>
      <c r="D45" s="73">
        <f>SUM(D35:D44)</f>
        <v>300000</v>
      </c>
      <c r="E45" s="73">
        <f>SUM(E35:E44)</f>
        <v>0</v>
      </c>
      <c r="F45" s="73">
        <f t="shared" si="0"/>
        <v>3472200</v>
      </c>
      <c r="G45" s="72">
        <f>SUM(G35:G44)</f>
        <v>3172200</v>
      </c>
      <c r="H45" s="72">
        <f>SUM(H35:H44)</f>
        <v>300000</v>
      </c>
      <c r="I45" s="72">
        <f>SUM(I35:I44)</f>
        <v>0</v>
      </c>
      <c r="J45" s="133">
        <f t="shared" si="8"/>
        <v>3472200</v>
      </c>
      <c r="K45" s="142">
        <f>SUM(K35:K44)</f>
        <v>3172200</v>
      </c>
      <c r="L45" s="72">
        <f>SUM(L35:L44)</f>
        <v>300000</v>
      </c>
      <c r="M45" s="72">
        <f>SUM(M35:M44)</f>
        <v>0</v>
      </c>
      <c r="N45" s="72">
        <f t="shared" si="9"/>
        <v>3472200</v>
      </c>
    </row>
    <row r="46" spans="1:14" ht="15" customHeight="1">
      <c r="A46" s="12" t="s">
        <v>255</v>
      </c>
      <c r="B46" s="5" t="s">
        <v>256</v>
      </c>
      <c r="C46" s="49">
        <v>0</v>
      </c>
      <c r="D46" s="49">
        <v>0</v>
      </c>
      <c r="E46" s="49">
        <v>0</v>
      </c>
      <c r="F46" s="49">
        <f t="shared" si="0"/>
        <v>0</v>
      </c>
      <c r="G46" s="49">
        <v>0</v>
      </c>
      <c r="H46" s="49">
        <v>0</v>
      </c>
      <c r="I46" s="49">
        <v>0</v>
      </c>
      <c r="J46" s="129">
        <f t="shared" si="8"/>
        <v>0</v>
      </c>
      <c r="K46" s="138">
        <v>0</v>
      </c>
      <c r="L46" s="49">
        <v>0</v>
      </c>
      <c r="M46" s="49">
        <v>0</v>
      </c>
      <c r="N46" s="49">
        <f t="shared" si="9"/>
        <v>0</v>
      </c>
    </row>
    <row r="47" spans="1:14" ht="15" customHeight="1">
      <c r="A47" s="4" t="s">
        <v>416</v>
      </c>
      <c r="B47" s="5" t="s">
        <v>257</v>
      </c>
      <c r="C47" s="49">
        <v>0</v>
      </c>
      <c r="D47" s="49">
        <v>0</v>
      </c>
      <c r="E47" s="49">
        <v>0</v>
      </c>
      <c r="F47" s="49">
        <f t="shared" si="0"/>
        <v>0</v>
      </c>
      <c r="G47" s="49">
        <v>0</v>
      </c>
      <c r="H47" s="49">
        <v>0</v>
      </c>
      <c r="I47" s="49">
        <v>0</v>
      </c>
      <c r="J47" s="129">
        <f t="shared" si="8"/>
        <v>0</v>
      </c>
      <c r="K47" s="138">
        <v>0</v>
      </c>
      <c r="L47" s="49">
        <v>0</v>
      </c>
      <c r="M47" s="49">
        <v>0</v>
      </c>
      <c r="N47" s="49">
        <f t="shared" si="9"/>
        <v>0</v>
      </c>
    </row>
    <row r="48" spans="1:14" ht="15" customHeight="1">
      <c r="A48" s="12" t="s">
        <v>417</v>
      </c>
      <c r="B48" s="5" t="s">
        <v>258</v>
      </c>
      <c r="C48" s="49">
        <v>883776</v>
      </c>
      <c r="D48" s="49">
        <v>0</v>
      </c>
      <c r="E48" s="49">
        <v>0</v>
      </c>
      <c r="F48" s="49">
        <f t="shared" si="0"/>
        <v>883776</v>
      </c>
      <c r="G48" s="49">
        <v>883776</v>
      </c>
      <c r="H48" s="49">
        <v>0</v>
      </c>
      <c r="I48" s="49">
        <v>0</v>
      </c>
      <c r="J48" s="129">
        <f t="shared" si="8"/>
        <v>883776</v>
      </c>
      <c r="K48" s="138">
        <v>883776</v>
      </c>
      <c r="L48" s="49">
        <v>0</v>
      </c>
      <c r="M48" s="49">
        <v>0</v>
      </c>
      <c r="N48" s="49">
        <f t="shared" si="9"/>
        <v>883776</v>
      </c>
    </row>
    <row r="49" spans="1:14" s="52" customFormat="1" ht="15" customHeight="1">
      <c r="A49" s="32" t="s">
        <v>436</v>
      </c>
      <c r="B49" s="38" t="s">
        <v>259</v>
      </c>
      <c r="C49" s="73">
        <f>SUM(C46:C48)</f>
        <v>883776</v>
      </c>
      <c r="D49" s="73">
        <f>SUM(D46:D48)</f>
        <v>0</v>
      </c>
      <c r="E49" s="73">
        <f>SUM(E46:E48)</f>
        <v>0</v>
      </c>
      <c r="F49" s="73">
        <f t="shared" si="0"/>
        <v>883776</v>
      </c>
      <c r="G49" s="72">
        <f>SUM(G46:G48)</f>
        <v>883776</v>
      </c>
      <c r="H49" s="72">
        <f>SUM(H46:H48)</f>
        <v>0</v>
      </c>
      <c r="I49" s="72">
        <f>SUM(I46:I48)</f>
        <v>0</v>
      </c>
      <c r="J49" s="133">
        <f t="shared" si="8"/>
        <v>883776</v>
      </c>
      <c r="K49" s="142">
        <f>SUM(K46:K48)</f>
        <v>883776</v>
      </c>
      <c r="L49" s="72">
        <f>SUM(L46:L48)</f>
        <v>0</v>
      </c>
      <c r="M49" s="72">
        <f>SUM(M46:M48)</f>
        <v>0</v>
      </c>
      <c r="N49" s="72">
        <f t="shared" si="9"/>
        <v>883776</v>
      </c>
    </row>
    <row r="50" spans="1:14" s="52" customFormat="1" ht="15" customHeight="1">
      <c r="A50" s="100" t="s">
        <v>13</v>
      </c>
      <c r="B50" s="122"/>
      <c r="C50" s="123">
        <f>C20+C34+C45+C49</f>
        <v>53645824</v>
      </c>
      <c r="D50" s="123">
        <f t="shared" ref="D50:N50" si="10">D20+D34+D45+D49</f>
        <v>300000</v>
      </c>
      <c r="E50" s="123">
        <f t="shared" si="10"/>
        <v>20000</v>
      </c>
      <c r="F50" s="123">
        <f t="shared" si="10"/>
        <v>53965824</v>
      </c>
      <c r="G50" s="123">
        <f t="shared" si="10"/>
        <v>53646090</v>
      </c>
      <c r="H50" s="123">
        <f t="shared" si="10"/>
        <v>300000</v>
      </c>
      <c r="I50" s="123">
        <f t="shared" si="10"/>
        <v>20000</v>
      </c>
      <c r="J50" s="134">
        <f t="shared" si="10"/>
        <v>53966090</v>
      </c>
      <c r="K50" s="145">
        <f t="shared" si="10"/>
        <v>73094856</v>
      </c>
      <c r="L50" s="123">
        <f t="shared" si="10"/>
        <v>300000</v>
      </c>
      <c r="M50" s="123">
        <f t="shared" si="10"/>
        <v>20000</v>
      </c>
      <c r="N50" s="123">
        <f t="shared" si="10"/>
        <v>73414856</v>
      </c>
    </row>
    <row r="51" spans="1:14" ht="15" customHeight="1">
      <c r="A51" s="4" t="s">
        <v>209</v>
      </c>
      <c r="B51" s="5" t="s">
        <v>210</v>
      </c>
      <c r="C51" s="49">
        <v>29011989</v>
      </c>
      <c r="D51" s="49">
        <v>0</v>
      </c>
      <c r="E51" s="49">
        <v>0</v>
      </c>
      <c r="F51" s="49">
        <f t="shared" si="0"/>
        <v>29011989</v>
      </c>
      <c r="G51" s="49">
        <v>29011989</v>
      </c>
      <c r="H51" s="49">
        <v>0</v>
      </c>
      <c r="I51" s="49">
        <v>0</v>
      </c>
      <c r="J51" s="129">
        <f t="shared" si="8"/>
        <v>29011989</v>
      </c>
      <c r="K51" s="139">
        <v>10981254</v>
      </c>
      <c r="L51" s="49">
        <v>0</v>
      </c>
      <c r="M51" s="49">
        <v>0</v>
      </c>
      <c r="N51" s="49">
        <f t="shared" si="9"/>
        <v>10981254</v>
      </c>
    </row>
    <row r="52" spans="1:14" ht="15" customHeight="1">
      <c r="A52" s="4" t="s">
        <v>211</v>
      </c>
      <c r="B52" s="5" t="s">
        <v>212</v>
      </c>
      <c r="C52" s="49">
        <v>0</v>
      </c>
      <c r="D52" s="49">
        <v>0</v>
      </c>
      <c r="E52" s="49">
        <v>0</v>
      </c>
      <c r="F52" s="49">
        <f t="shared" si="0"/>
        <v>0</v>
      </c>
      <c r="G52" s="49">
        <v>0</v>
      </c>
      <c r="H52" s="49">
        <v>0</v>
      </c>
      <c r="I52" s="49">
        <v>0</v>
      </c>
      <c r="J52" s="129">
        <f t="shared" si="8"/>
        <v>0</v>
      </c>
      <c r="K52" s="138">
        <v>0</v>
      </c>
      <c r="L52" s="49">
        <v>0</v>
      </c>
      <c r="M52" s="49">
        <v>0</v>
      </c>
      <c r="N52" s="49">
        <f t="shared" si="9"/>
        <v>0</v>
      </c>
    </row>
    <row r="53" spans="1:14" ht="15" customHeight="1">
      <c r="A53" s="4" t="s">
        <v>394</v>
      </c>
      <c r="B53" s="5" t="s">
        <v>213</v>
      </c>
      <c r="C53" s="49">
        <v>0</v>
      </c>
      <c r="D53" s="49">
        <v>0</v>
      </c>
      <c r="E53" s="49">
        <v>0</v>
      </c>
      <c r="F53" s="49">
        <f t="shared" si="0"/>
        <v>0</v>
      </c>
      <c r="G53" s="49">
        <v>0</v>
      </c>
      <c r="H53" s="49">
        <v>0</v>
      </c>
      <c r="I53" s="49">
        <v>0</v>
      </c>
      <c r="J53" s="129">
        <f t="shared" si="8"/>
        <v>0</v>
      </c>
      <c r="K53" s="138">
        <v>0</v>
      </c>
      <c r="L53" s="49">
        <v>0</v>
      </c>
      <c r="M53" s="49">
        <v>0</v>
      </c>
      <c r="N53" s="49">
        <f t="shared" si="9"/>
        <v>0</v>
      </c>
    </row>
    <row r="54" spans="1:14" ht="15" customHeight="1">
      <c r="A54" s="4" t="s">
        <v>395</v>
      </c>
      <c r="B54" s="5" t="s">
        <v>214</v>
      </c>
      <c r="C54" s="49">
        <v>0</v>
      </c>
      <c r="D54" s="49">
        <v>0</v>
      </c>
      <c r="E54" s="49">
        <v>0</v>
      </c>
      <c r="F54" s="49">
        <f t="shared" si="0"/>
        <v>0</v>
      </c>
      <c r="G54" s="49">
        <v>0</v>
      </c>
      <c r="H54" s="49">
        <v>0</v>
      </c>
      <c r="I54" s="49">
        <v>0</v>
      </c>
      <c r="J54" s="129">
        <f t="shared" si="8"/>
        <v>0</v>
      </c>
      <c r="K54" s="138">
        <v>0</v>
      </c>
      <c r="L54" s="49">
        <v>0</v>
      </c>
      <c r="M54" s="49">
        <v>0</v>
      </c>
      <c r="N54" s="49">
        <f t="shared" si="9"/>
        <v>0</v>
      </c>
    </row>
    <row r="55" spans="1:14" ht="15" customHeight="1">
      <c r="A55" s="4" t="s">
        <v>396</v>
      </c>
      <c r="B55" s="5" t="s">
        <v>215</v>
      </c>
      <c r="C55" s="49">
        <v>0</v>
      </c>
      <c r="D55" s="49">
        <v>0</v>
      </c>
      <c r="E55" s="49">
        <v>0</v>
      </c>
      <c r="F55" s="49">
        <f t="shared" si="0"/>
        <v>0</v>
      </c>
      <c r="G55" s="49">
        <v>0</v>
      </c>
      <c r="H55" s="49">
        <v>0</v>
      </c>
      <c r="I55" s="49">
        <v>0</v>
      </c>
      <c r="J55" s="129">
        <f t="shared" si="8"/>
        <v>0</v>
      </c>
      <c r="K55" s="138">
        <v>0</v>
      </c>
      <c r="L55" s="49">
        <v>0</v>
      </c>
      <c r="M55" s="49">
        <v>0</v>
      </c>
      <c r="N55" s="49">
        <f t="shared" si="9"/>
        <v>0</v>
      </c>
    </row>
    <row r="56" spans="1:14" s="52" customFormat="1" ht="15" customHeight="1">
      <c r="A56" s="32" t="s">
        <v>430</v>
      </c>
      <c r="B56" s="38" t="s">
        <v>216</v>
      </c>
      <c r="C56" s="53">
        <f>SUM(C51:C55)</f>
        <v>29011989</v>
      </c>
      <c r="D56" s="53">
        <f>SUM(D51:D55)</f>
        <v>0</v>
      </c>
      <c r="E56" s="53">
        <f>SUM(E51:E55)</f>
        <v>0</v>
      </c>
      <c r="F56" s="53">
        <f t="shared" si="0"/>
        <v>29011989</v>
      </c>
      <c r="G56" s="53">
        <f>SUM(G51:G55)</f>
        <v>29011989</v>
      </c>
      <c r="H56" s="53">
        <f>SUM(H51:H55)</f>
        <v>0</v>
      </c>
      <c r="I56" s="53">
        <f>SUM(I51:I55)</f>
        <v>0</v>
      </c>
      <c r="J56" s="131">
        <f t="shared" si="8"/>
        <v>29011989</v>
      </c>
      <c r="K56" s="143">
        <f>SUM(K51:K55)</f>
        <v>10981254</v>
      </c>
      <c r="L56" s="53">
        <f>SUM(L51:L55)</f>
        <v>0</v>
      </c>
      <c r="M56" s="53">
        <f>SUM(M51:M55)</f>
        <v>0</v>
      </c>
      <c r="N56" s="53">
        <f t="shared" si="9"/>
        <v>10981254</v>
      </c>
    </row>
    <row r="57" spans="1:14" ht="15" customHeight="1">
      <c r="A57" s="12" t="s">
        <v>413</v>
      </c>
      <c r="B57" s="5" t="s">
        <v>247</v>
      </c>
      <c r="C57" s="49">
        <v>0</v>
      </c>
      <c r="D57" s="49">
        <v>0</v>
      </c>
      <c r="E57" s="49">
        <v>0</v>
      </c>
      <c r="F57" s="49">
        <f t="shared" si="0"/>
        <v>0</v>
      </c>
      <c r="G57" s="49">
        <v>0</v>
      </c>
      <c r="H57" s="49">
        <v>0</v>
      </c>
      <c r="I57" s="49">
        <v>0</v>
      </c>
      <c r="J57" s="129">
        <f t="shared" si="8"/>
        <v>0</v>
      </c>
      <c r="K57" s="138">
        <v>0</v>
      </c>
      <c r="L57" s="49">
        <v>0</v>
      </c>
      <c r="M57" s="49">
        <v>0</v>
      </c>
      <c r="N57" s="49">
        <f t="shared" si="9"/>
        <v>0</v>
      </c>
    </row>
    <row r="58" spans="1:14" ht="15" customHeight="1">
      <c r="A58" s="12" t="s">
        <v>414</v>
      </c>
      <c r="B58" s="5" t="s">
        <v>248</v>
      </c>
      <c r="C58" s="49">
        <v>0</v>
      </c>
      <c r="D58" s="49">
        <v>0</v>
      </c>
      <c r="E58" s="49">
        <v>0</v>
      </c>
      <c r="F58" s="49">
        <f t="shared" si="0"/>
        <v>0</v>
      </c>
      <c r="G58" s="49">
        <v>0</v>
      </c>
      <c r="H58" s="49">
        <v>0</v>
      </c>
      <c r="I58" s="49">
        <v>0</v>
      </c>
      <c r="J58" s="129">
        <f t="shared" si="8"/>
        <v>0</v>
      </c>
      <c r="K58" s="138">
        <v>0</v>
      </c>
      <c r="L58" s="49">
        <v>0</v>
      </c>
      <c r="M58" s="49">
        <v>0</v>
      </c>
      <c r="N58" s="49">
        <f t="shared" si="9"/>
        <v>0</v>
      </c>
    </row>
    <row r="59" spans="1:14" ht="15" customHeight="1">
      <c r="A59" s="12" t="s">
        <v>249</v>
      </c>
      <c r="B59" s="5" t="s">
        <v>250</v>
      </c>
      <c r="C59" s="49">
        <v>0</v>
      </c>
      <c r="D59" s="49">
        <v>0</v>
      </c>
      <c r="E59" s="49">
        <v>0</v>
      </c>
      <c r="F59" s="49">
        <f t="shared" si="0"/>
        <v>0</v>
      </c>
      <c r="G59" s="49">
        <v>0</v>
      </c>
      <c r="H59" s="49">
        <v>0</v>
      </c>
      <c r="I59" s="49">
        <v>0</v>
      </c>
      <c r="J59" s="129">
        <f t="shared" si="8"/>
        <v>0</v>
      </c>
      <c r="K59" s="138">
        <v>0</v>
      </c>
      <c r="L59" s="49">
        <v>0</v>
      </c>
      <c r="M59" s="49">
        <v>0</v>
      </c>
      <c r="N59" s="49">
        <f t="shared" si="9"/>
        <v>0</v>
      </c>
    </row>
    <row r="60" spans="1:14" ht="15" customHeight="1">
      <c r="A60" s="12" t="s">
        <v>415</v>
      </c>
      <c r="B60" s="5" t="s">
        <v>251</v>
      </c>
      <c r="C60" s="49">
        <v>0</v>
      </c>
      <c r="D60" s="49">
        <v>0</v>
      </c>
      <c r="E60" s="49">
        <v>0</v>
      </c>
      <c r="F60" s="49">
        <f t="shared" si="0"/>
        <v>0</v>
      </c>
      <c r="G60" s="49">
        <v>0</v>
      </c>
      <c r="H60" s="49">
        <v>0</v>
      </c>
      <c r="I60" s="49">
        <v>0</v>
      </c>
      <c r="J60" s="129">
        <f t="shared" si="8"/>
        <v>0</v>
      </c>
      <c r="K60" s="138">
        <v>0</v>
      </c>
      <c r="L60" s="49">
        <v>0</v>
      </c>
      <c r="M60" s="49">
        <v>0</v>
      </c>
      <c r="N60" s="49">
        <f t="shared" si="9"/>
        <v>0</v>
      </c>
    </row>
    <row r="61" spans="1:14" ht="15" customHeight="1">
      <c r="A61" s="12" t="s">
        <v>252</v>
      </c>
      <c r="B61" s="5" t="s">
        <v>253</v>
      </c>
      <c r="C61" s="49">
        <v>0</v>
      </c>
      <c r="D61" s="49">
        <v>0</v>
      </c>
      <c r="E61" s="49">
        <v>0</v>
      </c>
      <c r="F61" s="49">
        <f t="shared" si="0"/>
        <v>0</v>
      </c>
      <c r="G61" s="49">
        <v>0</v>
      </c>
      <c r="H61" s="49">
        <v>0</v>
      </c>
      <c r="I61" s="49">
        <v>0</v>
      </c>
      <c r="J61" s="129">
        <f t="shared" si="8"/>
        <v>0</v>
      </c>
      <c r="K61" s="138">
        <v>0</v>
      </c>
      <c r="L61" s="49">
        <v>0</v>
      </c>
      <c r="M61" s="49">
        <v>0</v>
      </c>
      <c r="N61" s="49">
        <f t="shared" si="9"/>
        <v>0</v>
      </c>
    </row>
    <row r="62" spans="1:14" s="52" customFormat="1" ht="15" customHeight="1">
      <c r="A62" s="32" t="s">
        <v>435</v>
      </c>
      <c r="B62" s="38" t="s">
        <v>254</v>
      </c>
      <c r="C62" s="53">
        <f>SUM(C57:C61)</f>
        <v>0</v>
      </c>
      <c r="D62" s="53">
        <f>SUM(D57:D61)</f>
        <v>0</v>
      </c>
      <c r="E62" s="53">
        <f>SUM(E57:E61)</f>
        <v>0</v>
      </c>
      <c r="F62" s="53">
        <f t="shared" si="0"/>
        <v>0</v>
      </c>
      <c r="G62" s="53">
        <f>SUM(G57:G61)</f>
        <v>0</v>
      </c>
      <c r="H62" s="53">
        <f>SUM(H57:H61)</f>
        <v>0</v>
      </c>
      <c r="I62" s="53">
        <f>SUM(I57:I61)</f>
        <v>0</v>
      </c>
      <c r="J62" s="131">
        <f t="shared" si="8"/>
        <v>0</v>
      </c>
      <c r="K62" s="143">
        <f>SUM(K57:K61)</f>
        <v>0</v>
      </c>
      <c r="L62" s="53">
        <f>SUM(L57:L61)</f>
        <v>0</v>
      </c>
      <c r="M62" s="53">
        <f>SUM(M57:M61)</f>
        <v>0</v>
      </c>
      <c r="N62" s="53">
        <f t="shared" si="9"/>
        <v>0</v>
      </c>
    </row>
    <row r="63" spans="1:14" ht="15" customHeight="1">
      <c r="A63" s="12" t="s">
        <v>260</v>
      </c>
      <c r="B63" s="5" t="s">
        <v>261</v>
      </c>
      <c r="C63" s="49">
        <v>0</v>
      </c>
      <c r="D63" s="49">
        <v>0</v>
      </c>
      <c r="E63" s="49">
        <v>0</v>
      </c>
      <c r="F63" s="49">
        <f t="shared" si="0"/>
        <v>0</v>
      </c>
      <c r="G63" s="49">
        <v>0</v>
      </c>
      <c r="H63" s="49">
        <v>0</v>
      </c>
      <c r="I63" s="49">
        <v>0</v>
      </c>
      <c r="J63" s="129">
        <f t="shared" si="8"/>
        <v>0</v>
      </c>
      <c r="K63" s="138">
        <v>0</v>
      </c>
      <c r="L63" s="49">
        <v>0</v>
      </c>
      <c r="M63" s="49">
        <v>0</v>
      </c>
      <c r="N63" s="49">
        <f t="shared" si="9"/>
        <v>0</v>
      </c>
    </row>
    <row r="64" spans="1:14" ht="15" customHeight="1">
      <c r="A64" s="4" t="s">
        <v>418</v>
      </c>
      <c r="B64" s="5" t="s">
        <v>262</v>
      </c>
      <c r="C64" s="49">
        <v>0</v>
      </c>
      <c r="D64" s="49">
        <v>0</v>
      </c>
      <c r="E64" s="49">
        <v>0</v>
      </c>
      <c r="F64" s="49">
        <f t="shared" si="0"/>
        <v>0</v>
      </c>
      <c r="G64" s="49">
        <v>0</v>
      </c>
      <c r="H64" s="49">
        <v>0</v>
      </c>
      <c r="I64" s="49">
        <v>0</v>
      </c>
      <c r="J64" s="129">
        <f t="shared" si="8"/>
        <v>0</v>
      </c>
      <c r="K64" s="138">
        <v>0</v>
      </c>
      <c r="L64" s="49">
        <v>0</v>
      </c>
      <c r="M64" s="49">
        <v>0</v>
      </c>
      <c r="N64" s="49">
        <f t="shared" si="9"/>
        <v>0</v>
      </c>
    </row>
    <row r="65" spans="1:14" ht="15" customHeight="1">
      <c r="A65" s="12" t="s">
        <v>419</v>
      </c>
      <c r="B65" s="5" t="s">
        <v>263</v>
      </c>
      <c r="C65" s="49">
        <v>0</v>
      </c>
      <c r="D65" s="49">
        <v>0</v>
      </c>
      <c r="E65" s="49">
        <v>0</v>
      </c>
      <c r="F65" s="49">
        <f t="shared" si="0"/>
        <v>0</v>
      </c>
      <c r="G65" s="49">
        <v>0</v>
      </c>
      <c r="H65" s="49">
        <v>0</v>
      </c>
      <c r="I65" s="49">
        <v>0</v>
      </c>
      <c r="J65" s="129">
        <f t="shared" si="8"/>
        <v>0</v>
      </c>
      <c r="K65" s="138">
        <v>0</v>
      </c>
      <c r="L65" s="49">
        <v>0</v>
      </c>
      <c r="M65" s="49">
        <v>0</v>
      </c>
      <c r="N65" s="49">
        <f t="shared" si="9"/>
        <v>0</v>
      </c>
    </row>
    <row r="66" spans="1:14" s="52" customFormat="1" ht="15" customHeight="1">
      <c r="A66" s="32" t="s">
        <v>438</v>
      </c>
      <c r="B66" s="38" t="s">
        <v>264</v>
      </c>
      <c r="C66" s="53">
        <f>SUM(C63:C65)</f>
        <v>0</v>
      </c>
      <c r="D66" s="53">
        <f>SUM(D63:D65)</f>
        <v>0</v>
      </c>
      <c r="E66" s="53">
        <f>SUM(E63:E65)</f>
        <v>0</v>
      </c>
      <c r="F66" s="53">
        <f t="shared" si="0"/>
        <v>0</v>
      </c>
      <c r="G66" s="53">
        <f>SUM(G63:G65)</f>
        <v>0</v>
      </c>
      <c r="H66" s="53">
        <f>SUM(H63:H65)</f>
        <v>0</v>
      </c>
      <c r="I66" s="53">
        <f>SUM(I63:I65)</f>
        <v>0</v>
      </c>
      <c r="J66" s="131">
        <f t="shared" si="8"/>
        <v>0</v>
      </c>
      <c r="K66" s="143">
        <f>SUM(K63:K65)</f>
        <v>0</v>
      </c>
      <c r="L66" s="53">
        <f>SUM(L63:L65)</f>
        <v>0</v>
      </c>
      <c r="M66" s="53">
        <f>SUM(M63:M65)</f>
        <v>0</v>
      </c>
      <c r="N66" s="53">
        <f t="shared" si="9"/>
        <v>0</v>
      </c>
    </row>
    <row r="67" spans="1:14" s="104" customFormat="1" ht="15" customHeight="1">
      <c r="A67" s="100" t="s">
        <v>14</v>
      </c>
      <c r="B67" s="122"/>
      <c r="C67" s="123">
        <f>C56+C62+C66</f>
        <v>29011989</v>
      </c>
      <c r="D67" s="123">
        <f t="shared" ref="D67:N67" si="11">D56+D62+D66</f>
        <v>0</v>
      </c>
      <c r="E67" s="123">
        <f t="shared" si="11"/>
        <v>0</v>
      </c>
      <c r="F67" s="123">
        <f t="shared" si="11"/>
        <v>29011989</v>
      </c>
      <c r="G67" s="123">
        <f t="shared" si="11"/>
        <v>29011989</v>
      </c>
      <c r="H67" s="123">
        <f t="shared" si="11"/>
        <v>0</v>
      </c>
      <c r="I67" s="123">
        <f t="shared" si="11"/>
        <v>0</v>
      </c>
      <c r="J67" s="134">
        <f t="shared" si="11"/>
        <v>29011989</v>
      </c>
      <c r="K67" s="145">
        <f t="shared" si="11"/>
        <v>10981254</v>
      </c>
      <c r="L67" s="123">
        <f t="shared" si="11"/>
        <v>0</v>
      </c>
      <c r="M67" s="123">
        <f t="shared" si="11"/>
        <v>0</v>
      </c>
      <c r="N67" s="123">
        <f t="shared" si="11"/>
        <v>10981254</v>
      </c>
    </row>
    <row r="68" spans="1:14" s="52" customFormat="1" ht="15.75">
      <c r="A68" s="124" t="s">
        <v>437</v>
      </c>
      <c r="B68" s="105" t="s">
        <v>265</v>
      </c>
      <c r="C68" s="108">
        <f>C20+C34+C45+C49+C56+C62+C66</f>
        <v>82657813</v>
      </c>
      <c r="D68" s="108">
        <f>D20+D34+D45+D49+D56+D62+D66</f>
        <v>300000</v>
      </c>
      <c r="E68" s="108">
        <f>E20+E34+E45+E49+E56+E62+E66</f>
        <v>20000</v>
      </c>
      <c r="F68" s="108">
        <f t="shared" si="0"/>
        <v>82977813</v>
      </c>
      <c r="G68" s="109">
        <f>G20+G34+G45+G49+G56+G62+G66</f>
        <v>82658079</v>
      </c>
      <c r="H68" s="109">
        <f>H20+H34+H45+H49+H56+H62+H66</f>
        <v>300000</v>
      </c>
      <c r="I68" s="109">
        <f>I20+I34+I45+I49+I56+I62+I66</f>
        <v>20000</v>
      </c>
      <c r="J68" s="135">
        <f t="shared" si="8"/>
        <v>82978079</v>
      </c>
      <c r="K68" s="146">
        <f>K20+K34+K45+K49+K56+K62+K66</f>
        <v>84076110</v>
      </c>
      <c r="L68" s="109">
        <f>L20+L34+L45+L49+L56+L62+L66</f>
        <v>300000</v>
      </c>
      <c r="M68" s="109">
        <f>M20+M34+M45+M49+M56+M62+M66</f>
        <v>20000</v>
      </c>
      <c r="N68" s="109">
        <f t="shared" si="9"/>
        <v>84396110</v>
      </c>
    </row>
    <row r="69" spans="1:14" s="52" customFormat="1" ht="15.75">
      <c r="A69" s="125" t="s">
        <v>15</v>
      </c>
      <c r="B69" s="126"/>
      <c r="C69" s="127">
        <f>C50-'1. melléklet'!C76</f>
        <v>7282795</v>
      </c>
      <c r="D69" s="127">
        <f>D50-'1. melléklet'!D76</f>
        <v>300000</v>
      </c>
      <c r="E69" s="127">
        <f>E50-'1. melléklet'!E76</f>
        <v>7000</v>
      </c>
      <c r="F69" s="127">
        <f>F50-'1. melléklet'!F76</f>
        <v>7589795</v>
      </c>
      <c r="G69" s="127">
        <f>G50-'1. melléklet'!G76</f>
        <v>7285795</v>
      </c>
      <c r="H69" s="127">
        <f>H50-'1. melléklet'!H76</f>
        <v>300000</v>
      </c>
      <c r="I69" s="127">
        <f>I50-'1. melléklet'!I76</f>
        <v>7000</v>
      </c>
      <c r="J69" s="127">
        <f>J50-'1. melléklet'!J76</f>
        <v>7592795</v>
      </c>
      <c r="K69" s="127">
        <f>K50-'1. melléklet'!K76</f>
        <v>21248598</v>
      </c>
      <c r="L69" s="127">
        <f>L50-'1. melléklet'!L76</f>
        <v>300000</v>
      </c>
      <c r="M69" s="127">
        <f>M50-'1. melléklet'!M76</f>
        <v>7000</v>
      </c>
      <c r="N69" s="127">
        <f>N50-'1. melléklet'!N76</f>
        <v>21555598</v>
      </c>
    </row>
    <row r="70" spans="1:14" s="52" customFormat="1" ht="15.75">
      <c r="A70" s="125" t="s">
        <v>16</v>
      </c>
      <c r="B70" s="126"/>
      <c r="C70" s="127">
        <f>C67-'1. melléklet'!C100</f>
        <v>-7260365</v>
      </c>
      <c r="D70" s="127">
        <f>D67-'1. melléklet'!D100</f>
        <v>0</v>
      </c>
      <c r="E70" s="127">
        <f>E67-'1. melléklet'!E100</f>
        <v>0</v>
      </c>
      <c r="F70" s="127">
        <f>F67-'1. melléklet'!F100</f>
        <v>-7260365</v>
      </c>
      <c r="G70" s="127">
        <f>G67-'1. melléklet'!G100</f>
        <v>-7260365</v>
      </c>
      <c r="H70" s="127">
        <f>H67-'1. melléklet'!H100</f>
        <v>0</v>
      </c>
      <c r="I70" s="127">
        <f>I67-'1. melléklet'!I100</f>
        <v>0</v>
      </c>
      <c r="J70" s="127">
        <f>J67-'1. melléklet'!J100</f>
        <v>-7260365</v>
      </c>
      <c r="K70" s="127">
        <f>K67-'1. melléklet'!K100</f>
        <v>-23174700</v>
      </c>
      <c r="L70" s="127">
        <f>L67-'1. melléklet'!L100</f>
        <v>0</v>
      </c>
      <c r="M70" s="127">
        <f>M67-'1. melléklet'!M100</f>
        <v>0</v>
      </c>
      <c r="N70" s="127">
        <f>N67-'1. melléklet'!N100</f>
        <v>-23174700</v>
      </c>
    </row>
    <row r="71" spans="1:14">
      <c r="A71" s="30" t="s">
        <v>420</v>
      </c>
      <c r="B71" s="4" t="s">
        <v>266</v>
      </c>
      <c r="C71" s="49">
        <v>0</v>
      </c>
      <c r="D71" s="49">
        <v>0</v>
      </c>
      <c r="E71" s="49">
        <v>0</v>
      </c>
      <c r="F71" s="49">
        <f t="shared" si="0"/>
        <v>0</v>
      </c>
      <c r="G71" s="49">
        <v>0</v>
      </c>
      <c r="H71" s="49">
        <v>0</v>
      </c>
      <c r="I71" s="49">
        <v>0</v>
      </c>
      <c r="J71" s="129">
        <f t="shared" si="8"/>
        <v>0</v>
      </c>
      <c r="K71" s="138">
        <v>0</v>
      </c>
      <c r="L71" s="49">
        <v>0</v>
      </c>
      <c r="M71" s="49">
        <v>0</v>
      </c>
      <c r="N71" s="49">
        <f t="shared" si="9"/>
        <v>0</v>
      </c>
    </row>
    <row r="72" spans="1:14">
      <c r="A72" s="12" t="s">
        <v>267</v>
      </c>
      <c r="B72" s="4" t="s">
        <v>268</v>
      </c>
      <c r="C72" s="49">
        <v>0</v>
      </c>
      <c r="D72" s="49">
        <v>0</v>
      </c>
      <c r="E72" s="49">
        <v>0</v>
      </c>
      <c r="F72" s="49">
        <f t="shared" si="0"/>
        <v>0</v>
      </c>
      <c r="G72" s="49">
        <v>0</v>
      </c>
      <c r="H72" s="49">
        <v>0</v>
      </c>
      <c r="I72" s="49">
        <v>0</v>
      </c>
      <c r="J72" s="129">
        <f t="shared" si="8"/>
        <v>0</v>
      </c>
      <c r="K72" s="138">
        <v>0</v>
      </c>
      <c r="L72" s="49">
        <v>0</v>
      </c>
      <c r="M72" s="49">
        <v>0</v>
      </c>
      <c r="N72" s="49">
        <f t="shared" si="9"/>
        <v>0</v>
      </c>
    </row>
    <row r="73" spans="1:14">
      <c r="A73" s="30" t="s">
        <v>421</v>
      </c>
      <c r="B73" s="4" t="s">
        <v>269</v>
      </c>
      <c r="C73" s="49">
        <v>0</v>
      </c>
      <c r="D73" s="49">
        <v>0</v>
      </c>
      <c r="E73" s="49">
        <v>0</v>
      </c>
      <c r="F73" s="49">
        <f t="shared" ref="F73:F98" si="12">SUM(C73:E73)</f>
        <v>0</v>
      </c>
      <c r="G73" s="49">
        <v>0</v>
      </c>
      <c r="H73" s="49">
        <v>0</v>
      </c>
      <c r="I73" s="49">
        <v>0</v>
      </c>
      <c r="J73" s="129">
        <f t="shared" si="8"/>
        <v>0</v>
      </c>
      <c r="K73" s="138">
        <v>0</v>
      </c>
      <c r="L73" s="49">
        <v>0</v>
      </c>
      <c r="M73" s="49">
        <v>0</v>
      </c>
      <c r="N73" s="49">
        <f t="shared" si="9"/>
        <v>0</v>
      </c>
    </row>
    <row r="74" spans="1:14" s="52" customFormat="1">
      <c r="A74" s="14" t="s">
        <v>439</v>
      </c>
      <c r="B74" s="6" t="s">
        <v>270</v>
      </c>
      <c r="C74" s="53">
        <f>SUM(C71:C73)</f>
        <v>0</v>
      </c>
      <c r="D74" s="53">
        <f>SUM(D71:D73)</f>
        <v>0</v>
      </c>
      <c r="E74" s="53">
        <f>SUM(E71:E73)</f>
        <v>0</v>
      </c>
      <c r="F74" s="53">
        <f t="shared" si="12"/>
        <v>0</v>
      </c>
      <c r="G74" s="53">
        <f>SUM(G71:G73)</f>
        <v>0</v>
      </c>
      <c r="H74" s="53">
        <f>SUM(H71:H73)</f>
        <v>0</v>
      </c>
      <c r="I74" s="53">
        <f>SUM(I71:I73)</f>
        <v>0</v>
      </c>
      <c r="J74" s="131">
        <f t="shared" si="8"/>
        <v>0</v>
      </c>
      <c r="K74" s="143">
        <f>SUM(K71:K73)</f>
        <v>0</v>
      </c>
      <c r="L74" s="53">
        <f>SUM(L71:L73)</f>
        <v>0</v>
      </c>
      <c r="M74" s="53">
        <f>SUM(M71:M73)</f>
        <v>0</v>
      </c>
      <c r="N74" s="53">
        <f t="shared" si="9"/>
        <v>0</v>
      </c>
    </row>
    <row r="75" spans="1:14">
      <c r="A75" s="12" t="s">
        <v>422</v>
      </c>
      <c r="B75" s="4" t="s">
        <v>271</v>
      </c>
      <c r="C75" s="49">
        <v>0</v>
      </c>
      <c r="D75" s="49">
        <v>0</v>
      </c>
      <c r="E75" s="49">
        <v>0</v>
      </c>
      <c r="F75" s="49">
        <f t="shared" si="12"/>
        <v>0</v>
      </c>
      <c r="G75" s="49">
        <v>0</v>
      </c>
      <c r="H75" s="49">
        <v>0</v>
      </c>
      <c r="I75" s="49">
        <v>0</v>
      </c>
      <c r="J75" s="129">
        <f t="shared" si="8"/>
        <v>0</v>
      </c>
      <c r="K75" s="138">
        <v>0</v>
      </c>
      <c r="L75" s="49">
        <v>0</v>
      </c>
      <c r="M75" s="49">
        <v>0</v>
      </c>
      <c r="N75" s="49">
        <f t="shared" si="9"/>
        <v>0</v>
      </c>
    </row>
    <row r="76" spans="1:14">
      <c r="A76" s="30" t="s">
        <v>272</v>
      </c>
      <c r="B76" s="4" t="s">
        <v>273</v>
      </c>
      <c r="C76" s="49">
        <v>0</v>
      </c>
      <c r="D76" s="49">
        <v>0</v>
      </c>
      <c r="E76" s="49">
        <v>0</v>
      </c>
      <c r="F76" s="49">
        <f t="shared" si="12"/>
        <v>0</v>
      </c>
      <c r="G76" s="49">
        <v>0</v>
      </c>
      <c r="H76" s="49">
        <v>0</v>
      </c>
      <c r="I76" s="49">
        <v>0</v>
      </c>
      <c r="J76" s="129">
        <f t="shared" si="8"/>
        <v>0</v>
      </c>
      <c r="K76" s="138">
        <v>0</v>
      </c>
      <c r="L76" s="49">
        <v>0</v>
      </c>
      <c r="M76" s="49">
        <v>0</v>
      </c>
      <c r="N76" s="49">
        <f t="shared" si="9"/>
        <v>0</v>
      </c>
    </row>
    <row r="77" spans="1:14">
      <c r="A77" s="12" t="s">
        <v>423</v>
      </c>
      <c r="B77" s="4" t="s">
        <v>274</v>
      </c>
      <c r="C77" s="49">
        <v>0</v>
      </c>
      <c r="D77" s="49">
        <v>0</v>
      </c>
      <c r="E77" s="49">
        <v>0</v>
      </c>
      <c r="F77" s="49">
        <f t="shared" si="12"/>
        <v>0</v>
      </c>
      <c r="G77" s="49">
        <v>0</v>
      </c>
      <c r="H77" s="49">
        <v>0</v>
      </c>
      <c r="I77" s="49">
        <v>0</v>
      </c>
      <c r="J77" s="129">
        <f t="shared" si="8"/>
        <v>0</v>
      </c>
      <c r="K77" s="138">
        <v>0</v>
      </c>
      <c r="L77" s="49">
        <v>0</v>
      </c>
      <c r="M77" s="49">
        <v>0</v>
      </c>
      <c r="N77" s="49">
        <f t="shared" si="9"/>
        <v>0</v>
      </c>
    </row>
    <row r="78" spans="1:14">
      <c r="A78" s="30" t="s">
        <v>275</v>
      </c>
      <c r="B78" s="4" t="s">
        <v>276</v>
      </c>
      <c r="C78" s="49">
        <v>0</v>
      </c>
      <c r="D78" s="49">
        <v>0</v>
      </c>
      <c r="E78" s="49">
        <v>0</v>
      </c>
      <c r="F78" s="49">
        <f t="shared" si="12"/>
        <v>0</v>
      </c>
      <c r="G78" s="49">
        <v>0</v>
      </c>
      <c r="H78" s="49">
        <v>0</v>
      </c>
      <c r="I78" s="49">
        <v>0</v>
      </c>
      <c r="J78" s="129">
        <f t="shared" si="8"/>
        <v>0</v>
      </c>
      <c r="K78" s="138">
        <v>0</v>
      </c>
      <c r="L78" s="49">
        <v>0</v>
      </c>
      <c r="M78" s="49">
        <v>0</v>
      </c>
      <c r="N78" s="49">
        <f t="shared" si="9"/>
        <v>0</v>
      </c>
    </row>
    <row r="79" spans="1:14" s="52" customFormat="1">
      <c r="A79" s="13" t="s">
        <v>440</v>
      </c>
      <c r="B79" s="6" t="s">
        <v>277</v>
      </c>
      <c r="C79" s="53">
        <f>SUM(C75:C78)</f>
        <v>0</v>
      </c>
      <c r="D79" s="53">
        <f>SUM(D75:D78)</f>
        <v>0</v>
      </c>
      <c r="E79" s="53">
        <f>SUM(E75:E78)</f>
        <v>0</v>
      </c>
      <c r="F79" s="53">
        <f t="shared" si="12"/>
        <v>0</v>
      </c>
      <c r="G79" s="53">
        <f>SUM(G75:G78)</f>
        <v>0</v>
      </c>
      <c r="H79" s="53">
        <f>SUM(H75:H78)</f>
        <v>0</v>
      </c>
      <c r="I79" s="53">
        <f>SUM(I75:I78)</f>
        <v>0</v>
      </c>
      <c r="J79" s="131">
        <f t="shared" si="8"/>
        <v>0</v>
      </c>
      <c r="K79" s="143">
        <f>SUM(K75:K78)</f>
        <v>0</v>
      </c>
      <c r="L79" s="53">
        <f>SUM(L75:L78)</f>
        <v>0</v>
      </c>
      <c r="M79" s="53">
        <f>SUM(M75:M78)</f>
        <v>0</v>
      </c>
      <c r="N79" s="53">
        <f t="shared" si="9"/>
        <v>0</v>
      </c>
    </row>
    <row r="80" spans="1:14">
      <c r="A80" s="4" t="s">
        <v>500</v>
      </c>
      <c r="B80" s="4" t="s">
        <v>278</v>
      </c>
      <c r="C80" s="49">
        <v>18727433</v>
      </c>
      <c r="D80" s="49">
        <v>0</v>
      </c>
      <c r="E80" s="49">
        <v>0</v>
      </c>
      <c r="F80" s="49">
        <f t="shared" si="12"/>
        <v>18727433</v>
      </c>
      <c r="G80" s="49">
        <v>18727433</v>
      </c>
      <c r="H80" s="49">
        <v>0</v>
      </c>
      <c r="I80" s="49">
        <v>0</v>
      </c>
      <c r="J80" s="129">
        <f t="shared" si="8"/>
        <v>18727433</v>
      </c>
      <c r="K80" s="139">
        <v>18847231</v>
      </c>
      <c r="L80" s="49">
        <v>0</v>
      </c>
      <c r="M80" s="49">
        <v>0</v>
      </c>
      <c r="N80" s="49">
        <f t="shared" si="9"/>
        <v>18847231</v>
      </c>
    </row>
    <row r="81" spans="1:14">
      <c r="A81" s="4" t="s">
        <v>501</v>
      </c>
      <c r="B81" s="4" t="s">
        <v>278</v>
      </c>
      <c r="C81" s="49">
        <v>0</v>
      </c>
      <c r="D81" s="49">
        <v>0</v>
      </c>
      <c r="E81" s="49">
        <v>0</v>
      </c>
      <c r="F81" s="49">
        <f t="shared" si="12"/>
        <v>0</v>
      </c>
      <c r="G81" s="49">
        <v>0</v>
      </c>
      <c r="H81" s="49">
        <v>0</v>
      </c>
      <c r="I81" s="49">
        <v>0</v>
      </c>
      <c r="J81" s="129">
        <f t="shared" si="8"/>
        <v>0</v>
      </c>
      <c r="K81" s="138">
        <v>0</v>
      </c>
      <c r="L81" s="49">
        <v>0</v>
      </c>
      <c r="M81" s="49">
        <v>0</v>
      </c>
      <c r="N81" s="49">
        <f t="shared" si="9"/>
        <v>0</v>
      </c>
    </row>
    <row r="82" spans="1:14">
      <c r="A82" s="4" t="s">
        <v>498</v>
      </c>
      <c r="B82" s="4" t="s">
        <v>279</v>
      </c>
      <c r="C82" s="49">
        <v>0</v>
      </c>
      <c r="D82" s="49">
        <v>0</v>
      </c>
      <c r="E82" s="49">
        <v>0</v>
      </c>
      <c r="F82" s="49">
        <f t="shared" si="12"/>
        <v>0</v>
      </c>
      <c r="G82" s="49">
        <v>0</v>
      </c>
      <c r="H82" s="49">
        <v>0</v>
      </c>
      <c r="I82" s="49">
        <v>0</v>
      </c>
      <c r="J82" s="129">
        <f t="shared" si="8"/>
        <v>0</v>
      </c>
      <c r="K82" s="138">
        <v>0</v>
      </c>
      <c r="L82" s="49">
        <v>0</v>
      </c>
      <c r="M82" s="49">
        <v>0</v>
      </c>
      <c r="N82" s="49">
        <f t="shared" si="9"/>
        <v>0</v>
      </c>
    </row>
    <row r="83" spans="1:14">
      <c r="A83" s="4" t="s">
        <v>499</v>
      </c>
      <c r="B83" s="4" t="s">
        <v>279</v>
      </c>
      <c r="C83" s="49">
        <v>0</v>
      </c>
      <c r="D83" s="49">
        <v>0</v>
      </c>
      <c r="E83" s="49">
        <v>0</v>
      </c>
      <c r="F83" s="49">
        <f t="shared" si="12"/>
        <v>0</v>
      </c>
      <c r="G83" s="49">
        <v>0</v>
      </c>
      <c r="H83" s="49">
        <v>0</v>
      </c>
      <c r="I83" s="49">
        <v>0</v>
      </c>
      <c r="J83" s="129">
        <f t="shared" si="8"/>
        <v>0</v>
      </c>
      <c r="K83" s="138">
        <v>0</v>
      </c>
      <c r="L83" s="49">
        <v>0</v>
      </c>
      <c r="M83" s="49">
        <v>0</v>
      </c>
      <c r="N83" s="49">
        <f t="shared" si="9"/>
        <v>0</v>
      </c>
    </row>
    <row r="84" spans="1:14" s="52" customFormat="1">
      <c r="A84" s="6" t="s">
        <v>441</v>
      </c>
      <c r="B84" s="6" t="s">
        <v>280</v>
      </c>
      <c r="C84" s="53">
        <f>SUM(C80:C83)</f>
        <v>18727433</v>
      </c>
      <c r="D84" s="53">
        <f>SUM(D80:D83)</f>
        <v>0</v>
      </c>
      <c r="E84" s="53">
        <f>SUM(E80:E83)</f>
        <v>0</v>
      </c>
      <c r="F84" s="53">
        <f t="shared" si="12"/>
        <v>18727433</v>
      </c>
      <c r="G84" s="53">
        <f>SUM(G80:G83)</f>
        <v>18727433</v>
      </c>
      <c r="H84" s="53">
        <f>SUM(H80:H83)</f>
        <v>0</v>
      </c>
      <c r="I84" s="53">
        <f>SUM(I80:I83)</f>
        <v>0</v>
      </c>
      <c r="J84" s="131">
        <f t="shared" si="8"/>
        <v>18727433</v>
      </c>
      <c r="K84" s="140">
        <f>SUM(K80:K83)</f>
        <v>18847231</v>
      </c>
      <c r="L84" s="53">
        <f>SUM(L80:L83)</f>
        <v>0</v>
      </c>
      <c r="M84" s="53">
        <f>SUM(M80:M83)</f>
        <v>0</v>
      </c>
      <c r="N84" s="53">
        <f t="shared" si="9"/>
        <v>18847231</v>
      </c>
    </row>
    <row r="85" spans="1:14" s="52" customFormat="1">
      <c r="A85" s="13" t="s">
        <v>281</v>
      </c>
      <c r="B85" s="6" t="s">
        <v>282</v>
      </c>
      <c r="C85" s="53">
        <v>0</v>
      </c>
      <c r="D85" s="53">
        <v>0</v>
      </c>
      <c r="E85" s="53">
        <v>0</v>
      </c>
      <c r="F85" s="53">
        <f t="shared" si="12"/>
        <v>0</v>
      </c>
      <c r="G85" s="53">
        <v>0</v>
      </c>
      <c r="H85" s="53">
        <v>0</v>
      </c>
      <c r="I85" s="53">
        <v>0</v>
      </c>
      <c r="J85" s="131">
        <f t="shared" si="8"/>
        <v>0</v>
      </c>
      <c r="K85" s="143">
        <v>0</v>
      </c>
      <c r="L85" s="53">
        <v>0</v>
      </c>
      <c r="M85" s="53">
        <v>0</v>
      </c>
      <c r="N85" s="53">
        <f t="shared" si="9"/>
        <v>0</v>
      </c>
    </row>
    <row r="86" spans="1:14" s="52" customFormat="1">
      <c r="A86" s="13" t="s">
        <v>283</v>
      </c>
      <c r="B86" s="6" t="s">
        <v>284</v>
      </c>
      <c r="C86" s="53">
        <v>0</v>
      </c>
      <c r="D86" s="53">
        <v>0</v>
      </c>
      <c r="E86" s="53">
        <v>0</v>
      </c>
      <c r="F86" s="53">
        <f t="shared" si="12"/>
        <v>0</v>
      </c>
      <c r="G86" s="53">
        <v>0</v>
      </c>
      <c r="H86" s="53">
        <v>0</v>
      </c>
      <c r="I86" s="53">
        <v>0</v>
      </c>
      <c r="J86" s="131">
        <f t="shared" si="8"/>
        <v>0</v>
      </c>
      <c r="K86" s="143">
        <v>0</v>
      </c>
      <c r="L86" s="53">
        <v>0</v>
      </c>
      <c r="M86" s="53">
        <v>0</v>
      </c>
      <c r="N86" s="53">
        <f t="shared" si="9"/>
        <v>0</v>
      </c>
    </row>
    <row r="87" spans="1:14" s="52" customFormat="1">
      <c r="A87" s="13" t="s">
        <v>285</v>
      </c>
      <c r="B87" s="6" t="s">
        <v>286</v>
      </c>
      <c r="C87" s="53">
        <v>0</v>
      </c>
      <c r="D87" s="53">
        <v>0</v>
      </c>
      <c r="E87" s="53">
        <v>0</v>
      </c>
      <c r="F87" s="53">
        <f t="shared" si="12"/>
        <v>0</v>
      </c>
      <c r="G87" s="53">
        <v>0</v>
      </c>
      <c r="H87" s="53">
        <v>0</v>
      </c>
      <c r="I87" s="53">
        <v>0</v>
      </c>
      <c r="J87" s="131">
        <f t="shared" si="8"/>
        <v>0</v>
      </c>
      <c r="K87" s="143">
        <v>0</v>
      </c>
      <c r="L87" s="53">
        <v>0</v>
      </c>
      <c r="M87" s="53">
        <v>0</v>
      </c>
      <c r="N87" s="53">
        <f t="shared" si="9"/>
        <v>0</v>
      </c>
    </row>
    <row r="88" spans="1:14" s="52" customFormat="1">
      <c r="A88" s="13" t="s">
        <v>287</v>
      </c>
      <c r="B88" s="6" t="s">
        <v>288</v>
      </c>
      <c r="C88" s="53">
        <v>0</v>
      </c>
      <c r="D88" s="53">
        <v>0</v>
      </c>
      <c r="E88" s="53">
        <v>0</v>
      </c>
      <c r="F88" s="53">
        <f t="shared" si="12"/>
        <v>0</v>
      </c>
      <c r="G88" s="53">
        <v>0</v>
      </c>
      <c r="H88" s="53">
        <v>0</v>
      </c>
      <c r="I88" s="53">
        <v>0</v>
      </c>
      <c r="J88" s="131">
        <f t="shared" si="8"/>
        <v>0</v>
      </c>
      <c r="K88" s="143">
        <v>0</v>
      </c>
      <c r="L88" s="53">
        <v>0</v>
      </c>
      <c r="M88" s="53">
        <v>0</v>
      </c>
      <c r="N88" s="53">
        <f t="shared" si="9"/>
        <v>0</v>
      </c>
    </row>
    <row r="89" spans="1:14" s="52" customFormat="1">
      <c r="A89" s="14" t="s">
        <v>424</v>
      </c>
      <c r="B89" s="6" t="s">
        <v>289</v>
      </c>
      <c r="C89" s="53">
        <v>0</v>
      </c>
      <c r="D89" s="53">
        <v>0</v>
      </c>
      <c r="E89" s="53">
        <v>0</v>
      </c>
      <c r="F89" s="53">
        <f t="shared" si="12"/>
        <v>0</v>
      </c>
      <c r="G89" s="53">
        <v>0</v>
      </c>
      <c r="H89" s="53">
        <v>0</v>
      </c>
      <c r="I89" s="53">
        <v>0</v>
      </c>
      <c r="J89" s="131">
        <f t="shared" si="8"/>
        <v>0</v>
      </c>
      <c r="K89" s="143">
        <v>0</v>
      </c>
      <c r="L89" s="53">
        <v>0</v>
      </c>
      <c r="M89" s="53">
        <v>0</v>
      </c>
      <c r="N89" s="53">
        <f t="shared" si="9"/>
        <v>0</v>
      </c>
    </row>
    <row r="90" spans="1:14" s="52" customFormat="1" ht="15.75">
      <c r="A90" s="37" t="s">
        <v>442</v>
      </c>
      <c r="B90" s="32" t="s">
        <v>290</v>
      </c>
      <c r="C90" s="73">
        <f>C74+C79+C84+C85+C87+C86+C88+C89</f>
        <v>18727433</v>
      </c>
      <c r="D90" s="73">
        <f>D74+D79+D84+D85+D87+D86+D88+D89</f>
        <v>0</v>
      </c>
      <c r="E90" s="73">
        <f>E74+E79+E84+E85+E87+E86+E88+E89</f>
        <v>0</v>
      </c>
      <c r="F90" s="73">
        <f t="shared" si="12"/>
        <v>18727433</v>
      </c>
      <c r="G90" s="72">
        <f>G74+G79+G84+G85+G87+G86+G88+G89</f>
        <v>18727433</v>
      </c>
      <c r="H90" s="72">
        <f>H74+H79+H84+H85+H87+H86+H88+H89</f>
        <v>0</v>
      </c>
      <c r="I90" s="72">
        <f>I74+I79+I84+I85+I87+I86+I88+I89</f>
        <v>0</v>
      </c>
      <c r="J90" s="133">
        <f t="shared" si="8"/>
        <v>18727433</v>
      </c>
      <c r="K90" s="142">
        <f>K74+K79+K84+K85+K87+K86+K88+K89</f>
        <v>18847231</v>
      </c>
      <c r="L90" s="72">
        <f>L74+L79+L84+L85+L87+L86+L88+L89</f>
        <v>0</v>
      </c>
      <c r="M90" s="72">
        <f>M74+M79+M84+M85+M87+M86+M88+M89</f>
        <v>0</v>
      </c>
      <c r="N90" s="72">
        <f t="shared" si="9"/>
        <v>18847231</v>
      </c>
    </row>
    <row r="91" spans="1:14">
      <c r="A91" s="12" t="s">
        <v>291</v>
      </c>
      <c r="B91" s="4" t="s">
        <v>292</v>
      </c>
      <c r="C91" s="49">
        <v>0</v>
      </c>
      <c r="D91" s="49">
        <v>0</v>
      </c>
      <c r="E91" s="49">
        <v>0</v>
      </c>
      <c r="F91" s="49">
        <f t="shared" si="12"/>
        <v>0</v>
      </c>
      <c r="G91" s="49">
        <v>0</v>
      </c>
      <c r="H91" s="49">
        <v>0</v>
      </c>
      <c r="I91" s="49">
        <v>0</v>
      </c>
      <c r="J91" s="129">
        <f t="shared" si="8"/>
        <v>0</v>
      </c>
      <c r="K91" s="138">
        <v>0</v>
      </c>
      <c r="L91" s="49">
        <v>0</v>
      </c>
      <c r="M91" s="49">
        <v>0</v>
      </c>
      <c r="N91" s="49">
        <f t="shared" si="9"/>
        <v>0</v>
      </c>
    </row>
    <row r="92" spans="1:14">
      <c r="A92" s="12" t="s">
        <v>293</v>
      </c>
      <c r="B92" s="4" t="s">
        <v>294</v>
      </c>
      <c r="C92" s="49">
        <v>0</v>
      </c>
      <c r="D92" s="49">
        <v>0</v>
      </c>
      <c r="E92" s="49">
        <v>0</v>
      </c>
      <c r="F92" s="49">
        <f t="shared" si="12"/>
        <v>0</v>
      </c>
      <c r="G92" s="49">
        <v>0</v>
      </c>
      <c r="H92" s="49">
        <v>0</v>
      </c>
      <c r="I92" s="49">
        <v>0</v>
      </c>
      <c r="J92" s="129">
        <f t="shared" si="8"/>
        <v>0</v>
      </c>
      <c r="K92" s="138">
        <v>0</v>
      </c>
      <c r="L92" s="49">
        <v>0</v>
      </c>
      <c r="M92" s="49">
        <v>0</v>
      </c>
      <c r="N92" s="49">
        <f t="shared" si="9"/>
        <v>0</v>
      </c>
    </row>
    <row r="93" spans="1:14">
      <c r="A93" s="30" t="s">
        <v>295</v>
      </c>
      <c r="B93" s="4" t="s">
        <v>296</v>
      </c>
      <c r="C93" s="49">
        <v>0</v>
      </c>
      <c r="D93" s="49">
        <v>0</v>
      </c>
      <c r="E93" s="49">
        <v>0</v>
      </c>
      <c r="F93" s="49">
        <f t="shared" si="12"/>
        <v>0</v>
      </c>
      <c r="G93" s="49">
        <v>0</v>
      </c>
      <c r="H93" s="49">
        <v>0</v>
      </c>
      <c r="I93" s="49">
        <v>0</v>
      </c>
      <c r="J93" s="129">
        <f t="shared" si="8"/>
        <v>0</v>
      </c>
      <c r="K93" s="138">
        <v>0</v>
      </c>
      <c r="L93" s="49">
        <v>0</v>
      </c>
      <c r="M93" s="49">
        <v>0</v>
      </c>
      <c r="N93" s="49">
        <f t="shared" si="9"/>
        <v>0</v>
      </c>
    </row>
    <row r="94" spans="1:14">
      <c r="A94" s="30" t="s">
        <v>425</v>
      </c>
      <c r="B94" s="4" t="s">
        <v>297</v>
      </c>
      <c r="C94" s="49">
        <v>0</v>
      </c>
      <c r="D94" s="49">
        <v>0</v>
      </c>
      <c r="E94" s="49">
        <v>0</v>
      </c>
      <c r="F94" s="49">
        <f t="shared" si="12"/>
        <v>0</v>
      </c>
      <c r="G94" s="49">
        <v>0</v>
      </c>
      <c r="H94" s="49">
        <v>0</v>
      </c>
      <c r="I94" s="49">
        <v>0</v>
      </c>
      <c r="J94" s="129">
        <f t="shared" si="8"/>
        <v>0</v>
      </c>
      <c r="K94" s="138">
        <v>0</v>
      </c>
      <c r="L94" s="49">
        <v>0</v>
      </c>
      <c r="M94" s="49">
        <v>0</v>
      </c>
      <c r="N94" s="49">
        <f t="shared" si="9"/>
        <v>0</v>
      </c>
    </row>
    <row r="95" spans="1:14" s="52" customFormat="1">
      <c r="A95" s="13" t="s">
        <v>443</v>
      </c>
      <c r="B95" s="6" t="s">
        <v>298</v>
      </c>
      <c r="C95" s="53">
        <v>0</v>
      </c>
      <c r="D95" s="53">
        <v>0</v>
      </c>
      <c r="E95" s="53">
        <v>0</v>
      </c>
      <c r="F95" s="53">
        <f t="shared" si="12"/>
        <v>0</v>
      </c>
      <c r="G95" s="53">
        <v>0</v>
      </c>
      <c r="H95" s="53">
        <v>0</v>
      </c>
      <c r="I95" s="53">
        <v>0</v>
      </c>
      <c r="J95" s="131">
        <f t="shared" si="8"/>
        <v>0</v>
      </c>
      <c r="K95" s="143">
        <v>0</v>
      </c>
      <c r="L95" s="53">
        <v>0</v>
      </c>
      <c r="M95" s="53">
        <v>0</v>
      </c>
      <c r="N95" s="53">
        <f t="shared" si="9"/>
        <v>0</v>
      </c>
    </row>
    <row r="96" spans="1:14" s="52" customFormat="1">
      <c r="A96" s="14" t="s">
        <v>299</v>
      </c>
      <c r="B96" s="6" t="s">
        <v>300</v>
      </c>
      <c r="C96" s="53">
        <v>0</v>
      </c>
      <c r="D96" s="53">
        <v>0</v>
      </c>
      <c r="E96" s="53">
        <v>0</v>
      </c>
      <c r="F96" s="53">
        <f t="shared" si="12"/>
        <v>0</v>
      </c>
      <c r="G96" s="53">
        <v>0</v>
      </c>
      <c r="H96" s="53">
        <v>0</v>
      </c>
      <c r="I96" s="53">
        <v>0</v>
      </c>
      <c r="J96" s="131">
        <f t="shared" si="8"/>
        <v>0</v>
      </c>
      <c r="K96" s="143">
        <v>0</v>
      </c>
      <c r="L96" s="53">
        <v>0</v>
      </c>
      <c r="M96" s="53">
        <v>0</v>
      </c>
      <c r="N96" s="53">
        <f t="shared" si="9"/>
        <v>0</v>
      </c>
    </row>
    <row r="97" spans="1:14" s="52" customFormat="1" ht="15.75">
      <c r="A97" s="33" t="s">
        <v>444</v>
      </c>
      <c r="B97" s="34" t="s">
        <v>301</v>
      </c>
      <c r="C97" s="73">
        <f>C90+C95+C96</f>
        <v>18727433</v>
      </c>
      <c r="D97" s="73">
        <f>D90+D95+D96</f>
        <v>0</v>
      </c>
      <c r="E97" s="73">
        <f>E90+E95+E96</f>
        <v>0</v>
      </c>
      <c r="F97" s="73">
        <f t="shared" si="12"/>
        <v>18727433</v>
      </c>
      <c r="G97" s="72">
        <f>G90+G95+G96</f>
        <v>18727433</v>
      </c>
      <c r="H97" s="72">
        <f>H90+H95+H96</f>
        <v>0</v>
      </c>
      <c r="I97" s="72">
        <f>I90+I95+I96</f>
        <v>0</v>
      </c>
      <c r="J97" s="133">
        <f t="shared" si="8"/>
        <v>18727433</v>
      </c>
      <c r="K97" s="142">
        <f>K90+K95+K96</f>
        <v>18847231</v>
      </c>
      <c r="L97" s="72">
        <f>L90+L95+L96</f>
        <v>0</v>
      </c>
      <c r="M97" s="72">
        <f>M90+M95+M96</f>
        <v>0</v>
      </c>
      <c r="N97" s="72">
        <f t="shared" si="9"/>
        <v>18847231</v>
      </c>
    </row>
    <row r="98" spans="1:14" s="52" customFormat="1" ht="17.25">
      <c r="A98" s="54" t="s">
        <v>427</v>
      </c>
      <c r="B98" s="54"/>
      <c r="C98" s="75">
        <f>C68+C97</f>
        <v>101385246</v>
      </c>
      <c r="D98" s="75">
        <f>D68+D97</f>
        <v>300000</v>
      </c>
      <c r="E98" s="75">
        <f>E68+E97</f>
        <v>20000</v>
      </c>
      <c r="F98" s="85">
        <f t="shared" si="12"/>
        <v>101705246</v>
      </c>
      <c r="G98" s="74">
        <f>G68+G97</f>
        <v>101385512</v>
      </c>
      <c r="H98" s="74">
        <f>H68+H97</f>
        <v>300000</v>
      </c>
      <c r="I98" s="74">
        <f>I68+I97</f>
        <v>20000</v>
      </c>
      <c r="J98" s="136">
        <f t="shared" si="8"/>
        <v>101705512</v>
      </c>
      <c r="K98" s="147">
        <f>K68+K97</f>
        <v>102923341</v>
      </c>
      <c r="L98" s="74">
        <f>L68+L97</f>
        <v>300000</v>
      </c>
      <c r="M98" s="74">
        <f>M68+M97</f>
        <v>20000</v>
      </c>
      <c r="N98" s="85">
        <f t="shared" si="9"/>
        <v>103243341</v>
      </c>
    </row>
  </sheetData>
  <mergeCells count="6">
    <mergeCell ref="K6:N6"/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61" t="s">
        <v>547</v>
      </c>
      <c r="C1" s="161"/>
      <c r="D1" s="161"/>
      <c r="E1" s="161"/>
      <c r="F1" s="161"/>
      <c r="G1" s="161"/>
      <c r="H1" s="161"/>
      <c r="I1" s="161"/>
      <c r="J1" s="161"/>
    </row>
    <row r="3" spans="1:14" ht="24" customHeight="1">
      <c r="A3" s="155" t="s">
        <v>528</v>
      </c>
      <c r="B3" s="162"/>
      <c r="C3" s="162"/>
      <c r="D3" s="162"/>
      <c r="E3" s="162"/>
      <c r="F3" s="157"/>
    </row>
    <row r="4" spans="1:14" ht="24" customHeight="1">
      <c r="A4" s="158" t="s">
        <v>530</v>
      </c>
      <c r="B4" s="156"/>
      <c r="C4" s="156"/>
      <c r="D4" s="156"/>
      <c r="E4" s="156"/>
      <c r="F4" s="157"/>
      <c r="H4" s="45"/>
    </row>
    <row r="5" spans="1:14" ht="18">
      <c r="A5" s="57"/>
    </row>
    <row r="6" spans="1:14">
      <c r="A6" s="50" t="s">
        <v>525</v>
      </c>
      <c r="C6" s="154" t="s">
        <v>508</v>
      </c>
      <c r="D6" s="154"/>
      <c r="E6" s="154"/>
      <c r="F6" s="154"/>
      <c r="G6" s="154" t="s">
        <v>537</v>
      </c>
      <c r="H6" s="154"/>
      <c r="I6" s="154"/>
      <c r="J6" s="154"/>
      <c r="K6" s="154" t="s">
        <v>540</v>
      </c>
      <c r="L6" s="154"/>
      <c r="M6" s="154"/>
      <c r="N6" s="154"/>
    </row>
    <row r="7" spans="1:14" ht="45">
      <c r="A7" s="1" t="s">
        <v>17</v>
      </c>
      <c r="B7" s="2" t="s">
        <v>9</v>
      </c>
      <c r="C7" s="58" t="s">
        <v>453</v>
      </c>
      <c r="D7" s="58" t="s">
        <v>454</v>
      </c>
      <c r="E7" s="58" t="s">
        <v>12</v>
      </c>
      <c r="F7" s="59" t="s">
        <v>3</v>
      </c>
      <c r="G7" s="58" t="s">
        <v>453</v>
      </c>
      <c r="H7" s="58" t="s">
        <v>454</v>
      </c>
      <c r="I7" s="58" t="s">
        <v>12</v>
      </c>
      <c r="J7" s="59" t="s">
        <v>3</v>
      </c>
      <c r="K7" s="58" t="s">
        <v>453</v>
      </c>
      <c r="L7" s="58" t="s">
        <v>454</v>
      </c>
      <c r="M7" s="58" t="s">
        <v>12</v>
      </c>
      <c r="N7" s="59" t="s">
        <v>3</v>
      </c>
    </row>
    <row r="8" spans="1:14" ht="15" customHeight="1">
      <c r="A8" s="26" t="s">
        <v>189</v>
      </c>
      <c r="B8" s="5" t="s">
        <v>190</v>
      </c>
      <c r="C8" s="49">
        <v>0</v>
      </c>
      <c r="D8" s="49">
        <v>0</v>
      </c>
      <c r="E8" s="49">
        <v>0</v>
      </c>
      <c r="F8" s="49">
        <f t="shared" ref="F8:F39" si="0">SUM(C8:E8)</f>
        <v>0</v>
      </c>
      <c r="G8" s="49">
        <v>0</v>
      </c>
      <c r="H8" s="49">
        <v>0</v>
      </c>
      <c r="I8" s="49">
        <v>0</v>
      </c>
      <c r="J8" s="49">
        <f t="shared" ref="J8:J71" si="1">SUM(G8:I8)</f>
        <v>0</v>
      </c>
      <c r="K8" s="49">
        <v>0</v>
      </c>
      <c r="L8" s="49">
        <v>0</v>
      </c>
      <c r="M8" s="49">
        <v>0</v>
      </c>
      <c r="N8" s="49">
        <f t="shared" ref="N8:N71" si="2">SUM(K8:M8)</f>
        <v>0</v>
      </c>
    </row>
    <row r="9" spans="1:14" ht="15" customHeight="1">
      <c r="A9" s="4" t="s">
        <v>191</v>
      </c>
      <c r="B9" s="5" t="s">
        <v>192</v>
      </c>
      <c r="C9" s="49">
        <v>0</v>
      </c>
      <c r="D9" s="49">
        <v>0</v>
      </c>
      <c r="E9" s="49">
        <v>0</v>
      </c>
      <c r="F9" s="49">
        <f t="shared" si="0"/>
        <v>0</v>
      </c>
      <c r="G9" s="49">
        <v>0</v>
      </c>
      <c r="H9" s="49">
        <v>0</v>
      </c>
      <c r="I9" s="49">
        <v>0</v>
      </c>
      <c r="J9" s="49">
        <f t="shared" si="1"/>
        <v>0</v>
      </c>
      <c r="K9" s="49">
        <v>0</v>
      </c>
      <c r="L9" s="49">
        <v>0</v>
      </c>
      <c r="M9" s="49">
        <v>0</v>
      </c>
      <c r="N9" s="49">
        <f t="shared" si="2"/>
        <v>0</v>
      </c>
    </row>
    <row r="10" spans="1:14" ht="15" customHeight="1">
      <c r="A10" s="4" t="s">
        <v>193</v>
      </c>
      <c r="B10" s="5" t="s">
        <v>194</v>
      </c>
      <c r="C10" s="49">
        <v>0</v>
      </c>
      <c r="D10" s="49">
        <v>0</v>
      </c>
      <c r="E10" s="49">
        <v>0</v>
      </c>
      <c r="F10" s="49">
        <f t="shared" si="0"/>
        <v>0</v>
      </c>
      <c r="G10" s="49">
        <v>0</v>
      </c>
      <c r="H10" s="49">
        <v>0</v>
      </c>
      <c r="I10" s="49">
        <v>0</v>
      </c>
      <c r="J10" s="49">
        <f t="shared" si="1"/>
        <v>0</v>
      </c>
      <c r="K10" s="49">
        <v>0</v>
      </c>
      <c r="L10" s="49">
        <v>0</v>
      </c>
      <c r="M10" s="49">
        <v>0</v>
      </c>
      <c r="N10" s="49">
        <f t="shared" si="2"/>
        <v>0</v>
      </c>
    </row>
    <row r="11" spans="1:14" ht="15" customHeight="1">
      <c r="A11" s="4" t="s">
        <v>195</v>
      </c>
      <c r="B11" s="5" t="s">
        <v>196</v>
      </c>
      <c r="C11" s="49">
        <v>0</v>
      </c>
      <c r="D11" s="49">
        <v>0</v>
      </c>
      <c r="E11" s="49">
        <v>0</v>
      </c>
      <c r="F11" s="49">
        <f t="shared" si="0"/>
        <v>0</v>
      </c>
      <c r="G11" s="49">
        <v>0</v>
      </c>
      <c r="H11" s="49">
        <v>0</v>
      </c>
      <c r="I11" s="49">
        <v>0</v>
      </c>
      <c r="J11" s="49">
        <f t="shared" si="1"/>
        <v>0</v>
      </c>
      <c r="K11" s="49">
        <v>0</v>
      </c>
      <c r="L11" s="49">
        <v>0</v>
      </c>
      <c r="M11" s="49">
        <v>0</v>
      </c>
      <c r="N11" s="49">
        <f t="shared" si="2"/>
        <v>0</v>
      </c>
    </row>
    <row r="12" spans="1:14" ht="15" customHeight="1">
      <c r="A12" s="4" t="s">
        <v>197</v>
      </c>
      <c r="B12" s="5" t="s">
        <v>198</v>
      </c>
      <c r="C12" s="49">
        <v>0</v>
      </c>
      <c r="D12" s="49">
        <v>0</v>
      </c>
      <c r="E12" s="49">
        <v>0</v>
      </c>
      <c r="F12" s="49">
        <f t="shared" si="0"/>
        <v>0</v>
      </c>
      <c r="G12" s="49">
        <v>0</v>
      </c>
      <c r="H12" s="49">
        <v>0</v>
      </c>
      <c r="I12" s="49">
        <v>0</v>
      </c>
      <c r="J12" s="49">
        <f t="shared" si="1"/>
        <v>0</v>
      </c>
      <c r="K12" s="49">
        <v>0</v>
      </c>
      <c r="L12" s="49">
        <v>0</v>
      </c>
      <c r="M12" s="49">
        <v>0</v>
      </c>
      <c r="N12" s="49">
        <f t="shared" si="2"/>
        <v>0</v>
      </c>
    </row>
    <row r="13" spans="1:14" ht="15" customHeight="1">
      <c r="A13" s="4" t="s">
        <v>520</v>
      </c>
      <c r="B13" s="5" t="s">
        <v>199</v>
      </c>
      <c r="C13" s="49">
        <v>0</v>
      </c>
      <c r="D13" s="49">
        <v>0</v>
      </c>
      <c r="E13" s="49">
        <v>0</v>
      </c>
      <c r="F13" s="49">
        <f t="shared" si="0"/>
        <v>0</v>
      </c>
      <c r="G13" s="49">
        <v>0</v>
      </c>
      <c r="H13" s="49">
        <v>0</v>
      </c>
      <c r="I13" s="49">
        <v>0</v>
      </c>
      <c r="J13" s="49">
        <f t="shared" si="1"/>
        <v>0</v>
      </c>
      <c r="K13" s="49">
        <v>0</v>
      </c>
      <c r="L13" s="49">
        <v>0</v>
      </c>
      <c r="M13" s="49">
        <v>0</v>
      </c>
      <c r="N13" s="49">
        <f t="shared" si="2"/>
        <v>0</v>
      </c>
    </row>
    <row r="14" spans="1:14" s="52" customFormat="1" ht="15" customHeight="1">
      <c r="A14" s="6" t="s">
        <v>428</v>
      </c>
      <c r="B14" s="7" t="s">
        <v>200</v>
      </c>
      <c r="C14" s="53">
        <f>SUM(C8:C13)</f>
        <v>0</v>
      </c>
      <c r="D14" s="53">
        <f>SUM(D8:D13)</f>
        <v>0</v>
      </c>
      <c r="E14" s="53">
        <f>SUM(E8:E13)</f>
        <v>0</v>
      </c>
      <c r="F14" s="53">
        <f t="shared" si="0"/>
        <v>0</v>
      </c>
      <c r="G14" s="53">
        <f>SUM(G8:G13)</f>
        <v>0</v>
      </c>
      <c r="H14" s="53">
        <f>SUM(H8:H13)</f>
        <v>0</v>
      </c>
      <c r="I14" s="53">
        <f>SUM(I8:I13)</f>
        <v>0</v>
      </c>
      <c r="J14" s="53">
        <f t="shared" si="1"/>
        <v>0</v>
      </c>
      <c r="K14" s="53">
        <f>SUM(K8:K13)</f>
        <v>0</v>
      </c>
      <c r="L14" s="53">
        <f>SUM(L8:L13)</f>
        <v>0</v>
      </c>
      <c r="M14" s="53">
        <f>SUM(M8:M13)</f>
        <v>0</v>
      </c>
      <c r="N14" s="53">
        <f t="shared" si="2"/>
        <v>0</v>
      </c>
    </row>
    <row r="15" spans="1:14" ht="15" customHeight="1">
      <c r="A15" s="4" t="s">
        <v>201</v>
      </c>
      <c r="B15" s="5" t="s">
        <v>202</v>
      </c>
      <c r="C15" s="49">
        <v>0</v>
      </c>
      <c r="D15" s="49">
        <v>0</v>
      </c>
      <c r="E15" s="49">
        <v>0</v>
      </c>
      <c r="F15" s="49">
        <f t="shared" si="0"/>
        <v>0</v>
      </c>
      <c r="G15" s="49">
        <v>0</v>
      </c>
      <c r="H15" s="49">
        <v>0</v>
      </c>
      <c r="I15" s="49">
        <v>0</v>
      </c>
      <c r="J15" s="49">
        <f t="shared" si="1"/>
        <v>0</v>
      </c>
      <c r="K15" s="49">
        <v>0</v>
      </c>
      <c r="L15" s="49">
        <v>0</v>
      </c>
      <c r="M15" s="49">
        <v>0</v>
      </c>
      <c r="N15" s="49">
        <f t="shared" si="2"/>
        <v>0</v>
      </c>
    </row>
    <row r="16" spans="1:14" ht="15" customHeight="1">
      <c r="A16" s="4" t="s">
        <v>203</v>
      </c>
      <c r="B16" s="5" t="s">
        <v>204</v>
      </c>
      <c r="C16" s="49">
        <v>0</v>
      </c>
      <c r="D16" s="49">
        <v>0</v>
      </c>
      <c r="E16" s="49">
        <v>0</v>
      </c>
      <c r="F16" s="49">
        <f t="shared" si="0"/>
        <v>0</v>
      </c>
      <c r="G16" s="49">
        <v>0</v>
      </c>
      <c r="H16" s="49">
        <v>0</v>
      </c>
      <c r="I16" s="49">
        <v>0</v>
      </c>
      <c r="J16" s="49">
        <f t="shared" si="1"/>
        <v>0</v>
      </c>
      <c r="K16" s="49">
        <v>0</v>
      </c>
      <c r="L16" s="49">
        <v>0</v>
      </c>
      <c r="M16" s="49">
        <v>0</v>
      </c>
      <c r="N16" s="49">
        <f t="shared" si="2"/>
        <v>0</v>
      </c>
    </row>
    <row r="17" spans="1:14" ht="15" customHeight="1">
      <c r="A17" s="4" t="s">
        <v>391</v>
      </c>
      <c r="B17" s="5" t="s">
        <v>205</v>
      </c>
      <c r="C17" s="49">
        <v>0</v>
      </c>
      <c r="D17" s="49">
        <v>0</v>
      </c>
      <c r="E17" s="49">
        <v>0</v>
      </c>
      <c r="F17" s="49">
        <f t="shared" si="0"/>
        <v>0</v>
      </c>
      <c r="G17" s="49">
        <v>0</v>
      </c>
      <c r="H17" s="49">
        <v>0</v>
      </c>
      <c r="I17" s="49">
        <v>0</v>
      </c>
      <c r="J17" s="49">
        <f t="shared" si="1"/>
        <v>0</v>
      </c>
      <c r="K17" s="49">
        <v>0</v>
      </c>
      <c r="L17" s="49">
        <v>0</v>
      </c>
      <c r="M17" s="49">
        <v>0</v>
      </c>
      <c r="N17" s="49">
        <f t="shared" si="2"/>
        <v>0</v>
      </c>
    </row>
    <row r="18" spans="1:14" ht="15" customHeight="1">
      <c r="A18" s="4" t="s">
        <v>392</v>
      </c>
      <c r="B18" s="5" t="s">
        <v>206</v>
      </c>
      <c r="C18" s="49">
        <v>0</v>
      </c>
      <c r="D18" s="49">
        <v>0</v>
      </c>
      <c r="E18" s="49">
        <v>0</v>
      </c>
      <c r="F18" s="49">
        <f t="shared" si="0"/>
        <v>0</v>
      </c>
      <c r="G18" s="49">
        <v>0</v>
      </c>
      <c r="H18" s="49">
        <v>0</v>
      </c>
      <c r="I18" s="49">
        <v>0</v>
      </c>
      <c r="J18" s="49">
        <f t="shared" si="1"/>
        <v>0</v>
      </c>
      <c r="K18" s="49">
        <v>0</v>
      </c>
      <c r="L18" s="49">
        <v>0</v>
      </c>
      <c r="M18" s="49">
        <v>0</v>
      </c>
      <c r="N18" s="49">
        <f t="shared" si="2"/>
        <v>0</v>
      </c>
    </row>
    <row r="19" spans="1:14" ht="15" customHeight="1">
      <c r="A19" s="4" t="s">
        <v>393</v>
      </c>
      <c r="B19" s="5" t="s">
        <v>207</v>
      </c>
      <c r="C19" s="49">
        <v>0</v>
      </c>
      <c r="D19" s="49">
        <v>0</v>
      </c>
      <c r="E19" s="49">
        <v>0</v>
      </c>
      <c r="F19" s="49">
        <f t="shared" si="0"/>
        <v>0</v>
      </c>
      <c r="G19" s="49">
        <v>0</v>
      </c>
      <c r="H19" s="49">
        <v>0</v>
      </c>
      <c r="I19" s="49">
        <v>0</v>
      </c>
      <c r="J19" s="49">
        <f t="shared" si="1"/>
        <v>0</v>
      </c>
      <c r="K19" s="49">
        <v>0</v>
      </c>
      <c r="L19" s="49">
        <v>0</v>
      </c>
      <c r="M19" s="49">
        <v>0</v>
      </c>
      <c r="N19" s="49">
        <f t="shared" si="2"/>
        <v>0</v>
      </c>
    </row>
    <row r="20" spans="1:14" s="52" customFormat="1" ht="15" customHeight="1">
      <c r="A20" s="32" t="s">
        <v>429</v>
      </c>
      <c r="B20" s="38" t="s">
        <v>208</v>
      </c>
      <c r="C20" s="72">
        <f>SUM(C14:C19)</f>
        <v>0</v>
      </c>
      <c r="D20" s="72">
        <f>SUM(D14:D19)</f>
        <v>0</v>
      </c>
      <c r="E20" s="72">
        <f>SUM(E14:E19)</f>
        <v>0</v>
      </c>
      <c r="F20" s="53">
        <f t="shared" si="0"/>
        <v>0</v>
      </c>
      <c r="G20" s="72">
        <f>SUM(G14:G19)</f>
        <v>0</v>
      </c>
      <c r="H20" s="72">
        <f>SUM(H14:H19)</f>
        <v>0</v>
      </c>
      <c r="I20" s="72">
        <f>SUM(I14:I19)</f>
        <v>0</v>
      </c>
      <c r="J20" s="53">
        <f t="shared" si="1"/>
        <v>0</v>
      </c>
      <c r="K20" s="72">
        <f>SUM(K14:K19)</f>
        <v>0</v>
      </c>
      <c r="L20" s="72">
        <f>SUM(L14:L19)</f>
        <v>0</v>
      </c>
      <c r="M20" s="72">
        <f>SUM(M14:M19)</f>
        <v>0</v>
      </c>
      <c r="N20" s="53">
        <f t="shared" si="2"/>
        <v>0</v>
      </c>
    </row>
    <row r="21" spans="1:14" ht="15" customHeight="1">
      <c r="A21" s="4" t="s">
        <v>397</v>
      </c>
      <c r="B21" s="5" t="s">
        <v>217</v>
      </c>
      <c r="C21" s="49">
        <v>0</v>
      </c>
      <c r="D21" s="49">
        <v>0</v>
      </c>
      <c r="E21" s="49">
        <v>0</v>
      </c>
      <c r="F21" s="49">
        <f t="shared" si="0"/>
        <v>0</v>
      </c>
      <c r="G21" s="49">
        <v>0</v>
      </c>
      <c r="H21" s="49">
        <v>0</v>
      </c>
      <c r="I21" s="49">
        <v>0</v>
      </c>
      <c r="J21" s="49">
        <f t="shared" si="1"/>
        <v>0</v>
      </c>
      <c r="K21" s="49">
        <v>0</v>
      </c>
      <c r="L21" s="49">
        <v>0</v>
      </c>
      <c r="M21" s="49">
        <v>0</v>
      </c>
      <c r="N21" s="49">
        <f t="shared" si="2"/>
        <v>0</v>
      </c>
    </row>
    <row r="22" spans="1:14" ht="15" customHeight="1">
      <c r="A22" s="4" t="s">
        <v>398</v>
      </c>
      <c r="B22" s="5" t="s">
        <v>218</v>
      </c>
      <c r="C22" s="49">
        <v>0</v>
      </c>
      <c r="D22" s="49">
        <v>0</v>
      </c>
      <c r="E22" s="49">
        <v>0</v>
      </c>
      <c r="F22" s="49">
        <f t="shared" si="0"/>
        <v>0</v>
      </c>
      <c r="G22" s="49">
        <v>0</v>
      </c>
      <c r="H22" s="49">
        <v>0</v>
      </c>
      <c r="I22" s="49">
        <v>0</v>
      </c>
      <c r="J22" s="49">
        <f t="shared" si="1"/>
        <v>0</v>
      </c>
      <c r="K22" s="49">
        <v>0</v>
      </c>
      <c r="L22" s="49">
        <v>0</v>
      </c>
      <c r="M22" s="49">
        <v>0</v>
      </c>
      <c r="N22" s="49">
        <f t="shared" si="2"/>
        <v>0</v>
      </c>
    </row>
    <row r="23" spans="1:14" s="52" customFormat="1" ht="15" customHeight="1">
      <c r="A23" s="6" t="s">
        <v>431</v>
      </c>
      <c r="B23" s="7" t="s">
        <v>219</v>
      </c>
      <c r="C23" s="53">
        <f>SUM(C21:C22)</f>
        <v>0</v>
      </c>
      <c r="D23" s="53">
        <f>SUM(D21:D22)</f>
        <v>0</v>
      </c>
      <c r="E23" s="53">
        <f>SUM(E21:E22)</f>
        <v>0</v>
      </c>
      <c r="F23" s="53">
        <f t="shared" si="0"/>
        <v>0</v>
      </c>
      <c r="G23" s="53">
        <f>SUM(G21:G22)</f>
        <v>0</v>
      </c>
      <c r="H23" s="53">
        <f>SUM(H21:H22)</f>
        <v>0</v>
      </c>
      <c r="I23" s="53">
        <f>SUM(I21:I22)</f>
        <v>0</v>
      </c>
      <c r="J23" s="53">
        <f t="shared" si="1"/>
        <v>0</v>
      </c>
      <c r="K23" s="53">
        <f>SUM(K21:K22)</f>
        <v>0</v>
      </c>
      <c r="L23" s="53">
        <f>SUM(L21:L22)</f>
        <v>0</v>
      </c>
      <c r="M23" s="53">
        <f>SUM(M21:M22)</f>
        <v>0</v>
      </c>
      <c r="N23" s="53">
        <f t="shared" si="2"/>
        <v>0</v>
      </c>
    </row>
    <row r="24" spans="1:14" ht="15" customHeight="1">
      <c r="A24" s="6" t="s">
        <v>399</v>
      </c>
      <c r="B24" s="7" t="s">
        <v>220</v>
      </c>
      <c r="C24" s="53">
        <v>0</v>
      </c>
      <c r="D24" s="53">
        <v>0</v>
      </c>
      <c r="E24" s="53">
        <v>0</v>
      </c>
      <c r="F24" s="53">
        <f t="shared" si="0"/>
        <v>0</v>
      </c>
      <c r="G24" s="53">
        <v>0</v>
      </c>
      <c r="H24" s="53">
        <v>0</v>
      </c>
      <c r="I24" s="53">
        <v>0</v>
      </c>
      <c r="J24" s="53">
        <f t="shared" si="1"/>
        <v>0</v>
      </c>
      <c r="K24" s="53">
        <v>0</v>
      </c>
      <c r="L24" s="53">
        <v>0</v>
      </c>
      <c r="M24" s="53">
        <v>0</v>
      </c>
      <c r="N24" s="53">
        <f t="shared" si="2"/>
        <v>0</v>
      </c>
    </row>
    <row r="25" spans="1:14" ht="15" customHeight="1">
      <c r="A25" s="6" t="s">
        <v>400</v>
      </c>
      <c r="B25" s="7" t="s">
        <v>221</v>
      </c>
      <c r="C25" s="53">
        <v>0</v>
      </c>
      <c r="D25" s="53">
        <v>0</v>
      </c>
      <c r="E25" s="53">
        <v>0</v>
      </c>
      <c r="F25" s="53">
        <f t="shared" si="0"/>
        <v>0</v>
      </c>
      <c r="G25" s="53">
        <v>0</v>
      </c>
      <c r="H25" s="53">
        <v>0</v>
      </c>
      <c r="I25" s="53">
        <v>0</v>
      </c>
      <c r="J25" s="53">
        <f t="shared" si="1"/>
        <v>0</v>
      </c>
      <c r="K25" s="53">
        <v>0</v>
      </c>
      <c r="L25" s="53">
        <v>0</v>
      </c>
      <c r="M25" s="53">
        <v>0</v>
      </c>
      <c r="N25" s="53">
        <f t="shared" si="2"/>
        <v>0</v>
      </c>
    </row>
    <row r="26" spans="1:14" ht="15" customHeight="1">
      <c r="A26" s="6" t="s">
        <v>401</v>
      </c>
      <c r="B26" s="7" t="s">
        <v>222</v>
      </c>
      <c r="C26" s="53">
        <v>0</v>
      </c>
      <c r="D26" s="53">
        <v>0</v>
      </c>
      <c r="E26" s="53">
        <v>0</v>
      </c>
      <c r="F26" s="53">
        <f t="shared" si="0"/>
        <v>0</v>
      </c>
      <c r="G26" s="53">
        <v>0</v>
      </c>
      <c r="H26" s="53">
        <v>0</v>
      </c>
      <c r="I26" s="53">
        <v>0</v>
      </c>
      <c r="J26" s="53">
        <f t="shared" si="1"/>
        <v>0</v>
      </c>
      <c r="K26" s="53">
        <v>0</v>
      </c>
      <c r="L26" s="53">
        <v>0</v>
      </c>
      <c r="M26" s="53">
        <v>0</v>
      </c>
      <c r="N26" s="53">
        <f t="shared" si="2"/>
        <v>0</v>
      </c>
    </row>
    <row r="27" spans="1:14" ht="15" customHeight="1">
      <c r="A27" s="4" t="s">
        <v>402</v>
      </c>
      <c r="B27" s="5" t="s">
        <v>223</v>
      </c>
      <c r="C27" s="49">
        <v>0</v>
      </c>
      <c r="D27" s="49">
        <v>0</v>
      </c>
      <c r="E27" s="49">
        <v>0</v>
      </c>
      <c r="F27" s="49">
        <f t="shared" si="0"/>
        <v>0</v>
      </c>
      <c r="G27" s="49">
        <v>0</v>
      </c>
      <c r="H27" s="49">
        <v>0</v>
      </c>
      <c r="I27" s="49">
        <v>0</v>
      </c>
      <c r="J27" s="49">
        <f t="shared" si="1"/>
        <v>0</v>
      </c>
      <c r="K27" s="49">
        <v>0</v>
      </c>
      <c r="L27" s="49">
        <v>0</v>
      </c>
      <c r="M27" s="49">
        <v>0</v>
      </c>
      <c r="N27" s="49">
        <f t="shared" si="2"/>
        <v>0</v>
      </c>
    </row>
    <row r="28" spans="1:14" ht="15" customHeight="1">
      <c r="A28" s="4" t="s">
        <v>403</v>
      </c>
      <c r="B28" s="5" t="s">
        <v>224</v>
      </c>
      <c r="C28" s="49">
        <v>0</v>
      </c>
      <c r="D28" s="49">
        <v>0</v>
      </c>
      <c r="E28" s="49">
        <v>0</v>
      </c>
      <c r="F28" s="49">
        <f t="shared" si="0"/>
        <v>0</v>
      </c>
      <c r="G28" s="49">
        <v>0</v>
      </c>
      <c r="H28" s="49">
        <v>0</v>
      </c>
      <c r="I28" s="49">
        <v>0</v>
      </c>
      <c r="J28" s="49">
        <f t="shared" si="1"/>
        <v>0</v>
      </c>
      <c r="K28" s="49">
        <v>0</v>
      </c>
      <c r="L28" s="49">
        <v>0</v>
      </c>
      <c r="M28" s="49">
        <v>0</v>
      </c>
      <c r="N28" s="49">
        <f t="shared" si="2"/>
        <v>0</v>
      </c>
    </row>
    <row r="29" spans="1:14" ht="15" customHeight="1">
      <c r="A29" s="4" t="s">
        <v>225</v>
      </c>
      <c r="B29" s="5" t="s">
        <v>226</v>
      </c>
      <c r="C29" s="49">
        <v>0</v>
      </c>
      <c r="D29" s="49">
        <v>0</v>
      </c>
      <c r="E29" s="49">
        <v>0</v>
      </c>
      <c r="F29" s="49">
        <f t="shared" si="0"/>
        <v>0</v>
      </c>
      <c r="G29" s="49">
        <v>0</v>
      </c>
      <c r="H29" s="49">
        <v>0</v>
      </c>
      <c r="I29" s="49">
        <v>0</v>
      </c>
      <c r="J29" s="49">
        <f t="shared" si="1"/>
        <v>0</v>
      </c>
      <c r="K29" s="49">
        <v>0</v>
      </c>
      <c r="L29" s="49">
        <v>0</v>
      </c>
      <c r="M29" s="49">
        <v>0</v>
      </c>
      <c r="N29" s="49">
        <f t="shared" si="2"/>
        <v>0</v>
      </c>
    </row>
    <row r="30" spans="1:14" ht="15" customHeight="1">
      <c r="A30" s="4" t="s">
        <v>404</v>
      </c>
      <c r="B30" s="5" t="s">
        <v>227</v>
      </c>
      <c r="C30" s="49">
        <v>0</v>
      </c>
      <c r="D30" s="49">
        <v>0</v>
      </c>
      <c r="E30" s="49">
        <v>0</v>
      </c>
      <c r="F30" s="49">
        <f t="shared" si="0"/>
        <v>0</v>
      </c>
      <c r="G30" s="49">
        <v>0</v>
      </c>
      <c r="H30" s="49">
        <v>0</v>
      </c>
      <c r="I30" s="49">
        <v>0</v>
      </c>
      <c r="J30" s="49">
        <f t="shared" si="1"/>
        <v>0</v>
      </c>
      <c r="K30" s="49">
        <v>0</v>
      </c>
      <c r="L30" s="49">
        <v>0</v>
      </c>
      <c r="M30" s="49">
        <v>0</v>
      </c>
      <c r="N30" s="49">
        <f t="shared" si="2"/>
        <v>0</v>
      </c>
    </row>
    <row r="31" spans="1:14" ht="15" customHeight="1">
      <c r="A31" s="4" t="s">
        <v>405</v>
      </c>
      <c r="B31" s="5" t="s">
        <v>228</v>
      </c>
      <c r="C31" s="49">
        <v>0</v>
      </c>
      <c r="D31" s="49">
        <v>0</v>
      </c>
      <c r="E31" s="49">
        <v>0</v>
      </c>
      <c r="F31" s="49">
        <f t="shared" si="0"/>
        <v>0</v>
      </c>
      <c r="G31" s="49">
        <v>0</v>
      </c>
      <c r="H31" s="49">
        <v>0</v>
      </c>
      <c r="I31" s="49">
        <v>0</v>
      </c>
      <c r="J31" s="49">
        <f t="shared" si="1"/>
        <v>0</v>
      </c>
      <c r="K31" s="49">
        <v>0</v>
      </c>
      <c r="L31" s="49">
        <v>0</v>
      </c>
      <c r="M31" s="49">
        <v>0</v>
      </c>
      <c r="N31" s="49">
        <f t="shared" si="2"/>
        <v>0</v>
      </c>
    </row>
    <row r="32" spans="1:14" s="52" customFormat="1" ht="15" customHeight="1">
      <c r="A32" s="6" t="s">
        <v>432</v>
      </c>
      <c r="B32" s="7" t="s">
        <v>229</v>
      </c>
      <c r="C32" s="53">
        <f>SUM(C27:C31)</f>
        <v>0</v>
      </c>
      <c r="D32" s="53">
        <f>SUM(D27:D31)</f>
        <v>0</v>
      </c>
      <c r="E32" s="53">
        <f>SUM(E27:E31)</f>
        <v>0</v>
      </c>
      <c r="F32" s="53">
        <f t="shared" si="0"/>
        <v>0</v>
      </c>
      <c r="G32" s="53">
        <f>SUM(G27:G31)</f>
        <v>0</v>
      </c>
      <c r="H32" s="53">
        <f>SUM(H27:H31)</f>
        <v>0</v>
      </c>
      <c r="I32" s="53">
        <f>SUM(I27:I31)</f>
        <v>0</v>
      </c>
      <c r="J32" s="53">
        <f t="shared" si="1"/>
        <v>0</v>
      </c>
      <c r="K32" s="53">
        <f>SUM(K27:K31)</f>
        <v>0</v>
      </c>
      <c r="L32" s="53">
        <f>SUM(L27:L31)</f>
        <v>0</v>
      </c>
      <c r="M32" s="53">
        <f>SUM(M27:M31)</f>
        <v>0</v>
      </c>
      <c r="N32" s="53">
        <f t="shared" si="2"/>
        <v>0</v>
      </c>
    </row>
    <row r="33" spans="1:14" ht="15" customHeight="1">
      <c r="A33" s="6" t="s">
        <v>406</v>
      </c>
      <c r="B33" s="7" t="s">
        <v>230</v>
      </c>
      <c r="C33" s="53">
        <v>0</v>
      </c>
      <c r="D33" s="53">
        <v>0</v>
      </c>
      <c r="E33" s="53">
        <v>0</v>
      </c>
      <c r="F33" s="53">
        <f t="shared" si="0"/>
        <v>0</v>
      </c>
      <c r="G33" s="53">
        <v>0</v>
      </c>
      <c r="H33" s="53">
        <v>0</v>
      </c>
      <c r="I33" s="53">
        <v>0</v>
      </c>
      <c r="J33" s="53">
        <f t="shared" si="1"/>
        <v>0</v>
      </c>
      <c r="K33" s="53">
        <v>0</v>
      </c>
      <c r="L33" s="53">
        <v>0</v>
      </c>
      <c r="M33" s="53">
        <v>0</v>
      </c>
      <c r="N33" s="53">
        <f t="shared" si="2"/>
        <v>0</v>
      </c>
    </row>
    <row r="34" spans="1:14" s="52" customFormat="1" ht="15" customHeight="1">
      <c r="A34" s="32" t="s">
        <v>433</v>
      </c>
      <c r="B34" s="38" t="s">
        <v>231</v>
      </c>
      <c r="C34" s="72">
        <f>C23+C24+C25+C26+C32+C33</f>
        <v>0</v>
      </c>
      <c r="D34" s="72">
        <f>D23+D24+D25+D26+D32+D33</f>
        <v>0</v>
      </c>
      <c r="E34" s="72">
        <f>E23+E24+E25+E26+E32+E33</f>
        <v>0</v>
      </c>
      <c r="F34" s="72">
        <f t="shared" si="0"/>
        <v>0</v>
      </c>
      <c r="G34" s="72">
        <f>G23+G24+G25+G26+G32+G33</f>
        <v>0</v>
      </c>
      <c r="H34" s="72">
        <f>H23+H24+H25+H26+H32+H33</f>
        <v>0</v>
      </c>
      <c r="I34" s="72">
        <f>I23+I24+I25+I26+I32+I33</f>
        <v>0</v>
      </c>
      <c r="J34" s="72">
        <f t="shared" si="1"/>
        <v>0</v>
      </c>
      <c r="K34" s="72">
        <f>K23+K24+K25+K26+K32+K33</f>
        <v>0</v>
      </c>
      <c r="L34" s="72">
        <f>L23+L24+L25+L26+L32+L33</f>
        <v>0</v>
      </c>
      <c r="M34" s="72">
        <f>M23+M24+M25+M26+M32+M33</f>
        <v>0</v>
      </c>
      <c r="N34" s="72">
        <f t="shared" si="2"/>
        <v>0</v>
      </c>
    </row>
    <row r="35" spans="1:14" ht="15" customHeight="1">
      <c r="A35" s="12" t="s">
        <v>232</v>
      </c>
      <c r="B35" s="5" t="s">
        <v>233</v>
      </c>
      <c r="C35" s="49">
        <v>0</v>
      </c>
      <c r="D35" s="49">
        <v>0</v>
      </c>
      <c r="E35" s="49">
        <v>0</v>
      </c>
      <c r="F35" s="49">
        <f t="shared" si="0"/>
        <v>0</v>
      </c>
      <c r="G35" s="49">
        <v>0</v>
      </c>
      <c r="H35" s="49">
        <v>0</v>
      </c>
      <c r="I35" s="49">
        <v>0</v>
      </c>
      <c r="J35" s="49">
        <f t="shared" si="1"/>
        <v>0</v>
      </c>
      <c r="K35" s="49">
        <v>0</v>
      </c>
      <c r="L35" s="49">
        <v>0</v>
      </c>
      <c r="M35" s="49">
        <v>0</v>
      </c>
      <c r="N35" s="49">
        <f t="shared" si="2"/>
        <v>0</v>
      </c>
    </row>
    <row r="36" spans="1:14" ht="15" customHeight="1">
      <c r="A36" s="12" t="s">
        <v>407</v>
      </c>
      <c r="B36" s="5" t="s">
        <v>234</v>
      </c>
      <c r="C36" s="49">
        <v>0</v>
      </c>
      <c r="D36" s="49">
        <v>0</v>
      </c>
      <c r="E36" s="49">
        <v>0</v>
      </c>
      <c r="F36" s="49">
        <f t="shared" si="0"/>
        <v>0</v>
      </c>
      <c r="G36" s="49">
        <v>0</v>
      </c>
      <c r="H36" s="49">
        <v>0</v>
      </c>
      <c r="I36" s="49">
        <v>0</v>
      </c>
      <c r="J36" s="49">
        <f t="shared" si="1"/>
        <v>0</v>
      </c>
      <c r="K36" s="49">
        <v>0</v>
      </c>
      <c r="L36" s="49">
        <v>0</v>
      </c>
      <c r="M36" s="49">
        <v>0</v>
      </c>
      <c r="N36" s="49">
        <f t="shared" si="2"/>
        <v>0</v>
      </c>
    </row>
    <row r="37" spans="1:14" ht="15" customHeight="1">
      <c r="A37" s="12" t="s">
        <v>408</v>
      </c>
      <c r="B37" s="5" t="s">
        <v>235</v>
      </c>
      <c r="C37" s="49">
        <v>0</v>
      </c>
      <c r="D37" s="49">
        <v>0</v>
      </c>
      <c r="E37" s="49">
        <v>0</v>
      </c>
      <c r="F37" s="49">
        <f t="shared" si="0"/>
        <v>0</v>
      </c>
      <c r="G37" s="49">
        <v>0</v>
      </c>
      <c r="H37" s="49">
        <v>0</v>
      </c>
      <c r="I37" s="49">
        <v>0</v>
      </c>
      <c r="J37" s="49">
        <f t="shared" si="1"/>
        <v>0</v>
      </c>
      <c r="K37" s="49">
        <v>0</v>
      </c>
      <c r="L37" s="49">
        <v>0</v>
      </c>
      <c r="M37" s="49">
        <v>0</v>
      </c>
      <c r="N37" s="49">
        <f t="shared" si="2"/>
        <v>0</v>
      </c>
    </row>
    <row r="38" spans="1:14" ht="15" customHeight="1">
      <c r="A38" s="12" t="s">
        <v>409</v>
      </c>
      <c r="B38" s="5" t="s">
        <v>236</v>
      </c>
      <c r="C38" s="49">
        <v>0</v>
      </c>
      <c r="D38" s="49">
        <v>0</v>
      </c>
      <c r="E38" s="49">
        <v>0</v>
      </c>
      <c r="F38" s="49">
        <f t="shared" si="0"/>
        <v>0</v>
      </c>
      <c r="G38" s="49">
        <v>0</v>
      </c>
      <c r="H38" s="49">
        <v>0</v>
      </c>
      <c r="I38" s="49">
        <v>0</v>
      </c>
      <c r="J38" s="49">
        <f t="shared" si="1"/>
        <v>0</v>
      </c>
      <c r="K38" s="49">
        <v>0</v>
      </c>
      <c r="L38" s="49">
        <v>0</v>
      </c>
      <c r="M38" s="49">
        <v>0</v>
      </c>
      <c r="N38" s="49">
        <f t="shared" si="2"/>
        <v>0</v>
      </c>
    </row>
    <row r="39" spans="1:14" ht="15" customHeight="1">
      <c r="A39" s="12" t="s">
        <v>237</v>
      </c>
      <c r="B39" s="5" t="s">
        <v>238</v>
      </c>
      <c r="C39" s="49">
        <v>0</v>
      </c>
      <c r="D39" s="49">
        <v>0</v>
      </c>
      <c r="E39" s="49">
        <v>0</v>
      </c>
      <c r="F39" s="49">
        <f t="shared" si="0"/>
        <v>0</v>
      </c>
      <c r="G39" s="49">
        <v>0</v>
      </c>
      <c r="H39" s="49">
        <v>0</v>
      </c>
      <c r="I39" s="49">
        <v>0</v>
      </c>
      <c r="J39" s="49">
        <f t="shared" si="1"/>
        <v>0</v>
      </c>
      <c r="K39" s="49">
        <v>0</v>
      </c>
      <c r="L39" s="49">
        <v>0</v>
      </c>
      <c r="M39" s="49">
        <v>0</v>
      </c>
      <c r="N39" s="49">
        <f t="shared" si="2"/>
        <v>0</v>
      </c>
    </row>
    <row r="40" spans="1:14" ht="15" customHeight="1">
      <c r="A40" s="12" t="s">
        <v>239</v>
      </c>
      <c r="B40" s="5" t="s">
        <v>240</v>
      </c>
      <c r="C40" s="49">
        <v>0</v>
      </c>
      <c r="D40" s="49">
        <v>0</v>
      </c>
      <c r="E40" s="49">
        <v>0</v>
      </c>
      <c r="F40" s="49">
        <f t="shared" ref="F40:F71" si="3">SUM(C40:E40)</f>
        <v>0</v>
      </c>
      <c r="G40" s="49">
        <v>0</v>
      </c>
      <c r="H40" s="49">
        <v>0</v>
      </c>
      <c r="I40" s="49">
        <v>0</v>
      </c>
      <c r="J40" s="49">
        <f t="shared" si="1"/>
        <v>0</v>
      </c>
      <c r="K40" s="49">
        <v>0</v>
      </c>
      <c r="L40" s="49">
        <v>0</v>
      </c>
      <c r="M40" s="49">
        <v>0</v>
      </c>
      <c r="N40" s="49">
        <f t="shared" si="2"/>
        <v>0</v>
      </c>
    </row>
    <row r="41" spans="1:14" ht="15" customHeight="1">
      <c r="A41" s="12" t="s">
        <v>241</v>
      </c>
      <c r="B41" s="5" t="s">
        <v>242</v>
      </c>
      <c r="C41" s="49">
        <v>0</v>
      </c>
      <c r="D41" s="49">
        <v>0</v>
      </c>
      <c r="E41" s="49">
        <v>0</v>
      </c>
      <c r="F41" s="49">
        <f t="shared" si="3"/>
        <v>0</v>
      </c>
      <c r="G41" s="49">
        <v>0</v>
      </c>
      <c r="H41" s="49">
        <v>0</v>
      </c>
      <c r="I41" s="49">
        <v>0</v>
      </c>
      <c r="J41" s="49">
        <f t="shared" si="1"/>
        <v>0</v>
      </c>
      <c r="K41" s="49">
        <v>0</v>
      </c>
      <c r="L41" s="49">
        <v>0</v>
      </c>
      <c r="M41" s="49">
        <v>0</v>
      </c>
      <c r="N41" s="49">
        <f t="shared" si="2"/>
        <v>0</v>
      </c>
    </row>
    <row r="42" spans="1:14" ht="15" customHeight="1">
      <c r="A42" s="12" t="s">
        <v>410</v>
      </c>
      <c r="B42" s="5" t="s">
        <v>243</v>
      </c>
      <c r="C42" s="49">
        <v>0</v>
      </c>
      <c r="D42" s="49">
        <v>0</v>
      </c>
      <c r="E42" s="49">
        <v>0</v>
      </c>
      <c r="F42" s="49">
        <f t="shared" si="3"/>
        <v>0</v>
      </c>
      <c r="G42" s="49">
        <v>0</v>
      </c>
      <c r="H42" s="49">
        <v>0</v>
      </c>
      <c r="I42" s="49">
        <v>0</v>
      </c>
      <c r="J42" s="49">
        <f t="shared" si="1"/>
        <v>0</v>
      </c>
      <c r="K42" s="49">
        <v>0</v>
      </c>
      <c r="L42" s="49">
        <v>0</v>
      </c>
      <c r="M42" s="49">
        <v>0</v>
      </c>
      <c r="N42" s="49">
        <f t="shared" si="2"/>
        <v>0</v>
      </c>
    </row>
    <row r="43" spans="1:14" ht="15" customHeight="1">
      <c r="A43" s="12" t="s">
        <v>411</v>
      </c>
      <c r="B43" s="5" t="s">
        <v>244</v>
      </c>
      <c r="C43" s="49">
        <v>0</v>
      </c>
      <c r="D43" s="49">
        <v>0</v>
      </c>
      <c r="E43" s="49">
        <v>0</v>
      </c>
      <c r="F43" s="49">
        <f t="shared" si="3"/>
        <v>0</v>
      </c>
      <c r="G43" s="49">
        <v>0</v>
      </c>
      <c r="H43" s="49">
        <v>0</v>
      </c>
      <c r="I43" s="49">
        <v>0</v>
      </c>
      <c r="J43" s="49">
        <f t="shared" si="1"/>
        <v>0</v>
      </c>
      <c r="K43" s="49">
        <v>0</v>
      </c>
      <c r="L43" s="49">
        <v>0</v>
      </c>
      <c r="M43" s="49">
        <v>0</v>
      </c>
      <c r="N43" s="49">
        <f t="shared" si="2"/>
        <v>0</v>
      </c>
    </row>
    <row r="44" spans="1:14" ht="15" customHeight="1">
      <c r="A44" s="12" t="s">
        <v>412</v>
      </c>
      <c r="B44" s="5" t="s">
        <v>245</v>
      </c>
      <c r="C44" s="49">
        <v>0</v>
      </c>
      <c r="D44" s="49">
        <v>0</v>
      </c>
      <c r="E44" s="49">
        <v>0</v>
      </c>
      <c r="F44" s="49">
        <f t="shared" si="3"/>
        <v>0</v>
      </c>
      <c r="G44" s="49">
        <v>0</v>
      </c>
      <c r="H44" s="49">
        <v>0</v>
      </c>
      <c r="I44" s="49">
        <v>0</v>
      </c>
      <c r="J44" s="49">
        <f t="shared" si="1"/>
        <v>0</v>
      </c>
      <c r="K44" s="49">
        <v>0</v>
      </c>
      <c r="L44" s="49">
        <v>0</v>
      </c>
      <c r="M44" s="49">
        <v>0</v>
      </c>
      <c r="N44" s="49">
        <f t="shared" si="2"/>
        <v>0</v>
      </c>
    </row>
    <row r="45" spans="1:14" s="52" customFormat="1" ht="15" customHeight="1">
      <c r="A45" s="37" t="s">
        <v>434</v>
      </c>
      <c r="B45" s="38" t="s">
        <v>246</v>
      </c>
      <c r="C45" s="72">
        <f>SUM(C35:C44)</f>
        <v>0</v>
      </c>
      <c r="D45" s="72">
        <f>SUM(D35:D44)</f>
        <v>0</v>
      </c>
      <c r="E45" s="72">
        <f>SUM(E35:E44)</f>
        <v>0</v>
      </c>
      <c r="F45" s="72">
        <f t="shared" si="3"/>
        <v>0</v>
      </c>
      <c r="G45" s="72">
        <f>SUM(G35:G44)</f>
        <v>0</v>
      </c>
      <c r="H45" s="72">
        <f>SUM(H35:H44)</f>
        <v>0</v>
      </c>
      <c r="I45" s="72">
        <f>SUM(I35:I44)</f>
        <v>0</v>
      </c>
      <c r="J45" s="72">
        <f t="shared" si="1"/>
        <v>0</v>
      </c>
      <c r="K45" s="72">
        <f>SUM(K35:K44)</f>
        <v>0</v>
      </c>
      <c r="L45" s="72">
        <f>SUM(L35:L44)</f>
        <v>0</v>
      </c>
      <c r="M45" s="72">
        <f>SUM(M35:M44)</f>
        <v>0</v>
      </c>
      <c r="N45" s="72">
        <f t="shared" si="2"/>
        <v>0</v>
      </c>
    </row>
    <row r="46" spans="1:14" ht="15" customHeight="1">
      <c r="A46" s="12" t="s">
        <v>255</v>
      </c>
      <c r="B46" s="5" t="s">
        <v>256</v>
      </c>
      <c r="C46" s="49">
        <v>0</v>
      </c>
      <c r="D46" s="49">
        <v>0</v>
      </c>
      <c r="E46" s="49">
        <v>0</v>
      </c>
      <c r="F46" s="49">
        <f t="shared" si="3"/>
        <v>0</v>
      </c>
      <c r="G46" s="49">
        <v>0</v>
      </c>
      <c r="H46" s="49">
        <v>0</v>
      </c>
      <c r="I46" s="49">
        <v>0</v>
      </c>
      <c r="J46" s="49">
        <f t="shared" si="1"/>
        <v>0</v>
      </c>
      <c r="K46" s="49">
        <v>0</v>
      </c>
      <c r="L46" s="49">
        <v>0</v>
      </c>
      <c r="M46" s="49">
        <v>0</v>
      </c>
      <c r="N46" s="49">
        <f t="shared" si="2"/>
        <v>0</v>
      </c>
    </row>
    <row r="47" spans="1:14" ht="15" customHeight="1">
      <c r="A47" s="4" t="s">
        <v>416</v>
      </c>
      <c r="B47" s="5" t="s">
        <v>257</v>
      </c>
      <c r="C47" s="49">
        <v>0</v>
      </c>
      <c r="D47" s="49">
        <v>0</v>
      </c>
      <c r="E47" s="49">
        <v>0</v>
      </c>
      <c r="F47" s="49">
        <f t="shared" si="3"/>
        <v>0</v>
      </c>
      <c r="G47" s="49">
        <v>0</v>
      </c>
      <c r="H47" s="49">
        <v>0</v>
      </c>
      <c r="I47" s="49">
        <v>0</v>
      </c>
      <c r="J47" s="49">
        <f t="shared" si="1"/>
        <v>0</v>
      </c>
      <c r="K47" s="49">
        <v>0</v>
      </c>
      <c r="L47" s="49">
        <v>0</v>
      </c>
      <c r="M47" s="49">
        <v>0</v>
      </c>
      <c r="N47" s="49">
        <f t="shared" si="2"/>
        <v>0</v>
      </c>
    </row>
    <row r="48" spans="1:14" ht="15" customHeight="1">
      <c r="A48" s="12" t="s">
        <v>417</v>
      </c>
      <c r="B48" s="5" t="s">
        <v>258</v>
      </c>
      <c r="C48" s="49">
        <v>0</v>
      </c>
      <c r="D48" s="49">
        <v>0</v>
      </c>
      <c r="E48" s="49">
        <v>0</v>
      </c>
      <c r="F48" s="49">
        <f t="shared" si="3"/>
        <v>0</v>
      </c>
      <c r="G48" s="49">
        <v>0</v>
      </c>
      <c r="H48" s="49">
        <v>0</v>
      </c>
      <c r="I48" s="49">
        <v>0</v>
      </c>
      <c r="J48" s="49">
        <f t="shared" si="1"/>
        <v>0</v>
      </c>
      <c r="K48" s="49">
        <v>0</v>
      </c>
      <c r="L48" s="49">
        <v>0</v>
      </c>
      <c r="M48" s="49">
        <v>0</v>
      </c>
      <c r="N48" s="49">
        <f t="shared" si="2"/>
        <v>0</v>
      </c>
    </row>
    <row r="49" spans="1:14" s="52" customFormat="1" ht="15" customHeight="1">
      <c r="A49" s="32" t="s">
        <v>436</v>
      </c>
      <c r="B49" s="38" t="s">
        <v>259</v>
      </c>
      <c r="C49" s="72">
        <f>SUM(C46:C48)</f>
        <v>0</v>
      </c>
      <c r="D49" s="72">
        <f>SUM(D46:D48)</f>
        <v>0</v>
      </c>
      <c r="E49" s="72">
        <f>SUM(E46:E48)</f>
        <v>0</v>
      </c>
      <c r="F49" s="72">
        <f t="shared" si="3"/>
        <v>0</v>
      </c>
      <c r="G49" s="72">
        <f>SUM(G46:G48)</f>
        <v>0</v>
      </c>
      <c r="H49" s="72">
        <f>SUM(H46:H48)</f>
        <v>0</v>
      </c>
      <c r="I49" s="72">
        <f>SUM(I46:I48)</f>
        <v>0</v>
      </c>
      <c r="J49" s="72">
        <f t="shared" si="1"/>
        <v>0</v>
      </c>
      <c r="K49" s="72">
        <f>SUM(K46:K48)</f>
        <v>0</v>
      </c>
      <c r="L49" s="72">
        <f>SUM(L46:L48)</f>
        <v>0</v>
      </c>
      <c r="M49" s="72">
        <f>SUM(M46:M48)</f>
        <v>0</v>
      </c>
      <c r="N49" s="72">
        <f t="shared" si="2"/>
        <v>0</v>
      </c>
    </row>
    <row r="50" spans="1:14" s="52" customFormat="1" ht="15" customHeight="1">
      <c r="A50" s="116" t="s">
        <v>13</v>
      </c>
      <c r="B50" s="120"/>
      <c r="C50" s="121">
        <f>C20+C34+C45+C49</f>
        <v>0</v>
      </c>
      <c r="D50" s="121">
        <f t="shared" ref="D50:N50" si="4">D20+D34+D45+D49</f>
        <v>0</v>
      </c>
      <c r="E50" s="121">
        <f t="shared" si="4"/>
        <v>0</v>
      </c>
      <c r="F50" s="121">
        <f t="shared" si="4"/>
        <v>0</v>
      </c>
      <c r="G50" s="121">
        <f t="shared" si="4"/>
        <v>0</v>
      </c>
      <c r="H50" s="121">
        <f t="shared" si="4"/>
        <v>0</v>
      </c>
      <c r="I50" s="121">
        <f t="shared" si="4"/>
        <v>0</v>
      </c>
      <c r="J50" s="121">
        <f t="shared" si="4"/>
        <v>0</v>
      </c>
      <c r="K50" s="121">
        <f t="shared" si="4"/>
        <v>0</v>
      </c>
      <c r="L50" s="121">
        <f t="shared" si="4"/>
        <v>0</v>
      </c>
      <c r="M50" s="121">
        <f t="shared" si="4"/>
        <v>0</v>
      </c>
      <c r="N50" s="121">
        <f t="shared" si="4"/>
        <v>0</v>
      </c>
    </row>
    <row r="51" spans="1:14" ht="15" customHeight="1">
      <c r="A51" s="4" t="s">
        <v>209</v>
      </c>
      <c r="B51" s="5" t="s">
        <v>210</v>
      </c>
      <c r="C51" s="49">
        <v>0</v>
      </c>
      <c r="D51" s="49">
        <v>0</v>
      </c>
      <c r="E51" s="49">
        <v>0</v>
      </c>
      <c r="F51" s="49">
        <f t="shared" si="3"/>
        <v>0</v>
      </c>
      <c r="G51" s="49">
        <v>0</v>
      </c>
      <c r="H51" s="49">
        <v>0</v>
      </c>
      <c r="I51" s="49">
        <v>0</v>
      </c>
      <c r="J51" s="49">
        <f t="shared" si="1"/>
        <v>0</v>
      </c>
      <c r="K51" s="49">
        <v>0</v>
      </c>
      <c r="L51" s="49">
        <v>0</v>
      </c>
      <c r="M51" s="49">
        <v>0</v>
      </c>
      <c r="N51" s="49">
        <f t="shared" si="2"/>
        <v>0</v>
      </c>
    </row>
    <row r="52" spans="1:14" ht="15" customHeight="1">
      <c r="A52" s="4" t="s">
        <v>211</v>
      </c>
      <c r="B52" s="5" t="s">
        <v>212</v>
      </c>
      <c r="C52" s="49">
        <v>0</v>
      </c>
      <c r="D52" s="49">
        <v>0</v>
      </c>
      <c r="E52" s="49">
        <v>0</v>
      </c>
      <c r="F52" s="49">
        <f t="shared" si="3"/>
        <v>0</v>
      </c>
      <c r="G52" s="49">
        <v>0</v>
      </c>
      <c r="H52" s="49">
        <v>0</v>
      </c>
      <c r="I52" s="49">
        <v>0</v>
      </c>
      <c r="J52" s="49">
        <f t="shared" si="1"/>
        <v>0</v>
      </c>
      <c r="K52" s="49">
        <v>0</v>
      </c>
      <c r="L52" s="49">
        <v>0</v>
      </c>
      <c r="M52" s="49">
        <v>0</v>
      </c>
      <c r="N52" s="49">
        <f t="shared" si="2"/>
        <v>0</v>
      </c>
    </row>
    <row r="53" spans="1:14" ht="15" customHeight="1">
      <c r="A53" s="4" t="s">
        <v>394</v>
      </c>
      <c r="B53" s="5" t="s">
        <v>213</v>
      </c>
      <c r="C53" s="49">
        <v>0</v>
      </c>
      <c r="D53" s="49">
        <v>0</v>
      </c>
      <c r="E53" s="49">
        <v>0</v>
      </c>
      <c r="F53" s="49">
        <f t="shared" si="3"/>
        <v>0</v>
      </c>
      <c r="G53" s="49">
        <v>0</v>
      </c>
      <c r="H53" s="49">
        <v>0</v>
      </c>
      <c r="I53" s="49">
        <v>0</v>
      </c>
      <c r="J53" s="49">
        <f t="shared" si="1"/>
        <v>0</v>
      </c>
      <c r="K53" s="49">
        <v>0</v>
      </c>
      <c r="L53" s="49">
        <v>0</v>
      </c>
      <c r="M53" s="49">
        <v>0</v>
      </c>
      <c r="N53" s="49">
        <f t="shared" si="2"/>
        <v>0</v>
      </c>
    </row>
    <row r="54" spans="1:14" ht="15" customHeight="1">
      <c r="A54" s="4" t="s">
        <v>395</v>
      </c>
      <c r="B54" s="5" t="s">
        <v>214</v>
      </c>
      <c r="C54" s="49">
        <v>0</v>
      </c>
      <c r="D54" s="49">
        <v>0</v>
      </c>
      <c r="E54" s="49">
        <v>0</v>
      </c>
      <c r="F54" s="49">
        <f t="shared" si="3"/>
        <v>0</v>
      </c>
      <c r="G54" s="49">
        <v>0</v>
      </c>
      <c r="H54" s="49">
        <v>0</v>
      </c>
      <c r="I54" s="49">
        <v>0</v>
      </c>
      <c r="J54" s="49">
        <f t="shared" si="1"/>
        <v>0</v>
      </c>
      <c r="K54" s="49">
        <v>0</v>
      </c>
      <c r="L54" s="49">
        <v>0</v>
      </c>
      <c r="M54" s="49">
        <v>0</v>
      </c>
      <c r="N54" s="49">
        <f t="shared" si="2"/>
        <v>0</v>
      </c>
    </row>
    <row r="55" spans="1:14" ht="15" customHeight="1">
      <c r="A55" s="4" t="s">
        <v>396</v>
      </c>
      <c r="B55" s="5" t="s">
        <v>215</v>
      </c>
      <c r="C55" s="49">
        <v>0</v>
      </c>
      <c r="D55" s="49">
        <v>0</v>
      </c>
      <c r="E55" s="49">
        <v>0</v>
      </c>
      <c r="F55" s="49">
        <f t="shared" si="3"/>
        <v>0</v>
      </c>
      <c r="G55" s="49">
        <v>0</v>
      </c>
      <c r="H55" s="49">
        <v>0</v>
      </c>
      <c r="I55" s="49">
        <v>0</v>
      </c>
      <c r="J55" s="49">
        <f t="shared" si="1"/>
        <v>0</v>
      </c>
      <c r="K55" s="49">
        <v>0</v>
      </c>
      <c r="L55" s="49">
        <v>0</v>
      </c>
      <c r="M55" s="49">
        <v>0</v>
      </c>
      <c r="N55" s="49">
        <f t="shared" si="2"/>
        <v>0</v>
      </c>
    </row>
    <row r="56" spans="1:14" s="52" customFormat="1" ht="15" customHeight="1">
      <c r="A56" s="32" t="s">
        <v>430</v>
      </c>
      <c r="B56" s="38" t="s">
        <v>216</v>
      </c>
      <c r="C56" s="53">
        <f>SUM(C51:C55)</f>
        <v>0</v>
      </c>
      <c r="D56" s="53">
        <f>SUM(D51:D55)</f>
        <v>0</v>
      </c>
      <c r="E56" s="53">
        <f>SUM(E51:E55)</f>
        <v>0</v>
      </c>
      <c r="F56" s="53">
        <f t="shared" si="3"/>
        <v>0</v>
      </c>
      <c r="G56" s="53">
        <f>SUM(G51:G55)</f>
        <v>0</v>
      </c>
      <c r="H56" s="53">
        <f>SUM(H51:H55)</f>
        <v>0</v>
      </c>
      <c r="I56" s="53">
        <f>SUM(I51:I55)</f>
        <v>0</v>
      </c>
      <c r="J56" s="53">
        <f t="shared" si="1"/>
        <v>0</v>
      </c>
      <c r="K56" s="53">
        <f>SUM(K51:K55)</f>
        <v>0</v>
      </c>
      <c r="L56" s="53">
        <f>SUM(L51:L55)</f>
        <v>0</v>
      </c>
      <c r="M56" s="53">
        <f>SUM(M51:M55)</f>
        <v>0</v>
      </c>
      <c r="N56" s="53">
        <f t="shared" si="2"/>
        <v>0</v>
      </c>
    </row>
    <row r="57" spans="1:14" ht="15" customHeight="1">
      <c r="A57" s="12" t="s">
        <v>413</v>
      </c>
      <c r="B57" s="5" t="s">
        <v>247</v>
      </c>
      <c r="C57" s="49">
        <v>0</v>
      </c>
      <c r="D57" s="49">
        <v>0</v>
      </c>
      <c r="E57" s="49">
        <v>0</v>
      </c>
      <c r="F57" s="49">
        <f t="shared" si="3"/>
        <v>0</v>
      </c>
      <c r="G57" s="49">
        <v>0</v>
      </c>
      <c r="H57" s="49">
        <v>0</v>
      </c>
      <c r="I57" s="49">
        <v>0</v>
      </c>
      <c r="J57" s="49">
        <f t="shared" si="1"/>
        <v>0</v>
      </c>
      <c r="K57" s="49">
        <v>0</v>
      </c>
      <c r="L57" s="49">
        <v>0</v>
      </c>
      <c r="M57" s="49">
        <v>0</v>
      </c>
      <c r="N57" s="49">
        <f t="shared" si="2"/>
        <v>0</v>
      </c>
    </row>
    <row r="58" spans="1:14" ht="15" customHeight="1">
      <c r="A58" s="12" t="s">
        <v>414</v>
      </c>
      <c r="B58" s="5" t="s">
        <v>248</v>
      </c>
      <c r="C58" s="49">
        <v>0</v>
      </c>
      <c r="D58" s="49">
        <v>0</v>
      </c>
      <c r="E58" s="49">
        <v>0</v>
      </c>
      <c r="F58" s="49">
        <f t="shared" si="3"/>
        <v>0</v>
      </c>
      <c r="G58" s="49">
        <v>0</v>
      </c>
      <c r="H58" s="49">
        <v>0</v>
      </c>
      <c r="I58" s="49">
        <v>0</v>
      </c>
      <c r="J58" s="49">
        <f t="shared" si="1"/>
        <v>0</v>
      </c>
      <c r="K58" s="49">
        <v>0</v>
      </c>
      <c r="L58" s="49">
        <v>0</v>
      </c>
      <c r="M58" s="49">
        <v>0</v>
      </c>
      <c r="N58" s="49">
        <f t="shared" si="2"/>
        <v>0</v>
      </c>
    </row>
    <row r="59" spans="1:14" ht="15" customHeight="1">
      <c r="A59" s="12" t="s">
        <v>249</v>
      </c>
      <c r="B59" s="5" t="s">
        <v>250</v>
      </c>
      <c r="C59" s="49">
        <v>0</v>
      </c>
      <c r="D59" s="49">
        <v>0</v>
      </c>
      <c r="E59" s="49">
        <v>0</v>
      </c>
      <c r="F59" s="49">
        <f t="shared" si="3"/>
        <v>0</v>
      </c>
      <c r="G59" s="49">
        <v>0</v>
      </c>
      <c r="H59" s="49">
        <v>0</v>
      </c>
      <c r="I59" s="49">
        <v>0</v>
      </c>
      <c r="J59" s="49">
        <f t="shared" si="1"/>
        <v>0</v>
      </c>
      <c r="K59" s="49">
        <v>0</v>
      </c>
      <c r="L59" s="49">
        <v>0</v>
      </c>
      <c r="M59" s="49">
        <v>0</v>
      </c>
      <c r="N59" s="49">
        <f t="shared" si="2"/>
        <v>0</v>
      </c>
    </row>
    <row r="60" spans="1:14" ht="15" customHeight="1">
      <c r="A60" s="12" t="s">
        <v>415</v>
      </c>
      <c r="B60" s="5" t="s">
        <v>251</v>
      </c>
      <c r="C60" s="49">
        <v>0</v>
      </c>
      <c r="D60" s="49">
        <v>0</v>
      </c>
      <c r="E60" s="49">
        <v>0</v>
      </c>
      <c r="F60" s="49">
        <f t="shared" si="3"/>
        <v>0</v>
      </c>
      <c r="G60" s="49">
        <v>0</v>
      </c>
      <c r="H60" s="49">
        <v>0</v>
      </c>
      <c r="I60" s="49">
        <v>0</v>
      </c>
      <c r="J60" s="49">
        <f t="shared" si="1"/>
        <v>0</v>
      </c>
      <c r="K60" s="49">
        <v>0</v>
      </c>
      <c r="L60" s="49">
        <v>0</v>
      </c>
      <c r="M60" s="49">
        <v>0</v>
      </c>
      <c r="N60" s="49">
        <f t="shared" si="2"/>
        <v>0</v>
      </c>
    </row>
    <row r="61" spans="1:14" ht="15" customHeight="1">
      <c r="A61" s="12" t="s">
        <v>252</v>
      </c>
      <c r="B61" s="5" t="s">
        <v>253</v>
      </c>
      <c r="C61" s="49">
        <v>0</v>
      </c>
      <c r="D61" s="49">
        <v>0</v>
      </c>
      <c r="E61" s="49">
        <v>0</v>
      </c>
      <c r="F61" s="49">
        <f t="shared" si="3"/>
        <v>0</v>
      </c>
      <c r="G61" s="49">
        <v>0</v>
      </c>
      <c r="H61" s="49">
        <v>0</v>
      </c>
      <c r="I61" s="49">
        <v>0</v>
      </c>
      <c r="J61" s="49">
        <f t="shared" si="1"/>
        <v>0</v>
      </c>
      <c r="K61" s="49">
        <v>0</v>
      </c>
      <c r="L61" s="49">
        <v>0</v>
      </c>
      <c r="M61" s="49">
        <v>0</v>
      </c>
      <c r="N61" s="49">
        <f t="shared" si="2"/>
        <v>0</v>
      </c>
    </row>
    <row r="62" spans="1:14" s="52" customFormat="1" ht="15" customHeight="1">
      <c r="A62" s="32" t="s">
        <v>435</v>
      </c>
      <c r="B62" s="38" t="s">
        <v>254</v>
      </c>
      <c r="C62" s="53">
        <f>SUM(C57:C61)</f>
        <v>0</v>
      </c>
      <c r="D62" s="53">
        <f>SUM(D57:D61)</f>
        <v>0</v>
      </c>
      <c r="E62" s="53">
        <f>SUM(E57:E61)</f>
        <v>0</v>
      </c>
      <c r="F62" s="53">
        <f t="shared" si="3"/>
        <v>0</v>
      </c>
      <c r="G62" s="53">
        <f>SUM(G57:G61)</f>
        <v>0</v>
      </c>
      <c r="H62" s="53">
        <f>SUM(H57:H61)</f>
        <v>0</v>
      </c>
      <c r="I62" s="53">
        <f>SUM(I57:I61)</f>
        <v>0</v>
      </c>
      <c r="J62" s="53">
        <f t="shared" si="1"/>
        <v>0</v>
      </c>
      <c r="K62" s="53">
        <f>SUM(K57:K61)</f>
        <v>0</v>
      </c>
      <c r="L62" s="53">
        <f>SUM(L57:L61)</f>
        <v>0</v>
      </c>
      <c r="M62" s="53">
        <f>SUM(M57:M61)</f>
        <v>0</v>
      </c>
      <c r="N62" s="53">
        <f t="shared" si="2"/>
        <v>0</v>
      </c>
    </row>
    <row r="63" spans="1:14" ht="15" customHeight="1">
      <c r="A63" s="12" t="s">
        <v>260</v>
      </c>
      <c r="B63" s="5" t="s">
        <v>261</v>
      </c>
      <c r="C63" s="49">
        <v>0</v>
      </c>
      <c r="D63" s="49">
        <v>0</v>
      </c>
      <c r="E63" s="49">
        <v>0</v>
      </c>
      <c r="F63" s="49">
        <f t="shared" si="3"/>
        <v>0</v>
      </c>
      <c r="G63" s="49">
        <v>0</v>
      </c>
      <c r="H63" s="49">
        <v>0</v>
      </c>
      <c r="I63" s="49">
        <v>0</v>
      </c>
      <c r="J63" s="49">
        <f t="shared" si="1"/>
        <v>0</v>
      </c>
      <c r="K63" s="49">
        <v>0</v>
      </c>
      <c r="L63" s="49">
        <v>0</v>
      </c>
      <c r="M63" s="49">
        <v>0</v>
      </c>
      <c r="N63" s="49">
        <f t="shared" si="2"/>
        <v>0</v>
      </c>
    </row>
    <row r="64" spans="1:14" ht="15" customHeight="1">
      <c r="A64" s="4" t="s">
        <v>418</v>
      </c>
      <c r="B64" s="5" t="s">
        <v>262</v>
      </c>
      <c r="C64" s="49">
        <v>0</v>
      </c>
      <c r="D64" s="49">
        <v>0</v>
      </c>
      <c r="E64" s="49">
        <v>0</v>
      </c>
      <c r="F64" s="49">
        <f t="shared" si="3"/>
        <v>0</v>
      </c>
      <c r="G64" s="49">
        <v>0</v>
      </c>
      <c r="H64" s="49">
        <v>0</v>
      </c>
      <c r="I64" s="49">
        <v>0</v>
      </c>
      <c r="J64" s="49">
        <f t="shared" si="1"/>
        <v>0</v>
      </c>
      <c r="K64" s="49">
        <v>0</v>
      </c>
      <c r="L64" s="49">
        <v>0</v>
      </c>
      <c r="M64" s="49">
        <v>0</v>
      </c>
      <c r="N64" s="49">
        <f t="shared" si="2"/>
        <v>0</v>
      </c>
    </row>
    <row r="65" spans="1:14" ht="15" customHeight="1">
      <c r="A65" s="12" t="s">
        <v>419</v>
      </c>
      <c r="B65" s="5" t="s">
        <v>263</v>
      </c>
      <c r="C65" s="49">
        <v>0</v>
      </c>
      <c r="D65" s="49">
        <v>0</v>
      </c>
      <c r="E65" s="49">
        <v>0</v>
      </c>
      <c r="F65" s="49">
        <f t="shared" si="3"/>
        <v>0</v>
      </c>
      <c r="G65" s="49">
        <v>0</v>
      </c>
      <c r="H65" s="49">
        <v>0</v>
      </c>
      <c r="I65" s="49">
        <v>0</v>
      </c>
      <c r="J65" s="49">
        <f t="shared" si="1"/>
        <v>0</v>
      </c>
      <c r="K65" s="49">
        <v>0</v>
      </c>
      <c r="L65" s="49">
        <v>0</v>
      </c>
      <c r="M65" s="49">
        <v>0</v>
      </c>
      <c r="N65" s="49">
        <f t="shared" si="2"/>
        <v>0</v>
      </c>
    </row>
    <row r="66" spans="1:14" s="52" customFormat="1" ht="15" customHeight="1">
      <c r="A66" s="32" t="s">
        <v>438</v>
      </c>
      <c r="B66" s="38" t="s">
        <v>264</v>
      </c>
      <c r="C66" s="53">
        <f>SUM(C63:C65)</f>
        <v>0</v>
      </c>
      <c r="D66" s="53">
        <f>SUM(D63:D65)</f>
        <v>0</v>
      </c>
      <c r="E66" s="53">
        <f>SUM(E63:E65)</f>
        <v>0</v>
      </c>
      <c r="F66" s="53">
        <f t="shared" si="3"/>
        <v>0</v>
      </c>
      <c r="G66" s="53">
        <f>SUM(G63:G65)</f>
        <v>0</v>
      </c>
      <c r="H66" s="53">
        <f>SUM(H63:H65)</f>
        <v>0</v>
      </c>
      <c r="I66" s="53">
        <f>SUM(I63:I65)</f>
        <v>0</v>
      </c>
      <c r="J66" s="53">
        <f t="shared" si="1"/>
        <v>0</v>
      </c>
      <c r="K66" s="53">
        <f>SUM(K63:K65)</f>
        <v>0</v>
      </c>
      <c r="L66" s="53">
        <f>SUM(L63:L65)</f>
        <v>0</v>
      </c>
      <c r="M66" s="53">
        <f>SUM(M63:M65)</f>
        <v>0</v>
      </c>
      <c r="N66" s="53">
        <f t="shared" si="2"/>
        <v>0</v>
      </c>
    </row>
    <row r="67" spans="1:14" s="52" customFormat="1" ht="15" customHeight="1">
      <c r="A67" s="116" t="s">
        <v>14</v>
      </c>
      <c r="B67" s="120"/>
      <c r="C67" s="121">
        <f>C56+C62+C66</f>
        <v>0</v>
      </c>
      <c r="D67" s="121">
        <f t="shared" ref="D67:N67" si="5">D56+D62+D66</f>
        <v>0</v>
      </c>
      <c r="E67" s="121">
        <f t="shared" si="5"/>
        <v>0</v>
      </c>
      <c r="F67" s="121">
        <f t="shared" si="5"/>
        <v>0</v>
      </c>
      <c r="G67" s="121">
        <f t="shared" si="5"/>
        <v>0</v>
      </c>
      <c r="H67" s="121">
        <f t="shared" si="5"/>
        <v>0</v>
      </c>
      <c r="I67" s="121">
        <f t="shared" si="5"/>
        <v>0</v>
      </c>
      <c r="J67" s="121">
        <f t="shared" si="5"/>
        <v>0</v>
      </c>
      <c r="K67" s="121">
        <f t="shared" si="5"/>
        <v>0</v>
      </c>
      <c r="L67" s="121">
        <f t="shared" si="5"/>
        <v>0</v>
      </c>
      <c r="M67" s="121">
        <f t="shared" si="5"/>
        <v>0</v>
      </c>
      <c r="N67" s="121">
        <f t="shared" si="5"/>
        <v>0</v>
      </c>
    </row>
    <row r="68" spans="1:14" s="52" customFormat="1" ht="15.75">
      <c r="A68" s="124" t="s">
        <v>437</v>
      </c>
      <c r="B68" s="105" t="s">
        <v>265</v>
      </c>
      <c r="C68" s="109">
        <f>C20+C34+C45+C49+C56+C62+C66</f>
        <v>0</v>
      </c>
      <c r="D68" s="109">
        <f>D20+D34+D45+D49+D56+D62+D66</f>
        <v>0</v>
      </c>
      <c r="E68" s="109">
        <f>E20+E34+E45+E49+E56+E62+E66</f>
        <v>0</v>
      </c>
      <c r="F68" s="109">
        <f t="shared" si="3"/>
        <v>0</v>
      </c>
      <c r="G68" s="109">
        <f>G20+G34+G45+G49+G56+G62+G66</f>
        <v>0</v>
      </c>
      <c r="H68" s="109">
        <f>H20+H34+H45+H49+H56+H62+H66</f>
        <v>0</v>
      </c>
      <c r="I68" s="109">
        <f>I20+I34+I45+I49+I56+I62+I66</f>
        <v>0</v>
      </c>
      <c r="J68" s="109">
        <f t="shared" si="1"/>
        <v>0</v>
      </c>
      <c r="K68" s="109">
        <f>K20+K34+K45+K49+K56+K62+K66</f>
        <v>0</v>
      </c>
      <c r="L68" s="109">
        <f>L20+L34+L45+L49+L56+L62+L66</f>
        <v>0</v>
      </c>
      <c r="M68" s="109">
        <f>M20+M34+M45+M49+M56+M62+M66</f>
        <v>0</v>
      </c>
      <c r="N68" s="109">
        <f t="shared" si="2"/>
        <v>0</v>
      </c>
    </row>
    <row r="69" spans="1:14" s="52" customFormat="1" ht="15.75">
      <c r="A69" s="148" t="s">
        <v>15</v>
      </c>
      <c r="B69" s="149"/>
      <c r="C69" s="150">
        <f>C50-'2. melléklet'!C76</f>
        <v>-17804227</v>
      </c>
      <c r="D69" s="150">
        <f>D50-'2. melléklet'!D76</f>
        <v>0</v>
      </c>
      <c r="E69" s="150">
        <f>E50-'2. melléklet'!E76</f>
        <v>0</v>
      </c>
      <c r="F69" s="150">
        <f>F50-'2. melléklet'!F76</f>
        <v>-17804227</v>
      </c>
      <c r="G69" s="150">
        <f>G50-'2. melléklet'!G76</f>
        <v>-17807227</v>
      </c>
      <c r="H69" s="150">
        <f>H50-'2. melléklet'!H76</f>
        <v>0</v>
      </c>
      <c r="I69" s="150">
        <f>I50-'2. melléklet'!I76</f>
        <v>0</v>
      </c>
      <c r="J69" s="150">
        <f>J50-'2. melléklet'!J76</f>
        <v>-17807227</v>
      </c>
      <c r="K69" s="150">
        <f>K50-'2. melléklet'!K76</f>
        <v>-15927641</v>
      </c>
      <c r="L69" s="150">
        <f>L50-'2. melléklet'!L76</f>
        <v>0</v>
      </c>
      <c r="M69" s="150">
        <f>M50-'2. melléklet'!M76</f>
        <v>0</v>
      </c>
      <c r="N69" s="150">
        <f>N50-'2. melléklet'!N76</f>
        <v>-15927641</v>
      </c>
    </row>
    <row r="70" spans="1:14" s="52" customFormat="1" ht="15.75">
      <c r="A70" s="148" t="s">
        <v>16</v>
      </c>
      <c r="B70" s="149"/>
      <c r="C70" s="150">
        <f>C67-'2. melléklet'!C100</f>
        <v>0</v>
      </c>
      <c r="D70" s="150">
        <f>D67-'2. melléklet'!D100</f>
        <v>0</v>
      </c>
      <c r="E70" s="150">
        <f>E67-'2. melléklet'!E100</f>
        <v>0</v>
      </c>
      <c r="F70" s="150">
        <f>F67-'2. melléklet'!F100</f>
        <v>0</v>
      </c>
      <c r="G70" s="150">
        <f>G67-'2. melléklet'!G100</f>
        <v>0</v>
      </c>
      <c r="H70" s="150">
        <f>H67-'2. melléklet'!H100</f>
        <v>0</v>
      </c>
      <c r="I70" s="150">
        <f>I67-'2. melléklet'!I100</f>
        <v>0</v>
      </c>
      <c r="J70" s="150">
        <f>J67-'2. melléklet'!J100</f>
        <v>0</v>
      </c>
      <c r="K70" s="150">
        <f>K67-'2. melléklet'!K100</f>
        <v>-65000</v>
      </c>
      <c r="L70" s="150">
        <f>L67-'2. melléklet'!L100</f>
        <v>0</v>
      </c>
      <c r="M70" s="150">
        <f>M67-'2. melléklet'!M100</f>
        <v>0</v>
      </c>
      <c r="N70" s="150">
        <f>N67-'2. melléklet'!N100</f>
        <v>-65000</v>
      </c>
    </row>
    <row r="71" spans="1:14">
      <c r="A71" s="30" t="s">
        <v>420</v>
      </c>
      <c r="B71" s="4" t="s">
        <v>266</v>
      </c>
      <c r="C71" s="49">
        <v>0</v>
      </c>
      <c r="D71" s="49">
        <v>0</v>
      </c>
      <c r="E71" s="49">
        <v>0</v>
      </c>
      <c r="F71" s="49">
        <f t="shared" si="3"/>
        <v>0</v>
      </c>
      <c r="G71" s="49">
        <v>0</v>
      </c>
      <c r="H71" s="49">
        <v>0</v>
      </c>
      <c r="I71" s="49">
        <v>0</v>
      </c>
      <c r="J71" s="49">
        <f t="shared" si="1"/>
        <v>0</v>
      </c>
      <c r="K71" s="49">
        <v>0</v>
      </c>
      <c r="L71" s="49">
        <v>0</v>
      </c>
      <c r="M71" s="49">
        <v>0</v>
      </c>
      <c r="N71" s="49">
        <f t="shared" si="2"/>
        <v>0</v>
      </c>
    </row>
    <row r="72" spans="1:14">
      <c r="A72" s="12" t="s">
        <v>267</v>
      </c>
      <c r="B72" s="4" t="s">
        <v>268</v>
      </c>
      <c r="C72" s="49">
        <v>0</v>
      </c>
      <c r="D72" s="49">
        <v>0</v>
      </c>
      <c r="E72" s="49">
        <v>0</v>
      </c>
      <c r="F72" s="49">
        <f t="shared" ref="F72:F98" si="6">SUM(C72:E72)</f>
        <v>0</v>
      </c>
      <c r="G72" s="49">
        <v>0</v>
      </c>
      <c r="H72" s="49">
        <v>0</v>
      </c>
      <c r="I72" s="49">
        <v>0</v>
      </c>
      <c r="J72" s="49">
        <f t="shared" ref="J72:J98" si="7">SUM(G72:I72)</f>
        <v>0</v>
      </c>
      <c r="K72" s="49">
        <v>0</v>
      </c>
      <c r="L72" s="49">
        <v>0</v>
      </c>
      <c r="M72" s="49">
        <v>0</v>
      </c>
      <c r="N72" s="49">
        <f t="shared" ref="N72:N98" si="8">SUM(K72:M72)</f>
        <v>0</v>
      </c>
    </row>
    <row r="73" spans="1:14">
      <c r="A73" s="30" t="s">
        <v>421</v>
      </c>
      <c r="B73" s="4" t="s">
        <v>269</v>
      </c>
      <c r="C73" s="49">
        <v>0</v>
      </c>
      <c r="D73" s="49">
        <v>0</v>
      </c>
      <c r="E73" s="49">
        <v>0</v>
      </c>
      <c r="F73" s="49">
        <f t="shared" si="6"/>
        <v>0</v>
      </c>
      <c r="G73" s="49">
        <v>0</v>
      </c>
      <c r="H73" s="49">
        <v>0</v>
      </c>
      <c r="I73" s="49">
        <v>0</v>
      </c>
      <c r="J73" s="49">
        <f t="shared" si="7"/>
        <v>0</v>
      </c>
      <c r="K73" s="49">
        <v>0</v>
      </c>
      <c r="L73" s="49">
        <v>0</v>
      </c>
      <c r="M73" s="49">
        <v>0</v>
      </c>
      <c r="N73" s="49">
        <f t="shared" si="8"/>
        <v>0</v>
      </c>
    </row>
    <row r="74" spans="1:14" s="52" customFormat="1">
      <c r="A74" s="14" t="s">
        <v>439</v>
      </c>
      <c r="B74" s="6" t="s">
        <v>270</v>
      </c>
      <c r="C74" s="53">
        <f>SUM(C71:C73)</f>
        <v>0</v>
      </c>
      <c r="D74" s="53">
        <f>SUM(D71:D73)</f>
        <v>0</v>
      </c>
      <c r="E74" s="53">
        <f>SUM(E71:E73)</f>
        <v>0</v>
      </c>
      <c r="F74" s="53">
        <f t="shared" si="6"/>
        <v>0</v>
      </c>
      <c r="G74" s="53">
        <f>SUM(G71:G73)</f>
        <v>0</v>
      </c>
      <c r="H74" s="53">
        <f>SUM(H71:H73)</f>
        <v>0</v>
      </c>
      <c r="I74" s="53">
        <f>SUM(I71:I73)</f>
        <v>0</v>
      </c>
      <c r="J74" s="53">
        <f t="shared" si="7"/>
        <v>0</v>
      </c>
      <c r="K74" s="53">
        <f>SUM(K71:K73)</f>
        <v>0</v>
      </c>
      <c r="L74" s="53">
        <f>SUM(L71:L73)</f>
        <v>0</v>
      </c>
      <c r="M74" s="53">
        <f>SUM(M71:M73)</f>
        <v>0</v>
      </c>
      <c r="N74" s="53">
        <f t="shared" si="8"/>
        <v>0</v>
      </c>
    </row>
    <row r="75" spans="1:14">
      <c r="A75" s="12" t="s">
        <v>422</v>
      </c>
      <c r="B75" s="4" t="s">
        <v>271</v>
      </c>
      <c r="C75" s="49">
        <v>0</v>
      </c>
      <c r="D75" s="49">
        <v>0</v>
      </c>
      <c r="E75" s="49">
        <v>0</v>
      </c>
      <c r="F75" s="49">
        <f t="shared" si="6"/>
        <v>0</v>
      </c>
      <c r="G75" s="49">
        <v>0</v>
      </c>
      <c r="H75" s="49">
        <v>0</v>
      </c>
      <c r="I75" s="49">
        <v>0</v>
      </c>
      <c r="J75" s="49">
        <f t="shared" si="7"/>
        <v>0</v>
      </c>
      <c r="K75" s="49">
        <v>0</v>
      </c>
      <c r="L75" s="49">
        <v>0</v>
      </c>
      <c r="M75" s="49">
        <v>0</v>
      </c>
      <c r="N75" s="49">
        <f t="shared" si="8"/>
        <v>0</v>
      </c>
    </row>
    <row r="76" spans="1:14">
      <c r="A76" s="30" t="s">
        <v>272</v>
      </c>
      <c r="B76" s="4" t="s">
        <v>273</v>
      </c>
      <c r="C76" s="49">
        <v>0</v>
      </c>
      <c r="D76" s="49">
        <v>0</v>
      </c>
      <c r="E76" s="49">
        <v>0</v>
      </c>
      <c r="F76" s="49">
        <f t="shared" si="6"/>
        <v>0</v>
      </c>
      <c r="G76" s="49">
        <v>0</v>
      </c>
      <c r="H76" s="49">
        <v>0</v>
      </c>
      <c r="I76" s="49">
        <v>0</v>
      </c>
      <c r="J76" s="49">
        <f t="shared" si="7"/>
        <v>0</v>
      </c>
      <c r="K76" s="49">
        <v>0</v>
      </c>
      <c r="L76" s="49">
        <v>0</v>
      </c>
      <c r="M76" s="49">
        <v>0</v>
      </c>
      <c r="N76" s="49">
        <f t="shared" si="8"/>
        <v>0</v>
      </c>
    </row>
    <row r="77" spans="1:14">
      <c r="A77" s="12" t="s">
        <v>423</v>
      </c>
      <c r="B77" s="4" t="s">
        <v>274</v>
      </c>
      <c r="C77" s="49">
        <v>0</v>
      </c>
      <c r="D77" s="49">
        <v>0</v>
      </c>
      <c r="E77" s="49">
        <v>0</v>
      </c>
      <c r="F77" s="49">
        <f t="shared" si="6"/>
        <v>0</v>
      </c>
      <c r="G77" s="49">
        <v>0</v>
      </c>
      <c r="H77" s="49">
        <v>0</v>
      </c>
      <c r="I77" s="49">
        <v>0</v>
      </c>
      <c r="J77" s="49">
        <f t="shared" si="7"/>
        <v>0</v>
      </c>
      <c r="K77" s="49">
        <v>0</v>
      </c>
      <c r="L77" s="49">
        <v>0</v>
      </c>
      <c r="M77" s="49">
        <v>0</v>
      </c>
      <c r="N77" s="49">
        <f t="shared" si="8"/>
        <v>0</v>
      </c>
    </row>
    <row r="78" spans="1:14">
      <c r="A78" s="30" t="s">
        <v>275</v>
      </c>
      <c r="B78" s="4" t="s">
        <v>276</v>
      </c>
      <c r="C78" s="49">
        <v>0</v>
      </c>
      <c r="D78" s="49">
        <v>0</v>
      </c>
      <c r="E78" s="49">
        <v>0</v>
      </c>
      <c r="F78" s="49">
        <f t="shared" si="6"/>
        <v>0</v>
      </c>
      <c r="G78" s="49">
        <v>0</v>
      </c>
      <c r="H78" s="49">
        <v>0</v>
      </c>
      <c r="I78" s="49">
        <v>0</v>
      </c>
      <c r="J78" s="49">
        <f t="shared" si="7"/>
        <v>0</v>
      </c>
      <c r="K78" s="49">
        <v>0</v>
      </c>
      <c r="L78" s="49">
        <v>0</v>
      </c>
      <c r="M78" s="49">
        <v>0</v>
      </c>
      <c r="N78" s="49">
        <f t="shared" si="8"/>
        <v>0</v>
      </c>
    </row>
    <row r="79" spans="1:14" s="52" customFormat="1">
      <c r="A79" s="13" t="s">
        <v>440</v>
      </c>
      <c r="B79" s="6" t="s">
        <v>277</v>
      </c>
      <c r="C79" s="53">
        <f>SUM(C75:C78)</f>
        <v>0</v>
      </c>
      <c r="D79" s="53">
        <f>SUM(D75:D78)</f>
        <v>0</v>
      </c>
      <c r="E79" s="53">
        <f>SUM(E75:E78)</f>
        <v>0</v>
      </c>
      <c r="F79" s="53">
        <f t="shared" si="6"/>
        <v>0</v>
      </c>
      <c r="G79" s="53">
        <f>SUM(G75:G78)</f>
        <v>0</v>
      </c>
      <c r="H79" s="53">
        <f>SUM(H75:H78)</f>
        <v>0</v>
      </c>
      <c r="I79" s="53">
        <f>SUM(I75:I78)</f>
        <v>0</v>
      </c>
      <c r="J79" s="53">
        <f t="shared" si="7"/>
        <v>0</v>
      </c>
      <c r="K79" s="53">
        <f>SUM(K75:K78)</f>
        <v>0</v>
      </c>
      <c r="L79" s="53">
        <f>SUM(L75:L78)</f>
        <v>0</v>
      </c>
      <c r="M79" s="53">
        <f>SUM(M75:M78)</f>
        <v>0</v>
      </c>
      <c r="N79" s="53">
        <f t="shared" si="8"/>
        <v>0</v>
      </c>
    </row>
    <row r="80" spans="1:14">
      <c r="A80" s="4" t="s">
        <v>500</v>
      </c>
      <c r="B80" s="4" t="s">
        <v>278</v>
      </c>
      <c r="C80" s="49">
        <v>0</v>
      </c>
      <c r="D80" s="49">
        <v>0</v>
      </c>
      <c r="E80" s="49">
        <v>0</v>
      </c>
      <c r="F80" s="49">
        <f t="shared" si="6"/>
        <v>0</v>
      </c>
      <c r="G80" s="49">
        <v>0</v>
      </c>
      <c r="H80" s="49">
        <v>0</v>
      </c>
      <c r="I80" s="49">
        <v>0</v>
      </c>
      <c r="J80" s="49">
        <f t="shared" si="7"/>
        <v>0</v>
      </c>
      <c r="K80" s="88">
        <v>17148</v>
      </c>
      <c r="L80" s="49">
        <v>0</v>
      </c>
      <c r="M80" s="49">
        <v>0</v>
      </c>
      <c r="N80" s="49">
        <f t="shared" si="8"/>
        <v>17148</v>
      </c>
    </row>
    <row r="81" spans="1:14">
      <c r="A81" s="4" t="s">
        <v>501</v>
      </c>
      <c r="B81" s="4" t="s">
        <v>278</v>
      </c>
      <c r="C81" s="49">
        <v>0</v>
      </c>
      <c r="D81" s="49">
        <v>0</v>
      </c>
      <c r="E81" s="49">
        <v>0</v>
      </c>
      <c r="F81" s="49">
        <f t="shared" si="6"/>
        <v>0</v>
      </c>
      <c r="G81" s="49">
        <v>0</v>
      </c>
      <c r="H81" s="49">
        <v>0</v>
      </c>
      <c r="I81" s="49">
        <v>0</v>
      </c>
      <c r="J81" s="49">
        <f t="shared" si="7"/>
        <v>0</v>
      </c>
      <c r="K81" s="49">
        <v>0</v>
      </c>
      <c r="L81" s="49">
        <v>0</v>
      </c>
      <c r="M81" s="49">
        <v>0</v>
      </c>
      <c r="N81" s="49">
        <f t="shared" si="8"/>
        <v>0</v>
      </c>
    </row>
    <row r="82" spans="1:14">
      <c r="A82" s="4" t="s">
        <v>498</v>
      </c>
      <c r="B82" s="4" t="s">
        <v>279</v>
      </c>
      <c r="C82" s="49">
        <v>0</v>
      </c>
      <c r="D82" s="49">
        <v>0</v>
      </c>
      <c r="E82" s="49">
        <v>0</v>
      </c>
      <c r="F82" s="49">
        <f t="shared" si="6"/>
        <v>0</v>
      </c>
      <c r="G82" s="49">
        <v>0</v>
      </c>
      <c r="H82" s="49">
        <v>0</v>
      </c>
      <c r="I82" s="49">
        <v>0</v>
      </c>
      <c r="J82" s="49">
        <f t="shared" si="7"/>
        <v>0</v>
      </c>
      <c r="K82" s="49">
        <v>0</v>
      </c>
      <c r="L82" s="49">
        <v>0</v>
      </c>
      <c r="M82" s="49">
        <v>0</v>
      </c>
      <c r="N82" s="49">
        <f t="shared" si="8"/>
        <v>0</v>
      </c>
    </row>
    <row r="83" spans="1:14">
      <c r="A83" s="4" t="s">
        <v>499</v>
      </c>
      <c r="B83" s="4" t="s">
        <v>279</v>
      </c>
      <c r="C83" s="49">
        <v>0</v>
      </c>
      <c r="D83" s="49">
        <v>0</v>
      </c>
      <c r="E83" s="49">
        <v>0</v>
      </c>
      <c r="F83" s="49">
        <f t="shared" si="6"/>
        <v>0</v>
      </c>
      <c r="G83" s="49">
        <v>0</v>
      </c>
      <c r="H83" s="49">
        <v>0</v>
      </c>
      <c r="I83" s="49">
        <v>0</v>
      </c>
      <c r="J83" s="49">
        <f t="shared" si="7"/>
        <v>0</v>
      </c>
      <c r="K83" s="49">
        <v>0</v>
      </c>
      <c r="L83" s="49">
        <v>0</v>
      </c>
      <c r="M83" s="49">
        <v>0</v>
      </c>
      <c r="N83" s="49">
        <f t="shared" si="8"/>
        <v>0</v>
      </c>
    </row>
    <row r="84" spans="1:14" s="52" customFormat="1">
      <c r="A84" s="6" t="s">
        <v>441</v>
      </c>
      <c r="B84" s="6" t="s">
        <v>280</v>
      </c>
      <c r="C84" s="53">
        <f>SUM(C80:C83)</f>
        <v>0</v>
      </c>
      <c r="D84" s="53">
        <f>SUM(D80:D83)</f>
        <v>0</v>
      </c>
      <c r="E84" s="53">
        <f>SUM(E80:E83)</f>
        <v>0</v>
      </c>
      <c r="F84" s="53">
        <f t="shared" si="6"/>
        <v>0</v>
      </c>
      <c r="G84" s="53">
        <f>SUM(G80:G83)</f>
        <v>0</v>
      </c>
      <c r="H84" s="53">
        <f>SUM(H80:H83)</f>
        <v>0</v>
      </c>
      <c r="I84" s="53">
        <f>SUM(I80:I83)</f>
        <v>0</v>
      </c>
      <c r="J84" s="53">
        <f t="shared" si="7"/>
        <v>0</v>
      </c>
      <c r="K84" s="53">
        <f>SUM(K80:K83)</f>
        <v>17148</v>
      </c>
      <c r="L84" s="53">
        <f>SUM(L80:L83)</f>
        <v>0</v>
      </c>
      <c r="M84" s="53">
        <f>SUM(M80:M83)</f>
        <v>0</v>
      </c>
      <c r="N84" s="53">
        <f t="shared" si="8"/>
        <v>17148</v>
      </c>
    </row>
    <row r="85" spans="1:14" s="52" customFormat="1">
      <c r="A85" s="13" t="s">
        <v>281</v>
      </c>
      <c r="B85" s="6" t="s">
        <v>282</v>
      </c>
      <c r="C85" s="53">
        <v>0</v>
      </c>
      <c r="D85" s="53">
        <v>0</v>
      </c>
      <c r="E85" s="53">
        <v>0</v>
      </c>
      <c r="F85" s="53">
        <f t="shared" si="6"/>
        <v>0</v>
      </c>
      <c r="G85" s="53">
        <v>0</v>
      </c>
      <c r="H85" s="53">
        <v>0</v>
      </c>
      <c r="I85" s="53">
        <v>0</v>
      </c>
      <c r="J85" s="53">
        <f t="shared" si="7"/>
        <v>0</v>
      </c>
      <c r="K85" s="53">
        <v>0</v>
      </c>
      <c r="L85" s="53">
        <v>0</v>
      </c>
      <c r="M85" s="53">
        <v>0</v>
      </c>
      <c r="N85" s="53">
        <f t="shared" si="8"/>
        <v>0</v>
      </c>
    </row>
    <row r="86" spans="1:14" s="52" customFormat="1">
      <c r="A86" s="13" t="s">
        <v>283</v>
      </c>
      <c r="B86" s="6" t="s">
        <v>284</v>
      </c>
      <c r="C86" s="53">
        <v>0</v>
      </c>
      <c r="D86" s="53">
        <v>0</v>
      </c>
      <c r="E86" s="53">
        <v>0</v>
      </c>
      <c r="F86" s="53">
        <f t="shared" si="6"/>
        <v>0</v>
      </c>
      <c r="G86" s="53">
        <v>0</v>
      </c>
      <c r="H86" s="53">
        <v>0</v>
      </c>
      <c r="I86" s="53">
        <v>0</v>
      </c>
      <c r="J86" s="53">
        <f t="shared" si="7"/>
        <v>0</v>
      </c>
      <c r="K86" s="53">
        <v>0</v>
      </c>
      <c r="L86" s="53">
        <v>0</v>
      </c>
      <c r="M86" s="53">
        <v>0</v>
      </c>
      <c r="N86" s="53">
        <f t="shared" si="8"/>
        <v>0</v>
      </c>
    </row>
    <row r="87" spans="1:14" s="52" customFormat="1">
      <c r="A87" s="13" t="s">
        <v>285</v>
      </c>
      <c r="B87" s="6" t="s">
        <v>286</v>
      </c>
      <c r="C87" s="53">
        <v>17804227</v>
      </c>
      <c r="D87" s="53">
        <v>0</v>
      </c>
      <c r="E87" s="53">
        <v>0</v>
      </c>
      <c r="F87" s="53">
        <f t="shared" si="6"/>
        <v>17804227</v>
      </c>
      <c r="G87" s="89">
        <v>17807227</v>
      </c>
      <c r="H87" s="53">
        <v>0</v>
      </c>
      <c r="I87" s="53">
        <v>0</v>
      </c>
      <c r="J87" s="89">
        <f t="shared" si="7"/>
        <v>17807227</v>
      </c>
      <c r="K87" s="89">
        <v>15975493</v>
      </c>
      <c r="L87" s="53">
        <v>0</v>
      </c>
      <c r="M87" s="53">
        <v>0</v>
      </c>
      <c r="N87" s="89">
        <f t="shared" si="8"/>
        <v>15975493</v>
      </c>
    </row>
    <row r="88" spans="1:14" s="52" customFormat="1">
      <c r="A88" s="13" t="s">
        <v>287</v>
      </c>
      <c r="B88" s="6" t="s">
        <v>288</v>
      </c>
      <c r="C88" s="53">
        <v>0</v>
      </c>
      <c r="D88" s="53">
        <v>0</v>
      </c>
      <c r="E88" s="53">
        <v>0</v>
      </c>
      <c r="F88" s="53">
        <f t="shared" si="6"/>
        <v>0</v>
      </c>
      <c r="G88" s="53">
        <v>0</v>
      </c>
      <c r="H88" s="53">
        <v>0</v>
      </c>
      <c r="I88" s="53">
        <v>0</v>
      </c>
      <c r="J88" s="53">
        <f t="shared" si="7"/>
        <v>0</v>
      </c>
      <c r="K88" s="53">
        <v>0</v>
      </c>
      <c r="L88" s="53">
        <v>0</v>
      </c>
      <c r="M88" s="53">
        <v>0</v>
      </c>
      <c r="N88" s="53">
        <f t="shared" si="8"/>
        <v>0</v>
      </c>
    </row>
    <row r="89" spans="1:14" s="52" customFormat="1">
      <c r="A89" s="14" t="s">
        <v>424</v>
      </c>
      <c r="B89" s="6" t="s">
        <v>289</v>
      </c>
      <c r="C89" s="53">
        <v>0</v>
      </c>
      <c r="D89" s="53">
        <v>0</v>
      </c>
      <c r="E89" s="53">
        <v>0</v>
      </c>
      <c r="F89" s="53">
        <f t="shared" si="6"/>
        <v>0</v>
      </c>
      <c r="G89" s="53">
        <v>0</v>
      </c>
      <c r="H89" s="53">
        <v>0</v>
      </c>
      <c r="I89" s="53">
        <v>0</v>
      </c>
      <c r="J89" s="53">
        <f t="shared" si="7"/>
        <v>0</v>
      </c>
      <c r="K89" s="53">
        <v>0</v>
      </c>
      <c r="L89" s="53">
        <v>0</v>
      </c>
      <c r="M89" s="53">
        <v>0</v>
      </c>
      <c r="N89" s="53">
        <f t="shared" si="8"/>
        <v>0</v>
      </c>
    </row>
    <row r="90" spans="1:14" s="52" customFormat="1" ht="15.75">
      <c r="A90" s="37" t="s">
        <v>442</v>
      </c>
      <c r="B90" s="32" t="s">
        <v>290</v>
      </c>
      <c r="C90" s="72">
        <f>C74+C79+C84+C85+C87+C86+C88+C89</f>
        <v>17804227</v>
      </c>
      <c r="D90" s="72">
        <f>D74+D79+D84+D85+D87+D86+D88+D89</f>
        <v>0</v>
      </c>
      <c r="E90" s="72">
        <f>E74+E79+E84+E85+E87+E86+E88+E89</f>
        <v>0</v>
      </c>
      <c r="F90" s="72">
        <f t="shared" si="6"/>
        <v>17804227</v>
      </c>
      <c r="G90" s="72">
        <f>G74+G79+G84+G85+G87+G86+G88+G89</f>
        <v>17807227</v>
      </c>
      <c r="H90" s="72">
        <f>H74+H79+H84+H85+H87+H86+H88+H89</f>
        <v>0</v>
      </c>
      <c r="I90" s="72">
        <f>I74+I79+I84+I85+I87+I86+I88+I89</f>
        <v>0</v>
      </c>
      <c r="J90" s="72">
        <f t="shared" si="7"/>
        <v>17807227</v>
      </c>
      <c r="K90" s="72">
        <f>K74+K79+K84+K85+K87+K86+K88+K89</f>
        <v>15992641</v>
      </c>
      <c r="L90" s="72">
        <f>L74+L79+L84+L85+L87+L86+L88+L89</f>
        <v>0</v>
      </c>
      <c r="M90" s="72">
        <f>M74+M79+M84+M85+M87+M86+M88+M89</f>
        <v>0</v>
      </c>
      <c r="N90" s="72">
        <f t="shared" si="8"/>
        <v>15992641</v>
      </c>
    </row>
    <row r="91" spans="1:14">
      <c r="A91" s="12" t="s">
        <v>291</v>
      </c>
      <c r="B91" s="4" t="s">
        <v>292</v>
      </c>
      <c r="C91" s="49">
        <v>0</v>
      </c>
      <c r="D91" s="49">
        <v>0</v>
      </c>
      <c r="E91" s="49">
        <v>0</v>
      </c>
      <c r="F91" s="49">
        <f t="shared" si="6"/>
        <v>0</v>
      </c>
      <c r="G91" s="49">
        <v>0</v>
      </c>
      <c r="H91" s="49">
        <v>0</v>
      </c>
      <c r="I91" s="49">
        <v>0</v>
      </c>
      <c r="J91" s="49">
        <f t="shared" si="7"/>
        <v>0</v>
      </c>
      <c r="K91" s="49">
        <v>0</v>
      </c>
      <c r="L91" s="49">
        <v>0</v>
      </c>
      <c r="M91" s="49">
        <v>0</v>
      </c>
      <c r="N91" s="49">
        <f t="shared" si="8"/>
        <v>0</v>
      </c>
    </row>
    <row r="92" spans="1:14">
      <c r="A92" s="12" t="s">
        <v>293</v>
      </c>
      <c r="B92" s="4" t="s">
        <v>294</v>
      </c>
      <c r="C92" s="49">
        <v>0</v>
      </c>
      <c r="D92" s="49">
        <v>0</v>
      </c>
      <c r="E92" s="49">
        <v>0</v>
      </c>
      <c r="F92" s="49">
        <f t="shared" si="6"/>
        <v>0</v>
      </c>
      <c r="G92" s="49">
        <v>0</v>
      </c>
      <c r="H92" s="49">
        <v>0</v>
      </c>
      <c r="I92" s="49">
        <v>0</v>
      </c>
      <c r="J92" s="49">
        <f t="shared" si="7"/>
        <v>0</v>
      </c>
      <c r="K92" s="49">
        <v>0</v>
      </c>
      <c r="L92" s="49">
        <v>0</v>
      </c>
      <c r="M92" s="49">
        <v>0</v>
      </c>
      <c r="N92" s="49">
        <f t="shared" si="8"/>
        <v>0</v>
      </c>
    </row>
    <row r="93" spans="1:14">
      <c r="A93" s="30" t="s">
        <v>295</v>
      </c>
      <c r="B93" s="4" t="s">
        <v>296</v>
      </c>
      <c r="C93" s="49">
        <v>0</v>
      </c>
      <c r="D93" s="49">
        <v>0</v>
      </c>
      <c r="E93" s="49">
        <v>0</v>
      </c>
      <c r="F93" s="49">
        <f t="shared" si="6"/>
        <v>0</v>
      </c>
      <c r="G93" s="49">
        <v>0</v>
      </c>
      <c r="H93" s="49">
        <v>0</v>
      </c>
      <c r="I93" s="49">
        <v>0</v>
      </c>
      <c r="J93" s="49">
        <f t="shared" si="7"/>
        <v>0</v>
      </c>
      <c r="K93" s="49">
        <v>0</v>
      </c>
      <c r="L93" s="49">
        <v>0</v>
      </c>
      <c r="M93" s="49">
        <v>0</v>
      </c>
      <c r="N93" s="49">
        <f t="shared" si="8"/>
        <v>0</v>
      </c>
    </row>
    <row r="94" spans="1:14">
      <c r="A94" s="30" t="s">
        <v>425</v>
      </c>
      <c r="B94" s="4" t="s">
        <v>297</v>
      </c>
      <c r="C94" s="49">
        <v>0</v>
      </c>
      <c r="D94" s="49">
        <v>0</v>
      </c>
      <c r="E94" s="49">
        <v>0</v>
      </c>
      <c r="F94" s="49">
        <f t="shared" si="6"/>
        <v>0</v>
      </c>
      <c r="G94" s="49">
        <v>0</v>
      </c>
      <c r="H94" s="49">
        <v>0</v>
      </c>
      <c r="I94" s="49">
        <v>0</v>
      </c>
      <c r="J94" s="49">
        <f t="shared" si="7"/>
        <v>0</v>
      </c>
      <c r="K94" s="49">
        <v>0</v>
      </c>
      <c r="L94" s="49">
        <v>0</v>
      </c>
      <c r="M94" s="49">
        <v>0</v>
      </c>
      <c r="N94" s="49">
        <f t="shared" si="8"/>
        <v>0</v>
      </c>
    </row>
    <row r="95" spans="1:14" s="52" customFormat="1">
      <c r="A95" s="13" t="s">
        <v>443</v>
      </c>
      <c r="B95" s="6" t="s">
        <v>298</v>
      </c>
      <c r="C95" s="53">
        <v>0</v>
      </c>
      <c r="D95" s="53">
        <v>0</v>
      </c>
      <c r="E95" s="53">
        <v>0</v>
      </c>
      <c r="F95" s="53">
        <f t="shared" si="6"/>
        <v>0</v>
      </c>
      <c r="G95" s="53">
        <v>0</v>
      </c>
      <c r="H95" s="53">
        <v>0</v>
      </c>
      <c r="I95" s="53">
        <v>0</v>
      </c>
      <c r="J95" s="53">
        <f t="shared" si="7"/>
        <v>0</v>
      </c>
      <c r="K95" s="53">
        <v>0</v>
      </c>
      <c r="L95" s="53">
        <v>0</v>
      </c>
      <c r="M95" s="53">
        <v>0</v>
      </c>
      <c r="N95" s="53">
        <f t="shared" si="8"/>
        <v>0</v>
      </c>
    </row>
    <row r="96" spans="1:14" s="52" customFormat="1">
      <c r="A96" s="14" t="s">
        <v>299</v>
      </c>
      <c r="B96" s="6" t="s">
        <v>300</v>
      </c>
      <c r="C96" s="53">
        <v>0</v>
      </c>
      <c r="D96" s="53">
        <v>0</v>
      </c>
      <c r="E96" s="53">
        <v>0</v>
      </c>
      <c r="F96" s="53">
        <f t="shared" si="6"/>
        <v>0</v>
      </c>
      <c r="G96" s="53">
        <v>0</v>
      </c>
      <c r="H96" s="53">
        <v>0</v>
      </c>
      <c r="I96" s="53">
        <v>0</v>
      </c>
      <c r="J96" s="53">
        <f t="shared" si="7"/>
        <v>0</v>
      </c>
      <c r="K96" s="53">
        <v>0</v>
      </c>
      <c r="L96" s="53">
        <v>0</v>
      </c>
      <c r="M96" s="53">
        <v>0</v>
      </c>
      <c r="N96" s="53">
        <f t="shared" si="8"/>
        <v>0</v>
      </c>
    </row>
    <row r="97" spans="1:14" s="52" customFormat="1" ht="15.75">
      <c r="A97" s="33" t="s">
        <v>444</v>
      </c>
      <c r="B97" s="34" t="s">
        <v>301</v>
      </c>
      <c r="C97" s="72">
        <f>C90+C95+C96</f>
        <v>17804227</v>
      </c>
      <c r="D97" s="72">
        <f>D90+D95+D96</f>
        <v>0</v>
      </c>
      <c r="E97" s="72">
        <f>E90+E95+E96</f>
        <v>0</v>
      </c>
      <c r="F97" s="72">
        <f t="shared" si="6"/>
        <v>17804227</v>
      </c>
      <c r="G97" s="72">
        <f>G90+G95+G96</f>
        <v>17807227</v>
      </c>
      <c r="H97" s="72">
        <f>H90+H95+H96</f>
        <v>0</v>
      </c>
      <c r="I97" s="72">
        <f>I90+I95+I96</f>
        <v>0</v>
      </c>
      <c r="J97" s="72">
        <f t="shared" si="7"/>
        <v>17807227</v>
      </c>
      <c r="K97" s="72">
        <f>K90+K95+K96</f>
        <v>15992641</v>
      </c>
      <c r="L97" s="72">
        <f>L90+L95+L96</f>
        <v>0</v>
      </c>
      <c r="M97" s="72">
        <f>M90+M95+M96</f>
        <v>0</v>
      </c>
      <c r="N97" s="72">
        <f t="shared" si="8"/>
        <v>15992641</v>
      </c>
    </row>
    <row r="98" spans="1:14" s="52" customFormat="1" ht="17.25">
      <c r="A98" s="54" t="s">
        <v>427</v>
      </c>
      <c r="B98" s="54"/>
      <c r="C98" s="74">
        <f>C68+C97</f>
        <v>17804227</v>
      </c>
      <c r="D98" s="74">
        <f>D68+D97</f>
        <v>0</v>
      </c>
      <c r="E98" s="74">
        <f>E68+E97</f>
        <v>0</v>
      </c>
      <c r="F98" s="85">
        <f t="shared" si="6"/>
        <v>17804227</v>
      </c>
      <c r="G98" s="74">
        <f>G68+G97</f>
        <v>17807227</v>
      </c>
      <c r="H98" s="74">
        <f>H68+H97</f>
        <v>0</v>
      </c>
      <c r="I98" s="74">
        <f>I68+I97</f>
        <v>0</v>
      </c>
      <c r="J98" s="85">
        <f t="shared" si="7"/>
        <v>17807227</v>
      </c>
      <c r="K98" s="74">
        <f>K68+K97</f>
        <v>15992641</v>
      </c>
      <c r="L98" s="74">
        <f>L68+L97</f>
        <v>0</v>
      </c>
      <c r="M98" s="74">
        <f>M68+M97</f>
        <v>0</v>
      </c>
      <c r="N98" s="85">
        <f t="shared" si="8"/>
        <v>15992641</v>
      </c>
    </row>
  </sheetData>
  <mergeCells count="6">
    <mergeCell ref="K6:N6"/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61" t="s">
        <v>548</v>
      </c>
      <c r="C1" s="161"/>
      <c r="D1" s="161"/>
      <c r="E1" s="161"/>
      <c r="F1" s="161"/>
      <c r="G1" s="161"/>
      <c r="H1" s="161"/>
      <c r="I1" s="161"/>
      <c r="J1" s="161"/>
    </row>
    <row r="3" spans="1:14" ht="24" customHeight="1">
      <c r="A3" s="155" t="s">
        <v>528</v>
      </c>
      <c r="B3" s="162"/>
      <c r="C3" s="162"/>
      <c r="D3" s="162"/>
      <c r="E3" s="162"/>
      <c r="F3" s="157"/>
    </row>
    <row r="4" spans="1:14" ht="24" customHeight="1">
      <c r="A4" s="158" t="s">
        <v>530</v>
      </c>
      <c r="B4" s="156"/>
      <c r="C4" s="156"/>
      <c r="D4" s="156"/>
      <c r="E4" s="156"/>
      <c r="F4" s="157"/>
      <c r="H4" s="45"/>
    </row>
    <row r="5" spans="1:14" ht="18">
      <c r="A5" s="57"/>
    </row>
    <row r="6" spans="1:14">
      <c r="A6" s="50" t="s">
        <v>527</v>
      </c>
      <c r="C6" s="154" t="s">
        <v>508</v>
      </c>
      <c r="D6" s="154"/>
      <c r="E6" s="154"/>
      <c r="F6" s="154"/>
      <c r="G6" s="154" t="s">
        <v>537</v>
      </c>
      <c r="H6" s="154"/>
      <c r="I6" s="154"/>
      <c r="J6" s="154"/>
      <c r="K6" s="154" t="s">
        <v>540</v>
      </c>
      <c r="L6" s="154"/>
      <c r="M6" s="154"/>
      <c r="N6" s="154"/>
    </row>
    <row r="7" spans="1:14" ht="45">
      <c r="A7" s="1" t="s">
        <v>17</v>
      </c>
      <c r="B7" s="2" t="s">
        <v>9</v>
      </c>
      <c r="C7" s="58" t="s">
        <v>453</v>
      </c>
      <c r="D7" s="58" t="s">
        <v>454</v>
      </c>
      <c r="E7" s="58" t="s">
        <v>12</v>
      </c>
      <c r="F7" s="59" t="s">
        <v>3</v>
      </c>
      <c r="G7" s="58" t="s">
        <v>453</v>
      </c>
      <c r="H7" s="58" t="s">
        <v>454</v>
      </c>
      <c r="I7" s="58" t="s">
        <v>12</v>
      </c>
      <c r="J7" s="59" t="s">
        <v>3</v>
      </c>
      <c r="K7" s="58" t="s">
        <v>453</v>
      </c>
      <c r="L7" s="58" t="s">
        <v>454</v>
      </c>
      <c r="M7" s="58" t="s">
        <v>12</v>
      </c>
      <c r="N7" s="59" t="s">
        <v>3</v>
      </c>
    </row>
    <row r="8" spans="1:14" ht="15" customHeight="1">
      <c r="A8" s="26" t="s">
        <v>189</v>
      </c>
      <c r="B8" s="5" t="s">
        <v>190</v>
      </c>
      <c r="C8" s="49">
        <f>'[1]4. melléklet'!C8+'[1]5. melléklet '!C8</f>
        <v>12568964</v>
      </c>
      <c r="D8" s="49">
        <f>'[1]4. melléklet'!D8+'[1]5. melléklet '!D8</f>
        <v>0</v>
      </c>
      <c r="E8" s="49">
        <f>'[1]4. melléklet'!E8+'[1]5. melléklet '!E8</f>
        <v>0</v>
      </c>
      <c r="F8" s="49">
        <f t="shared" ref="F8:F71" si="0">SUM(C8:E8)</f>
        <v>12568964</v>
      </c>
      <c r="G8" s="49">
        <f>SUM('4. melléklet'!G8+'5. melléklet '!G8)</f>
        <v>12568964</v>
      </c>
      <c r="H8" s="49">
        <f>SUM('4. melléklet'!H8+'5. melléklet '!H8)</f>
        <v>0</v>
      </c>
      <c r="I8" s="49">
        <f>SUM('4. melléklet'!I8+'5. melléklet '!I8)</f>
        <v>0</v>
      </c>
      <c r="J8" s="49">
        <f>SUM('4. melléklet'!J8+'5. melléklet '!J8)</f>
        <v>12568964</v>
      </c>
      <c r="K8" s="49">
        <f>SUM('4. melléklet'!K8+'5. melléklet '!K8)</f>
        <v>12568964</v>
      </c>
      <c r="L8" s="49">
        <f>SUM('4. melléklet'!L8+'5. melléklet '!L8)</f>
        <v>0</v>
      </c>
      <c r="M8" s="49">
        <f>SUM('4. melléklet'!M8+'5. melléklet '!M8)</f>
        <v>0</v>
      </c>
      <c r="N8" s="49">
        <f>SUM('4. melléklet'!N8+'5. melléklet '!N8)</f>
        <v>12568964</v>
      </c>
    </row>
    <row r="9" spans="1:14" ht="15" customHeight="1">
      <c r="A9" s="4" t="s">
        <v>191</v>
      </c>
      <c r="B9" s="5" t="s">
        <v>192</v>
      </c>
      <c r="C9" s="49">
        <f>'[1]4. melléklet'!C9+'[1]5. melléklet '!C9</f>
        <v>16371544</v>
      </c>
      <c r="D9" s="49">
        <f>'[1]4. melléklet'!D9+'[1]5. melléklet '!D9</f>
        <v>0</v>
      </c>
      <c r="E9" s="49">
        <f>'[1]4. melléklet'!E9+'[1]5. melléklet '!E9</f>
        <v>0</v>
      </c>
      <c r="F9" s="49">
        <f t="shared" si="0"/>
        <v>16371544</v>
      </c>
      <c r="G9" s="49">
        <f>SUM('4. melléklet'!G9+'5. melléklet '!G9)</f>
        <v>16371544</v>
      </c>
      <c r="H9" s="49">
        <f>SUM('4. melléklet'!H9+'5. melléklet '!H9)</f>
        <v>0</v>
      </c>
      <c r="I9" s="49">
        <f>SUM('4. melléklet'!I9+'5. melléklet '!I9)</f>
        <v>0</v>
      </c>
      <c r="J9" s="49">
        <f>SUM('4. melléklet'!J9+'5. melléklet '!J9)</f>
        <v>16371544</v>
      </c>
      <c r="K9" s="49">
        <f>SUM('4. melléklet'!K9+'5. melléklet '!K9)</f>
        <v>16371544</v>
      </c>
      <c r="L9" s="49">
        <f>SUM('4. melléklet'!L9+'5. melléklet '!L9)</f>
        <v>0</v>
      </c>
      <c r="M9" s="49">
        <f>SUM('4. melléklet'!M9+'5. melléklet '!M9)</f>
        <v>0</v>
      </c>
      <c r="N9" s="49">
        <f>SUM('4. melléklet'!N9+'5. melléklet '!N9)</f>
        <v>16371544</v>
      </c>
    </row>
    <row r="10" spans="1:14" ht="15" customHeight="1">
      <c r="A10" s="4" t="s">
        <v>193</v>
      </c>
      <c r="B10" s="5" t="s">
        <v>194</v>
      </c>
      <c r="C10" s="49">
        <f>'[1]4. melléklet'!C10+'[1]5. melléklet '!C10</f>
        <v>4719340</v>
      </c>
      <c r="D10" s="49">
        <f>'[1]4. melléklet'!D10+'[1]5. melléklet '!D10</f>
        <v>0</v>
      </c>
      <c r="E10" s="49">
        <f>'[1]4. melléklet'!E10+'[1]5. melléklet '!E10</f>
        <v>0</v>
      </c>
      <c r="F10" s="49">
        <f t="shared" si="0"/>
        <v>4719340</v>
      </c>
      <c r="G10" s="49">
        <f>SUM('4. melléklet'!G10+'5. melléklet '!G10)</f>
        <v>4719340</v>
      </c>
      <c r="H10" s="49">
        <f>SUM('4. melléklet'!H10+'5. melléklet '!H10)</f>
        <v>0</v>
      </c>
      <c r="I10" s="49">
        <f>SUM('4. melléklet'!I10+'5. melléklet '!I10)</f>
        <v>0</v>
      </c>
      <c r="J10" s="49">
        <f>SUM('4. melléklet'!J10+'5. melléklet '!J10)</f>
        <v>4719340</v>
      </c>
      <c r="K10" s="49">
        <f>SUM('4. melléklet'!K10+'5. melléklet '!K10)</f>
        <v>4719340</v>
      </c>
      <c r="L10" s="49">
        <f>SUM('4. melléklet'!L10+'5. melléklet '!L10)</f>
        <v>0</v>
      </c>
      <c r="M10" s="49">
        <f>SUM('4. melléklet'!M10+'5. melléklet '!M10)</f>
        <v>0</v>
      </c>
      <c r="N10" s="49">
        <f>SUM('4. melléklet'!N10+'5. melléklet '!N10)</f>
        <v>4719340</v>
      </c>
    </row>
    <row r="11" spans="1:14" ht="15" customHeight="1">
      <c r="A11" s="4" t="s">
        <v>195</v>
      </c>
      <c r="B11" s="5" t="s">
        <v>196</v>
      </c>
      <c r="C11" s="49">
        <f>'[1]4. melléklet'!C11+'[1]5. melléklet '!C11</f>
        <v>1800000</v>
      </c>
      <c r="D11" s="49">
        <f>'[1]4. melléklet'!D11+'[1]5. melléklet '!D11</f>
        <v>0</v>
      </c>
      <c r="E11" s="49">
        <f>'[1]4. melléklet'!E11+'[1]5. melléklet '!E11</f>
        <v>0</v>
      </c>
      <c r="F11" s="49">
        <f t="shared" si="0"/>
        <v>1800000</v>
      </c>
      <c r="G11" s="49">
        <f>SUM('4. melléklet'!G11+'5. melléklet '!G11)</f>
        <v>1800000</v>
      </c>
      <c r="H11" s="49">
        <f>SUM('4. melléklet'!H11+'5. melléklet '!H11)</f>
        <v>0</v>
      </c>
      <c r="I11" s="49">
        <f>SUM('4. melléklet'!I11+'5. melléklet '!I11)</f>
        <v>0</v>
      </c>
      <c r="J11" s="49">
        <f>SUM('4. melléklet'!J11+'5. melléklet '!J11)</f>
        <v>1800000</v>
      </c>
      <c r="K11" s="49">
        <f>SUM('4. melléklet'!K11+'5. melléklet '!K11)</f>
        <v>1800000</v>
      </c>
      <c r="L11" s="49">
        <f>SUM('4. melléklet'!L11+'5. melléklet '!L11)</f>
        <v>0</v>
      </c>
      <c r="M11" s="49">
        <f>SUM('4. melléklet'!M11+'5. melléklet '!M11)</f>
        <v>0</v>
      </c>
      <c r="N11" s="49">
        <f>SUM('4. melléklet'!N11+'5. melléklet '!N11)</f>
        <v>1800000</v>
      </c>
    </row>
    <row r="12" spans="1:14" ht="15" customHeight="1">
      <c r="A12" s="4" t="s">
        <v>197</v>
      </c>
      <c r="B12" s="5" t="s">
        <v>198</v>
      </c>
      <c r="C12" s="49">
        <f>'[1]4. melléklet'!C12+'[1]5. melléklet '!C12</f>
        <v>0</v>
      </c>
      <c r="D12" s="49">
        <f>'[1]4. melléklet'!D12+'[1]5. melléklet '!D12</f>
        <v>0</v>
      </c>
      <c r="E12" s="49">
        <f>'[1]4. melléklet'!E12+'[1]5. melléklet '!E12</f>
        <v>0</v>
      </c>
      <c r="F12" s="49">
        <f t="shared" si="0"/>
        <v>0</v>
      </c>
      <c r="G12" s="49">
        <f>SUM('4. melléklet'!G12+'5. melléklet '!G12)</f>
        <v>266</v>
      </c>
      <c r="H12" s="49">
        <f>SUM('4. melléklet'!H12+'5. melléklet '!H12)</f>
        <v>0</v>
      </c>
      <c r="I12" s="49">
        <f>SUM('4. melléklet'!I12+'5. melléklet '!I12)</f>
        <v>0</v>
      </c>
      <c r="J12" s="49">
        <f>SUM('4. melléklet'!J12+'5. melléklet '!J12)</f>
        <v>266</v>
      </c>
      <c r="K12" s="49">
        <f>SUM('4. melléklet'!K12+'5. melléklet '!K12)</f>
        <v>754</v>
      </c>
      <c r="L12" s="49">
        <f>SUM('4. melléklet'!L12+'5. melléklet '!L12)</f>
        <v>0</v>
      </c>
      <c r="M12" s="49">
        <f>SUM('4. melléklet'!M12+'5. melléklet '!M12)</f>
        <v>0</v>
      </c>
      <c r="N12" s="49">
        <f>SUM('4. melléklet'!N12+'5. melléklet '!N12)</f>
        <v>266</v>
      </c>
    </row>
    <row r="13" spans="1:14" ht="15" customHeight="1">
      <c r="A13" s="4" t="s">
        <v>520</v>
      </c>
      <c r="B13" s="5" t="s">
        <v>199</v>
      </c>
      <c r="C13" s="49">
        <f>'[1]4. melléklet'!C13+'[1]5. melléklet '!C13</f>
        <v>0</v>
      </c>
      <c r="D13" s="49">
        <f>'[1]4. melléklet'!D13+'[1]5. melléklet '!D13</f>
        <v>0</v>
      </c>
      <c r="E13" s="49">
        <f>'[1]4. melléklet'!E13+'[1]5. melléklet '!E13</f>
        <v>0</v>
      </c>
      <c r="F13" s="49">
        <f t="shared" si="0"/>
        <v>0</v>
      </c>
      <c r="G13" s="49">
        <f>SUM('4. melléklet'!G13+'5. melléklet '!G13)</f>
        <v>0</v>
      </c>
      <c r="H13" s="49">
        <f>SUM('4. melléklet'!H13+'5. melléklet '!H13)</f>
        <v>0</v>
      </c>
      <c r="I13" s="49">
        <f>SUM('4. melléklet'!I13+'5. melléklet '!I13)</f>
        <v>0</v>
      </c>
      <c r="J13" s="49">
        <f>SUM('4. melléklet'!J13+'5. melléklet '!J13)</f>
        <v>0</v>
      </c>
      <c r="K13" s="49">
        <f>SUM('4. melléklet'!K13+'5. melléklet '!K13)</f>
        <v>193206</v>
      </c>
      <c r="L13" s="49">
        <f>SUM('4. melléklet'!L13+'5. melléklet '!L13)</f>
        <v>0</v>
      </c>
      <c r="M13" s="49">
        <f>SUM('4. melléklet'!M13+'5. melléklet '!M13)</f>
        <v>0</v>
      </c>
      <c r="N13" s="49">
        <f>SUM('4. melléklet'!N13+'5. melléklet '!N13)</f>
        <v>193206</v>
      </c>
    </row>
    <row r="14" spans="1:14" s="52" customFormat="1" ht="15" customHeight="1">
      <c r="A14" s="6" t="s">
        <v>428</v>
      </c>
      <c r="B14" s="7" t="s">
        <v>200</v>
      </c>
      <c r="C14" s="53">
        <f>'[1]4. melléklet'!C14+'[1]5. melléklet '!C14</f>
        <v>35459848</v>
      </c>
      <c r="D14" s="53">
        <f>'[1]4. melléklet'!D14+'[1]5. melléklet '!D14</f>
        <v>0</v>
      </c>
      <c r="E14" s="53">
        <f>'[1]4. melléklet'!E14+'[1]5. melléklet '!E14</f>
        <v>0</v>
      </c>
      <c r="F14" s="53">
        <f t="shared" si="0"/>
        <v>35459848</v>
      </c>
      <c r="G14" s="92">
        <f>SUM('4. melléklet'!G14+'5. melléklet '!G14)</f>
        <v>35460114</v>
      </c>
      <c r="H14" s="92">
        <f>SUM('4. melléklet'!H14+'5. melléklet '!H14)</f>
        <v>0</v>
      </c>
      <c r="I14" s="92">
        <f>SUM('4. melléklet'!I14+'5. melléklet '!I14)</f>
        <v>0</v>
      </c>
      <c r="J14" s="92">
        <f>SUM('4. melléklet'!J14+'5. melléklet '!J14)</f>
        <v>35460114</v>
      </c>
      <c r="K14" s="92">
        <f>SUM('4. melléklet'!K14+'5. melléklet '!K14)</f>
        <v>35653808</v>
      </c>
      <c r="L14" s="92">
        <f>SUM('4. melléklet'!L14+'5. melléklet '!L14)</f>
        <v>0</v>
      </c>
      <c r="M14" s="92">
        <f>SUM('4. melléklet'!M14+'5. melléklet '!M14)</f>
        <v>0</v>
      </c>
      <c r="N14" s="92">
        <f>SUM('4. melléklet'!N14+'5. melléklet '!N14)</f>
        <v>35653320</v>
      </c>
    </row>
    <row r="15" spans="1:14" ht="15" customHeight="1">
      <c r="A15" s="4" t="s">
        <v>201</v>
      </c>
      <c r="B15" s="5" t="s">
        <v>202</v>
      </c>
      <c r="C15" s="49">
        <f>'[1]4. melléklet'!C15+'[1]5. melléklet '!C15</f>
        <v>0</v>
      </c>
      <c r="D15" s="49">
        <f>'[1]4. melléklet'!D15+'[1]5. melléklet '!D15</f>
        <v>0</v>
      </c>
      <c r="E15" s="49">
        <f>'[1]4. melléklet'!E15+'[1]5. melléklet '!E15</f>
        <v>0</v>
      </c>
      <c r="F15" s="49">
        <f t="shared" si="0"/>
        <v>0</v>
      </c>
      <c r="G15" s="49">
        <f>SUM('4. melléklet'!G15+'5. melléklet '!G15)</f>
        <v>0</v>
      </c>
      <c r="H15" s="49">
        <f>SUM('4. melléklet'!H15+'5. melléklet '!H15)</f>
        <v>0</v>
      </c>
      <c r="I15" s="49">
        <f>SUM('4. melléklet'!I15+'5. melléklet '!I15)</f>
        <v>0</v>
      </c>
      <c r="J15" s="49">
        <f>SUM('4. melléklet'!J15+'5. melléklet '!J15)</f>
        <v>0</v>
      </c>
      <c r="K15" s="49">
        <f>SUM('4. melléklet'!K15+'5. melléklet '!K15)</f>
        <v>0</v>
      </c>
      <c r="L15" s="49">
        <f>SUM('4. melléklet'!L15+'5. melléklet '!L15)</f>
        <v>0</v>
      </c>
      <c r="M15" s="49">
        <f>SUM('4. melléklet'!M15+'5. melléklet '!M15)</f>
        <v>0</v>
      </c>
      <c r="N15" s="49">
        <f>SUM('4. melléklet'!N15+'5. melléklet '!N15)</f>
        <v>0</v>
      </c>
    </row>
    <row r="16" spans="1:14" ht="15" customHeight="1">
      <c r="A16" s="4" t="s">
        <v>203</v>
      </c>
      <c r="B16" s="5" t="s">
        <v>204</v>
      </c>
      <c r="C16" s="49">
        <f>'[1]4. melléklet'!C16+'[1]5. melléklet '!C16</f>
        <v>0</v>
      </c>
      <c r="D16" s="49">
        <f>'[1]4. melléklet'!D16+'[1]5. melléklet '!D16</f>
        <v>0</v>
      </c>
      <c r="E16" s="49">
        <f>'[1]4. melléklet'!E16+'[1]5. melléklet '!E16</f>
        <v>0</v>
      </c>
      <c r="F16" s="49">
        <f t="shared" si="0"/>
        <v>0</v>
      </c>
      <c r="G16" s="49">
        <f>SUM('4. melléklet'!G16+'5. melléklet '!G16)</f>
        <v>0</v>
      </c>
      <c r="H16" s="49">
        <f>SUM('4. melléklet'!H16+'5. melléklet '!H16)</f>
        <v>0</v>
      </c>
      <c r="I16" s="49">
        <f>SUM('4. melléklet'!I16+'5. melléklet '!I16)</f>
        <v>0</v>
      </c>
      <c r="J16" s="49">
        <f>SUM('4. melléklet'!J16+'5. melléklet '!J16)</f>
        <v>0</v>
      </c>
      <c r="K16" s="49">
        <f>SUM('4. melléklet'!K16+'5. melléklet '!K16)</f>
        <v>0</v>
      </c>
      <c r="L16" s="49">
        <f>SUM('4. melléklet'!L16+'5. melléklet '!L16)</f>
        <v>0</v>
      </c>
      <c r="M16" s="49">
        <f>SUM('4. melléklet'!M16+'5. melléklet '!M16)</f>
        <v>0</v>
      </c>
      <c r="N16" s="49">
        <f>SUM('4. melléklet'!N16+'5. melléklet '!N16)</f>
        <v>0</v>
      </c>
    </row>
    <row r="17" spans="1:14" ht="15" customHeight="1">
      <c r="A17" s="4" t="s">
        <v>391</v>
      </c>
      <c r="B17" s="5" t="s">
        <v>205</v>
      </c>
      <c r="C17" s="49">
        <f>'[1]4. melléklet'!C17+'[1]5. melléklet '!C17</f>
        <v>0</v>
      </c>
      <c r="D17" s="49">
        <f>'[1]4. melléklet'!D17+'[1]5. melléklet '!D17</f>
        <v>0</v>
      </c>
      <c r="E17" s="49">
        <f>'[1]4. melléklet'!E17+'[1]5. melléklet '!E17</f>
        <v>0</v>
      </c>
      <c r="F17" s="49">
        <f t="shared" si="0"/>
        <v>0</v>
      </c>
      <c r="G17" s="49">
        <f>SUM('4. melléklet'!G17+'5. melléklet '!G17)</f>
        <v>0</v>
      </c>
      <c r="H17" s="49">
        <f>SUM('4. melléklet'!H17+'5. melléklet '!H17)</f>
        <v>0</v>
      </c>
      <c r="I17" s="49">
        <f>SUM('4. melléklet'!I17+'5. melléklet '!I17)</f>
        <v>0</v>
      </c>
      <c r="J17" s="49">
        <f>SUM('4. melléklet'!J17+'5. melléklet '!J17)</f>
        <v>0</v>
      </c>
      <c r="K17" s="49">
        <f>SUM('4. melléklet'!K17+'5. melléklet '!K17)</f>
        <v>0</v>
      </c>
      <c r="L17" s="49">
        <f>SUM('4. melléklet'!L17+'5. melléklet '!L17)</f>
        <v>0</v>
      </c>
      <c r="M17" s="49">
        <f>SUM('4. melléklet'!M17+'5. melléklet '!M17)</f>
        <v>0</v>
      </c>
      <c r="N17" s="49">
        <f>SUM('4. melléklet'!N17+'5. melléklet '!N17)</f>
        <v>0</v>
      </c>
    </row>
    <row r="18" spans="1:14" ht="15" customHeight="1">
      <c r="A18" s="4" t="s">
        <v>392</v>
      </c>
      <c r="B18" s="5" t="s">
        <v>206</v>
      </c>
      <c r="C18" s="49">
        <f>'[1]4. melléklet'!C18+'[1]5. melléklet '!C18</f>
        <v>0</v>
      </c>
      <c r="D18" s="49">
        <f>'[1]4. melléklet'!D18+'[1]5. melléklet '!D18</f>
        <v>0</v>
      </c>
      <c r="E18" s="49">
        <f>'[1]4. melléklet'!E18+'[1]5. melléklet '!E18</f>
        <v>0</v>
      </c>
      <c r="F18" s="49">
        <f t="shared" si="0"/>
        <v>0</v>
      </c>
      <c r="G18" s="49">
        <f>SUM('4. melléklet'!G18+'5. melléklet '!G18)</f>
        <v>0</v>
      </c>
      <c r="H18" s="49">
        <f>SUM('4. melléklet'!H18+'5. melléklet '!H18)</f>
        <v>0</v>
      </c>
      <c r="I18" s="49">
        <f>SUM('4. melléklet'!I18+'5. melléklet '!I18)</f>
        <v>0</v>
      </c>
      <c r="J18" s="49">
        <f>SUM('4. melléklet'!J18+'5. melléklet '!J18)</f>
        <v>0</v>
      </c>
      <c r="K18" s="49">
        <f>SUM('4. melléklet'!K18+'5. melléklet '!K18)</f>
        <v>0</v>
      </c>
      <c r="L18" s="49">
        <f>SUM('4. melléklet'!L18+'5. melléklet '!L18)</f>
        <v>0</v>
      </c>
      <c r="M18" s="49">
        <f>SUM('4. melléklet'!M18+'5. melléklet '!M18)</f>
        <v>0</v>
      </c>
      <c r="N18" s="49">
        <f>SUM('4. melléklet'!N18+'5. melléklet '!N18)</f>
        <v>0</v>
      </c>
    </row>
    <row r="19" spans="1:14" ht="15" customHeight="1">
      <c r="A19" s="4" t="s">
        <v>393</v>
      </c>
      <c r="B19" s="5" t="s">
        <v>207</v>
      </c>
      <c r="C19" s="49">
        <f>'[1]4. melléklet'!C19+'[1]5. melléklet '!C19</f>
        <v>0</v>
      </c>
      <c r="D19" s="49">
        <f>'[1]4. melléklet'!D19+'[1]5. melléklet '!D19</f>
        <v>0</v>
      </c>
      <c r="E19" s="49">
        <f>'[1]4. melléklet'!E19+'[1]5. melléklet '!E19</f>
        <v>0</v>
      </c>
      <c r="F19" s="49">
        <f t="shared" si="0"/>
        <v>0</v>
      </c>
      <c r="G19" s="49">
        <f>SUM('4. melléklet'!G19+'5. melléklet '!G19)</f>
        <v>0</v>
      </c>
      <c r="H19" s="49">
        <f>SUM('4. melléklet'!H19+'5. melléklet '!H19)</f>
        <v>0</v>
      </c>
      <c r="I19" s="49">
        <f>SUM('4. melléklet'!I19+'5. melléklet '!I19)</f>
        <v>0</v>
      </c>
      <c r="J19" s="49">
        <f>SUM('4. melléklet'!J19+'5. melléklet '!J19)</f>
        <v>0</v>
      </c>
      <c r="K19" s="49">
        <f>SUM('4. melléklet'!K19+'5. melléklet '!K19)</f>
        <v>19255072</v>
      </c>
      <c r="L19" s="49">
        <f>SUM('4. melléklet'!L19+'5. melléklet '!L19)</f>
        <v>0</v>
      </c>
      <c r="M19" s="49">
        <f>SUM('4. melléklet'!M19+'5. melléklet '!M19)</f>
        <v>0</v>
      </c>
      <c r="N19" s="49">
        <f>SUM('4. melléklet'!N19+'5. melléklet '!N19)</f>
        <v>19255072</v>
      </c>
    </row>
    <row r="20" spans="1:14" s="52" customFormat="1" ht="15" customHeight="1">
      <c r="A20" s="32" t="s">
        <v>429</v>
      </c>
      <c r="B20" s="38" t="s">
        <v>208</v>
      </c>
      <c r="C20" s="72">
        <f>'[1]4. melléklet'!C20+'[1]5. melléklet '!C20</f>
        <v>35459848</v>
      </c>
      <c r="D20" s="72">
        <f>'[1]4. melléklet'!D20+'[1]5. melléklet '!D20</f>
        <v>0</v>
      </c>
      <c r="E20" s="72">
        <f>'[1]4. melléklet'!E20+'[1]5. melléklet '!E20</f>
        <v>0</v>
      </c>
      <c r="F20" s="53">
        <f t="shared" si="0"/>
        <v>35459848</v>
      </c>
      <c r="G20" s="92">
        <f>SUM('4. melléklet'!G20+'5. melléklet '!G20)</f>
        <v>35460114</v>
      </c>
      <c r="H20" s="92">
        <f>SUM('4. melléklet'!H20+'5. melléklet '!H20)</f>
        <v>0</v>
      </c>
      <c r="I20" s="92">
        <f>SUM('4. melléklet'!I20+'5. melléklet '!I20)</f>
        <v>0</v>
      </c>
      <c r="J20" s="92">
        <f>SUM('4. melléklet'!J20+'5. melléklet '!J20)</f>
        <v>35460114</v>
      </c>
      <c r="K20" s="92">
        <f>SUM('4. melléklet'!K20+'5. melléklet '!K20)</f>
        <v>54908880</v>
      </c>
      <c r="L20" s="92">
        <f>SUM('4. melléklet'!L20+'5. melléklet '!L20)</f>
        <v>0</v>
      </c>
      <c r="M20" s="92">
        <f>SUM('4. melléklet'!M20+'5. melléklet '!M20)</f>
        <v>0</v>
      </c>
      <c r="N20" s="92">
        <f>SUM('4. melléklet'!N20+'5. melléklet '!N20)</f>
        <v>54908880</v>
      </c>
    </row>
    <row r="21" spans="1:14" ht="15" customHeight="1">
      <c r="A21" s="4" t="s">
        <v>397</v>
      </c>
      <c r="B21" s="5" t="s">
        <v>217</v>
      </c>
      <c r="C21" s="49">
        <f>'[1]4. melléklet'!C21+'[1]5. melléklet '!C21</f>
        <v>0</v>
      </c>
      <c r="D21" s="49">
        <f>'[1]4. melléklet'!D21+'[1]5. melléklet '!D21</f>
        <v>0</v>
      </c>
      <c r="E21" s="49">
        <f>'[1]4. melléklet'!E21+'[1]5. melléklet '!E21</f>
        <v>0</v>
      </c>
      <c r="F21" s="49">
        <f t="shared" si="0"/>
        <v>0</v>
      </c>
      <c r="G21" s="49">
        <f>SUM('4. melléklet'!G21+'5. melléklet '!G21)</f>
        <v>0</v>
      </c>
      <c r="H21" s="49">
        <f>SUM('4. melléklet'!H21+'5. melléklet '!H21)</f>
        <v>0</v>
      </c>
      <c r="I21" s="49">
        <f>SUM('4. melléklet'!I21+'5. melléklet '!I21)</f>
        <v>0</v>
      </c>
      <c r="J21" s="49">
        <f>SUM('4. melléklet'!J21+'5. melléklet '!J21)</f>
        <v>0</v>
      </c>
      <c r="K21" s="49">
        <f>SUM('4. melléklet'!K21+'5. melléklet '!K21)</f>
        <v>0</v>
      </c>
      <c r="L21" s="49">
        <f>SUM('4. melléklet'!L21+'5. melléklet '!L21)</f>
        <v>0</v>
      </c>
      <c r="M21" s="49">
        <f>SUM('4. melléklet'!M21+'5. melléklet '!M21)</f>
        <v>0</v>
      </c>
      <c r="N21" s="49">
        <f>SUM('4. melléklet'!N21+'5. melléklet '!N21)</f>
        <v>0</v>
      </c>
    </row>
    <row r="22" spans="1:14" ht="15" customHeight="1">
      <c r="A22" s="4" t="s">
        <v>398</v>
      </c>
      <c r="B22" s="5" t="s">
        <v>218</v>
      </c>
      <c r="C22" s="49">
        <f>'[1]4. melléklet'!C22+'[1]5. melléklet '!C22</f>
        <v>0</v>
      </c>
      <c r="D22" s="49">
        <f>'[1]4. melléklet'!D22+'[1]5. melléklet '!D22</f>
        <v>0</v>
      </c>
      <c r="E22" s="49">
        <f>'[1]4. melléklet'!E22+'[1]5. melléklet '!E22</f>
        <v>0</v>
      </c>
      <c r="F22" s="49">
        <f t="shared" si="0"/>
        <v>0</v>
      </c>
      <c r="G22" s="49">
        <f>SUM('4. melléklet'!G22+'5. melléklet '!G22)</f>
        <v>0</v>
      </c>
      <c r="H22" s="49">
        <f>SUM('4. melléklet'!H22+'5. melléklet '!H22)</f>
        <v>0</v>
      </c>
      <c r="I22" s="49">
        <f>SUM('4. melléklet'!I22+'5. melléklet '!I22)</f>
        <v>0</v>
      </c>
      <c r="J22" s="49">
        <f>SUM('4. melléklet'!J22+'5. melléklet '!J22)</f>
        <v>0</v>
      </c>
      <c r="K22" s="49">
        <f>SUM('4. melléklet'!K22+'5. melléklet '!K22)</f>
        <v>0</v>
      </c>
      <c r="L22" s="49">
        <f>SUM('4. melléklet'!L22+'5. melléklet '!L22)</f>
        <v>0</v>
      </c>
      <c r="M22" s="49">
        <f>SUM('4. melléklet'!M22+'5. melléklet '!M22)</f>
        <v>0</v>
      </c>
      <c r="N22" s="49">
        <f>SUM('4. melléklet'!N22+'5. melléklet '!N22)</f>
        <v>0</v>
      </c>
    </row>
    <row r="23" spans="1:14" s="52" customFormat="1" ht="15" customHeight="1">
      <c r="A23" s="6" t="s">
        <v>431</v>
      </c>
      <c r="B23" s="7" t="s">
        <v>219</v>
      </c>
      <c r="C23" s="53">
        <f>'[1]4. melléklet'!C23+'[1]5. melléklet '!C23</f>
        <v>0</v>
      </c>
      <c r="D23" s="53">
        <f>'[1]4. melléklet'!D23+'[1]5. melléklet '!D23</f>
        <v>0</v>
      </c>
      <c r="E23" s="53">
        <f>'[1]4. melléklet'!E23+'[1]5. melléklet '!E23</f>
        <v>0</v>
      </c>
      <c r="F23" s="53">
        <f t="shared" si="0"/>
        <v>0</v>
      </c>
      <c r="G23" s="49">
        <f>SUM('4. melléklet'!G23+'5. melléklet '!G23)</f>
        <v>0</v>
      </c>
      <c r="H23" s="49">
        <f>SUM('4. melléklet'!H23+'5. melléklet '!H23)</f>
        <v>0</v>
      </c>
      <c r="I23" s="49">
        <f>SUM('4. melléklet'!I23+'5. melléklet '!I23)</f>
        <v>0</v>
      </c>
      <c r="J23" s="49">
        <f>SUM('4. melléklet'!J23+'5. melléklet '!J23)</f>
        <v>0</v>
      </c>
      <c r="K23" s="49">
        <f>SUM('4. melléklet'!K23+'5. melléklet '!K23)</f>
        <v>0</v>
      </c>
      <c r="L23" s="49">
        <f>SUM('4. melléklet'!L23+'5. melléklet '!L23)</f>
        <v>0</v>
      </c>
      <c r="M23" s="49">
        <f>SUM('4. melléklet'!M23+'5. melléklet '!M23)</f>
        <v>0</v>
      </c>
      <c r="N23" s="49">
        <f>SUM('4. melléklet'!N23+'5. melléklet '!N23)</f>
        <v>0</v>
      </c>
    </row>
    <row r="24" spans="1:14" ht="15" customHeight="1">
      <c r="A24" s="6" t="s">
        <v>399</v>
      </c>
      <c r="B24" s="7" t="s">
        <v>220</v>
      </c>
      <c r="C24" s="53">
        <f>'[1]4. melléklet'!C24+'[1]5. melléklet '!C24</f>
        <v>0</v>
      </c>
      <c r="D24" s="53">
        <f>'[1]4. melléklet'!D24+'[1]5. melléklet '!D24</f>
        <v>0</v>
      </c>
      <c r="E24" s="53">
        <f>'[1]4. melléklet'!E24+'[1]5. melléklet '!E24</f>
        <v>0</v>
      </c>
      <c r="F24" s="53">
        <f t="shared" si="0"/>
        <v>0</v>
      </c>
      <c r="G24" s="49">
        <f>SUM('4. melléklet'!G24+'5. melléklet '!G24)</f>
        <v>0</v>
      </c>
      <c r="H24" s="49">
        <f>SUM('4. melléklet'!H24+'5. melléklet '!H24)</f>
        <v>0</v>
      </c>
      <c r="I24" s="49">
        <f>SUM('4. melléklet'!I24+'5. melléklet '!I24)</f>
        <v>0</v>
      </c>
      <c r="J24" s="49">
        <f>SUM('4. melléklet'!J24+'5. melléklet '!J24)</f>
        <v>0</v>
      </c>
      <c r="K24" s="49">
        <f>SUM('4. melléklet'!K24+'5. melléklet '!K24)</f>
        <v>0</v>
      </c>
      <c r="L24" s="49">
        <f>SUM('4. melléklet'!L24+'5. melléklet '!L24)</f>
        <v>0</v>
      </c>
      <c r="M24" s="49">
        <f>SUM('4. melléklet'!M24+'5. melléklet '!M24)</f>
        <v>0</v>
      </c>
      <c r="N24" s="49">
        <f>SUM('4. melléklet'!N24+'5. melléklet '!N24)</f>
        <v>0</v>
      </c>
    </row>
    <row r="25" spans="1:14" ht="15" customHeight="1">
      <c r="A25" s="6" t="s">
        <v>400</v>
      </c>
      <c r="B25" s="7" t="s">
        <v>221</v>
      </c>
      <c r="C25" s="53">
        <f>'[1]4. melléklet'!C25+'[1]5. melléklet '!C25</f>
        <v>0</v>
      </c>
      <c r="D25" s="53">
        <f>'[1]4. melléklet'!D25+'[1]5. melléklet '!D25</f>
        <v>0</v>
      </c>
      <c r="E25" s="53">
        <f>'[1]4. melléklet'!E25+'[1]5. melléklet '!E25</f>
        <v>0</v>
      </c>
      <c r="F25" s="53">
        <f t="shared" si="0"/>
        <v>0</v>
      </c>
      <c r="G25" s="49">
        <f>SUM('4. melléklet'!G25+'5. melléklet '!G25)</f>
        <v>0</v>
      </c>
      <c r="H25" s="49">
        <f>SUM('4. melléklet'!H25+'5. melléklet '!H25)</f>
        <v>0</v>
      </c>
      <c r="I25" s="49">
        <f>SUM('4. melléklet'!I25+'5. melléklet '!I25)</f>
        <v>0</v>
      </c>
      <c r="J25" s="49">
        <f>SUM('4. melléklet'!J25+'5. melléklet '!J25)</f>
        <v>0</v>
      </c>
      <c r="K25" s="49">
        <f>SUM('4. melléklet'!K25+'5. melléklet '!K25)</f>
        <v>0</v>
      </c>
      <c r="L25" s="49">
        <f>SUM('4. melléklet'!L25+'5. melléklet '!L25)</f>
        <v>0</v>
      </c>
      <c r="M25" s="49">
        <f>SUM('4. melléklet'!M25+'5. melléklet '!M25)</f>
        <v>0</v>
      </c>
      <c r="N25" s="49">
        <f>SUM('4. melléklet'!N25+'5. melléklet '!N25)</f>
        <v>0</v>
      </c>
    </row>
    <row r="26" spans="1:14" ht="15" customHeight="1">
      <c r="A26" s="6" t="s">
        <v>401</v>
      </c>
      <c r="B26" s="7" t="s">
        <v>222</v>
      </c>
      <c r="C26" s="53">
        <f>'[1]4. melléklet'!C26+'[1]5. melléklet '!C26</f>
        <v>1190000</v>
      </c>
      <c r="D26" s="53">
        <f>'[1]4. melléklet'!D26+'[1]5. melléklet '!D26</f>
        <v>0</v>
      </c>
      <c r="E26" s="53">
        <f>'[1]4. melléklet'!E26+'[1]5. melléklet '!E26</f>
        <v>0</v>
      </c>
      <c r="F26" s="53">
        <f t="shared" si="0"/>
        <v>1190000</v>
      </c>
      <c r="G26" s="92">
        <f>SUM('4. melléklet'!G26+'5. melléklet '!G26)</f>
        <v>1190000</v>
      </c>
      <c r="H26" s="92">
        <f>SUM('4. melléklet'!H26+'5. melléklet '!H26)</f>
        <v>0</v>
      </c>
      <c r="I26" s="92">
        <f>SUM('4. melléklet'!I26+'5. melléklet '!I26)</f>
        <v>0</v>
      </c>
      <c r="J26" s="92">
        <f>SUM('4. melléklet'!J26+'5. melléklet '!J26)</f>
        <v>1190000</v>
      </c>
      <c r="K26" s="92">
        <f>SUM('4. melléklet'!K26+'5. melléklet '!K26)</f>
        <v>1190000</v>
      </c>
      <c r="L26" s="92">
        <f>SUM('4. melléklet'!L26+'5. melléklet '!L26)</f>
        <v>0</v>
      </c>
      <c r="M26" s="92">
        <f>SUM('4. melléklet'!M26+'5. melléklet '!M26)</f>
        <v>0</v>
      </c>
      <c r="N26" s="92">
        <f>SUM('4. melléklet'!N26+'5. melléklet '!N26)</f>
        <v>1190000</v>
      </c>
    </row>
    <row r="27" spans="1:14" ht="15" customHeight="1">
      <c r="A27" s="4" t="s">
        <v>402</v>
      </c>
      <c r="B27" s="5" t="s">
        <v>223</v>
      </c>
      <c r="C27" s="49">
        <f>'[1]4. melléklet'!C27+'[1]5. melléklet '!C27</f>
        <v>11000000</v>
      </c>
      <c r="D27" s="49">
        <f>'[1]4. melléklet'!D27+'[1]5. melléklet '!D27</f>
        <v>0</v>
      </c>
      <c r="E27" s="49">
        <f>'[1]4. melléklet'!E27+'[1]5. melléklet '!E27</f>
        <v>0</v>
      </c>
      <c r="F27" s="49">
        <f t="shared" si="0"/>
        <v>11000000</v>
      </c>
      <c r="G27" s="49">
        <f>SUM('4. melléklet'!G27+'5. melléklet '!G27)</f>
        <v>11000000</v>
      </c>
      <c r="H27" s="49">
        <f>SUM('4. melléklet'!H27+'5. melléklet '!H27)</f>
        <v>0</v>
      </c>
      <c r="I27" s="49">
        <f>SUM('4. melléklet'!I27+'5. melléklet '!I27)</f>
        <v>0</v>
      </c>
      <c r="J27" s="49">
        <f>SUM('4. melléklet'!J27+'5. melléklet '!J27)</f>
        <v>11000000</v>
      </c>
      <c r="K27" s="49">
        <f>SUM('4. melléklet'!K27+'5. melléklet '!K27)</f>
        <v>11000000</v>
      </c>
      <c r="L27" s="49">
        <f>SUM('4. melléklet'!L27+'5. melléklet '!L27)</f>
        <v>0</v>
      </c>
      <c r="M27" s="49">
        <f>SUM('4. melléklet'!M27+'5. melléklet '!M27)</f>
        <v>0</v>
      </c>
      <c r="N27" s="49">
        <f>SUM('4. melléklet'!N27+'5. melléklet '!N27)</f>
        <v>11000000</v>
      </c>
    </row>
    <row r="28" spans="1:14" ht="15" customHeight="1">
      <c r="A28" s="4" t="s">
        <v>403</v>
      </c>
      <c r="B28" s="5" t="s">
        <v>224</v>
      </c>
      <c r="C28" s="49">
        <f>'[1]4. melléklet'!C28+'[1]5. melléklet '!C28</f>
        <v>0</v>
      </c>
      <c r="D28" s="49">
        <f>'[1]4. melléklet'!D28+'[1]5. melléklet '!D28</f>
        <v>0</v>
      </c>
      <c r="E28" s="49">
        <f>'[1]4. melléklet'!E28+'[1]5. melléklet '!E28</f>
        <v>0</v>
      </c>
      <c r="F28" s="49">
        <f t="shared" si="0"/>
        <v>0</v>
      </c>
      <c r="G28" s="49">
        <f>SUM('4. melléklet'!G28+'5. melléklet '!G28)</f>
        <v>0</v>
      </c>
      <c r="H28" s="49">
        <f>SUM('4. melléklet'!H28+'5. melléklet '!H28)</f>
        <v>0</v>
      </c>
      <c r="I28" s="49">
        <f>SUM('4. melléklet'!I28+'5. melléklet '!I28)</f>
        <v>0</v>
      </c>
      <c r="J28" s="49">
        <f>SUM('4. melléklet'!J28+'5. melléklet '!J28)</f>
        <v>0</v>
      </c>
      <c r="K28" s="49">
        <f>SUM('4. melléklet'!K28+'5. melléklet '!K28)</f>
        <v>0</v>
      </c>
      <c r="L28" s="49">
        <f>SUM('4. melléklet'!L28+'5. melléklet '!L28)</f>
        <v>0</v>
      </c>
      <c r="M28" s="49">
        <f>SUM('4. melléklet'!M28+'5. melléklet '!M28)</f>
        <v>0</v>
      </c>
      <c r="N28" s="49">
        <f>SUM('4. melléklet'!N28+'5. melléklet '!N28)</f>
        <v>0</v>
      </c>
    </row>
    <row r="29" spans="1:14" ht="15" customHeight="1">
      <c r="A29" s="4" t="s">
        <v>225</v>
      </c>
      <c r="B29" s="5" t="s">
        <v>226</v>
      </c>
      <c r="C29" s="49">
        <f>'[1]4. melléklet'!C29+'[1]5. melléklet '!C29</f>
        <v>0</v>
      </c>
      <c r="D29" s="49">
        <f>'[1]4. melléklet'!D29+'[1]5. melléklet '!D29</f>
        <v>0</v>
      </c>
      <c r="E29" s="49">
        <f>'[1]4. melléklet'!E29+'[1]5. melléklet '!E29</f>
        <v>0</v>
      </c>
      <c r="F29" s="49">
        <f t="shared" si="0"/>
        <v>0</v>
      </c>
      <c r="G29" s="49">
        <f>SUM('4. melléklet'!G29+'5. melléklet '!G29)</f>
        <v>0</v>
      </c>
      <c r="H29" s="49">
        <f>SUM('4. melléklet'!H29+'5. melléklet '!H29)</f>
        <v>0</v>
      </c>
      <c r="I29" s="49">
        <f>SUM('4. melléklet'!I29+'5. melléklet '!I29)</f>
        <v>0</v>
      </c>
      <c r="J29" s="49">
        <f>SUM('4. melléklet'!J29+'5. melléklet '!J29)</f>
        <v>0</v>
      </c>
      <c r="K29" s="49">
        <f>SUM('4. melléklet'!K29+'5. melléklet '!K29)</f>
        <v>0</v>
      </c>
      <c r="L29" s="49">
        <f>SUM('4. melléklet'!L29+'5. melléklet '!L29)</f>
        <v>0</v>
      </c>
      <c r="M29" s="49">
        <f>SUM('4. melléklet'!M29+'5. melléklet '!M29)</f>
        <v>0</v>
      </c>
      <c r="N29" s="49">
        <f>SUM('4. melléklet'!N29+'5. melléklet '!N29)</f>
        <v>0</v>
      </c>
    </row>
    <row r="30" spans="1:14" ht="15" customHeight="1">
      <c r="A30" s="4" t="s">
        <v>404</v>
      </c>
      <c r="B30" s="5" t="s">
        <v>227</v>
      </c>
      <c r="C30" s="49">
        <f>'[1]4. melléklet'!C30+'[1]5. melléklet '!C30</f>
        <v>1900000</v>
      </c>
      <c r="D30" s="49">
        <f>'[1]4. melléklet'!D30+'[1]5. melléklet '!D30</f>
        <v>0</v>
      </c>
      <c r="E30" s="49">
        <f>'[1]4. melléklet'!E30+'[1]5. melléklet '!E30</f>
        <v>0</v>
      </c>
      <c r="F30" s="49">
        <f t="shared" si="0"/>
        <v>1900000</v>
      </c>
      <c r="G30" s="49">
        <f>SUM('4. melléklet'!G30+'5. melléklet '!G30)</f>
        <v>1900000</v>
      </c>
      <c r="H30" s="49">
        <f>SUM('4. melléklet'!H30+'5. melléklet '!H30)</f>
        <v>0</v>
      </c>
      <c r="I30" s="49">
        <f>SUM('4. melléklet'!I30+'5. melléklet '!I30)</f>
        <v>0</v>
      </c>
      <c r="J30" s="49">
        <f>SUM('4. melléklet'!J30+'5. melléklet '!J30)</f>
        <v>1900000</v>
      </c>
      <c r="K30" s="49">
        <f>SUM('4. melléklet'!K30+'5. melléklet '!K30)</f>
        <v>1900000</v>
      </c>
      <c r="L30" s="49">
        <f>SUM('4. melléklet'!L30+'5. melléklet '!L30)</f>
        <v>0</v>
      </c>
      <c r="M30" s="49">
        <f>SUM('4. melléklet'!M30+'5. melléklet '!M30)</f>
        <v>0</v>
      </c>
      <c r="N30" s="49">
        <f>SUM('4. melléklet'!N30+'5. melléklet '!N30)</f>
        <v>1900000</v>
      </c>
    </row>
    <row r="31" spans="1:14" ht="15" customHeight="1">
      <c r="A31" s="4" t="s">
        <v>405</v>
      </c>
      <c r="B31" s="5" t="s">
        <v>228</v>
      </c>
      <c r="C31" s="49">
        <f>'[1]4. melléklet'!C31+'[1]5. melléklet '!C31</f>
        <v>0</v>
      </c>
      <c r="D31" s="49">
        <f>'[1]4. melléklet'!D31+'[1]5. melléklet '!D31</f>
        <v>0</v>
      </c>
      <c r="E31" s="49">
        <f>'[1]4. melléklet'!E31+'[1]5. melléklet '!E31</f>
        <v>0</v>
      </c>
      <c r="F31" s="49">
        <f t="shared" si="0"/>
        <v>0</v>
      </c>
      <c r="G31" s="49">
        <f>SUM('4. melléklet'!G31+'5. melléklet '!G31)</f>
        <v>0</v>
      </c>
      <c r="H31" s="49">
        <f>SUM('4. melléklet'!H31+'5. melléklet '!H31)</f>
        <v>0</v>
      </c>
      <c r="I31" s="49">
        <f>SUM('4. melléklet'!I31+'5. melléklet '!I31)</f>
        <v>0</v>
      </c>
      <c r="J31" s="49">
        <f>SUM('4. melléklet'!J31+'5. melléklet '!J31)</f>
        <v>0</v>
      </c>
      <c r="K31" s="49">
        <f>SUM('4. melléklet'!K31+'5. melléklet '!K31)</f>
        <v>0</v>
      </c>
      <c r="L31" s="49">
        <f>SUM('4. melléklet'!L31+'5. melléklet '!L31)</f>
        <v>0</v>
      </c>
      <c r="M31" s="49">
        <f>SUM('4. melléklet'!M31+'5. melléklet '!M31)</f>
        <v>0</v>
      </c>
      <c r="N31" s="49">
        <f>SUM('4. melléklet'!N31+'5. melléklet '!N31)</f>
        <v>0</v>
      </c>
    </row>
    <row r="32" spans="1:14" s="52" customFormat="1" ht="15" customHeight="1">
      <c r="A32" s="6" t="s">
        <v>432</v>
      </c>
      <c r="B32" s="7" t="s">
        <v>229</v>
      </c>
      <c r="C32" s="53">
        <f>'[1]4. melléklet'!C32+'[1]5. melléklet '!C32</f>
        <v>0</v>
      </c>
      <c r="D32" s="53">
        <f>'[1]4. melléklet'!D32+'[1]5. melléklet '!D32</f>
        <v>0</v>
      </c>
      <c r="E32" s="53">
        <f>'[1]4. melléklet'!E32+'[1]5. melléklet '!E32</f>
        <v>0</v>
      </c>
      <c r="F32" s="53">
        <f t="shared" si="0"/>
        <v>0</v>
      </c>
      <c r="G32" s="49">
        <f>SUM('4. melléklet'!G32+'5. melléklet '!G32)</f>
        <v>12900000</v>
      </c>
      <c r="H32" s="49">
        <f>SUM('4. melléklet'!H32+'5. melléklet '!H32)</f>
        <v>0</v>
      </c>
      <c r="I32" s="49">
        <f>SUM('4. melléklet'!I32+'5. melléklet '!I32)</f>
        <v>0</v>
      </c>
      <c r="J32" s="49">
        <f>SUM('4. melléklet'!J32+'5. melléklet '!J32)</f>
        <v>12900000</v>
      </c>
      <c r="K32" s="49">
        <f>SUM('4. melléklet'!K32+'5. melléklet '!K32)</f>
        <v>12900000</v>
      </c>
      <c r="L32" s="49">
        <f>SUM('4. melléklet'!L32+'5. melléklet '!L32)</f>
        <v>0</v>
      </c>
      <c r="M32" s="49">
        <f>SUM('4. melléklet'!M32+'5. melléklet '!M32)</f>
        <v>0</v>
      </c>
      <c r="N32" s="49">
        <f>SUM('4. melléklet'!N32+'5. melléklet '!N32)</f>
        <v>12900000</v>
      </c>
    </row>
    <row r="33" spans="1:14" ht="15" customHeight="1">
      <c r="A33" s="6" t="s">
        <v>406</v>
      </c>
      <c r="B33" s="7" t="s">
        <v>230</v>
      </c>
      <c r="C33" s="53">
        <f>'[1]4. melléklet'!C33+'[1]5. melléklet '!C33</f>
        <v>40000</v>
      </c>
      <c r="D33" s="53">
        <f>'[1]4. melléklet'!D33+'[1]5. melléklet '!D33</f>
        <v>0</v>
      </c>
      <c r="E33" s="53">
        <f>'[1]4. melléklet'!E33+'[1]5. melléklet '!E33</f>
        <v>20000</v>
      </c>
      <c r="F33" s="53">
        <f t="shared" si="0"/>
        <v>60000</v>
      </c>
      <c r="G33" s="92">
        <f>SUM('4. melléklet'!G33+'5. melléklet '!G33)</f>
        <v>40000</v>
      </c>
      <c r="H33" s="92">
        <f>SUM('4. melléklet'!H33+'5. melléklet '!H33)</f>
        <v>0</v>
      </c>
      <c r="I33" s="92">
        <f>SUM('4. melléklet'!I33+'5. melléklet '!I33)</f>
        <v>20000</v>
      </c>
      <c r="J33" s="92">
        <f>SUM('4. melléklet'!J33+'5. melléklet '!J33)</f>
        <v>60000</v>
      </c>
      <c r="K33" s="92">
        <f>SUM('4. melléklet'!K33+'5. melléklet '!K33)</f>
        <v>40000</v>
      </c>
      <c r="L33" s="92">
        <f>SUM('4. melléklet'!L33+'5. melléklet '!L33)</f>
        <v>0</v>
      </c>
      <c r="M33" s="92">
        <f>SUM('4. melléklet'!M33+'5. melléklet '!M33)</f>
        <v>20000</v>
      </c>
      <c r="N33" s="92">
        <f>SUM('4. melléklet'!N33+'5. melléklet '!N33)</f>
        <v>60000</v>
      </c>
    </row>
    <row r="34" spans="1:14" s="52" customFormat="1" ht="15" customHeight="1">
      <c r="A34" s="32" t="s">
        <v>433</v>
      </c>
      <c r="B34" s="38" t="s">
        <v>231</v>
      </c>
      <c r="C34" s="72">
        <f>'[1]4. melléklet'!C34+'[1]5. melléklet '!C34</f>
        <v>14130000</v>
      </c>
      <c r="D34" s="72">
        <f>'[1]4. melléklet'!D34+'[1]5. melléklet '!D34</f>
        <v>0</v>
      </c>
      <c r="E34" s="72">
        <f>'[1]4. melléklet'!E34+'[1]5. melléklet '!E34</f>
        <v>20000</v>
      </c>
      <c r="F34" s="72">
        <f t="shared" si="0"/>
        <v>14150000</v>
      </c>
      <c r="G34" s="93">
        <f>SUM('4. melléklet'!G34+'5. melléklet '!G34)</f>
        <v>14130000</v>
      </c>
      <c r="H34" s="93">
        <f>SUM('4. melléklet'!H34+'5. melléklet '!H34)</f>
        <v>0</v>
      </c>
      <c r="I34" s="93">
        <f>SUM('4. melléklet'!I34+'5. melléklet '!I34)</f>
        <v>20000</v>
      </c>
      <c r="J34" s="93">
        <f>SUM('4. melléklet'!J34+'5. melléklet '!J34)</f>
        <v>14150000</v>
      </c>
      <c r="K34" s="93">
        <f>SUM('4. melléklet'!K34+'5. melléklet '!K34)</f>
        <v>14130000</v>
      </c>
      <c r="L34" s="93">
        <f>SUM('4. melléklet'!L34+'5. melléklet '!L34)</f>
        <v>0</v>
      </c>
      <c r="M34" s="93">
        <f>SUM('4. melléklet'!M34+'5. melléklet '!M34)</f>
        <v>20000</v>
      </c>
      <c r="N34" s="93">
        <f>SUM('4. melléklet'!N34+'5. melléklet '!N34)</f>
        <v>14150000</v>
      </c>
    </row>
    <row r="35" spans="1:14" ht="15" customHeight="1">
      <c r="A35" s="12" t="s">
        <v>232</v>
      </c>
      <c r="B35" s="5" t="s">
        <v>233</v>
      </c>
      <c r="C35" s="49">
        <f>'[1]4. melléklet'!C35+'[1]5. melléklet '!C35</f>
        <v>0</v>
      </c>
      <c r="D35" s="49">
        <f>'[1]4. melléklet'!D35+'[1]5. melléklet '!D35</f>
        <v>0</v>
      </c>
      <c r="E35" s="49">
        <f>'[1]4. melléklet'!E35+'[1]5. melléklet '!E35</f>
        <v>0</v>
      </c>
      <c r="F35" s="49">
        <f t="shared" si="0"/>
        <v>0</v>
      </c>
      <c r="G35" s="49">
        <f>SUM('4. melléklet'!G35+'5. melléklet '!G35)</f>
        <v>0</v>
      </c>
      <c r="H35" s="49">
        <f>SUM('4. melléklet'!H35+'5. melléklet '!H35)</f>
        <v>0</v>
      </c>
      <c r="I35" s="49">
        <f>SUM('4. melléklet'!I35+'5. melléklet '!I35)</f>
        <v>0</v>
      </c>
      <c r="J35" s="49">
        <f>SUM('4. melléklet'!J35+'5. melléklet '!J35)</f>
        <v>0</v>
      </c>
      <c r="K35" s="49">
        <f>SUM('4. melléklet'!K35+'5. melléklet '!K35)</f>
        <v>0</v>
      </c>
      <c r="L35" s="49">
        <f>SUM('4. melléklet'!L35+'5. melléklet '!L35)</f>
        <v>0</v>
      </c>
      <c r="M35" s="49">
        <f>SUM('4. melléklet'!M35+'5. melléklet '!M35)</f>
        <v>0</v>
      </c>
      <c r="N35" s="49">
        <f>SUM('4. melléklet'!N35+'5. melléklet '!N35)</f>
        <v>0</v>
      </c>
    </row>
    <row r="36" spans="1:14" ht="15" customHeight="1">
      <c r="A36" s="12" t="s">
        <v>407</v>
      </c>
      <c r="B36" s="5" t="s">
        <v>234</v>
      </c>
      <c r="C36" s="49">
        <f>'[1]4. melléklet'!C36+'[1]5. melléklet '!C36</f>
        <v>0</v>
      </c>
      <c r="D36" s="49">
        <f>'[1]4. melléklet'!D36+'[1]5. melléklet '!D36</f>
        <v>0</v>
      </c>
      <c r="E36" s="49">
        <f>'[1]4. melléklet'!E36+'[1]5. melléklet '!E36</f>
        <v>0</v>
      </c>
      <c r="F36" s="49">
        <f t="shared" si="0"/>
        <v>0</v>
      </c>
      <c r="G36" s="49">
        <f>SUM('4. melléklet'!G36+'5. melléklet '!G36)</f>
        <v>0</v>
      </c>
      <c r="H36" s="49">
        <f>SUM('4. melléklet'!H36+'5. melléklet '!H36)</f>
        <v>0</v>
      </c>
      <c r="I36" s="49">
        <f>SUM('4. melléklet'!I36+'5. melléklet '!I36)</f>
        <v>0</v>
      </c>
      <c r="J36" s="49">
        <f>SUM('4. melléklet'!J36+'5. melléklet '!J36)</f>
        <v>0</v>
      </c>
      <c r="K36" s="49">
        <f>SUM('4. melléklet'!K36+'5. melléklet '!K36)</f>
        <v>0</v>
      </c>
      <c r="L36" s="49">
        <f>SUM('4. melléklet'!L36+'5. melléklet '!L36)</f>
        <v>0</v>
      </c>
      <c r="M36" s="49">
        <f>SUM('4. melléklet'!M36+'5. melléklet '!M36)</f>
        <v>0</v>
      </c>
      <c r="N36" s="49">
        <f>SUM('4. melléklet'!N36+'5. melléklet '!N36)</f>
        <v>0</v>
      </c>
    </row>
    <row r="37" spans="1:14" ht="15" customHeight="1">
      <c r="A37" s="12" t="s">
        <v>408</v>
      </c>
      <c r="B37" s="5" t="s">
        <v>235</v>
      </c>
      <c r="C37" s="49">
        <f>'[1]4. melléklet'!C37+'[1]5. melléklet '!C37</f>
        <v>597200</v>
      </c>
      <c r="D37" s="49">
        <f>'[1]4. melléklet'!D37+'[1]5. melléklet '!D37</f>
        <v>0</v>
      </c>
      <c r="E37" s="49">
        <f>'[1]4. melléklet'!E37+'[1]5. melléklet '!E37</f>
        <v>0</v>
      </c>
      <c r="F37" s="49">
        <f t="shared" si="0"/>
        <v>597200</v>
      </c>
      <c r="G37" s="49">
        <f>SUM('4. melléklet'!G37+'5. melléklet '!G37)</f>
        <v>597200</v>
      </c>
      <c r="H37" s="49">
        <f>SUM('4. melléklet'!H37+'5. melléklet '!H37)</f>
        <v>0</v>
      </c>
      <c r="I37" s="49">
        <f>SUM('4. melléklet'!I37+'5. melléklet '!I37)</f>
        <v>0</v>
      </c>
      <c r="J37" s="49">
        <f>SUM('4. melléklet'!J37+'5. melléklet '!J37)</f>
        <v>597200</v>
      </c>
      <c r="K37" s="49">
        <f>SUM('4. melléklet'!K37+'5. melléklet '!K37)</f>
        <v>597200</v>
      </c>
      <c r="L37" s="49">
        <f>SUM('4. melléklet'!L37+'5. melléklet '!L37)</f>
        <v>0</v>
      </c>
      <c r="M37" s="49">
        <f>SUM('4. melléklet'!M37+'5. melléklet '!M37)</f>
        <v>0</v>
      </c>
      <c r="N37" s="49">
        <f>SUM('4. melléklet'!N37+'5. melléklet '!N37)</f>
        <v>597200</v>
      </c>
    </row>
    <row r="38" spans="1:14" ht="15" customHeight="1">
      <c r="A38" s="12" t="s">
        <v>409</v>
      </c>
      <c r="B38" s="5" t="s">
        <v>236</v>
      </c>
      <c r="C38" s="49">
        <f>'[1]4. melléklet'!C38+'[1]5. melléklet '!C38</f>
        <v>0</v>
      </c>
      <c r="D38" s="49">
        <f>'[1]4. melléklet'!D38+'[1]5. melléklet '!D38</f>
        <v>0</v>
      </c>
      <c r="E38" s="49">
        <f>'[1]4. melléklet'!E38+'[1]5. melléklet '!E38</f>
        <v>0</v>
      </c>
      <c r="F38" s="49">
        <f t="shared" si="0"/>
        <v>0</v>
      </c>
      <c r="G38" s="49">
        <f>SUM('4. melléklet'!G38+'5. melléklet '!G38)</f>
        <v>0</v>
      </c>
      <c r="H38" s="49">
        <f>SUM('4. melléklet'!H38+'5. melléklet '!H38)</f>
        <v>0</v>
      </c>
      <c r="I38" s="49">
        <f>SUM('4. melléklet'!I38+'5. melléklet '!I38)</f>
        <v>0</v>
      </c>
      <c r="J38" s="49">
        <f>SUM('4. melléklet'!J38+'5. melléklet '!J38)</f>
        <v>0</v>
      </c>
      <c r="K38" s="49">
        <f>SUM('4. melléklet'!K38+'5. melléklet '!K38)</f>
        <v>0</v>
      </c>
      <c r="L38" s="49">
        <f>SUM('4. melléklet'!L38+'5. melléklet '!L38)</f>
        <v>0</v>
      </c>
      <c r="M38" s="49">
        <f>SUM('4. melléklet'!M38+'5. melléklet '!M38)</f>
        <v>0</v>
      </c>
      <c r="N38" s="49">
        <f>SUM('4. melléklet'!N38+'5. melléklet '!N38)</f>
        <v>0</v>
      </c>
    </row>
    <row r="39" spans="1:14" ht="15" customHeight="1">
      <c r="A39" s="12" t="s">
        <v>237</v>
      </c>
      <c r="B39" s="5" t="s">
        <v>238</v>
      </c>
      <c r="C39" s="49">
        <f>'[1]4. melléklet'!C39+'[1]5. melléklet '!C39</f>
        <v>1000000</v>
      </c>
      <c r="D39" s="49">
        <f>'[1]4. melléklet'!D39+'[1]5. melléklet '!D39</f>
        <v>0</v>
      </c>
      <c r="E39" s="49">
        <f>'[1]4. melléklet'!E39+'[1]5. melléklet '!E39</f>
        <v>0</v>
      </c>
      <c r="F39" s="49">
        <f t="shared" si="0"/>
        <v>1000000</v>
      </c>
      <c r="G39" s="49">
        <f>SUM('4. melléklet'!G39+'5. melléklet '!G39)</f>
        <v>1000000</v>
      </c>
      <c r="H39" s="49">
        <f>SUM('4. melléklet'!H39+'5. melléklet '!H39)</f>
        <v>0</v>
      </c>
      <c r="I39" s="49">
        <f>SUM('4. melléklet'!I39+'5. melléklet '!I39)</f>
        <v>0</v>
      </c>
      <c r="J39" s="49">
        <f>SUM('4. melléklet'!J39+'5. melléklet '!J39)</f>
        <v>1000000</v>
      </c>
      <c r="K39" s="49">
        <f>SUM('4. melléklet'!K39+'5. melléklet '!K39)</f>
        <v>1000000</v>
      </c>
      <c r="L39" s="49">
        <f>SUM('4. melléklet'!L39+'5. melléklet '!L39)</f>
        <v>0</v>
      </c>
      <c r="M39" s="49">
        <f>SUM('4. melléklet'!M39+'5. melléklet '!M39)</f>
        <v>0</v>
      </c>
      <c r="N39" s="49">
        <f>SUM('4. melléklet'!N39+'5. melléklet '!N39)</f>
        <v>1000000</v>
      </c>
    </row>
    <row r="40" spans="1:14" ht="15" customHeight="1">
      <c r="A40" s="12" t="s">
        <v>239</v>
      </c>
      <c r="B40" s="5" t="s">
        <v>240</v>
      </c>
      <c r="C40" s="49">
        <f>'[1]4. melléklet'!C40+'[1]5. melléklet '!C40</f>
        <v>0</v>
      </c>
      <c r="D40" s="49">
        <f>'[1]4. melléklet'!D40+'[1]5. melléklet '!D40</f>
        <v>0</v>
      </c>
      <c r="E40" s="49">
        <f>'[1]4. melléklet'!E40+'[1]5. melléklet '!E40</f>
        <v>0</v>
      </c>
      <c r="F40" s="49">
        <f t="shared" si="0"/>
        <v>0</v>
      </c>
      <c r="G40" s="49">
        <f>SUM('4. melléklet'!G40+'5. melléklet '!G40)</f>
        <v>0</v>
      </c>
      <c r="H40" s="49">
        <f>SUM('4. melléklet'!H40+'5. melléklet '!H40)</f>
        <v>0</v>
      </c>
      <c r="I40" s="49">
        <f>SUM('4. melléklet'!I40+'5. melléklet '!I40)</f>
        <v>0</v>
      </c>
      <c r="J40" s="49">
        <f>SUM('4. melléklet'!J40+'5. melléklet '!J40)</f>
        <v>0</v>
      </c>
      <c r="K40" s="49">
        <f>SUM('4. melléklet'!K40+'5. melléklet '!K40)</f>
        <v>0</v>
      </c>
      <c r="L40" s="49">
        <f>SUM('4. melléklet'!L40+'5. melléklet '!L40)</f>
        <v>0</v>
      </c>
      <c r="M40" s="49">
        <f>SUM('4. melléklet'!M40+'5. melléklet '!M40)</f>
        <v>0</v>
      </c>
      <c r="N40" s="49">
        <f>SUM('4. melléklet'!N40+'5. melléklet '!N40)</f>
        <v>0</v>
      </c>
    </row>
    <row r="41" spans="1:14" ht="15" customHeight="1">
      <c r="A41" s="12" t="s">
        <v>241</v>
      </c>
      <c r="B41" s="5" t="s">
        <v>242</v>
      </c>
      <c r="C41" s="49">
        <f>'[1]4. melléklet'!C41+'[1]5. melléklet '!C41</f>
        <v>0</v>
      </c>
      <c r="D41" s="49">
        <f>'[1]4. melléklet'!D41+'[1]5. melléklet '!D41</f>
        <v>0</v>
      </c>
      <c r="E41" s="49">
        <f>'[1]4. melléklet'!E41+'[1]5. melléklet '!E41</f>
        <v>0</v>
      </c>
      <c r="F41" s="49">
        <f t="shared" si="0"/>
        <v>0</v>
      </c>
      <c r="G41" s="49">
        <f>SUM('4. melléklet'!G41+'5. melléklet '!G41)</f>
        <v>0</v>
      </c>
      <c r="H41" s="49">
        <f>SUM('4. melléklet'!H41+'5. melléklet '!H41)</f>
        <v>0</v>
      </c>
      <c r="I41" s="49">
        <f>SUM('4. melléklet'!I41+'5. melléklet '!I41)</f>
        <v>0</v>
      </c>
      <c r="J41" s="49">
        <f>SUM('4. melléklet'!J41+'5. melléklet '!J41)</f>
        <v>0</v>
      </c>
      <c r="K41" s="49">
        <f>SUM('4. melléklet'!K41+'5. melléklet '!K41)</f>
        <v>0</v>
      </c>
      <c r="L41" s="49">
        <f>SUM('4. melléklet'!L41+'5. melléklet '!L41)</f>
        <v>0</v>
      </c>
      <c r="M41" s="49">
        <f>SUM('4. melléklet'!M41+'5. melléklet '!M41)</f>
        <v>0</v>
      </c>
      <c r="N41" s="49">
        <f>SUM('4. melléklet'!N41+'5. melléklet '!N41)</f>
        <v>0</v>
      </c>
    </row>
    <row r="42" spans="1:14" ht="15" customHeight="1">
      <c r="A42" s="12" t="s">
        <v>410</v>
      </c>
      <c r="B42" s="5" t="s">
        <v>243</v>
      </c>
      <c r="C42" s="49">
        <f>'[1]4. melléklet'!C42+'[1]5. melléklet '!C42</f>
        <v>0</v>
      </c>
      <c r="D42" s="49">
        <f>'[1]4. melléklet'!D42+'[1]5. melléklet '!D42</f>
        <v>0</v>
      </c>
      <c r="E42" s="49">
        <f>'[1]4. melléklet'!E42+'[1]5. melléklet '!E42</f>
        <v>0</v>
      </c>
      <c r="F42" s="49">
        <f t="shared" si="0"/>
        <v>0</v>
      </c>
      <c r="G42" s="49">
        <f>SUM('4. melléklet'!G42+'5. melléklet '!G42)</f>
        <v>0</v>
      </c>
      <c r="H42" s="49">
        <f>SUM('4. melléklet'!H42+'5. melléklet '!H42)</f>
        <v>0</v>
      </c>
      <c r="I42" s="49">
        <f>SUM('4. melléklet'!I42+'5. melléklet '!I42)</f>
        <v>0</v>
      </c>
      <c r="J42" s="49">
        <f>SUM('4. melléklet'!J42+'5. melléklet '!J42)</f>
        <v>0</v>
      </c>
      <c r="K42" s="49">
        <f>SUM('4. melléklet'!K42+'5. melléklet '!K42)</f>
        <v>0</v>
      </c>
      <c r="L42" s="49">
        <f>SUM('4. melléklet'!L42+'5. melléklet '!L42)</f>
        <v>0</v>
      </c>
      <c r="M42" s="49">
        <f>SUM('4. melléklet'!M42+'5. melléklet '!M42)</f>
        <v>0</v>
      </c>
      <c r="N42" s="49">
        <f>SUM('4. melléklet'!N42+'5. melléklet '!N42)</f>
        <v>0</v>
      </c>
    </row>
    <row r="43" spans="1:14" ht="15" customHeight="1">
      <c r="A43" s="12" t="s">
        <v>411</v>
      </c>
      <c r="B43" s="5" t="s">
        <v>244</v>
      </c>
      <c r="C43" s="49">
        <f>'[1]4. melléklet'!C43+'[1]5. melléklet '!C43</f>
        <v>0</v>
      </c>
      <c r="D43" s="49">
        <f>'[1]4. melléklet'!D43+'[1]5. melléklet '!D43</f>
        <v>0</v>
      </c>
      <c r="E43" s="49">
        <f>'[1]4. melléklet'!E43+'[1]5. melléklet '!E43</f>
        <v>0</v>
      </c>
      <c r="F43" s="49">
        <f t="shared" si="0"/>
        <v>0</v>
      </c>
      <c r="G43" s="49">
        <f>SUM('4. melléklet'!G43+'5. melléklet '!G43)</f>
        <v>0</v>
      </c>
      <c r="H43" s="49">
        <f>SUM('4. melléklet'!H43+'5. melléklet '!H43)</f>
        <v>0</v>
      </c>
      <c r="I43" s="49">
        <f>SUM('4. melléklet'!I43+'5. melléklet '!I43)</f>
        <v>0</v>
      </c>
      <c r="J43" s="49">
        <f>SUM('4. melléklet'!J43+'5. melléklet '!J43)</f>
        <v>0</v>
      </c>
      <c r="K43" s="49">
        <f>SUM('4. melléklet'!K43+'5. melléklet '!K43)</f>
        <v>0</v>
      </c>
      <c r="L43" s="49">
        <f>SUM('4. melléklet'!L43+'5. melléklet '!L43)</f>
        <v>0</v>
      </c>
      <c r="M43" s="49">
        <f>SUM('4. melléklet'!M43+'5. melléklet '!M43)</f>
        <v>0</v>
      </c>
      <c r="N43" s="49">
        <f>SUM('4. melléklet'!N43+'5. melléklet '!N43)</f>
        <v>0</v>
      </c>
    </row>
    <row r="44" spans="1:14" ht="15" customHeight="1">
      <c r="A44" s="12" t="s">
        <v>412</v>
      </c>
      <c r="B44" s="5" t="s">
        <v>245</v>
      </c>
      <c r="C44" s="49">
        <f>'[1]4. melléklet'!C44+'[1]5. melléklet '!C44</f>
        <v>1575000</v>
      </c>
      <c r="D44" s="49">
        <f>'[1]4. melléklet'!D44+'[1]5. melléklet '!D44</f>
        <v>300000</v>
      </c>
      <c r="E44" s="49">
        <f>'[1]4. melléklet'!E44+'[1]5. melléklet '!E44</f>
        <v>0</v>
      </c>
      <c r="F44" s="49">
        <f t="shared" si="0"/>
        <v>1875000</v>
      </c>
      <c r="G44" s="49">
        <f>SUM('4. melléklet'!G44+'5. melléklet '!G44)</f>
        <v>1575000</v>
      </c>
      <c r="H44" s="49">
        <f>SUM('4. melléklet'!H44+'5. melléklet '!H44)</f>
        <v>300000</v>
      </c>
      <c r="I44" s="49">
        <f>SUM('4. melléklet'!I44+'5. melléklet '!I44)</f>
        <v>0</v>
      </c>
      <c r="J44" s="49">
        <f>SUM('4. melléklet'!J44+'5. melléklet '!J44)</f>
        <v>1875000</v>
      </c>
      <c r="K44" s="49">
        <f>SUM('4. melléklet'!K44+'5. melléklet '!K44)</f>
        <v>1575000</v>
      </c>
      <c r="L44" s="49">
        <f>SUM('4. melléklet'!L44+'5. melléklet '!L44)</f>
        <v>300000</v>
      </c>
      <c r="M44" s="49">
        <f>SUM('4. melléklet'!M44+'5. melléklet '!M44)</f>
        <v>0</v>
      </c>
      <c r="N44" s="49">
        <f>SUM('4. melléklet'!N44+'5. melléklet '!N44)</f>
        <v>1875000</v>
      </c>
    </row>
    <row r="45" spans="1:14" s="52" customFormat="1" ht="15" customHeight="1">
      <c r="A45" s="37" t="s">
        <v>434</v>
      </c>
      <c r="B45" s="38" t="s">
        <v>246</v>
      </c>
      <c r="C45" s="72">
        <f>'[1]4. melléklet'!C45+'[1]5. melléklet '!C45</f>
        <v>3172200</v>
      </c>
      <c r="D45" s="72">
        <f>'[1]4. melléklet'!D45+'[1]5. melléklet '!D45</f>
        <v>300000</v>
      </c>
      <c r="E45" s="72">
        <f>'[1]4. melléklet'!E45+'[1]5. melléklet '!E45</f>
        <v>0</v>
      </c>
      <c r="F45" s="72">
        <f t="shared" si="0"/>
        <v>3472200</v>
      </c>
      <c r="G45" s="93">
        <f>SUM('4. melléklet'!G45+'5. melléklet '!G45)</f>
        <v>3172200</v>
      </c>
      <c r="H45" s="93">
        <f>SUM('4. melléklet'!H45+'5. melléklet '!H45)</f>
        <v>300000</v>
      </c>
      <c r="I45" s="93">
        <f>SUM('4. melléklet'!I45+'5. melléklet '!I45)</f>
        <v>0</v>
      </c>
      <c r="J45" s="93">
        <f>SUM('4. melléklet'!J45+'5. melléklet '!J45)</f>
        <v>3472200</v>
      </c>
      <c r="K45" s="93">
        <f>SUM('4. melléklet'!K45+'5. melléklet '!K45)</f>
        <v>3172200</v>
      </c>
      <c r="L45" s="93">
        <f>SUM('4. melléklet'!L45+'5. melléklet '!L45)</f>
        <v>300000</v>
      </c>
      <c r="M45" s="93">
        <f>SUM('4. melléklet'!M45+'5. melléklet '!M45)</f>
        <v>0</v>
      </c>
      <c r="N45" s="93">
        <f>SUM('4. melléklet'!N45+'5. melléklet '!N45)</f>
        <v>3472200</v>
      </c>
    </row>
    <row r="46" spans="1:14" ht="15" customHeight="1">
      <c r="A46" s="12" t="s">
        <v>255</v>
      </c>
      <c r="B46" s="5" t="s">
        <v>256</v>
      </c>
      <c r="C46" s="49">
        <f>'[1]4. melléklet'!C46+'[1]5. melléklet '!C46</f>
        <v>0</v>
      </c>
      <c r="D46" s="49">
        <f>'[1]4. melléklet'!D46+'[1]5. melléklet '!D46</f>
        <v>0</v>
      </c>
      <c r="E46" s="49">
        <f>'[1]4. melléklet'!E46+'[1]5. melléklet '!E46</f>
        <v>0</v>
      </c>
      <c r="F46" s="49">
        <f t="shared" si="0"/>
        <v>0</v>
      </c>
      <c r="G46" s="49">
        <f>SUM('4. melléklet'!G46+'5. melléklet '!G46)</f>
        <v>0</v>
      </c>
      <c r="H46" s="49">
        <f>SUM('4. melléklet'!H46+'5. melléklet '!H46)</f>
        <v>0</v>
      </c>
      <c r="I46" s="49">
        <f>SUM('4. melléklet'!I46+'5. melléklet '!I46)</f>
        <v>0</v>
      </c>
      <c r="J46" s="49">
        <f>SUM('4. melléklet'!J46+'5. melléklet '!J46)</f>
        <v>0</v>
      </c>
      <c r="K46" s="49">
        <f>SUM('4. melléklet'!K46+'5. melléklet '!K46)</f>
        <v>0</v>
      </c>
      <c r="L46" s="49">
        <f>SUM('4. melléklet'!L46+'5. melléklet '!L46)</f>
        <v>0</v>
      </c>
      <c r="M46" s="49">
        <f>SUM('4. melléklet'!M46+'5. melléklet '!M46)</f>
        <v>0</v>
      </c>
      <c r="N46" s="49">
        <f>SUM('4. melléklet'!N46+'5. melléklet '!N46)</f>
        <v>0</v>
      </c>
    </row>
    <row r="47" spans="1:14" ht="15" customHeight="1">
      <c r="A47" s="4" t="s">
        <v>416</v>
      </c>
      <c r="B47" s="5" t="s">
        <v>257</v>
      </c>
      <c r="C47" s="49">
        <f>'[1]4. melléklet'!C47+'[1]5. melléklet '!C47</f>
        <v>0</v>
      </c>
      <c r="D47" s="49">
        <f>'[1]4. melléklet'!D47+'[1]5. melléklet '!D47</f>
        <v>0</v>
      </c>
      <c r="E47" s="49">
        <f>'[1]4. melléklet'!E47+'[1]5. melléklet '!E47</f>
        <v>0</v>
      </c>
      <c r="F47" s="49">
        <f t="shared" si="0"/>
        <v>0</v>
      </c>
      <c r="G47" s="49">
        <f>SUM('4. melléklet'!G47+'5. melléklet '!G47)</f>
        <v>0</v>
      </c>
      <c r="H47" s="49">
        <f>SUM('4. melléklet'!H47+'5. melléklet '!H47)</f>
        <v>0</v>
      </c>
      <c r="I47" s="49">
        <f>SUM('4. melléklet'!I47+'5. melléklet '!I47)</f>
        <v>0</v>
      </c>
      <c r="J47" s="49">
        <f>SUM('4. melléklet'!J47+'5. melléklet '!J47)</f>
        <v>0</v>
      </c>
      <c r="K47" s="49">
        <f>SUM('4. melléklet'!K47+'5. melléklet '!K47)</f>
        <v>0</v>
      </c>
      <c r="L47" s="49">
        <f>SUM('4. melléklet'!L47+'5. melléklet '!L47)</f>
        <v>0</v>
      </c>
      <c r="M47" s="49">
        <f>SUM('4. melléklet'!M47+'5. melléklet '!M47)</f>
        <v>0</v>
      </c>
      <c r="N47" s="49">
        <f>SUM('4. melléklet'!N47+'5. melléklet '!N47)</f>
        <v>0</v>
      </c>
    </row>
    <row r="48" spans="1:14" ht="15" customHeight="1">
      <c r="A48" s="12" t="s">
        <v>417</v>
      </c>
      <c r="B48" s="5" t="s">
        <v>258</v>
      </c>
      <c r="C48" s="49">
        <f>'[1]4. melléklet'!C48+'[1]5. melléklet '!C48</f>
        <v>883776</v>
      </c>
      <c r="D48" s="49">
        <f>'[1]4. melléklet'!D48+'[1]5. melléklet '!D48</f>
        <v>0</v>
      </c>
      <c r="E48" s="49">
        <f>'[1]4. melléklet'!E48+'[1]5. melléklet '!E48</f>
        <v>0</v>
      </c>
      <c r="F48" s="49">
        <f t="shared" si="0"/>
        <v>883776</v>
      </c>
      <c r="G48" s="49">
        <f>SUM('4. melléklet'!G48+'5. melléklet '!G48)</f>
        <v>883776</v>
      </c>
      <c r="H48" s="49">
        <f>SUM('4. melléklet'!H48+'5. melléklet '!H48)</f>
        <v>0</v>
      </c>
      <c r="I48" s="49">
        <f>SUM('4. melléklet'!I48+'5. melléklet '!I48)</f>
        <v>0</v>
      </c>
      <c r="J48" s="49">
        <f>SUM('4. melléklet'!J48+'5. melléklet '!J48)</f>
        <v>883776</v>
      </c>
      <c r="K48" s="49">
        <f>SUM('4. melléklet'!K48+'5. melléklet '!K48)</f>
        <v>883776</v>
      </c>
      <c r="L48" s="49">
        <f>SUM('4. melléklet'!L48+'5. melléklet '!L48)</f>
        <v>0</v>
      </c>
      <c r="M48" s="49">
        <f>SUM('4. melléklet'!M48+'5. melléklet '!M48)</f>
        <v>0</v>
      </c>
      <c r="N48" s="49">
        <f>SUM('4. melléklet'!N48+'5. melléklet '!N48)</f>
        <v>883776</v>
      </c>
    </row>
    <row r="49" spans="1:14" s="52" customFormat="1" ht="15" customHeight="1">
      <c r="A49" s="32" t="s">
        <v>436</v>
      </c>
      <c r="B49" s="38" t="s">
        <v>259</v>
      </c>
      <c r="C49" s="72">
        <f>'[1]4. melléklet'!C49+'[1]5. melléklet '!C49</f>
        <v>883776</v>
      </c>
      <c r="D49" s="72">
        <f>'[1]4. melléklet'!D49+'[1]5. melléklet '!D49</f>
        <v>0</v>
      </c>
      <c r="E49" s="72">
        <f>'[1]4. melléklet'!E49+'[1]5. melléklet '!E49</f>
        <v>0</v>
      </c>
      <c r="F49" s="72">
        <f t="shared" si="0"/>
        <v>883776</v>
      </c>
      <c r="G49" s="93">
        <f>SUM('4. melléklet'!G49+'5. melléklet '!G49)</f>
        <v>883776</v>
      </c>
      <c r="H49" s="93">
        <f>SUM('4. melléklet'!H49+'5. melléklet '!H49)</f>
        <v>0</v>
      </c>
      <c r="I49" s="93">
        <f>SUM('4. melléklet'!I49+'5. melléklet '!I49)</f>
        <v>0</v>
      </c>
      <c r="J49" s="93">
        <f>SUM('4. melléklet'!J49+'5. melléklet '!J49)</f>
        <v>883776</v>
      </c>
      <c r="K49" s="93">
        <f>SUM('4. melléklet'!K49+'5. melléklet '!K49)</f>
        <v>883776</v>
      </c>
      <c r="L49" s="93">
        <f>SUM('4. melléklet'!L49+'5. melléklet '!L49)</f>
        <v>0</v>
      </c>
      <c r="M49" s="93">
        <f>SUM('4. melléklet'!M49+'5. melléklet '!M49)</f>
        <v>0</v>
      </c>
      <c r="N49" s="93">
        <f>SUM('4. melléklet'!N49+'5. melléklet '!N49)</f>
        <v>883776</v>
      </c>
    </row>
    <row r="50" spans="1:14" s="52" customFormat="1" ht="15" customHeight="1">
      <c r="A50" s="100" t="s">
        <v>13</v>
      </c>
      <c r="B50" s="122"/>
      <c r="C50" s="123">
        <f>C20+C34+C45+C49</f>
        <v>53645824</v>
      </c>
      <c r="D50" s="123">
        <f t="shared" ref="D50:N50" si="1">D20+D34+D45+D49</f>
        <v>300000</v>
      </c>
      <c r="E50" s="123">
        <f t="shared" si="1"/>
        <v>20000</v>
      </c>
      <c r="F50" s="123">
        <f t="shared" si="1"/>
        <v>53965824</v>
      </c>
      <c r="G50" s="123">
        <f t="shared" si="1"/>
        <v>53646090</v>
      </c>
      <c r="H50" s="123">
        <f t="shared" si="1"/>
        <v>300000</v>
      </c>
      <c r="I50" s="123">
        <f t="shared" si="1"/>
        <v>20000</v>
      </c>
      <c r="J50" s="123">
        <f t="shared" si="1"/>
        <v>53966090</v>
      </c>
      <c r="K50" s="123">
        <f t="shared" si="1"/>
        <v>73094856</v>
      </c>
      <c r="L50" s="123">
        <f t="shared" si="1"/>
        <v>300000</v>
      </c>
      <c r="M50" s="123">
        <f t="shared" si="1"/>
        <v>20000</v>
      </c>
      <c r="N50" s="123">
        <f t="shared" si="1"/>
        <v>73414856</v>
      </c>
    </row>
    <row r="51" spans="1:14" ht="15" customHeight="1">
      <c r="A51" s="4" t="s">
        <v>209</v>
      </c>
      <c r="B51" s="5" t="s">
        <v>210</v>
      </c>
      <c r="C51" s="49">
        <f>'[1]4. melléklet'!C51+'[1]5. melléklet '!C51</f>
        <v>29011989</v>
      </c>
      <c r="D51" s="49">
        <f>'[1]4. melléklet'!D51+'[1]5. melléklet '!D51</f>
        <v>0</v>
      </c>
      <c r="E51" s="49">
        <f>'[1]4. melléklet'!E51+'[1]5. melléklet '!E51</f>
        <v>0</v>
      </c>
      <c r="F51" s="49">
        <f t="shared" si="0"/>
        <v>29011989</v>
      </c>
      <c r="G51" s="49">
        <f>SUM('4. melléklet'!G51+'5. melléklet '!G51)</f>
        <v>29011989</v>
      </c>
      <c r="H51" s="49">
        <f>SUM('4. melléklet'!H51+'5. melléklet '!H51)</f>
        <v>0</v>
      </c>
      <c r="I51" s="49">
        <f>SUM('4. melléklet'!I51+'5. melléklet '!I51)</f>
        <v>0</v>
      </c>
      <c r="J51" s="49">
        <f>SUM('4. melléklet'!J51+'5. melléklet '!J51)</f>
        <v>29011989</v>
      </c>
      <c r="K51" s="49">
        <f>SUM('4. melléklet'!K51+'5. melléklet '!K51)</f>
        <v>10981254</v>
      </c>
      <c r="L51" s="49">
        <f>SUM('4. melléklet'!L51+'5. melléklet '!L51)</f>
        <v>0</v>
      </c>
      <c r="M51" s="49">
        <f>SUM('4. melléklet'!M51+'5. melléklet '!M51)</f>
        <v>0</v>
      </c>
      <c r="N51" s="49">
        <f>SUM('4. melléklet'!N51+'5. melléklet '!N51)</f>
        <v>10981254</v>
      </c>
    </row>
    <row r="52" spans="1:14" ht="15" customHeight="1">
      <c r="A52" s="4" t="s">
        <v>211</v>
      </c>
      <c r="B52" s="5" t="s">
        <v>212</v>
      </c>
      <c r="C52" s="49">
        <f>'[1]4. melléklet'!C52+'[1]5. melléklet '!C52</f>
        <v>0</v>
      </c>
      <c r="D52" s="49">
        <f>'[1]4. melléklet'!D52+'[1]5. melléklet '!D52</f>
        <v>0</v>
      </c>
      <c r="E52" s="49">
        <f>'[1]4. melléklet'!E52+'[1]5. melléklet '!E52</f>
        <v>0</v>
      </c>
      <c r="F52" s="49">
        <f t="shared" si="0"/>
        <v>0</v>
      </c>
      <c r="G52" s="49">
        <f>SUM('4. melléklet'!G52+'5. melléklet '!G52)</f>
        <v>0</v>
      </c>
      <c r="H52" s="49">
        <f>SUM('4. melléklet'!H52+'5. melléklet '!H52)</f>
        <v>0</v>
      </c>
      <c r="I52" s="49">
        <f>SUM('4. melléklet'!I52+'5. melléklet '!I52)</f>
        <v>0</v>
      </c>
      <c r="J52" s="49">
        <f>SUM('4. melléklet'!J52+'5. melléklet '!J52)</f>
        <v>0</v>
      </c>
      <c r="K52" s="49">
        <f>SUM('4. melléklet'!K52+'5. melléklet '!K52)</f>
        <v>0</v>
      </c>
      <c r="L52" s="49">
        <f>SUM('4. melléklet'!L52+'5. melléklet '!L52)</f>
        <v>0</v>
      </c>
      <c r="M52" s="49">
        <f>SUM('4. melléklet'!M52+'5. melléklet '!M52)</f>
        <v>0</v>
      </c>
      <c r="N52" s="49">
        <f>SUM('4. melléklet'!N52+'5. melléklet '!N52)</f>
        <v>0</v>
      </c>
    </row>
    <row r="53" spans="1:14" ht="15" customHeight="1">
      <c r="A53" s="4" t="s">
        <v>394</v>
      </c>
      <c r="B53" s="5" t="s">
        <v>213</v>
      </c>
      <c r="C53" s="49">
        <f>'[1]4. melléklet'!C53+'[1]5. melléklet '!C53</f>
        <v>0</v>
      </c>
      <c r="D53" s="49">
        <f>'[1]4. melléklet'!D53+'[1]5. melléklet '!D53</f>
        <v>0</v>
      </c>
      <c r="E53" s="49">
        <f>'[1]4. melléklet'!E53+'[1]5. melléklet '!E53</f>
        <v>0</v>
      </c>
      <c r="F53" s="49">
        <f t="shared" si="0"/>
        <v>0</v>
      </c>
      <c r="G53" s="49">
        <f>SUM('4. melléklet'!G53+'5. melléklet '!G53)</f>
        <v>0</v>
      </c>
      <c r="H53" s="49">
        <f>SUM('4. melléklet'!H53+'5. melléklet '!H53)</f>
        <v>0</v>
      </c>
      <c r="I53" s="49">
        <f>SUM('4. melléklet'!I53+'5. melléklet '!I53)</f>
        <v>0</v>
      </c>
      <c r="J53" s="49">
        <f>SUM('4. melléklet'!J53+'5. melléklet '!J53)</f>
        <v>0</v>
      </c>
      <c r="K53" s="49">
        <f>SUM('4. melléklet'!K53+'5. melléklet '!K53)</f>
        <v>0</v>
      </c>
      <c r="L53" s="49">
        <f>SUM('4. melléklet'!L53+'5. melléklet '!L53)</f>
        <v>0</v>
      </c>
      <c r="M53" s="49">
        <f>SUM('4. melléklet'!M53+'5. melléklet '!M53)</f>
        <v>0</v>
      </c>
      <c r="N53" s="49">
        <f>SUM('4. melléklet'!N53+'5. melléklet '!N53)</f>
        <v>0</v>
      </c>
    </row>
    <row r="54" spans="1:14" ht="15" customHeight="1">
      <c r="A54" s="4" t="s">
        <v>395</v>
      </c>
      <c r="B54" s="5" t="s">
        <v>214</v>
      </c>
      <c r="C54" s="49">
        <f>'[1]4. melléklet'!C54+'[1]5. melléklet '!C54</f>
        <v>0</v>
      </c>
      <c r="D54" s="49">
        <f>'[1]4. melléklet'!D54+'[1]5. melléklet '!D54</f>
        <v>0</v>
      </c>
      <c r="E54" s="49">
        <f>'[1]4. melléklet'!E54+'[1]5. melléklet '!E54</f>
        <v>0</v>
      </c>
      <c r="F54" s="49">
        <f t="shared" si="0"/>
        <v>0</v>
      </c>
      <c r="G54" s="49">
        <f>SUM('4. melléklet'!G54+'5. melléklet '!G54)</f>
        <v>0</v>
      </c>
      <c r="H54" s="49">
        <f>SUM('4. melléklet'!H54+'5. melléklet '!H54)</f>
        <v>0</v>
      </c>
      <c r="I54" s="49">
        <f>SUM('4. melléklet'!I54+'5. melléklet '!I54)</f>
        <v>0</v>
      </c>
      <c r="J54" s="49">
        <f>SUM('4. melléklet'!J54+'5. melléklet '!J54)</f>
        <v>0</v>
      </c>
      <c r="K54" s="49">
        <f>SUM('4. melléklet'!K54+'5. melléklet '!K54)</f>
        <v>0</v>
      </c>
      <c r="L54" s="49">
        <f>SUM('4. melléklet'!L54+'5. melléklet '!L54)</f>
        <v>0</v>
      </c>
      <c r="M54" s="49">
        <f>SUM('4. melléklet'!M54+'5. melléklet '!M54)</f>
        <v>0</v>
      </c>
      <c r="N54" s="49">
        <f>SUM('4. melléklet'!N54+'5. melléklet '!N54)</f>
        <v>0</v>
      </c>
    </row>
    <row r="55" spans="1:14" ht="15" customHeight="1">
      <c r="A55" s="4" t="s">
        <v>396</v>
      </c>
      <c r="B55" s="5" t="s">
        <v>215</v>
      </c>
      <c r="C55" s="49">
        <f>'[1]4. melléklet'!C55+'[1]5. melléklet '!C55</f>
        <v>0</v>
      </c>
      <c r="D55" s="49">
        <f>'[1]4. melléklet'!D55+'[1]5. melléklet '!D55</f>
        <v>0</v>
      </c>
      <c r="E55" s="49">
        <f>'[1]4. melléklet'!E55+'[1]5. melléklet '!E55</f>
        <v>0</v>
      </c>
      <c r="F55" s="49">
        <f t="shared" si="0"/>
        <v>0</v>
      </c>
      <c r="G55" s="49">
        <f>SUM('4. melléklet'!G55+'5. melléklet '!G55)</f>
        <v>0</v>
      </c>
      <c r="H55" s="49">
        <f>SUM('4. melléklet'!H55+'5. melléklet '!H55)</f>
        <v>0</v>
      </c>
      <c r="I55" s="49">
        <f>SUM('4. melléklet'!I55+'5. melléklet '!I55)</f>
        <v>0</v>
      </c>
      <c r="J55" s="49">
        <f>SUM('4. melléklet'!J55+'5. melléklet '!J55)</f>
        <v>0</v>
      </c>
      <c r="K55" s="49">
        <f>SUM('4. melléklet'!K55+'5. melléklet '!K55)</f>
        <v>0</v>
      </c>
      <c r="L55" s="49">
        <f>SUM('4. melléklet'!L55+'5. melléklet '!L55)</f>
        <v>0</v>
      </c>
      <c r="M55" s="49">
        <f>SUM('4. melléklet'!M55+'5. melléklet '!M55)</f>
        <v>0</v>
      </c>
      <c r="N55" s="49">
        <f>SUM('4. melléklet'!N55+'5. melléklet '!N55)</f>
        <v>0</v>
      </c>
    </row>
    <row r="56" spans="1:14" s="52" customFormat="1" ht="15" customHeight="1">
      <c r="A56" s="32" t="s">
        <v>430</v>
      </c>
      <c r="B56" s="38" t="s">
        <v>216</v>
      </c>
      <c r="C56" s="53">
        <f>'[1]4. melléklet'!C56+'[1]5. melléklet '!C56</f>
        <v>29011989</v>
      </c>
      <c r="D56" s="53">
        <f>'[1]4. melléklet'!D56+'[1]5. melléklet '!D56</f>
        <v>0</v>
      </c>
      <c r="E56" s="53">
        <f>'[1]4. melléklet'!E56+'[1]5. melléklet '!E56</f>
        <v>0</v>
      </c>
      <c r="F56" s="53">
        <f t="shared" si="0"/>
        <v>29011989</v>
      </c>
      <c r="G56" s="49">
        <f>SUM('4. melléklet'!G56+'5. melléklet '!G56)</f>
        <v>29011989</v>
      </c>
      <c r="H56" s="49">
        <f>SUM('4. melléklet'!H56+'5. melléklet '!H56)</f>
        <v>0</v>
      </c>
      <c r="I56" s="49">
        <f>SUM('4. melléklet'!I56+'5. melléklet '!I56)</f>
        <v>0</v>
      </c>
      <c r="J56" s="49">
        <f>SUM('4. melléklet'!J56+'5. melléklet '!J56)</f>
        <v>29011989</v>
      </c>
      <c r="K56" s="49">
        <f>SUM('4. melléklet'!K56+'5. melléklet '!K56)</f>
        <v>10981254</v>
      </c>
      <c r="L56" s="49">
        <f>SUM('4. melléklet'!L56+'5. melléklet '!L56)</f>
        <v>0</v>
      </c>
      <c r="M56" s="49">
        <f>SUM('4. melléklet'!M56+'5. melléklet '!M56)</f>
        <v>0</v>
      </c>
      <c r="N56" s="49">
        <f>SUM('4. melléklet'!N56+'5. melléklet '!N56)</f>
        <v>10981254</v>
      </c>
    </row>
    <row r="57" spans="1:14" ht="15" customHeight="1">
      <c r="A57" s="12" t="s">
        <v>413</v>
      </c>
      <c r="B57" s="5" t="s">
        <v>247</v>
      </c>
      <c r="C57" s="49">
        <f>'[1]4. melléklet'!C57+'[1]5. melléklet '!C57</f>
        <v>0</v>
      </c>
      <c r="D57" s="49">
        <f>'[1]4. melléklet'!D57+'[1]5. melléklet '!D57</f>
        <v>0</v>
      </c>
      <c r="E57" s="49">
        <f>'[1]4. melléklet'!E57+'[1]5. melléklet '!E57</f>
        <v>0</v>
      </c>
      <c r="F57" s="49">
        <f t="shared" si="0"/>
        <v>0</v>
      </c>
      <c r="G57" s="49">
        <f>SUM('4. melléklet'!G57+'5. melléklet '!G57)</f>
        <v>0</v>
      </c>
      <c r="H57" s="49">
        <f>SUM('4. melléklet'!H57+'5. melléklet '!H57)</f>
        <v>0</v>
      </c>
      <c r="I57" s="49">
        <f>SUM('4. melléklet'!I57+'5. melléklet '!I57)</f>
        <v>0</v>
      </c>
      <c r="J57" s="49">
        <f>SUM('4. melléklet'!J57+'5. melléklet '!J57)</f>
        <v>0</v>
      </c>
      <c r="K57" s="49">
        <f>SUM('4. melléklet'!K57+'5. melléklet '!K57)</f>
        <v>0</v>
      </c>
      <c r="L57" s="49">
        <f>SUM('4. melléklet'!L57+'5. melléklet '!L57)</f>
        <v>0</v>
      </c>
      <c r="M57" s="49">
        <f>SUM('4. melléklet'!M57+'5. melléklet '!M57)</f>
        <v>0</v>
      </c>
      <c r="N57" s="49">
        <f>SUM('4. melléklet'!N57+'5. melléklet '!N57)</f>
        <v>0</v>
      </c>
    </row>
    <row r="58" spans="1:14" ht="15" customHeight="1">
      <c r="A58" s="12" t="s">
        <v>414</v>
      </c>
      <c r="B58" s="5" t="s">
        <v>248</v>
      </c>
      <c r="C58" s="49">
        <f>'[1]4. melléklet'!C58+'[1]5. melléklet '!C58</f>
        <v>0</v>
      </c>
      <c r="D58" s="49">
        <f>'[1]4. melléklet'!D58+'[1]5. melléklet '!D58</f>
        <v>0</v>
      </c>
      <c r="E58" s="49">
        <f>'[1]4. melléklet'!E58+'[1]5. melléklet '!E58</f>
        <v>0</v>
      </c>
      <c r="F58" s="49">
        <f t="shared" si="0"/>
        <v>0</v>
      </c>
      <c r="G58" s="49">
        <f>SUM('4. melléklet'!G58+'5. melléklet '!G58)</f>
        <v>0</v>
      </c>
      <c r="H58" s="49">
        <f>SUM('4. melléklet'!H58+'5. melléklet '!H58)</f>
        <v>0</v>
      </c>
      <c r="I58" s="49">
        <f>SUM('4. melléklet'!I58+'5. melléklet '!I58)</f>
        <v>0</v>
      </c>
      <c r="J58" s="49">
        <f>SUM('4. melléklet'!J58+'5. melléklet '!J58)</f>
        <v>0</v>
      </c>
      <c r="K58" s="49">
        <f>SUM('4. melléklet'!K58+'5. melléklet '!K58)</f>
        <v>0</v>
      </c>
      <c r="L58" s="49">
        <f>SUM('4. melléklet'!L58+'5. melléklet '!L58)</f>
        <v>0</v>
      </c>
      <c r="M58" s="49">
        <f>SUM('4. melléklet'!M58+'5. melléklet '!M58)</f>
        <v>0</v>
      </c>
      <c r="N58" s="49">
        <f>SUM('4. melléklet'!N58+'5. melléklet '!N58)</f>
        <v>0</v>
      </c>
    </row>
    <row r="59" spans="1:14" ht="15" customHeight="1">
      <c r="A59" s="12" t="s">
        <v>249</v>
      </c>
      <c r="B59" s="5" t="s">
        <v>250</v>
      </c>
      <c r="C59" s="49">
        <f>'[1]4. melléklet'!C59+'[1]5. melléklet '!C59</f>
        <v>0</v>
      </c>
      <c r="D59" s="49">
        <f>'[1]4. melléklet'!D59+'[1]5. melléklet '!D59</f>
        <v>0</v>
      </c>
      <c r="E59" s="49">
        <f>'[1]4. melléklet'!E59+'[1]5. melléklet '!E59</f>
        <v>0</v>
      </c>
      <c r="F59" s="49">
        <f t="shared" si="0"/>
        <v>0</v>
      </c>
      <c r="G59" s="49">
        <f>SUM('4. melléklet'!G59+'5. melléklet '!G59)</f>
        <v>0</v>
      </c>
      <c r="H59" s="49">
        <f>SUM('4. melléklet'!H59+'5. melléklet '!H59)</f>
        <v>0</v>
      </c>
      <c r="I59" s="49">
        <f>SUM('4. melléklet'!I59+'5. melléklet '!I59)</f>
        <v>0</v>
      </c>
      <c r="J59" s="49">
        <f>SUM('4. melléklet'!J59+'5. melléklet '!J59)</f>
        <v>0</v>
      </c>
      <c r="K59" s="49">
        <f>SUM('4. melléklet'!K59+'5. melléklet '!K59)</f>
        <v>0</v>
      </c>
      <c r="L59" s="49">
        <f>SUM('4. melléklet'!L59+'5. melléklet '!L59)</f>
        <v>0</v>
      </c>
      <c r="M59" s="49">
        <f>SUM('4. melléklet'!M59+'5. melléklet '!M59)</f>
        <v>0</v>
      </c>
      <c r="N59" s="49">
        <f>SUM('4. melléklet'!N59+'5. melléklet '!N59)</f>
        <v>0</v>
      </c>
    </row>
    <row r="60" spans="1:14" ht="15" customHeight="1">
      <c r="A60" s="12" t="s">
        <v>415</v>
      </c>
      <c r="B60" s="5" t="s">
        <v>251</v>
      </c>
      <c r="C60" s="49">
        <f>'[1]4. melléklet'!C60+'[1]5. melléklet '!C60</f>
        <v>0</v>
      </c>
      <c r="D60" s="49">
        <f>'[1]4. melléklet'!D60+'[1]5. melléklet '!D60</f>
        <v>0</v>
      </c>
      <c r="E60" s="49">
        <f>'[1]4. melléklet'!E60+'[1]5. melléklet '!E60</f>
        <v>0</v>
      </c>
      <c r="F60" s="49">
        <f t="shared" si="0"/>
        <v>0</v>
      </c>
      <c r="G60" s="49">
        <f>SUM('4. melléklet'!G60+'5. melléklet '!G60)</f>
        <v>0</v>
      </c>
      <c r="H60" s="49">
        <f>SUM('4. melléklet'!H60+'5. melléklet '!H60)</f>
        <v>0</v>
      </c>
      <c r="I60" s="49">
        <f>SUM('4. melléklet'!I60+'5. melléklet '!I60)</f>
        <v>0</v>
      </c>
      <c r="J60" s="49">
        <f>SUM('4. melléklet'!J60+'5. melléklet '!J60)</f>
        <v>0</v>
      </c>
      <c r="K60" s="49">
        <f>SUM('4. melléklet'!K60+'5. melléklet '!K60)</f>
        <v>0</v>
      </c>
      <c r="L60" s="49">
        <f>SUM('4. melléklet'!L60+'5. melléklet '!L60)</f>
        <v>0</v>
      </c>
      <c r="M60" s="49">
        <f>SUM('4. melléklet'!M60+'5. melléklet '!M60)</f>
        <v>0</v>
      </c>
      <c r="N60" s="49">
        <f>SUM('4. melléklet'!N60+'5. melléklet '!N60)</f>
        <v>0</v>
      </c>
    </row>
    <row r="61" spans="1:14" ht="15" customHeight="1">
      <c r="A61" s="12" t="s">
        <v>252</v>
      </c>
      <c r="B61" s="5" t="s">
        <v>253</v>
      </c>
      <c r="C61" s="49">
        <f>'[1]4. melléklet'!C61+'[1]5. melléklet '!C61</f>
        <v>0</v>
      </c>
      <c r="D61" s="49">
        <f>'[1]4. melléklet'!D61+'[1]5. melléklet '!D61</f>
        <v>0</v>
      </c>
      <c r="E61" s="49">
        <f>'[1]4. melléklet'!E61+'[1]5. melléklet '!E61</f>
        <v>0</v>
      </c>
      <c r="F61" s="49">
        <f t="shared" si="0"/>
        <v>0</v>
      </c>
      <c r="G61" s="49">
        <f>SUM('4. melléklet'!G61+'5. melléklet '!G61)</f>
        <v>0</v>
      </c>
      <c r="H61" s="49">
        <f>SUM('4. melléklet'!H61+'5. melléklet '!H61)</f>
        <v>0</v>
      </c>
      <c r="I61" s="49">
        <f>SUM('4. melléklet'!I61+'5. melléklet '!I61)</f>
        <v>0</v>
      </c>
      <c r="J61" s="49">
        <f>SUM('4. melléklet'!J61+'5. melléklet '!J61)</f>
        <v>0</v>
      </c>
      <c r="K61" s="49">
        <f>SUM('4. melléklet'!K61+'5. melléklet '!K61)</f>
        <v>0</v>
      </c>
      <c r="L61" s="49">
        <f>SUM('4. melléklet'!L61+'5. melléklet '!L61)</f>
        <v>0</v>
      </c>
      <c r="M61" s="49">
        <f>SUM('4. melléklet'!M61+'5. melléklet '!M61)</f>
        <v>0</v>
      </c>
      <c r="N61" s="49">
        <f>SUM('4. melléklet'!N61+'5. melléklet '!N61)</f>
        <v>0</v>
      </c>
    </row>
    <row r="62" spans="1:14" s="52" customFormat="1" ht="15" customHeight="1">
      <c r="A62" s="32" t="s">
        <v>435</v>
      </c>
      <c r="B62" s="38" t="s">
        <v>254</v>
      </c>
      <c r="C62" s="53">
        <f>'[1]4. melléklet'!C62+'[1]5. melléklet '!C62</f>
        <v>0</v>
      </c>
      <c r="D62" s="53">
        <f>'[1]4. melléklet'!D62+'[1]5. melléklet '!D62</f>
        <v>0</v>
      </c>
      <c r="E62" s="53">
        <f>'[1]4. melléklet'!E62+'[1]5. melléklet '!E62</f>
        <v>0</v>
      </c>
      <c r="F62" s="53">
        <f t="shared" si="0"/>
        <v>0</v>
      </c>
      <c r="G62" s="49">
        <f>SUM('4. melléklet'!G62+'5. melléklet '!G62)</f>
        <v>0</v>
      </c>
      <c r="H62" s="49">
        <f>SUM('4. melléklet'!H62+'5. melléklet '!H62)</f>
        <v>0</v>
      </c>
      <c r="I62" s="49">
        <f>SUM('4. melléklet'!I62+'5. melléklet '!I62)</f>
        <v>0</v>
      </c>
      <c r="J62" s="49">
        <f>SUM('4. melléklet'!J62+'5. melléklet '!J62)</f>
        <v>0</v>
      </c>
      <c r="K62" s="49">
        <f>SUM('4. melléklet'!K62+'5. melléklet '!K62)</f>
        <v>0</v>
      </c>
      <c r="L62" s="49">
        <f>SUM('4. melléklet'!L62+'5. melléklet '!L62)</f>
        <v>0</v>
      </c>
      <c r="M62" s="49">
        <f>SUM('4. melléklet'!M62+'5. melléklet '!M62)</f>
        <v>0</v>
      </c>
      <c r="N62" s="49">
        <f>SUM('4. melléklet'!N62+'5. melléklet '!N62)</f>
        <v>0</v>
      </c>
    </row>
    <row r="63" spans="1:14" ht="15" customHeight="1">
      <c r="A63" s="12" t="s">
        <v>260</v>
      </c>
      <c r="B63" s="5" t="s">
        <v>261</v>
      </c>
      <c r="C63" s="49">
        <f>'[1]4. melléklet'!C63+'[1]5. melléklet '!C63</f>
        <v>0</v>
      </c>
      <c r="D63" s="49">
        <f>'[1]4. melléklet'!D63+'[1]5. melléklet '!D63</f>
        <v>0</v>
      </c>
      <c r="E63" s="49">
        <f>'[1]4. melléklet'!E63+'[1]5. melléklet '!E63</f>
        <v>0</v>
      </c>
      <c r="F63" s="49">
        <f t="shared" si="0"/>
        <v>0</v>
      </c>
      <c r="G63" s="49">
        <f>SUM('4. melléklet'!G63+'5. melléklet '!G63)</f>
        <v>0</v>
      </c>
      <c r="H63" s="49">
        <f>SUM('4. melléklet'!H63+'5. melléklet '!H63)</f>
        <v>0</v>
      </c>
      <c r="I63" s="49">
        <f>SUM('4. melléklet'!I63+'5. melléklet '!I63)</f>
        <v>0</v>
      </c>
      <c r="J63" s="49">
        <f>SUM('4. melléklet'!J63+'5. melléklet '!J63)</f>
        <v>0</v>
      </c>
      <c r="K63" s="49">
        <f>SUM('4. melléklet'!K63+'5. melléklet '!K63)</f>
        <v>0</v>
      </c>
      <c r="L63" s="49">
        <f>SUM('4. melléklet'!L63+'5. melléklet '!L63)</f>
        <v>0</v>
      </c>
      <c r="M63" s="49">
        <f>SUM('4. melléklet'!M63+'5. melléklet '!M63)</f>
        <v>0</v>
      </c>
      <c r="N63" s="49">
        <f>SUM('4. melléklet'!N63+'5. melléklet '!N63)</f>
        <v>0</v>
      </c>
    </row>
    <row r="64" spans="1:14" ht="15" customHeight="1">
      <c r="A64" s="4" t="s">
        <v>418</v>
      </c>
      <c r="B64" s="5" t="s">
        <v>262</v>
      </c>
      <c r="C64" s="49">
        <f>'[1]4. melléklet'!C64+'[1]5. melléklet '!C64</f>
        <v>0</v>
      </c>
      <c r="D64" s="49">
        <f>'[1]4. melléklet'!D64+'[1]5. melléklet '!D64</f>
        <v>0</v>
      </c>
      <c r="E64" s="49">
        <f>'[1]4. melléklet'!E64+'[1]5. melléklet '!E64</f>
        <v>0</v>
      </c>
      <c r="F64" s="49">
        <f t="shared" si="0"/>
        <v>0</v>
      </c>
      <c r="G64" s="49">
        <f>SUM('4. melléklet'!G64+'5. melléklet '!G64)</f>
        <v>0</v>
      </c>
      <c r="H64" s="49">
        <f>SUM('4. melléklet'!H64+'5. melléklet '!H64)</f>
        <v>0</v>
      </c>
      <c r="I64" s="49">
        <f>SUM('4. melléklet'!I64+'5. melléklet '!I64)</f>
        <v>0</v>
      </c>
      <c r="J64" s="49">
        <f>SUM('4. melléklet'!J64+'5. melléklet '!J64)</f>
        <v>0</v>
      </c>
      <c r="K64" s="49">
        <f>SUM('4. melléklet'!K64+'5. melléklet '!K64)</f>
        <v>0</v>
      </c>
      <c r="L64" s="49">
        <f>SUM('4. melléklet'!L64+'5. melléklet '!L64)</f>
        <v>0</v>
      </c>
      <c r="M64" s="49">
        <f>SUM('4. melléklet'!M64+'5. melléklet '!M64)</f>
        <v>0</v>
      </c>
      <c r="N64" s="49">
        <f>SUM('4. melléklet'!N64+'5. melléklet '!N64)</f>
        <v>0</v>
      </c>
    </row>
    <row r="65" spans="1:14" ht="15" customHeight="1">
      <c r="A65" s="12" t="s">
        <v>419</v>
      </c>
      <c r="B65" s="5" t="s">
        <v>263</v>
      </c>
      <c r="C65" s="49">
        <f>'[1]4. melléklet'!C65+'[1]5. melléklet '!C65</f>
        <v>0</v>
      </c>
      <c r="D65" s="49">
        <f>'[1]4. melléklet'!D65+'[1]5. melléklet '!D65</f>
        <v>0</v>
      </c>
      <c r="E65" s="49">
        <f>'[1]4. melléklet'!E65+'[1]5. melléklet '!E65</f>
        <v>0</v>
      </c>
      <c r="F65" s="49">
        <f t="shared" si="0"/>
        <v>0</v>
      </c>
      <c r="G65" s="49">
        <f>SUM('4. melléklet'!G65+'5. melléklet '!G65)</f>
        <v>0</v>
      </c>
      <c r="H65" s="49">
        <f>SUM('4. melléklet'!H65+'5. melléklet '!H65)</f>
        <v>0</v>
      </c>
      <c r="I65" s="49">
        <f>SUM('4. melléklet'!I65+'5. melléklet '!I65)</f>
        <v>0</v>
      </c>
      <c r="J65" s="49">
        <f>SUM('4. melléklet'!J65+'5. melléklet '!J65)</f>
        <v>0</v>
      </c>
      <c r="K65" s="49">
        <f>SUM('4. melléklet'!K65+'5. melléklet '!K65)</f>
        <v>0</v>
      </c>
      <c r="L65" s="49">
        <f>SUM('4. melléklet'!L65+'5. melléklet '!L65)</f>
        <v>0</v>
      </c>
      <c r="M65" s="49">
        <f>SUM('4. melléklet'!M65+'5. melléklet '!M65)</f>
        <v>0</v>
      </c>
      <c r="N65" s="49">
        <f>SUM('4. melléklet'!N65+'5. melléklet '!N65)</f>
        <v>0</v>
      </c>
    </row>
    <row r="66" spans="1:14" s="52" customFormat="1" ht="15" customHeight="1">
      <c r="A66" s="32" t="s">
        <v>438</v>
      </c>
      <c r="B66" s="38" t="s">
        <v>264</v>
      </c>
      <c r="C66" s="53">
        <f>'[1]4. melléklet'!C66+'[1]5. melléklet '!C66</f>
        <v>0</v>
      </c>
      <c r="D66" s="53">
        <f>'[1]4. melléklet'!D66+'[1]5. melléklet '!D66</f>
        <v>0</v>
      </c>
      <c r="E66" s="53">
        <f>'[1]4. melléklet'!E66+'[1]5. melléklet '!E66</f>
        <v>0</v>
      </c>
      <c r="F66" s="53">
        <f t="shared" si="0"/>
        <v>0</v>
      </c>
      <c r="G66" s="49">
        <f>SUM('4. melléklet'!G66+'5. melléklet '!G66)</f>
        <v>0</v>
      </c>
      <c r="H66" s="49">
        <f>SUM('4. melléklet'!H66+'5. melléklet '!H66)</f>
        <v>0</v>
      </c>
      <c r="I66" s="49">
        <f>SUM('4. melléklet'!I66+'5. melléklet '!I66)</f>
        <v>0</v>
      </c>
      <c r="J66" s="49">
        <f>SUM('4. melléklet'!J66+'5. melléklet '!J66)</f>
        <v>0</v>
      </c>
      <c r="K66" s="49">
        <f>SUM('4. melléklet'!K66+'5. melléklet '!K66)</f>
        <v>0</v>
      </c>
      <c r="L66" s="49">
        <f>SUM('4. melléklet'!L66+'5. melléklet '!L66)</f>
        <v>0</v>
      </c>
      <c r="M66" s="49">
        <f>SUM('4. melléklet'!M66+'5. melléklet '!M66)</f>
        <v>0</v>
      </c>
      <c r="N66" s="49">
        <f>SUM('4. melléklet'!N66+'5. melléklet '!N66)</f>
        <v>0</v>
      </c>
    </row>
    <row r="67" spans="1:14" s="52" customFormat="1" ht="15" customHeight="1">
      <c r="A67" s="100" t="s">
        <v>14</v>
      </c>
      <c r="B67" s="122"/>
      <c r="C67" s="123">
        <f>C56+C62+C66</f>
        <v>29011989</v>
      </c>
      <c r="D67" s="123">
        <f t="shared" ref="D67:N67" si="2">D56+D62+D66</f>
        <v>0</v>
      </c>
      <c r="E67" s="123">
        <f t="shared" si="2"/>
        <v>0</v>
      </c>
      <c r="F67" s="123">
        <f t="shared" si="2"/>
        <v>29011989</v>
      </c>
      <c r="G67" s="123">
        <f t="shared" si="2"/>
        <v>29011989</v>
      </c>
      <c r="H67" s="123">
        <f t="shared" si="2"/>
        <v>0</v>
      </c>
      <c r="I67" s="123">
        <f t="shared" si="2"/>
        <v>0</v>
      </c>
      <c r="J67" s="123">
        <f t="shared" si="2"/>
        <v>29011989</v>
      </c>
      <c r="K67" s="123">
        <f t="shared" si="2"/>
        <v>10981254</v>
      </c>
      <c r="L67" s="123">
        <f t="shared" si="2"/>
        <v>0</v>
      </c>
      <c r="M67" s="123">
        <f t="shared" si="2"/>
        <v>0</v>
      </c>
      <c r="N67" s="123">
        <f t="shared" si="2"/>
        <v>10981254</v>
      </c>
    </row>
    <row r="68" spans="1:14" s="52" customFormat="1" ht="15.75">
      <c r="A68" s="124" t="s">
        <v>437</v>
      </c>
      <c r="B68" s="105" t="s">
        <v>265</v>
      </c>
      <c r="C68" s="109">
        <f>'[1]4. melléklet'!C68+'[1]5. melléklet '!C68</f>
        <v>82657813</v>
      </c>
      <c r="D68" s="109">
        <f>'[1]4. melléklet'!D68+'[1]5. melléklet '!D68</f>
        <v>300000</v>
      </c>
      <c r="E68" s="109">
        <f>'[1]4. melléklet'!E68+'[1]5. melléklet '!E68</f>
        <v>20000</v>
      </c>
      <c r="F68" s="109">
        <f t="shared" si="0"/>
        <v>82977813</v>
      </c>
      <c r="G68" s="151">
        <f>SUM('4. melléklet'!G68+'5. melléklet '!G68)</f>
        <v>82658079</v>
      </c>
      <c r="H68" s="151">
        <f>SUM('4. melléklet'!H68+'5. melléklet '!H68)</f>
        <v>300000</v>
      </c>
      <c r="I68" s="151">
        <f>SUM('4. melléklet'!I68+'5. melléklet '!I68)</f>
        <v>20000</v>
      </c>
      <c r="J68" s="151">
        <f>SUM('4. melléklet'!J68+'5. melléklet '!J68)</f>
        <v>82978079</v>
      </c>
      <c r="K68" s="151">
        <f>SUM('4. melléklet'!K68+'5. melléklet '!K68)</f>
        <v>84076110</v>
      </c>
      <c r="L68" s="151">
        <f>SUM('4. melléklet'!L68+'5. melléklet '!L68)</f>
        <v>300000</v>
      </c>
      <c r="M68" s="151">
        <f>SUM('4. melléklet'!M68+'5. melléklet '!M68)</f>
        <v>20000</v>
      </c>
      <c r="N68" s="151">
        <f>SUM('4. melléklet'!N68+'5. melléklet '!N68)</f>
        <v>84396110</v>
      </c>
    </row>
    <row r="69" spans="1:14" s="52" customFormat="1" ht="15.75">
      <c r="A69" s="125" t="s">
        <v>15</v>
      </c>
      <c r="B69" s="126"/>
      <c r="C69" s="127">
        <f>C50-'3. melléklet'!C76</f>
        <v>53645824</v>
      </c>
      <c r="D69" s="127">
        <f>D50-'3. melléklet'!D76</f>
        <v>300000</v>
      </c>
      <c r="E69" s="127">
        <f>E50-'3. melléklet'!E76</f>
        <v>20000</v>
      </c>
      <c r="F69" s="127">
        <f>F50-'3. melléklet'!F76</f>
        <v>53965824</v>
      </c>
      <c r="G69" s="127">
        <f>G50-'3. melléklet'!G76</f>
        <v>-10521432</v>
      </c>
      <c r="H69" s="127">
        <f>H50-'3. melléklet'!H76</f>
        <v>300000</v>
      </c>
      <c r="I69" s="127">
        <f>I50-'3. melléklet'!I76</f>
        <v>7000</v>
      </c>
      <c r="J69" s="127">
        <f>J50-'3. melléklet'!J76</f>
        <v>-10214432</v>
      </c>
      <c r="K69" s="127">
        <f>K50-'3. melléklet'!K76</f>
        <v>5320957</v>
      </c>
      <c r="L69" s="127">
        <f>L50-'3. melléklet'!L76</f>
        <v>300000</v>
      </c>
      <c r="M69" s="127">
        <f>M50-'3. melléklet'!M76</f>
        <v>7000</v>
      </c>
      <c r="N69" s="127">
        <f>N50-'3. melléklet'!N76</f>
        <v>5627957</v>
      </c>
    </row>
    <row r="70" spans="1:14" s="52" customFormat="1" ht="15.75">
      <c r="A70" s="125" t="s">
        <v>16</v>
      </c>
      <c r="B70" s="126"/>
      <c r="C70" s="127">
        <f>C67-'3. melléklet'!C100</f>
        <v>-7260365</v>
      </c>
      <c r="D70" s="127">
        <f>D67-'3. melléklet'!D100</f>
        <v>0</v>
      </c>
      <c r="E70" s="127">
        <f>E67-'3. melléklet'!E100</f>
        <v>0</v>
      </c>
      <c r="F70" s="127">
        <f>F67-'3. melléklet'!F100</f>
        <v>-7260365</v>
      </c>
      <c r="G70" s="127">
        <f>G67-'3. melléklet'!G100</f>
        <v>-7260365</v>
      </c>
      <c r="H70" s="127">
        <f>H67-'3. melléklet'!H100</f>
        <v>0</v>
      </c>
      <c r="I70" s="127">
        <f>I67-'3. melléklet'!I100</f>
        <v>0</v>
      </c>
      <c r="J70" s="127">
        <f>J67-'3. melléklet'!J100</f>
        <v>-7260365</v>
      </c>
      <c r="K70" s="127">
        <f>K67-'3. melléklet'!K100</f>
        <v>-23239700</v>
      </c>
      <c r="L70" s="127">
        <f>L67-'3. melléklet'!L100</f>
        <v>0</v>
      </c>
      <c r="M70" s="127">
        <f>M67-'3. melléklet'!M100</f>
        <v>0</v>
      </c>
      <c r="N70" s="127">
        <f>N67-'3. melléklet'!N100</f>
        <v>-23239700</v>
      </c>
    </row>
    <row r="71" spans="1:14">
      <c r="A71" s="30" t="s">
        <v>420</v>
      </c>
      <c r="B71" s="4" t="s">
        <v>266</v>
      </c>
      <c r="C71" s="49">
        <f>'[1]4. melléklet'!C71+'[1]5. melléklet '!C71</f>
        <v>0</v>
      </c>
      <c r="D71" s="49">
        <f>'[1]4. melléklet'!D71+'[1]5. melléklet '!D71</f>
        <v>0</v>
      </c>
      <c r="E71" s="49">
        <f>'[1]4. melléklet'!E71+'[1]5. melléklet '!E71</f>
        <v>0</v>
      </c>
      <c r="F71" s="49">
        <f t="shared" si="0"/>
        <v>0</v>
      </c>
      <c r="G71" s="49">
        <f>SUM('4. melléklet'!G71+'5. melléklet '!G71)</f>
        <v>0</v>
      </c>
      <c r="H71" s="49">
        <f>SUM('4. melléklet'!H71+'5. melléklet '!H71)</f>
        <v>0</v>
      </c>
      <c r="I71" s="49">
        <f>SUM('4. melléklet'!I71+'5. melléklet '!I71)</f>
        <v>0</v>
      </c>
      <c r="J71" s="49">
        <f>SUM('4. melléklet'!J71+'5. melléklet '!J71)</f>
        <v>0</v>
      </c>
      <c r="K71" s="49">
        <f>SUM('4. melléklet'!K71+'5. melléklet '!K71)</f>
        <v>0</v>
      </c>
      <c r="L71" s="49">
        <f>SUM('4. melléklet'!L71+'5. melléklet '!L71)</f>
        <v>0</v>
      </c>
      <c r="M71" s="49">
        <f>SUM('4. melléklet'!M71+'5. melléklet '!M71)</f>
        <v>0</v>
      </c>
      <c r="N71" s="49">
        <f>SUM('4. melléklet'!N71+'5. melléklet '!N71)</f>
        <v>0</v>
      </c>
    </row>
    <row r="72" spans="1:14">
      <c r="A72" s="12" t="s">
        <v>267</v>
      </c>
      <c r="B72" s="4" t="s">
        <v>268</v>
      </c>
      <c r="C72" s="49">
        <f>'[1]4. melléklet'!C72+'[1]5. melléklet '!C72</f>
        <v>0</v>
      </c>
      <c r="D72" s="49">
        <f>'[1]4. melléklet'!D72+'[1]5. melléklet '!D72</f>
        <v>0</v>
      </c>
      <c r="E72" s="49">
        <f>'[1]4. melléklet'!E72+'[1]5. melléklet '!E72</f>
        <v>0</v>
      </c>
      <c r="F72" s="49">
        <f t="shared" ref="F72:F97" si="3">SUM(C72:E72)</f>
        <v>0</v>
      </c>
      <c r="G72" s="49">
        <f>SUM('4. melléklet'!G72+'5. melléklet '!G72)</f>
        <v>0</v>
      </c>
      <c r="H72" s="49">
        <f>SUM('4. melléklet'!H72+'5. melléklet '!H72)</f>
        <v>0</v>
      </c>
      <c r="I72" s="49">
        <f>SUM('4. melléklet'!I72+'5. melléklet '!I72)</f>
        <v>0</v>
      </c>
      <c r="J72" s="49">
        <f>SUM('4. melléklet'!J72+'5. melléklet '!J72)</f>
        <v>0</v>
      </c>
      <c r="K72" s="49">
        <f>SUM('4. melléklet'!K72+'5. melléklet '!K72)</f>
        <v>0</v>
      </c>
      <c r="L72" s="49">
        <f>SUM('4. melléklet'!L72+'5. melléklet '!L72)</f>
        <v>0</v>
      </c>
      <c r="M72" s="49">
        <f>SUM('4. melléklet'!M72+'5. melléklet '!M72)</f>
        <v>0</v>
      </c>
      <c r="N72" s="49">
        <f>SUM('4. melléklet'!N72+'5. melléklet '!N72)</f>
        <v>0</v>
      </c>
    </row>
    <row r="73" spans="1:14">
      <c r="A73" s="30" t="s">
        <v>421</v>
      </c>
      <c r="B73" s="4" t="s">
        <v>269</v>
      </c>
      <c r="C73" s="49">
        <f>'[1]4. melléklet'!C73+'[1]5. melléklet '!C73</f>
        <v>0</v>
      </c>
      <c r="D73" s="49">
        <f>'[1]4. melléklet'!D73+'[1]5. melléklet '!D73</f>
        <v>0</v>
      </c>
      <c r="E73" s="49">
        <f>'[1]4. melléklet'!E73+'[1]5. melléklet '!E73</f>
        <v>0</v>
      </c>
      <c r="F73" s="49">
        <f t="shared" si="3"/>
        <v>0</v>
      </c>
      <c r="G73" s="49">
        <f>SUM('4. melléklet'!G73+'5. melléklet '!G73)</f>
        <v>0</v>
      </c>
      <c r="H73" s="49">
        <f>SUM('4. melléklet'!H73+'5. melléklet '!H73)</f>
        <v>0</v>
      </c>
      <c r="I73" s="49">
        <f>SUM('4. melléklet'!I73+'5. melléklet '!I73)</f>
        <v>0</v>
      </c>
      <c r="J73" s="49">
        <f>SUM('4. melléklet'!J73+'5. melléklet '!J73)</f>
        <v>0</v>
      </c>
      <c r="K73" s="49">
        <f>SUM('4. melléklet'!K73+'5. melléklet '!K73)</f>
        <v>0</v>
      </c>
      <c r="L73" s="49">
        <f>SUM('4. melléklet'!L73+'5. melléklet '!L73)</f>
        <v>0</v>
      </c>
      <c r="M73" s="49">
        <f>SUM('4. melléklet'!M73+'5. melléklet '!M73)</f>
        <v>0</v>
      </c>
      <c r="N73" s="49">
        <f>SUM('4. melléklet'!N73+'5. melléklet '!N73)</f>
        <v>0</v>
      </c>
    </row>
    <row r="74" spans="1:14" s="52" customFormat="1">
      <c r="A74" s="14" t="s">
        <v>439</v>
      </c>
      <c r="B74" s="6" t="s">
        <v>270</v>
      </c>
      <c r="C74" s="53">
        <f>'[1]4. melléklet'!C74+'[1]5. melléklet '!C74</f>
        <v>0</v>
      </c>
      <c r="D74" s="53">
        <f>'[1]4. melléklet'!D74+'[1]5. melléklet '!D74</f>
        <v>0</v>
      </c>
      <c r="E74" s="53">
        <f>'[1]4. melléklet'!E74+'[1]5. melléklet '!E74</f>
        <v>0</v>
      </c>
      <c r="F74" s="53">
        <f t="shared" si="3"/>
        <v>0</v>
      </c>
      <c r="G74" s="49">
        <f>SUM('4. melléklet'!G74+'5. melléklet '!G74)</f>
        <v>0</v>
      </c>
      <c r="H74" s="49">
        <f>SUM('4. melléklet'!H74+'5. melléklet '!H74)</f>
        <v>0</v>
      </c>
      <c r="I74" s="49">
        <f>SUM('4. melléklet'!I74+'5. melléklet '!I74)</f>
        <v>0</v>
      </c>
      <c r="J74" s="49">
        <f>SUM('4. melléklet'!J74+'5. melléklet '!J74)</f>
        <v>0</v>
      </c>
      <c r="K74" s="49">
        <f>SUM('4. melléklet'!K74+'5. melléklet '!K74)</f>
        <v>0</v>
      </c>
      <c r="L74" s="49">
        <f>SUM('4. melléklet'!L74+'5. melléklet '!L74)</f>
        <v>0</v>
      </c>
      <c r="M74" s="49">
        <f>SUM('4. melléklet'!M74+'5. melléklet '!M74)</f>
        <v>0</v>
      </c>
      <c r="N74" s="49">
        <f>SUM('4. melléklet'!N74+'5. melléklet '!N74)</f>
        <v>0</v>
      </c>
    </row>
    <row r="75" spans="1:14">
      <c r="A75" s="12" t="s">
        <v>422</v>
      </c>
      <c r="B75" s="4" t="s">
        <v>271</v>
      </c>
      <c r="C75" s="49">
        <f>'[1]4. melléklet'!C75+'[1]5. melléklet '!C75</f>
        <v>0</v>
      </c>
      <c r="D75" s="49">
        <f>'[1]4. melléklet'!D75+'[1]5. melléklet '!D75</f>
        <v>0</v>
      </c>
      <c r="E75" s="49">
        <f>'[1]4. melléklet'!E75+'[1]5. melléklet '!E75</f>
        <v>0</v>
      </c>
      <c r="F75" s="49">
        <f t="shared" si="3"/>
        <v>0</v>
      </c>
      <c r="G75" s="49">
        <f>SUM('4. melléklet'!G75+'5. melléklet '!G75)</f>
        <v>0</v>
      </c>
      <c r="H75" s="49">
        <f>SUM('4. melléklet'!H75+'5. melléklet '!H75)</f>
        <v>0</v>
      </c>
      <c r="I75" s="49">
        <f>SUM('4. melléklet'!I75+'5. melléklet '!I75)</f>
        <v>0</v>
      </c>
      <c r="J75" s="49">
        <f>SUM('4. melléklet'!J75+'5. melléklet '!J75)</f>
        <v>0</v>
      </c>
      <c r="K75" s="49">
        <f>SUM('4. melléklet'!K75+'5. melléklet '!K75)</f>
        <v>0</v>
      </c>
      <c r="L75" s="49">
        <f>SUM('4. melléklet'!L75+'5. melléklet '!L75)</f>
        <v>0</v>
      </c>
      <c r="M75" s="49">
        <f>SUM('4. melléklet'!M75+'5. melléklet '!M75)</f>
        <v>0</v>
      </c>
      <c r="N75" s="49">
        <f>SUM('4. melléklet'!N75+'5. melléklet '!N75)</f>
        <v>0</v>
      </c>
    </row>
    <row r="76" spans="1:14">
      <c r="A76" s="30" t="s">
        <v>272</v>
      </c>
      <c r="B76" s="4" t="s">
        <v>273</v>
      </c>
      <c r="C76" s="49">
        <f>'[1]4. melléklet'!C76+'[1]5. melléklet '!C76</f>
        <v>0</v>
      </c>
      <c r="D76" s="49">
        <f>'[1]4. melléklet'!D76+'[1]5. melléklet '!D76</f>
        <v>0</v>
      </c>
      <c r="E76" s="49">
        <f>'[1]4. melléklet'!E76+'[1]5. melléklet '!E76</f>
        <v>0</v>
      </c>
      <c r="F76" s="49">
        <f t="shared" si="3"/>
        <v>0</v>
      </c>
      <c r="G76" s="49">
        <f>SUM('4. melléklet'!G76+'5. melléklet '!G76)</f>
        <v>0</v>
      </c>
      <c r="H76" s="49">
        <f>SUM('4. melléklet'!H76+'5. melléklet '!H76)</f>
        <v>0</v>
      </c>
      <c r="I76" s="49">
        <f>SUM('4. melléklet'!I76+'5. melléklet '!I76)</f>
        <v>0</v>
      </c>
      <c r="J76" s="49">
        <f>SUM('4. melléklet'!J76+'5. melléklet '!J76)</f>
        <v>0</v>
      </c>
      <c r="K76" s="49">
        <f>SUM('4. melléklet'!K76+'5. melléklet '!K76)</f>
        <v>0</v>
      </c>
      <c r="L76" s="49">
        <f>SUM('4. melléklet'!L76+'5. melléklet '!L76)</f>
        <v>0</v>
      </c>
      <c r="M76" s="49">
        <f>SUM('4. melléklet'!M76+'5. melléklet '!M76)</f>
        <v>0</v>
      </c>
      <c r="N76" s="49">
        <f>SUM('4. melléklet'!N76+'5. melléklet '!N76)</f>
        <v>0</v>
      </c>
    </row>
    <row r="77" spans="1:14">
      <c r="A77" s="12" t="s">
        <v>423</v>
      </c>
      <c r="B77" s="4" t="s">
        <v>274</v>
      </c>
      <c r="C77" s="49">
        <f>'[1]4. melléklet'!C77+'[1]5. melléklet '!C77</f>
        <v>0</v>
      </c>
      <c r="D77" s="49">
        <f>'[1]4. melléklet'!D77+'[1]5. melléklet '!D77</f>
        <v>0</v>
      </c>
      <c r="E77" s="49">
        <f>'[1]4. melléklet'!E77+'[1]5. melléklet '!E77</f>
        <v>0</v>
      </c>
      <c r="F77" s="49">
        <f t="shared" si="3"/>
        <v>0</v>
      </c>
      <c r="G77" s="49">
        <f>SUM('4. melléklet'!G77+'5. melléklet '!G77)</f>
        <v>0</v>
      </c>
      <c r="H77" s="49">
        <f>SUM('4. melléklet'!H77+'5. melléklet '!H77)</f>
        <v>0</v>
      </c>
      <c r="I77" s="49">
        <f>SUM('4. melléklet'!I77+'5. melléklet '!I77)</f>
        <v>0</v>
      </c>
      <c r="J77" s="49">
        <f>SUM('4. melléklet'!J77+'5. melléklet '!J77)</f>
        <v>0</v>
      </c>
      <c r="K77" s="49">
        <f>SUM('4. melléklet'!K77+'5. melléklet '!K77)</f>
        <v>0</v>
      </c>
      <c r="L77" s="49">
        <f>SUM('4. melléklet'!L77+'5. melléklet '!L77)</f>
        <v>0</v>
      </c>
      <c r="M77" s="49">
        <f>SUM('4. melléklet'!M77+'5. melléklet '!M77)</f>
        <v>0</v>
      </c>
      <c r="N77" s="49">
        <f>SUM('4. melléklet'!N77+'5. melléklet '!N77)</f>
        <v>0</v>
      </c>
    </row>
    <row r="78" spans="1:14">
      <c r="A78" s="30" t="s">
        <v>275</v>
      </c>
      <c r="B78" s="4" t="s">
        <v>276</v>
      </c>
      <c r="C78" s="49">
        <f>'[1]4. melléklet'!C78+'[1]5. melléklet '!C78</f>
        <v>0</v>
      </c>
      <c r="D78" s="49">
        <f>'[1]4. melléklet'!D78+'[1]5. melléklet '!D78</f>
        <v>0</v>
      </c>
      <c r="E78" s="49">
        <f>'[1]4. melléklet'!E78+'[1]5. melléklet '!E78</f>
        <v>0</v>
      </c>
      <c r="F78" s="49">
        <f t="shared" si="3"/>
        <v>0</v>
      </c>
      <c r="G78" s="49">
        <f>SUM('4. melléklet'!G78+'5. melléklet '!G78)</f>
        <v>0</v>
      </c>
      <c r="H78" s="49">
        <f>SUM('4. melléklet'!H78+'5. melléklet '!H78)</f>
        <v>0</v>
      </c>
      <c r="I78" s="49">
        <f>SUM('4. melléklet'!I78+'5. melléklet '!I78)</f>
        <v>0</v>
      </c>
      <c r="J78" s="49">
        <f>SUM('4. melléklet'!J78+'5. melléklet '!J78)</f>
        <v>0</v>
      </c>
      <c r="K78" s="49">
        <f>SUM('4. melléklet'!K78+'5. melléklet '!K78)</f>
        <v>0</v>
      </c>
      <c r="L78" s="49">
        <f>SUM('4. melléklet'!L78+'5. melléklet '!L78)</f>
        <v>0</v>
      </c>
      <c r="M78" s="49">
        <f>SUM('4. melléklet'!M78+'5. melléklet '!M78)</f>
        <v>0</v>
      </c>
      <c r="N78" s="49">
        <f>SUM('4. melléklet'!N78+'5. melléklet '!N78)</f>
        <v>0</v>
      </c>
    </row>
    <row r="79" spans="1:14" s="52" customFormat="1">
      <c r="A79" s="13" t="s">
        <v>440</v>
      </c>
      <c r="B79" s="6" t="s">
        <v>277</v>
      </c>
      <c r="C79" s="53">
        <f>'[1]4. melléklet'!C79+'[1]5. melléklet '!C79</f>
        <v>0</v>
      </c>
      <c r="D79" s="53">
        <f>'[1]4. melléklet'!D79+'[1]5. melléklet '!D79</f>
        <v>0</v>
      </c>
      <c r="E79" s="53">
        <f>'[1]4. melléklet'!E79+'[1]5. melléklet '!E79</f>
        <v>0</v>
      </c>
      <c r="F79" s="53">
        <f t="shared" si="3"/>
        <v>0</v>
      </c>
      <c r="G79" s="49">
        <f>SUM('4. melléklet'!G79+'5. melléklet '!G79)</f>
        <v>0</v>
      </c>
      <c r="H79" s="49">
        <f>SUM('4. melléklet'!H79+'5. melléklet '!H79)</f>
        <v>0</v>
      </c>
      <c r="I79" s="49">
        <f>SUM('4. melléklet'!I79+'5. melléklet '!I79)</f>
        <v>0</v>
      </c>
      <c r="J79" s="49">
        <f>SUM('4. melléklet'!J79+'5. melléklet '!J79)</f>
        <v>0</v>
      </c>
      <c r="K79" s="49">
        <f>SUM('4. melléklet'!K79+'5. melléklet '!K79)</f>
        <v>0</v>
      </c>
      <c r="L79" s="49">
        <f>SUM('4. melléklet'!L79+'5. melléklet '!L79)</f>
        <v>0</v>
      </c>
      <c r="M79" s="49">
        <f>SUM('4. melléklet'!M79+'5. melléklet '!M79)</f>
        <v>0</v>
      </c>
      <c r="N79" s="49">
        <f>SUM('4. melléklet'!N79+'5. melléklet '!N79)</f>
        <v>0</v>
      </c>
    </row>
    <row r="80" spans="1:14">
      <c r="A80" s="4" t="s">
        <v>500</v>
      </c>
      <c r="B80" s="4" t="s">
        <v>278</v>
      </c>
      <c r="C80" s="49">
        <f>'[1]4. melléklet'!C80+'[1]5. melléklet '!C80</f>
        <v>18727433</v>
      </c>
      <c r="D80" s="49">
        <f>'[1]4. melléklet'!D80+'[1]5. melléklet '!D80</f>
        <v>0</v>
      </c>
      <c r="E80" s="49">
        <f>'[1]4. melléklet'!E80+'[1]5. melléklet '!E80</f>
        <v>0</v>
      </c>
      <c r="F80" s="49">
        <f t="shared" si="3"/>
        <v>18727433</v>
      </c>
      <c r="G80" s="49">
        <f>SUM('4. melléklet'!G80+'5. melléklet '!G80)</f>
        <v>18727433</v>
      </c>
      <c r="H80" s="49">
        <f>SUM('4. melléklet'!H80+'5. melléklet '!H80)</f>
        <v>0</v>
      </c>
      <c r="I80" s="49">
        <f>SUM('4. melléklet'!I80+'5. melléklet '!I80)</f>
        <v>0</v>
      </c>
      <c r="J80" s="49">
        <f>SUM('4. melléklet'!J80+'5. melléklet '!J80)</f>
        <v>18727433</v>
      </c>
      <c r="K80" s="49">
        <f>SUM('4. melléklet'!K80+'5. melléklet '!K80)</f>
        <v>18864379</v>
      </c>
      <c r="L80" s="49">
        <f>SUM('4. melléklet'!L80+'5. melléklet '!L80)</f>
        <v>0</v>
      </c>
      <c r="M80" s="49">
        <f>SUM('4. melléklet'!M80+'5. melléklet '!M80)</f>
        <v>0</v>
      </c>
      <c r="N80" s="49">
        <f>SUM('4. melléklet'!N80+'5. melléklet '!N80)</f>
        <v>18864379</v>
      </c>
    </row>
    <row r="81" spans="1:14">
      <c r="A81" s="4" t="s">
        <v>501</v>
      </c>
      <c r="B81" s="4" t="s">
        <v>278</v>
      </c>
      <c r="C81" s="49">
        <f>'[1]4. melléklet'!C81+'[1]5. melléklet '!C81</f>
        <v>0</v>
      </c>
      <c r="D81" s="49">
        <f>'[1]4. melléklet'!D81+'[1]5. melléklet '!D81</f>
        <v>0</v>
      </c>
      <c r="E81" s="49">
        <f>'[1]4. melléklet'!E81+'[1]5. melléklet '!E81</f>
        <v>0</v>
      </c>
      <c r="F81" s="49">
        <f t="shared" si="3"/>
        <v>0</v>
      </c>
      <c r="G81" s="49">
        <f>SUM('4. melléklet'!G81+'5. melléklet '!G81)</f>
        <v>0</v>
      </c>
      <c r="H81" s="49">
        <f>SUM('4. melléklet'!H81+'5. melléklet '!H81)</f>
        <v>0</v>
      </c>
      <c r="I81" s="49">
        <f>SUM('4. melléklet'!I81+'5. melléklet '!I81)</f>
        <v>0</v>
      </c>
      <c r="J81" s="49">
        <f>SUM('4. melléklet'!J81+'5. melléklet '!J81)</f>
        <v>0</v>
      </c>
      <c r="K81" s="49">
        <f>SUM('4. melléklet'!K81+'5. melléklet '!K81)</f>
        <v>0</v>
      </c>
      <c r="L81" s="49">
        <f>SUM('4. melléklet'!L81+'5. melléklet '!L81)</f>
        <v>0</v>
      </c>
      <c r="M81" s="49">
        <f>SUM('4. melléklet'!M81+'5. melléklet '!M81)</f>
        <v>0</v>
      </c>
      <c r="N81" s="49">
        <f>SUM('4. melléklet'!N81+'5. melléklet '!N81)</f>
        <v>0</v>
      </c>
    </row>
    <row r="82" spans="1:14">
      <c r="A82" s="4" t="s">
        <v>498</v>
      </c>
      <c r="B82" s="4" t="s">
        <v>279</v>
      </c>
      <c r="C82" s="49">
        <f>'[1]4. melléklet'!C82+'[1]5. melléklet '!C82</f>
        <v>0</v>
      </c>
      <c r="D82" s="49">
        <f>'[1]4. melléklet'!D82+'[1]5. melléklet '!D82</f>
        <v>0</v>
      </c>
      <c r="E82" s="49">
        <f>'[1]4. melléklet'!E82+'[1]5. melléklet '!E82</f>
        <v>0</v>
      </c>
      <c r="F82" s="49">
        <f t="shared" si="3"/>
        <v>0</v>
      </c>
      <c r="G82" s="49">
        <f>SUM('4. melléklet'!G82+'5. melléklet '!G82)</f>
        <v>0</v>
      </c>
      <c r="H82" s="49">
        <f>SUM('4. melléklet'!H82+'5. melléklet '!H82)</f>
        <v>0</v>
      </c>
      <c r="I82" s="49">
        <f>SUM('4. melléklet'!I82+'5. melléklet '!I82)</f>
        <v>0</v>
      </c>
      <c r="J82" s="49">
        <f>SUM('4. melléklet'!J82+'5. melléklet '!J82)</f>
        <v>0</v>
      </c>
      <c r="K82" s="49">
        <f>SUM('4. melléklet'!K82+'5. melléklet '!K82)</f>
        <v>0</v>
      </c>
      <c r="L82" s="49">
        <f>SUM('4. melléklet'!L82+'5. melléklet '!L82)</f>
        <v>0</v>
      </c>
      <c r="M82" s="49">
        <f>SUM('4. melléklet'!M82+'5. melléklet '!M82)</f>
        <v>0</v>
      </c>
      <c r="N82" s="49">
        <f>SUM('4. melléklet'!N82+'5. melléklet '!N82)</f>
        <v>0</v>
      </c>
    </row>
    <row r="83" spans="1:14">
      <c r="A83" s="4" t="s">
        <v>499</v>
      </c>
      <c r="B83" s="4" t="s">
        <v>279</v>
      </c>
      <c r="C83" s="49">
        <f>'[1]4. melléklet'!C83+'[1]5. melléklet '!C83</f>
        <v>0</v>
      </c>
      <c r="D83" s="49">
        <f>'[1]4. melléklet'!D83+'[1]5. melléklet '!D83</f>
        <v>0</v>
      </c>
      <c r="E83" s="49">
        <f>'[1]4. melléklet'!E83+'[1]5. melléklet '!E83</f>
        <v>0</v>
      </c>
      <c r="F83" s="49">
        <f t="shared" si="3"/>
        <v>0</v>
      </c>
      <c r="G83" s="49">
        <f>SUM('4. melléklet'!G83+'5. melléklet '!G83)</f>
        <v>0</v>
      </c>
      <c r="H83" s="49">
        <f>SUM('4. melléklet'!H83+'5. melléklet '!H83)</f>
        <v>0</v>
      </c>
      <c r="I83" s="49">
        <f>SUM('4. melléklet'!I83+'5. melléklet '!I83)</f>
        <v>0</v>
      </c>
      <c r="J83" s="49">
        <f>SUM('4. melléklet'!J83+'5. melléklet '!J83)</f>
        <v>0</v>
      </c>
      <c r="K83" s="49">
        <f>SUM('4. melléklet'!K83+'5. melléklet '!K83)</f>
        <v>0</v>
      </c>
      <c r="L83" s="49">
        <f>SUM('4. melléklet'!L83+'5. melléklet '!L83)</f>
        <v>0</v>
      </c>
      <c r="M83" s="49">
        <f>SUM('4. melléklet'!M83+'5. melléklet '!M83)</f>
        <v>0</v>
      </c>
      <c r="N83" s="49">
        <f>SUM('4. melléklet'!N83+'5. melléklet '!N83)</f>
        <v>0</v>
      </c>
    </row>
    <row r="84" spans="1:14" s="52" customFormat="1">
      <c r="A84" s="6" t="s">
        <v>441</v>
      </c>
      <c r="B84" s="6" t="s">
        <v>280</v>
      </c>
      <c r="C84" s="53">
        <f>'[1]4. melléklet'!C84+'[1]5. melléklet '!C84</f>
        <v>18727433</v>
      </c>
      <c r="D84" s="53">
        <f>'[1]4. melléklet'!D84+'[1]5. melléklet '!D84</f>
        <v>0</v>
      </c>
      <c r="E84" s="53">
        <f>'[1]4. melléklet'!E84+'[1]5. melléklet '!E84</f>
        <v>0</v>
      </c>
      <c r="F84" s="53">
        <f t="shared" si="3"/>
        <v>18727433</v>
      </c>
      <c r="G84" s="92">
        <f>SUM('4. melléklet'!G84+'5. melléklet '!G84)</f>
        <v>18727433</v>
      </c>
      <c r="H84" s="92">
        <f>SUM('4. melléklet'!H84+'5. melléklet '!H84)</f>
        <v>0</v>
      </c>
      <c r="I84" s="92">
        <f>SUM('4. melléklet'!I84+'5. melléklet '!I84)</f>
        <v>0</v>
      </c>
      <c r="J84" s="92">
        <f>SUM('4. melléklet'!J84+'5. melléklet '!J84)</f>
        <v>18727433</v>
      </c>
      <c r="K84" s="92">
        <f>SUM('4. melléklet'!K84+'5. melléklet '!K84)</f>
        <v>18864379</v>
      </c>
      <c r="L84" s="92">
        <f>SUM('4. melléklet'!L84+'5. melléklet '!L84)</f>
        <v>0</v>
      </c>
      <c r="M84" s="92">
        <f>SUM('4. melléklet'!M84+'5. melléklet '!M84)</f>
        <v>0</v>
      </c>
      <c r="N84" s="92">
        <f>SUM('4. melléklet'!N84+'5. melléklet '!N84)</f>
        <v>18864379</v>
      </c>
    </row>
    <row r="85" spans="1:14" s="52" customFormat="1">
      <c r="A85" s="13" t="s">
        <v>281</v>
      </c>
      <c r="B85" s="6" t="s">
        <v>282</v>
      </c>
      <c r="C85" s="53">
        <f>'[1]4. melléklet'!C85+'[1]5. melléklet '!C85</f>
        <v>0</v>
      </c>
      <c r="D85" s="53">
        <f>'[1]4. melléklet'!D85+'[1]5. melléklet '!D85</f>
        <v>0</v>
      </c>
      <c r="E85" s="53">
        <f>'[1]4. melléklet'!E85+'[1]5. melléklet '!E85</f>
        <v>0</v>
      </c>
      <c r="F85" s="53">
        <f t="shared" si="3"/>
        <v>0</v>
      </c>
      <c r="G85" s="49">
        <f>SUM('4. melléklet'!G85+'5. melléklet '!G85)</f>
        <v>0</v>
      </c>
      <c r="H85" s="49">
        <f>SUM('4. melléklet'!H85+'5. melléklet '!H85)</f>
        <v>0</v>
      </c>
      <c r="I85" s="49">
        <f>SUM('4. melléklet'!I85+'5. melléklet '!I85)</f>
        <v>0</v>
      </c>
      <c r="J85" s="49">
        <f>SUM('4. melléklet'!J85+'5. melléklet '!J85)</f>
        <v>0</v>
      </c>
      <c r="K85" s="49">
        <f>SUM('4. melléklet'!K85+'5. melléklet '!K85)</f>
        <v>0</v>
      </c>
      <c r="L85" s="49">
        <f>SUM('4. melléklet'!L85+'5. melléklet '!L85)</f>
        <v>0</v>
      </c>
      <c r="M85" s="49">
        <f>SUM('4. melléklet'!M85+'5. melléklet '!M85)</f>
        <v>0</v>
      </c>
      <c r="N85" s="49">
        <f>SUM('4. melléklet'!N85+'5. melléklet '!N85)</f>
        <v>0</v>
      </c>
    </row>
    <row r="86" spans="1:14" s="52" customFormat="1">
      <c r="A86" s="13" t="s">
        <v>283</v>
      </c>
      <c r="B86" s="6" t="s">
        <v>284</v>
      </c>
      <c r="C86" s="53">
        <f>'[1]4. melléklet'!C86+'[1]5. melléklet '!C86</f>
        <v>0</v>
      </c>
      <c r="D86" s="53">
        <f>'[1]4. melléklet'!D86+'[1]5. melléklet '!D86</f>
        <v>0</v>
      </c>
      <c r="E86" s="53">
        <f>'[1]4. melléklet'!E86+'[1]5. melléklet '!E86</f>
        <v>0</v>
      </c>
      <c r="F86" s="53">
        <f t="shared" si="3"/>
        <v>0</v>
      </c>
      <c r="G86" s="49">
        <f>SUM('4. melléklet'!G86+'5. melléklet '!G86)</f>
        <v>0</v>
      </c>
      <c r="H86" s="49">
        <f>SUM('4. melléklet'!H86+'5. melléklet '!H86)</f>
        <v>0</v>
      </c>
      <c r="I86" s="49">
        <f>SUM('4. melléklet'!I86+'5. melléklet '!I86)</f>
        <v>0</v>
      </c>
      <c r="J86" s="49">
        <f>SUM('4. melléklet'!J86+'5. melléklet '!J86)</f>
        <v>0</v>
      </c>
      <c r="K86" s="49">
        <f>SUM('4. melléklet'!K86+'5. melléklet '!K86)</f>
        <v>0</v>
      </c>
      <c r="L86" s="49">
        <f>SUM('4. melléklet'!L86+'5. melléklet '!L86)</f>
        <v>0</v>
      </c>
      <c r="M86" s="49">
        <f>SUM('4. melléklet'!M86+'5. melléklet '!M86)</f>
        <v>0</v>
      </c>
      <c r="N86" s="49">
        <f>SUM('4. melléklet'!N86+'5. melléklet '!N86)</f>
        <v>0</v>
      </c>
    </row>
    <row r="87" spans="1:14" s="52" customFormat="1">
      <c r="A87" s="13" t="s">
        <v>285</v>
      </c>
      <c r="B87" s="6" t="s">
        <v>286</v>
      </c>
      <c r="C87" s="53">
        <v>0</v>
      </c>
      <c r="D87" s="53">
        <f>'[1]4. melléklet'!D87+'[1]5. melléklet '!D87</f>
        <v>0</v>
      </c>
      <c r="E87" s="53">
        <f>'[1]4. melléklet'!E87+'[1]5. melléklet '!E87</f>
        <v>0</v>
      </c>
      <c r="F87" s="53">
        <f t="shared" si="3"/>
        <v>0</v>
      </c>
      <c r="G87" s="49">
        <v>0</v>
      </c>
      <c r="H87" s="49">
        <f>SUM('4. melléklet'!H87+'5. melléklet '!H87)</f>
        <v>0</v>
      </c>
      <c r="I87" s="49">
        <f>SUM('4. melléklet'!I87+'5. melléklet '!I87)</f>
        <v>0</v>
      </c>
      <c r="J87" s="49">
        <v>0</v>
      </c>
      <c r="K87" s="49">
        <v>0</v>
      </c>
      <c r="L87" s="49">
        <f>SUM('4. melléklet'!L87+'5. melléklet '!L87)</f>
        <v>0</v>
      </c>
      <c r="M87" s="49">
        <f>SUM('4. melléklet'!M87+'5. melléklet '!M87)</f>
        <v>0</v>
      </c>
      <c r="N87" s="49">
        <v>0</v>
      </c>
    </row>
    <row r="88" spans="1:14" s="52" customFormat="1">
      <c r="A88" s="13" t="s">
        <v>287</v>
      </c>
      <c r="B88" s="6" t="s">
        <v>288</v>
      </c>
      <c r="C88" s="53">
        <f>'[1]4. melléklet'!C88+'[1]5. melléklet '!C88</f>
        <v>0</v>
      </c>
      <c r="D88" s="53">
        <f>'[1]4. melléklet'!D88+'[1]5. melléklet '!D88</f>
        <v>0</v>
      </c>
      <c r="E88" s="53">
        <f>'[1]4. melléklet'!E88+'[1]5. melléklet '!E88</f>
        <v>0</v>
      </c>
      <c r="F88" s="53">
        <f t="shared" si="3"/>
        <v>0</v>
      </c>
      <c r="G88" s="49">
        <f>SUM('4. melléklet'!G88+'5. melléklet '!G88)</f>
        <v>0</v>
      </c>
      <c r="H88" s="49">
        <f>SUM('4. melléklet'!H88+'5. melléklet '!H88)</f>
        <v>0</v>
      </c>
      <c r="I88" s="49">
        <f>SUM('4. melléklet'!I88+'5. melléklet '!I88)</f>
        <v>0</v>
      </c>
      <c r="J88" s="49">
        <f>SUM('4. melléklet'!J88+'5. melléklet '!J88)</f>
        <v>0</v>
      </c>
      <c r="K88" s="49">
        <f>SUM('4. melléklet'!K88+'5. melléklet '!K88)</f>
        <v>0</v>
      </c>
      <c r="L88" s="49">
        <f>SUM('4. melléklet'!L88+'5. melléklet '!L88)</f>
        <v>0</v>
      </c>
      <c r="M88" s="49">
        <f>SUM('4. melléklet'!M88+'5. melléklet '!M88)</f>
        <v>0</v>
      </c>
      <c r="N88" s="49">
        <f>SUM('4. melléklet'!N88+'5. melléklet '!N88)</f>
        <v>0</v>
      </c>
    </row>
    <row r="89" spans="1:14" s="52" customFormat="1">
      <c r="A89" s="14" t="s">
        <v>424</v>
      </c>
      <c r="B89" s="6" t="s">
        <v>289</v>
      </c>
      <c r="C89" s="53">
        <f>'[1]4. melléklet'!C89+'[1]5. melléklet '!C89</f>
        <v>0</v>
      </c>
      <c r="D89" s="53">
        <f>'[1]4. melléklet'!D89+'[1]5. melléklet '!D89</f>
        <v>0</v>
      </c>
      <c r="E89" s="53">
        <f>'[1]4. melléklet'!E89+'[1]5. melléklet '!E89</f>
        <v>0</v>
      </c>
      <c r="F89" s="53">
        <f t="shared" si="3"/>
        <v>0</v>
      </c>
      <c r="G89" s="49">
        <f>SUM('4. melléklet'!G89+'5. melléklet '!G89)</f>
        <v>0</v>
      </c>
      <c r="H89" s="49">
        <f>SUM('4. melléklet'!H89+'5. melléklet '!H89)</f>
        <v>0</v>
      </c>
      <c r="I89" s="49">
        <f>SUM('4. melléklet'!I89+'5. melléklet '!I89)</f>
        <v>0</v>
      </c>
      <c r="J89" s="49">
        <f>SUM('4. melléklet'!J89+'5. melléklet '!J89)</f>
        <v>0</v>
      </c>
      <c r="K89" s="49">
        <f>SUM('4. melléklet'!K89+'5. melléklet '!K89)</f>
        <v>0</v>
      </c>
      <c r="L89" s="49">
        <f>SUM('4. melléklet'!L89+'5. melléklet '!L89)</f>
        <v>0</v>
      </c>
      <c r="M89" s="49">
        <f>SUM('4. melléklet'!M89+'5. melléklet '!M89)</f>
        <v>0</v>
      </c>
      <c r="N89" s="49">
        <f>SUM('4. melléklet'!N89+'5. melléklet '!N89)</f>
        <v>0</v>
      </c>
    </row>
    <row r="90" spans="1:14" s="52" customFormat="1" ht="15.75">
      <c r="A90" s="37" t="s">
        <v>442</v>
      </c>
      <c r="B90" s="32" t="s">
        <v>290</v>
      </c>
      <c r="C90" s="72">
        <f>SUM(C74+C79+C84+C85+C86+C87+C88+C89)</f>
        <v>18727433</v>
      </c>
      <c r="D90" s="72">
        <f>'[1]4. melléklet'!D90+'[1]5. melléklet '!D90</f>
        <v>0</v>
      </c>
      <c r="E90" s="72">
        <f>'[1]4. melléklet'!E90+'[1]5. melléklet '!E90</f>
        <v>0</v>
      </c>
      <c r="F90" s="72">
        <f t="shared" si="3"/>
        <v>18727433</v>
      </c>
      <c r="G90" s="92">
        <f>SUM(G74+G79+G84+G85+G86+G87+G88+G89)</f>
        <v>18727433</v>
      </c>
      <c r="H90" s="92">
        <f t="shared" ref="H90:N90" si="4">SUM(H74+H79+H84+H85+H86+H87+H88+H89)</f>
        <v>0</v>
      </c>
      <c r="I90" s="92">
        <f t="shared" si="4"/>
        <v>0</v>
      </c>
      <c r="J90" s="92">
        <f t="shared" si="4"/>
        <v>18727433</v>
      </c>
      <c r="K90" s="92">
        <f t="shared" si="4"/>
        <v>18864379</v>
      </c>
      <c r="L90" s="92">
        <f t="shared" si="4"/>
        <v>0</v>
      </c>
      <c r="M90" s="92">
        <f t="shared" si="4"/>
        <v>0</v>
      </c>
      <c r="N90" s="92">
        <f t="shared" si="4"/>
        <v>18864379</v>
      </c>
    </row>
    <row r="91" spans="1:14">
      <c r="A91" s="12" t="s">
        <v>291</v>
      </c>
      <c r="B91" s="4" t="s">
        <v>292</v>
      </c>
      <c r="C91" s="49">
        <f>'[1]4. melléklet'!C91+'[1]5. melléklet '!C91</f>
        <v>0</v>
      </c>
      <c r="D91" s="49">
        <f>'[1]4. melléklet'!D91+'[1]5. melléklet '!D91</f>
        <v>0</v>
      </c>
      <c r="E91" s="49">
        <f>'[1]4. melléklet'!E91+'[1]5. melléklet '!E91</f>
        <v>0</v>
      </c>
      <c r="F91" s="49">
        <f t="shared" si="3"/>
        <v>0</v>
      </c>
      <c r="G91" s="49">
        <f>SUM('4. melléklet'!G91+'5. melléklet '!G91)</f>
        <v>0</v>
      </c>
      <c r="H91" s="49">
        <f>SUM('4. melléklet'!H91+'5. melléklet '!H91)</f>
        <v>0</v>
      </c>
      <c r="I91" s="49">
        <f>SUM('4. melléklet'!I91+'5. melléklet '!I91)</f>
        <v>0</v>
      </c>
      <c r="J91" s="49">
        <f>SUM('4. melléklet'!J91+'5. melléklet '!J91)</f>
        <v>0</v>
      </c>
      <c r="K91" s="49">
        <f>SUM('4. melléklet'!K91+'5. melléklet '!K91)</f>
        <v>0</v>
      </c>
      <c r="L91" s="49">
        <f>SUM('4. melléklet'!L91+'5. melléklet '!L91)</f>
        <v>0</v>
      </c>
      <c r="M91" s="49">
        <f>SUM('4. melléklet'!M91+'5. melléklet '!M91)</f>
        <v>0</v>
      </c>
      <c r="N91" s="49">
        <f>SUM('4. melléklet'!N91+'5. melléklet '!N91)</f>
        <v>0</v>
      </c>
    </row>
    <row r="92" spans="1:14">
      <c r="A92" s="12" t="s">
        <v>293</v>
      </c>
      <c r="B92" s="4" t="s">
        <v>294</v>
      </c>
      <c r="C92" s="49">
        <f>'[1]4. melléklet'!C92+'[1]5. melléklet '!C92</f>
        <v>0</v>
      </c>
      <c r="D92" s="49">
        <f>'[1]4. melléklet'!D92+'[1]5. melléklet '!D92</f>
        <v>0</v>
      </c>
      <c r="E92" s="49">
        <f>'[1]4. melléklet'!E92+'[1]5. melléklet '!E92</f>
        <v>0</v>
      </c>
      <c r="F92" s="49">
        <f t="shared" si="3"/>
        <v>0</v>
      </c>
      <c r="G92" s="49">
        <f>SUM('4. melléklet'!G92+'5. melléklet '!G92)</f>
        <v>0</v>
      </c>
      <c r="H92" s="49">
        <f>SUM('4. melléklet'!H92+'5. melléklet '!H92)</f>
        <v>0</v>
      </c>
      <c r="I92" s="49">
        <f>SUM('4. melléklet'!I92+'5. melléklet '!I92)</f>
        <v>0</v>
      </c>
      <c r="J92" s="49">
        <f>SUM('4. melléklet'!J92+'5. melléklet '!J92)</f>
        <v>0</v>
      </c>
      <c r="K92" s="49">
        <f>SUM('4. melléklet'!K92+'5. melléklet '!K92)</f>
        <v>0</v>
      </c>
      <c r="L92" s="49">
        <f>SUM('4. melléklet'!L92+'5. melléklet '!L92)</f>
        <v>0</v>
      </c>
      <c r="M92" s="49">
        <f>SUM('4. melléklet'!M92+'5. melléklet '!M92)</f>
        <v>0</v>
      </c>
      <c r="N92" s="49">
        <f>SUM('4. melléklet'!N92+'5. melléklet '!N92)</f>
        <v>0</v>
      </c>
    </row>
    <row r="93" spans="1:14">
      <c r="A93" s="30" t="s">
        <v>295</v>
      </c>
      <c r="B93" s="4" t="s">
        <v>296</v>
      </c>
      <c r="C93" s="49">
        <f>'[1]4. melléklet'!C93+'[1]5. melléklet '!C93</f>
        <v>0</v>
      </c>
      <c r="D93" s="49">
        <f>'[1]4. melléklet'!D93+'[1]5. melléklet '!D93</f>
        <v>0</v>
      </c>
      <c r="E93" s="49">
        <f>'[1]4. melléklet'!E93+'[1]5. melléklet '!E93</f>
        <v>0</v>
      </c>
      <c r="F93" s="49">
        <f t="shared" si="3"/>
        <v>0</v>
      </c>
      <c r="G93" s="49">
        <f>SUM('4. melléklet'!G93+'5. melléklet '!G93)</f>
        <v>0</v>
      </c>
      <c r="H93" s="49">
        <f>SUM('4. melléklet'!H93+'5. melléklet '!H93)</f>
        <v>0</v>
      </c>
      <c r="I93" s="49">
        <f>SUM('4. melléklet'!I93+'5. melléklet '!I93)</f>
        <v>0</v>
      </c>
      <c r="J93" s="49">
        <f>SUM('4. melléklet'!J93+'5. melléklet '!J93)</f>
        <v>0</v>
      </c>
      <c r="K93" s="49">
        <f>SUM('4. melléklet'!K93+'5. melléklet '!K93)</f>
        <v>0</v>
      </c>
      <c r="L93" s="49">
        <f>SUM('4. melléklet'!L93+'5. melléklet '!L93)</f>
        <v>0</v>
      </c>
      <c r="M93" s="49">
        <f>SUM('4. melléklet'!M93+'5. melléklet '!M93)</f>
        <v>0</v>
      </c>
      <c r="N93" s="49">
        <f>SUM('4. melléklet'!N93+'5. melléklet '!N93)</f>
        <v>0</v>
      </c>
    </row>
    <row r="94" spans="1:14">
      <c r="A94" s="30" t="s">
        <v>425</v>
      </c>
      <c r="B94" s="4" t="s">
        <v>297</v>
      </c>
      <c r="C94" s="49">
        <f>'[1]4. melléklet'!C94+'[1]5. melléklet '!C94</f>
        <v>0</v>
      </c>
      <c r="D94" s="49">
        <f>'[1]4. melléklet'!D94+'[1]5. melléklet '!D94</f>
        <v>0</v>
      </c>
      <c r="E94" s="49">
        <f>'[1]4. melléklet'!E94+'[1]5. melléklet '!E94</f>
        <v>0</v>
      </c>
      <c r="F94" s="49">
        <f t="shared" si="3"/>
        <v>0</v>
      </c>
      <c r="G94" s="49">
        <f>SUM('4. melléklet'!G94+'5. melléklet '!G94)</f>
        <v>0</v>
      </c>
      <c r="H94" s="49">
        <f>SUM('4. melléklet'!H94+'5. melléklet '!H94)</f>
        <v>0</v>
      </c>
      <c r="I94" s="49">
        <f>SUM('4. melléklet'!I94+'5. melléklet '!I94)</f>
        <v>0</v>
      </c>
      <c r="J94" s="49">
        <f>SUM('4. melléklet'!J94+'5. melléklet '!J94)</f>
        <v>0</v>
      </c>
      <c r="K94" s="49">
        <f>SUM('4. melléklet'!K94+'5. melléklet '!K94)</f>
        <v>0</v>
      </c>
      <c r="L94" s="49">
        <f>SUM('4. melléklet'!L94+'5. melléklet '!L94)</f>
        <v>0</v>
      </c>
      <c r="M94" s="49">
        <f>SUM('4. melléklet'!M94+'5. melléklet '!M94)</f>
        <v>0</v>
      </c>
      <c r="N94" s="49">
        <f>SUM('4. melléklet'!N94+'5. melléklet '!N94)</f>
        <v>0</v>
      </c>
    </row>
    <row r="95" spans="1:14" s="52" customFormat="1">
      <c r="A95" s="13" t="s">
        <v>443</v>
      </c>
      <c r="B95" s="6" t="s">
        <v>298</v>
      </c>
      <c r="C95" s="53">
        <f>'[1]4. melléklet'!C95+'[1]5. melléklet '!C95</f>
        <v>0</v>
      </c>
      <c r="D95" s="53">
        <f>'[1]4. melléklet'!D95+'[1]5. melléklet '!D95</f>
        <v>0</v>
      </c>
      <c r="E95" s="53">
        <f>'[1]4. melléklet'!E95+'[1]5. melléklet '!E95</f>
        <v>0</v>
      </c>
      <c r="F95" s="53">
        <f t="shared" si="3"/>
        <v>0</v>
      </c>
      <c r="G95" s="49">
        <f>SUM('4. melléklet'!G95+'5. melléklet '!G95)</f>
        <v>0</v>
      </c>
      <c r="H95" s="49">
        <f>SUM('4. melléklet'!H95+'5. melléklet '!H95)</f>
        <v>0</v>
      </c>
      <c r="I95" s="49">
        <f>SUM('4. melléklet'!I95+'5. melléklet '!I95)</f>
        <v>0</v>
      </c>
      <c r="J95" s="49">
        <f>SUM('4. melléklet'!J95+'5. melléklet '!J95)</f>
        <v>0</v>
      </c>
      <c r="K95" s="49">
        <f>SUM('4. melléklet'!K95+'5. melléklet '!K95)</f>
        <v>0</v>
      </c>
      <c r="L95" s="49">
        <f>SUM('4. melléklet'!L95+'5. melléklet '!L95)</f>
        <v>0</v>
      </c>
      <c r="M95" s="49">
        <f>SUM('4. melléklet'!M95+'5. melléklet '!M95)</f>
        <v>0</v>
      </c>
      <c r="N95" s="49">
        <f>SUM('4. melléklet'!N95+'5. melléklet '!N95)</f>
        <v>0</v>
      </c>
    </row>
    <row r="96" spans="1:14" s="52" customFormat="1">
      <c r="A96" s="14" t="s">
        <v>299</v>
      </c>
      <c r="B96" s="6" t="s">
        <v>300</v>
      </c>
      <c r="C96" s="53">
        <f>'[1]4. melléklet'!C96+'[1]5. melléklet '!C96</f>
        <v>0</v>
      </c>
      <c r="D96" s="53">
        <f>'[1]4. melléklet'!D96+'[1]5. melléklet '!D96</f>
        <v>0</v>
      </c>
      <c r="E96" s="53">
        <f>'[1]4. melléklet'!E96+'[1]5. melléklet '!E96</f>
        <v>0</v>
      </c>
      <c r="F96" s="53">
        <f t="shared" si="3"/>
        <v>0</v>
      </c>
      <c r="G96" s="49">
        <f>SUM('4. melléklet'!G96+'5. melléklet '!G96)</f>
        <v>0</v>
      </c>
      <c r="H96" s="49">
        <f>SUM('4. melléklet'!H96+'5. melléklet '!H96)</f>
        <v>0</v>
      </c>
      <c r="I96" s="49">
        <f>SUM('4. melléklet'!I96+'5. melléklet '!I96)</f>
        <v>0</v>
      </c>
      <c r="J96" s="49">
        <f>SUM('4. melléklet'!J96+'5. melléklet '!J96)</f>
        <v>0</v>
      </c>
      <c r="K96" s="49">
        <f>SUM('4. melléklet'!K96+'5. melléklet '!K96)</f>
        <v>0</v>
      </c>
      <c r="L96" s="49">
        <f>SUM('4. melléklet'!L96+'5. melléklet '!L96)</f>
        <v>0</v>
      </c>
      <c r="M96" s="49">
        <f>SUM('4. melléklet'!M96+'5. melléklet '!M96)</f>
        <v>0</v>
      </c>
      <c r="N96" s="49">
        <f>SUM('4. melléklet'!N96+'5. melléklet '!N96)</f>
        <v>0</v>
      </c>
    </row>
    <row r="97" spans="1:14" s="52" customFormat="1" ht="15.75">
      <c r="A97" s="110" t="s">
        <v>444</v>
      </c>
      <c r="B97" s="111" t="s">
        <v>301</v>
      </c>
      <c r="C97" s="109">
        <f>SUM(C90+C95+C96)</f>
        <v>18727433</v>
      </c>
      <c r="D97" s="109">
        <f>'[1]4. melléklet'!D97+'[1]5. melléklet '!D97</f>
        <v>0</v>
      </c>
      <c r="E97" s="109">
        <f>'[1]4. melléklet'!E97+'[1]5. melléklet '!E97</f>
        <v>0</v>
      </c>
      <c r="F97" s="109">
        <f t="shared" si="3"/>
        <v>18727433</v>
      </c>
      <c r="G97" s="151">
        <f>SUM(G90+G96+G95)</f>
        <v>18727433</v>
      </c>
      <c r="H97" s="151">
        <f t="shared" ref="H97:N97" si="5">SUM(H90+H96+H95)</f>
        <v>0</v>
      </c>
      <c r="I97" s="151">
        <f t="shared" si="5"/>
        <v>0</v>
      </c>
      <c r="J97" s="151">
        <f t="shared" si="5"/>
        <v>18727433</v>
      </c>
      <c r="K97" s="151">
        <f t="shared" si="5"/>
        <v>18864379</v>
      </c>
      <c r="L97" s="151">
        <f t="shared" si="5"/>
        <v>0</v>
      </c>
      <c r="M97" s="151">
        <f t="shared" si="5"/>
        <v>0</v>
      </c>
      <c r="N97" s="151">
        <f t="shared" si="5"/>
        <v>18864379</v>
      </c>
    </row>
    <row r="98" spans="1:14" s="52" customFormat="1" ht="17.25">
      <c r="A98" s="54" t="s">
        <v>427</v>
      </c>
      <c r="B98" s="115"/>
      <c r="C98" s="113">
        <f>SUM(C68+C97)</f>
        <v>101385246</v>
      </c>
      <c r="D98" s="113">
        <f>'[1]4. melléklet'!D98+'[1]5. melléklet '!D98</f>
        <v>300000</v>
      </c>
      <c r="E98" s="113">
        <f>'[1]4. melléklet'!E98+'[1]5. melléklet '!E98</f>
        <v>20000</v>
      </c>
      <c r="F98" s="152">
        <f>SUM(C98:E98)</f>
        <v>101705246</v>
      </c>
      <c r="G98" s="153">
        <f>SUM(G68+G97)</f>
        <v>101385512</v>
      </c>
      <c r="H98" s="153">
        <f t="shared" ref="H98:N98" si="6">SUM(H68+H97)</f>
        <v>300000</v>
      </c>
      <c r="I98" s="153">
        <f t="shared" si="6"/>
        <v>20000</v>
      </c>
      <c r="J98" s="153">
        <f t="shared" si="6"/>
        <v>101705512</v>
      </c>
      <c r="K98" s="153">
        <f t="shared" si="6"/>
        <v>102940489</v>
      </c>
      <c r="L98" s="153">
        <f t="shared" si="6"/>
        <v>300000</v>
      </c>
      <c r="M98" s="153">
        <f t="shared" si="6"/>
        <v>20000</v>
      </c>
      <c r="N98" s="153">
        <f t="shared" si="6"/>
        <v>103260489</v>
      </c>
    </row>
  </sheetData>
  <mergeCells count="6">
    <mergeCell ref="K6:N6"/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76" customWidth="1"/>
    <col min="7" max="254" width="9.140625" customWidth="1"/>
    <col min="255" max="255" width="64.7109375" customWidth="1"/>
  </cols>
  <sheetData>
    <row r="1" spans="1:6">
      <c r="A1" s="159" t="s">
        <v>549</v>
      </c>
      <c r="B1" s="159"/>
      <c r="C1" s="159"/>
      <c r="D1" s="159"/>
      <c r="E1" s="159"/>
      <c r="F1" s="159"/>
    </row>
    <row r="3" spans="1:6" ht="21.75" customHeight="1">
      <c r="A3" s="155" t="s">
        <v>528</v>
      </c>
      <c r="B3" s="162"/>
      <c r="C3" s="162"/>
      <c r="D3" s="162"/>
      <c r="E3" s="162"/>
      <c r="F3" s="162"/>
    </row>
    <row r="4" spans="1:6" ht="26.25" customHeight="1">
      <c r="A4" s="158" t="s">
        <v>531</v>
      </c>
      <c r="B4" s="156"/>
      <c r="C4" s="156"/>
      <c r="D4" s="156"/>
      <c r="E4" s="156"/>
      <c r="F4" s="156"/>
    </row>
    <row r="6" spans="1:6" ht="30">
      <c r="A6" s="1" t="s">
        <v>17</v>
      </c>
      <c r="B6" s="2" t="s">
        <v>18</v>
      </c>
      <c r="C6" s="58" t="s">
        <v>0</v>
      </c>
      <c r="D6" s="58" t="s">
        <v>526</v>
      </c>
      <c r="E6" s="60" t="s">
        <v>2</v>
      </c>
    </row>
    <row r="7" spans="1:6">
      <c r="A7" s="22"/>
      <c r="B7" s="22"/>
      <c r="C7" s="49"/>
      <c r="D7" s="49"/>
      <c r="E7" s="49"/>
    </row>
    <row r="8" spans="1:6">
      <c r="A8" s="22"/>
      <c r="B8" s="22"/>
      <c r="C8" s="49"/>
      <c r="D8" s="49"/>
      <c r="E8" s="49"/>
    </row>
    <row r="9" spans="1:6">
      <c r="A9" s="22"/>
      <c r="B9" s="22"/>
      <c r="C9" s="49"/>
      <c r="D9" s="49"/>
      <c r="E9" s="49"/>
    </row>
    <row r="10" spans="1:6">
      <c r="A10" s="22"/>
      <c r="B10" s="22"/>
      <c r="C10" s="49"/>
      <c r="D10" s="49"/>
      <c r="E10" s="49"/>
    </row>
    <row r="11" spans="1:6">
      <c r="A11" s="12" t="s">
        <v>120</v>
      </c>
      <c r="B11" s="5" t="s">
        <v>121</v>
      </c>
      <c r="C11" s="49"/>
      <c r="D11" s="49"/>
      <c r="E11" s="65">
        <f t="shared" ref="E11:E15" si="0">SUM(C11:D11)</f>
        <v>0</v>
      </c>
    </row>
    <row r="12" spans="1:6">
      <c r="A12" s="12"/>
      <c r="B12" s="5"/>
      <c r="C12" s="49"/>
      <c r="D12" s="49"/>
      <c r="E12" s="65">
        <f t="shared" si="0"/>
        <v>0</v>
      </c>
    </row>
    <row r="13" spans="1:6">
      <c r="A13" s="12"/>
      <c r="B13" s="5"/>
      <c r="C13" s="49"/>
      <c r="D13" s="49"/>
      <c r="E13" s="65">
        <f t="shared" si="0"/>
        <v>0</v>
      </c>
    </row>
    <row r="14" spans="1:6">
      <c r="A14" s="12"/>
      <c r="B14" s="5"/>
      <c r="C14" s="49"/>
      <c r="D14" s="49"/>
      <c r="E14" s="65">
        <f t="shared" si="0"/>
        <v>0</v>
      </c>
    </row>
    <row r="15" spans="1:6">
      <c r="A15" s="12"/>
      <c r="B15" s="5"/>
      <c r="C15" s="49"/>
      <c r="D15" s="49"/>
      <c r="E15" s="65">
        <f t="shared" si="0"/>
        <v>0</v>
      </c>
    </row>
    <row r="16" spans="1:6">
      <c r="A16" s="12" t="s">
        <v>344</v>
      </c>
      <c r="B16" s="5" t="s">
        <v>122</v>
      </c>
      <c r="C16" s="49">
        <v>3335000</v>
      </c>
      <c r="D16" s="49"/>
      <c r="E16" s="65">
        <f t="shared" ref="E16:E32" si="1">SUM(C16:D16)</f>
        <v>3335000</v>
      </c>
    </row>
    <row r="17" spans="1:7">
      <c r="A17" s="12"/>
      <c r="B17" s="5"/>
      <c r="C17" s="49"/>
      <c r="D17" s="49"/>
      <c r="E17" s="65">
        <f t="shared" si="1"/>
        <v>0</v>
      </c>
    </row>
    <row r="18" spans="1:7">
      <c r="A18" s="12"/>
      <c r="B18" s="5"/>
      <c r="C18" s="49"/>
      <c r="D18" s="49"/>
      <c r="E18" s="65">
        <f t="shared" si="1"/>
        <v>0</v>
      </c>
    </row>
    <row r="19" spans="1:7">
      <c r="A19" s="12"/>
      <c r="B19" s="5"/>
      <c r="C19" s="49"/>
      <c r="D19" s="49"/>
      <c r="E19" s="65">
        <f t="shared" si="1"/>
        <v>0</v>
      </c>
    </row>
    <row r="20" spans="1:7">
      <c r="A20" s="12"/>
      <c r="B20" s="5"/>
      <c r="C20" s="49"/>
      <c r="D20" s="49"/>
      <c r="E20" s="65">
        <f t="shared" si="1"/>
        <v>0</v>
      </c>
    </row>
    <row r="21" spans="1:7">
      <c r="A21" s="4" t="s">
        <v>123</v>
      </c>
      <c r="B21" s="5" t="s">
        <v>124</v>
      </c>
      <c r="C21" s="49"/>
      <c r="D21" s="49"/>
      <c r="E21" s="65">
        <f t="shared" si="1"/>
        <v>0</v>
      </c>
    </row>
    <row r="22" spans="1:7">
      <c r="A22" s="4" t="s">
        <v>522</v>
      </c>
      <c r="B22" s="5"/>
      <c r="C22" s="49">
        <v>0</v>
      </c>
      <c r="D22" s="49"/>
      <c r="E22" s="65">
        <f t="shared" si="1"/>
        <v>0</v>
      </c>
      <c r="G22" s="86"/>
    </row>
    <row r="23" spans="1:7">
      <c r="A23" s="4" t="s">
        <v>523</v>
      </c>
      <c r="B23" s="5"/>
      <c r="C23" s="49">
        <v>500000</v>
      </c>
      <c r="D23" s="49"/>
      <c r="E23" s="65">
        <f t="shared" si="1"/>
        <v>500000</v>
      </c>
    </row>
    <row r="24" spans="1:7">
      <c r="A24" s="4" t="s">
        <v>524</v>
      </c>
      <c r="B24" s="5"/>
      <c r="C24" s="49">
        <v>0</v>
      </c>
      <c r="D24" s="49"/>
      <c r="E24" s="65">
        <f t="shared" si="1"/>
        <v>0</v>
      </c>
    </row>
    <row r="25" spans="1:7">
      <c r="A25" s="12" t="s">
        <v>125</v>
      </c>
      <c r="B25" s="5" t="s">
        <v>126</v>
      </c>
      <c r="C25" s="49">
        <v>1169000</v>
      </c>
      <c r="D25" s="88">
        <v>50000</v>
      </c>
      <c r="E25" s="65">
        <f t="shared" si="1"/>
        <v>1219000</v>
      </c>
    </row>
    <row r="26" spans="1:7">
      <c r="A26" s="12"/>
      <c r="B26" s="5"/>
      <c r="C26" s="49"/>
      <c r="D26" s="49"/>
      <c r="E26" s="65">
        <f t="shared" si="1"/>
        <v>0</v>
      </c>
    </row>
    <row r="27" spans="1:7">
      <c r="A27" s="12"/>
      <c r="B27" s="5"/>
      <c r="C27" s="49"/>
      <c r="D27" s="49"/>
      <c r="E27" s="65">
        <f t="shared" si="1"/>
        <v>0</v>
      </c>
    </row>
    <row r="28" spans="1:7">
      <c r="A28" s="12" t="s">
        <v>127</v>
      </c>
      <c r="B28" s="5" t="s">
        <v>128</v>
      </c>
      <c r="C28" s="49"/>
      <c r="D28" s="49"/>
      <c r="E28" s="65">
        <f t="shared" si="1"/>
        <v>0</v>
      </c>
    </row>
    <row r="29" spans="1:7">
      <c r="A29" s="12"/>
      <c r="B29" s="5"/>
      <c r="C29" s="49"/>
      <c r="D29" s="49"/>
      <c r="E29" s="65">
        <f t="shared" si="1"/>
        <v>0</v>
      </c>
    </row>
    <row r="30" spans="1:7">
      <c r="A30" s="12"/>
      <c r="B30" s="5"/>
      <c r="C30" s="49"/>
      <c r="D30" s="49"/>
      <c r="E30" s="65">
        <f t="shared" si="1"/>
        <v>0</v>
      </c>
    </row>
    <row r="31" spans="1:7">
      <c r="A31" s="4" t="s">
        <v>129</v>
      </c>
      <c r="B31" s="5" t="s">
        <v>130</v>
      </c>
      <c r="C31" s="49"/>
      <c r="D31" s="49"/>
      <c r="E31" s="65">
        <f t="shared" si="1"/>
        <v>0</v>
      </c>
    </row>
    <row r="32" spans="1:7">
      <c r="A32" s="4" t="s">
        <v>131</v>
      </c>
      <c r="B32" s="5" t="s">
        <v>132</v>
      </c>
      <c r="C32" s="64">
        <v>1349800</v>
      </c>
      <c r="D32" s="87">
        <v>15000</v>
      </c>
      <c r="E32" s="65">
        <f t="shared" si="1"/>
        <v>1364800</v>
      </c>
    </row>
    <row r="33" spans="1:5" s="52" customFormat="1" ht="15.75">
      <c r="A33" s="18" t="s">
        <v>345</v>
      </c>
      <c r="B33" s="8" t="s">
        <v>133</v>
      </c>
      <c r="C33" s="65">
        <f>SUM(C16:C32)</f>
        <v>6353800</v>
      </c>
      <c r="D33" s="65">
        <v>65000</v>
      </c>
      <c r="E33" s="65">
        <f>SUM(C33:D33)</f>
        <v>6418800</v>
      </c>
    </row>
    <row r="34" spans="1:5" ht="15.75">
      <c r="A34" s="20"/>
      <c r="B34" s="7"/>
      <c r="C34" s="49"/>
      <c r="D34" s="49"/>
      <c r="E34" s="49"/>
    </row>
    <row r="35" spans="1:5" ht="15.75">
      <c r="A35" s="51"/>
      <c r="B35" s="7"/>
      <c r="C35" s="49"/>
      <c r="D35" s="49"/>
      <c r="E35" s="49"/>
    </row>
    <row r="36" spans="1:5" ht="15.75">
      <c r="A36" s="20"/>
      <c r="B36" s="7"/>
      <c r="C36" s="49"/>
      <c r="D36" s="49"/>
      <c r="E36" s="49"/>
    </row>
    <row r="37" spans="1:5" ht="15.75">
      <c r="A37" s="20"/>
      <c r="B37" s="7"/>
      <c r="C37" s="49"/>
      <c r="D37" s="49"/>
      <c r="E37" s="49"/>
    </row>
    <row r="38" spans="1:5">
      <c r="A38" s="12" t="s">
        <v>134</v>
      </c>
      <c r="B38" s="5" t="s">
        <v>135</v>
      </c>
      <c r="C38" s="87">
        <v>18102600</v>
      </c>
      <c r="D38" s="64"/>
      <c r="E38" s="49">
        <f>SUM(C38:D38)</f>
        <v>18102600</v>
      </c>
    </row>
    <row r="39" spans="1:5">
      <c r="A39" s="12"/>
      <c r="B39" s="5"/>
      <c r="C39" s="49"/>
      <c r="D39" s="49"/>
      <c r="E39" s="49">
        <f t="shared" ref="E39:E50" si="2">SUM(C39:D39)</f>
        <v>0</v>
      </c>
    </row>
    <row r="40" spans="1:5">
      <c r="A40" s="12"/>
      <c r="B40" s="5"/>
      <c r="C40" s="49"/>
      <c r="D40" s="49"/>
      <c r="E40" s="49">
        <f t="shared" si="2"/>
        <v>0</v>
      </c>
    </row>
    <row r="41" spans="1:5">
      <c r="A41" s="12"/>
      <c r="B41" s="5"/>
      <c r="C41" s="49"/>
      <c r="D41" s="49"/>
      <c r="E41" s="49">
        <f t="shared" si="2"/>
        <v>0</v>
      </c>
    </row>
    <row r="42" spans="1:5">
      <c r="A42" s="12"/>
      <c r="B42" s="5"/>
      <c r="C42" s="49"/>
      <c r="D42" s="49"/>
      <c r="E42" s="49">
        <f t="shared" si="2"/>
        <v>0</v>
      </c>
    </row>
    <row r="43" spans="1:5">
      <c r="A43" s="12" t="s">
        <v>136</v>
      </c>
      <c r="B43" s="5" t="s">
        <v>137</v>
      </c>
      <c r="C43" s="49"/>
      <c r="D43" s="49"/>
      <c r="E43" s="49">
        <f t="shared" si="2"/>
        <v>0</v>
      </c>
    </row>
    <row r="44" spans="1:5">
      <c r="A44" s="12"/>
      <c r="B44" s="5"/>
      <c r="C44" s="49"/>
      <c r="D44" s="49"/>
      <c r="E44" s="49">
        <f t="shared" si="2"/>
        <v>0</v>
      </c>
    </row>
    <row r="45" spans="1:5">
      <c r="A45" s="12"/>
      <c r="B45" s="5"/>
      <c r="C45" s="49"/>
      <c r="D45" s="49"/>
      <c r="E45" s="49">
        <f t="shared" si="2"/>
        <v>0</v>
      </c>
    </row>
    <row r="46" spans="1:5">
      <c r="A46" s="12"/>
      <c r="B46" s="5"/>
      <c r="C46" s="49"/>
      <c r="D46" s="49"/>
      <c r="E46" s="49">
        <f t="shared" si="2"/>
        <v>0</v>
      </c>
    </row>
    <row r="47" spans="1:5">
      <c r="A47" s="12"/>
      <c r="B47" s="5"/>
      <c r="C47" s="49"/>
      <c r="D47" s="49"/>
      <c r="E47" s="49">
        <f t="shared" si="2"/>
        <v>0</v>
      </c>
    </row>
    <row r="48" spans="1:5">
      <c r="A48" s="12" t="s">
        <v>138</v>
      </c>
      <c r="B48" s="5" t="s">
        <v>139</v>
      </c>
      <c r="C48" s="49">
        <v>1500000</v>
      </c>
      <c r="D48" s="49"/>
      <c r="E48" s="49">
        <f t="shared" si="2"/>
        <v>1500000</v>
      </c>
    </row>
    <row r="49" spans="1:6">
      <c r="A49" s="12" t="s">
        <v>140</v>
      </c>
      <c r="B49" s="5" t="s">
        <v>141</v>
      </c>
      <c r="C49" s="49">
        <v>8199554</v>
      </c>
      <c r="D49" s="49"/>
      <c r="E49" s="49">
        <f t="shared" si="2"/>
        <v>8199554</v>
      </c>
    </row>
    <row r="50" spans="1:6" s="52" customFormat="1" ht="15.75">
      <c r="A50" s="18" t="s">
        <v>346</v>
      </c>
      <c r="B50" s="8" t="s">
        <v>142</v>
      </c>
      <c r="C50" s="73">
        <f>SUM(C38:C49)</f>
        <v>27802154</v>
      </c>
      <c r="D50" s="73"/>
      <c r="E50" s="49">
        <f t="shared" si="2"/>
        <v>27802154</v>
      </c>
    </row>
    <row r="53" spans="1:6">
      <c r="A53" s="55" t="s">
        <v>503</v>
      </c>
      <c r="B53" s="55" t="s">
        <v>509</v>
      </c>
      <c r="C53" s="55" t="s">
        <v>504</v>
      </c>
      <c r="D53" s="55"/>
      <c r="E53" s="55" t="s">
        <v>505</v>
      </c>
      <c r="F53" s="79" t="s">
        <v>506</v>
      </c>
    </row>
    <row r="54" spans="1:6">
      <c r="A54" s="61"/>
      <c r="B54" s="61"/>
      <c r="C54" s="81"/>
      <c r="D54" s="81"/>
      <c r="E54" s="81"/>
      <c r="F54" s="77"/>
    </row>
    <row r="55" spans="1:6">
      <c r="A55" s="61"/>
      <c r="B55" s="61"/>
      <c r="C55" s="81"/>
      <c r="D55" s="81"/>
      <c r="E55" s="81"/>
      <c r="F55" s="77"/>
    </row>
    <row r="56" spans="1:6">
      <c r="A56" s="61"/>
      <c r="B56" s="61"/>
      <c r="C56" s="81"/>
      <c r="D56" s="81"/>
      <c r="E56" s="81"/>
      <c r="F56" s="77"/>
    </row>
    <row r="57" spans="1:6">
      <c r="A57" s="61"/>
      <c r="B57" s="61"/>
      <c r="C57" s="81"/>
      <c r="D57" s="81"/>
      <c r="E57" s="81"/>
      <c r="F57" s="77"/>
    </row>
    <row r="58" spans="1:6">
      <c r="A58" s="12" t="s">
        <v>120</v>
      </c>
      <c r="B58" s="5" t="s">
        <v>121</v>
      </c>
      <c r="C58" s="81"/>
      <c r="D58" s="81"/>
      <c r="E58" s="81"/>
      <c r="F58" s="77"/>
    </row>
    <row r="59" spans="1:6">
      <c r="A59" s="12"/>
      <c r="B59" s="5"/>
      <c r="C59" s="81"/>
      <c r="D59" s="81"/>
      <c r="E59" s="81"/>
      <c r="F59" s="77"/>
    </row>
    <row r="60" spans="1:6">
      <c r="A60" s="12"/>
      <c r="B60" s="5"/>
      <c r="C60" s="81"/>
      <c r="D60" s="81"/>
      <c r="E60" s="81"/>
      <c r="F60" s="77"/>
    </row>
    <row r="61" spans="1:6">
      <c r="A61" s="12"/>
      <c r="B61" s="5"/>
      <c r="C61" s="81"/>
      <c r="D61" s="81"/>
      <c r="E61" s="81"/>
      <c r="F61" s="77"/>
    </row>
    <row r="62" spans="1:6">
      <c r="A62" s="12"/>
      <c r="B62" s="5"/>
      <c r="C62" s="81"/>
      <c r="D62" s="81"/>
      <c r="E62" s="81"/>
      <c r="F62" s="77"/>
    </row>
    <row r="63" spans="1:6">
      <c r="A63" s="12" t="s">
        <v>344</v>
      </c>
      <c r="B63" s="5" t="s">
        <v>122</v>
      </c>
      <c r="C63" s="81"/>
      <c r="D63" s="81"/>
      <c r="E63" s="81"/>
      <c r="F63" s="77"/>
    </row>
    <row r="64" spans="1:6">
      <c r="A64" s="12"/>
      <c r="B64" s="5"/>
      <c r="C64" s="81"/>
      <c r="D64" s="81"/>
      <c r="E64" s="81"/>
      <c r="F64" s="77"/>
    </row>
    <row r="65" spans="1:6">
      <c r="A65" s="12"/>
      <c r="B65" s="5"/>
      <c r="C65" s="81"/>
      <c r="D65" s="81"/>
      <c r="E65" s="81"/>
      <c r="F65" s="77"/>
    </row>
    <row r="66" spans="1:6">
      <c r="A66" s="12"/>
      <c r="B66" s="5"/>
      <c r="C66" s="81"/>
      <c r="D66" s="81"/>
      <c r="E66" s="81"/>
      <c r="F66" s="77"/>
    </row>
    <row r="67" spans="1:6">
      <c r="A67" s="12"/>
      <c r="B67" s="5"/>
      <c r="C67" s="81"/>
      <c r="D67" s="81"/>
      <c r="E67" s="81"/>
      <c r="F67" s="77"/>
    </row>
    <row r="68" spans="1:6">
      <c r="A68" s="4" t="s">
        <v>123</v>
      </c>
      <c r="B68" s="5" t="s">
        <v>124</v>
      </c>
      <c r="C68" s="81"/>
      <c r="D68" s="81"/>
      <c r="E68" s="81"/>
      <c r="F68" s="77"/>
    </row>
    <row r="69" spans="1:6">
      <c r="A69" s="4"/>
      <c r="B69" s="5"/>
      <c r="C69" s="81"/>
      <c r="D69" s="81"/>
      <c r="E69" s="81"/>
      <c r="F69" s="77"/>
    </row>
    <row r="70" spans="1:6">
      <c r="A70" s="4"/>
      <c r="B70" s="5"/>
      <c r="C70" s="63"/>
      <c r="D70" s="63"/>
      <c r="E70" s="63"/>
      <c r="F70" s="63"/>
    </row>
    <row r="71" spans="1:6">
      <c r="A71" s="12" t="s">
        <v>125</v>
      </c>
      <c r="B71" s="5" t="s">
        <v>126</v>
      </c>
      <c r="C71" s="63"/>
      <c r="D71" s="63"/>
      <c r="E71" s="63"/>
      <c r="F71" s="63"/>
    </row>
    <row r="72" spans="1:6" s="52" customFormat="1" ht="15.75">
      <c r="A72" s="18" t="s">
        <v>345</v>
      </c>
      <c r="B72" s="8" t="s">
        <v>133</v>
      </c>
      <c r="C72" s="79"/>
      <c r="D72" s="79"/>
      <c r="E72" s="79"/>
      <c r="F72" s="79"/>
    </row>
    <row r="73" spans="1:6" ht="15.75">
      <c r="A73" s="20"/>
      <c r="B73" s="7"/>
      <c r="C73" s="81"/>
      <c r="D73" s="81"/>
      <c r="E73" s="81"/>
      <c r="F73" s="77"/>
    </row>
    <row r="74" spans="1:6" ht="15.75">
      <c r="A74" s="20"/>
      <c r="B74" s="7"/>
      <c r="C74" s="81"/>
      <c r="D74" s="81"/>
      <c r="E74" s="81"/>
      <c r="F74" s="77"/>
    </row>
    <row r="75" spans="1:6" s="78" customFormat="1">
      <c r="A75" s="12" t="s">
        <v>507</v>
      </c>
      <c r="B75" s="5"/>
      <c r="C75" s="81"/>
      <c r="D75" s="81"/>
      <c r="E75" s="81"/>
      <c r="F75" s="77"/>
    </row>
    <row r="76" spans="1:6" ht="15.75">
      <c r="A76" s="20"/>
      <c r="B76" s="7"/>
      <c r="C76" s="81"/>
      <c r="D76" s="81"/>
      <c r="E76" s="81"/>
      <c r="F76" s="77"/>
    </row>
    <row r="77" spans="1:6">
      <c r="A77" s="12" t="s">
        <v>134</v>
      </c>
      <c r="B77" s="5" t="s">
        <v>135</v>
      </c>
      <c r="C77" s="81"/>
      <c r="D77" s="81"/>
      <c r="E77" s="81"/>
      <c r="F77" s="77"/>
    </row>
    <row r="78" spans="1:6">
      <c r="A78" s="12"/>
      <c r="B78" s="5"/>
      <c r="C78" s="81"/>
      <c r="D78" s="81"/>
      <c r="E78" s="81"/>
      <c r="F78" s="77"/>
    </row>
    <row r="79" spans="1:6">
      <c r="A79" s="12"/>
      <c r="B79" s="5"/>
      <c r="C79" s="81"/>
      <c r="D79" s="81"/>
      <c r="E79" s="81"/>
      <c r="F79" s="77"/>
    </row>
    <row r="80" spans="1:6">
      <c r="A80" s="12"/>
      <c r="B80" s="5"/>
      <c r="C80" s="81"/>
      <c r="D80" s="81"/>
      <c r="E80" s="81"/>
      <c r="F80" s="77"/>
    </row>
    <row r="81" spans="1:6">
      <c r="A81" s="12"/>
      <c r="B81" s="5"/>
      <c r="C81" s="81"/>
      <c r="D81" s="81"/>
      <c r="E81" s="81"/>
      <c r="F81" s="77"/>
    </row>
    <row r="82" spans="1:6">
      <c r="A82" s="12" t="s">
        <v>136</v>
      </c>
      <c r="B82" s="5" t="s">
        <v>137</v>
      </c>
      <c r="C82" s="81"/>
      <c r="D82" s="81"/>
      <c r="E82" s="81"/>
      <c r="F82" s="77"/>
    </row>
    <row r="83" spans="1:6">
      <c r="A83" s="12"/>
      <c r="B83" s="5"/>
      <c r="C83" s="81"/>
      <c r="D83" s="81"/>
      <c r="E83" s="81"/>
      <c r="F83" s="77"/>
    </row>
    <row r="84" spans="1:6">
      <c r="A84" s="12"/>
      <c r="B84" s="5"/>
      <c r="C84" s="81"/>
      <c r="D84" s="81"/>
      <c r="E84" s="81"/>
      <c r="F84" s="77"/>
    </row>
    <row r="85" spans="1:6">
      <c r="A85" s="12"/>
      <c r="B85" s="5"/>
      <c r="C85" s="81"/>
      <c r="D85" s="81"/>
      <c r="E85" s="81"/>
      <c r="F85" s="77"/>
    </row>
    <row r="86" spans="1:6">
      <c r="A86" s="12"/>
      <c r="B86" s="5"/>
      <c r="C86" s="81"/>
      <c r="D86" s="81"/>
      <c r="E86" s="81"/>
      <c r="F86" s="77"/>
    </row>
    <row r="87" spans="1:6">
      <c r="A87" s="12" t="s">
        <v>138</v>
      </c>
      <c r="B87" s="5" t="s">
        <v>139</v>
      </c>
      <c r="C87" s="81"/>
      <c r="D87" s="81"/>
      <c r="E87" s="81"/>
      <c r="F87" s="77"/>
    </row>
    <row r="88" spans="1:6" s="52" customFormat="1" ht="15.75">
      <c r="A88" s="18" t="s">
        <v>346</v>
      </c>
      <c r="B88" s="8" t="s">
        <v>142</v>
      </c>
      <c r="C88" s="82"/>
      <c r="D88" s="82"/>
      <c r="E88" s="82"/>
      <c r="F88" s="80"/>
    </row>
    <row r="89" spans="1:6">
      <c r="A89" s="50"/>
      <c r="B89" s="50"/>
      <c r="C89" s="50"/>
      <c r="D89" s="50"/>
      <c r="E89" s="50"/>
    </row>
    <row r="90" spans="1:6">
      <c r="A90" s="50"/>
      <c r="B90" s="50"/>
      <c r="C90" s="50"/>
      <c r="D90" s="50"/>
      <c r="E90" s="50"/>
    </row>
    <row r="91" spans="1:6">
      <c r="A91" s="50"/>
      <c r="B91" s="50"/>
      <c r="C91" s="50"/>
      <c r="D91" s="50"/>
      <c r="E91" s="50"/>
    </row>
    <row r="92" spans="1:6">
      <c r="A92" s="50"/>
      <c r="B92" s="50"/>
      <c r="C92" s="50"/>
      <c r="D92" s="50"/>
      <c r="E92" s="50"/>
    </row>
    <row r="93" spans="1:6">
      <c r="A93" s="50"/>
      <c r="B93" s="50"/>
      <c r="C93" s="50"/>
      <c r="D93" s="50"/>
      <c r="E93" s="50"/>
    </row>
    <row r="94" spans="1:6">
      <c r="A94" s="50"/>
      <c r="B94" s="50"/>
      <c r="C94" s="50"/>
      <c r="D94" s="50"/>
      <c r="E94" s="50"/>
    </row>
  </sheetData>
  <mergeCells count="3">
    <mergeCell ref="A1:F1"/>
    <mergeCell ref="A3:F3"/>
    <mergeCell ref="A4:F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61" t="s">
        <v>550</v>
      </c>
      <c r="G1" s="161"/>
      <c r="H1" s="161"/>
    </row>
    <row r="3" spans="1:8" ht="24" customHeight="1">
      <c r="A3" s="155" t="s">
        <v>528</v>
      </c>
      <c r="B3" s="162"/>
      <c r="C3" s="162"/>
      <c r="D3" s="162"/>
      <c r="E3" s="162"/>
      <c r="F3" s="162"/>
      <c r="G3" s="162"/>
      <c r="H3" s="162"/>
    </row>
    <row r="4" spans="1:8" ht="23.25" customHeight="1">
      <c r="A4" s="164" t="s">
        <v>532</v>
      </c>
      <c r="B4" s="156"/>
      <c r="C4" s="156"/>
      <c r="D4" s="156"/>
      <c r="E4" s="156"/>
      <c r="F4" s="156"/>
      <c r="G4" s="156"/>
      <c r="H4" s="156"/>
    </row>
    <row r="5" spans="1:8" ht="18">
      <c r="A5" s="36"/>
    </row>
    <row r="7" spans="1:8" ht="30">
      <c r="A7" s="1" t="s">
        <v>17</v>
      </c>
      <c r="B7" s="2" t="s">
        <v>18</v>
      </c>
      <c r="C7" s="48" t="s">
        <v>0</v>
      </c>
      <c r="D7" s="62" t="s">
        <v>526</v>
      </c>
      <c r="E7" s="48" t="s">
        <v>1</v>
      </c>
      <c r="F7" s="48" t="s">
        <v>1</v>
      </c>
      <c r="G7" s="48" t="s">
        <v>1</v>
      </c>
      <c r="H7" s="47" t="s">
        <v>2</v>
      </c>
    </row>
    <row r="8" spans="1:8">
      <c r="A8" s="22"/>
      <c r="B8" s="22"/>
      <c r="C8" s="22"/>
      <c r="D8" s="22"/>
      <c r="E8" s="22"/>
      <c r="F8" s="22"/>
      <c r="G8" s="22"/>
      <c r="H8" s="22"/>
    </row>
    <row r="9" spans="1:8">
      <c r="A9" s="22"/>
      <c r="B9" s="22"/>
      <c r="C9" s="22"/>
      <c r="D9" s="22"/>
      <c r="E9" s="22"/>
      <c r="F9" s="22"/>
      <c r="G9" s="22"/>
      <c r="H9" s="22"/>
    </row>
    <row r="10" spans="1:8">
      <c r="A10" s="22"/>
      <c r="B10" s="22"/>
      <c r="C10" s="22"/>
      <c r="D10" s="22"/>
      <c r="E10" s="22"/>
      <c r="F10" s="22"/>
      <c r="G10" s="22"/>
      <c r="H10" s="22"/>
    </row>
    <row r="11" spans="1:8">
      <c r="A11" s="22"/>
      <c r="B11" s="22"/>
      <c r="C11" s="67"/>
      <c r="D11" s="67"/>
      <c r="E11" s="67"/>
      <c r="F11" s="67"/>
      <c r="G11" s="67"/>
      <c r="H11" s="67"/>
    </row>
    <row r="12" spans="1:8" s="52" customFormat="1">
      <c r="A12" s="14" t="s">
        <v>502</v>
      </c>
      <c r="B12" s="7" t="s">
        <v>514</v>
      </c>
      <c r="C12" s="89">
        <v>6437818</v>
      </c>
      <c r="D12" s="83"/>
      <c r="E12" s="83"/>
      <c r="F12" s="83"/>
      <c r="G12" s="83"/>
      <c r="H12" s="83">
        <f>SUM(C12:G12)</f>
        <v>6437818</v>
      </c>
    </row>
    <row r="13" spans="1:8">
      <c r="A13" s="14"/>
      <c r="B13" s="7"/>
      <c r="C13" s="22"/>
      <c r="D13" s="22"/>
      <c r="E13" s="22"/>
      <c r="F13" s="22"/>
      <c r="G13" s="22"/>
      <c r="H13" s="22"/>
    </row>
    <row r="14" spans="1:8">
      <c r="A14" s="14"/>
      <c r="B14" s="7"/>
      <c r="C14" s="22"/>
      <c r="D14" s="22"/>
      <c r="E14" s="22"/>
      <c r="F14" s="22"/>
      <c r="G14" s="22"/>
      <c r="H14" s="22"/>
    </row>
    <row r="15" spans="1:8">
      <c r="A15" s="14"/>
      <c r="B15" s="7"/>
      <c r="C15" s="22"/>
      <c r="D15" s="22"/>
      <c r="E15" s="22"/>
      <c r="F15" s="22"/>
      <c r="G15" s="22"/>
      <c r="H15" s="22"/>
    </row>
    <row r="16" spans="1:8">
      <c r="A16" s="14"/>
      <c r="B16" s="7"/>
      <c r="C16" s="22"/>
      <c r="D16" s="22"/>
      <c r="E16" s="22"/>
      <c r="F16" s="22"/>
      <c r="G16" s="22"/>
      <c r="H16" s="22"/>
    </row>
    <row r="17" spans="1:8" s="52" customFormat="1">
      <c r="A17" s="14" t="s">
        <v>512</v>
      </c>
      <c r="B17" s="7" t="s">
        <v>514</v>
      </c>
      <c r="C17" s="56"/>
      <c r="D17" s="56"/>
      <c r="E17" s="56"/>
      <c r="F17" s="56"/>
      <c r="G17" s="56"/>
      <c r="H17" s="56"/>
    </row>
  </sheetData>
  <mergeCells count="3">
    <mergeCell ref="A3:H3"/>
    <mergeCell ref="A4:H4"/>
    <mergeCell ref="F1:H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>
      <c r="A1" s="159" t="s">
        <v>551</v>
      </c>
      <c r="B1" s="159"/>
      <c r="C1" s="159"/>
    </row>
    <row r="3" spans="1:4" ht="27" customHeight="1">
      <c r="A3" s="155" t="s">
        <v>528</v>
      </c>
      <c r="B3" s="156"/>
      <c r="C3" s="156"/>
    </row>
    <row r="4" spans="1:4" ht="27" customHeight="1">
      <c r="A4" s="164" t="s">
        <v>533</v>
      </c>
      <c r="B4" s="156"/>
      <c r="C4" s="156"/>
    </row>
    <row r="5" spans="1:4" ht="19.5" customHeight="1">
      <c r="A5" s="41"/>
      <c r="B5" s="42"/>
      <c r="C5" s="42"/>
    </row>
    <row r="6" spans="1:4">
      <c r="A6" s="3" t="s">
        <v>0</v>
      </c>
    </row>
    <row r="7" spans="1:4" ht="25.5">
      <c r="A7" s="35" t="s">
        <v>503</v>
      </c>
      <c r="B7" s="2" t="s">
        <v>18</v>
      </c>
      <c r="C7" s="43" t="s">
        <v>4</v>
      </c>
      <c r="D7" s="94" t="s">
        <v>542</v>
      </c>
    </row>
    <row r="8" spans="1:4">
      <c r="A8" s="12" t="s">
        <v>455</v>
      </c>
      <c r="B8" s="5" t="s">
        <v>108</v>
      </c>
      <c r="C8" s="22"/>
      <c r="D8" s="22"/>
    </row>
    <row r="9" spans="1:4">
      <c r="A9" s="12" t="s">
        <v>456</v>
      </c>
      <c r="B9" s="5" t="s">
        <v>108</v>
      </c>
      <c r="C9" s="22"/>
      <c r="D9" s="22"/>
    </row>
    <row r="10" spans="1:4">
      <c r="A10" s="12" t="s">
        <v>457</v>
      </c>
      <c r="B10" s="5" t="s">
        <v>108</v>
      </c>
      <c r="C10" s="22"/>
      <c r="D10" s="22"/>
    </row>
    <row r="11" spans="1:4">
      <c r="A11" s="12" t="s">
        <v>458</v>
      </c>
      <c r="B11" s="5" t="s">
        <v>108</v>
      </c>
      <c r="C11" s="22"/>
      <c r="D11" s="22"/>
    </row>
    <row r="12" spans="1:4">
      <c r="A12" s="12" t="s">
        <v>459</v>
      </c>
      <c r="B12" s="5" t="s">
        <v>108</v>
      </c>
      <c r="C12" s="22"/>
      <c r="D12" s="22"/>
    </row>
    <row r="13" spans="1:4">
      <c r="A13" s="12" t="s">
        <v>460</v>
      </c>
      <c r="B13" s="5" t="s">
        <v>108</v>
      </c>
      <c r="C13" s="22"/>
      <c r="D13" s="22"/>
    </row>
    <row r="14" spans="1:4">
      <c r="A14" s="12" t="s">
        <v>461</v>
      </c>
      <c r="B14" s="5" t="s">
        <v>108</v>
      </c>
      <c r="C14" s="22"/>
      <c r="D14" s="22"/>
    </row>
    <row r="15" spans="1:4">
      <c r="A15" s="12" t="s">
        <v>462</v>
      </c>
      <c r="B15" s="5" t="s">
        <v>108</v>
      </c>
      <c r="C15" s="22"/>
      <c r="D15" s="22"/>
    </row>
    <row r="16" spans="1:4">
      <c r="A16" s="12" t="s">
        <v>463</v>
      </c>
      <c r="B16" s="5" t="s">
        <v>108</v>
      </c>
      <c r="C16" s="22"/>
      <c r="D16" s="22"/>
    </row>
    <row r="17" spans="1:4">
      <c r="A17" s="12" t="s">
        <v>464</v>
      </c>
      <c r="B17" s="5" t="s">
        <v>108</v>
      </c>
      <c r="C17" s="22"/>
      <c r="D17" s="22"/>
    </row>
    <row r="18" spans="1:4" s="52" customFormat="1" ht="25.5">
      <c r="A18" s="10" t="s">
        <v>338</v>
      </c>
      <c r="B18" s="7" t="s">
        <v>108</v>
      </c>
      <c r="C18" s="56"/>
      <c r="D18" s="56"/>
    </row>
    <row r="19" spans="1:4">
      <c r="A19" s="12" t="s">
        <v>455</v>
      </c>
      <c r="B19" s="5" t="s">
        <v>109</v>
      </c>
      <c r="C19" s="22"/>
      <c r="D19" s="22"/>
    </row>
    <row r="20" spans="1:4">
      <c r="A20" s="12" t="s">
        <v>456</v>
      </c>
      <c r="B20" s="5" t="s">
        <v>109</v>
      </c>
      <c r="C20" s="22"/>
      <c r="D20" s="22"/>
    </row>
    <row r="21" spans="1:4">
      <c r="A21" s="12" t="s">
        <v>457</v>
      </c>
      <c r="B21" s="5" t="s">
        <v>109</v>
      </c>
      <c r="C21" s="22"/>
      <c r="D21" s="22"/>
    </row>
    <row r="22" spans="1:4">
      <c r="A22" s="12" t="s">
        <v>458</v>
      </c>
      <c r="B22" s="5" t="s">
        <v>109</v>
      </c>
      <c r="C22" s="22"/>
      <c r="D22" s="22"/>
    </row>
    <row r="23" spans="1:4">
      <c r="A23" s="12" t="s">
        <v>459</v>
      </c>
      <c r="B23" s="5" t="s">
        <v>109</v>
      </c>
      <c r="C23" s="22"/>
      <c r="D23" s="22"/>
    </row>
    <row r="24" spans="1:4">
      <c r="A24" s="12" t="s">
        <v>460</v>
      </c>
      <c r="B24" s="5" t="s">
        <v>109</v>
      </c>
      <c r="C24" s="22"/>
      <c r="D24" s="22"/>
    </row>
    <row r="25" spans="1:4">
      <c r="A25" s="12" t="s">
        <v>461</v>
      </c>
      <c r="B25" s="5" t="s">
        <v>109</v>
      </c>
      <c r="C25" s="22"/>
      <c r="D25" s="22"/>
    </row>
    <row r="26" spans="1:4">
      <c r="A26" s="12" t="s">
        <v>462</v>
      </c>
      <c r="B26" s="5" t="s">
        <v>109</v>
      </c>
      <c r="C26" s="22"/>
      <c r="D26" s="22"/>
    </row>
    <row r="27" spans="1:4">
      <c r="A27" s="12" t="s">
        <v>463</v>
      </c>
      <c r="B27" s="5" t="s">
        <v>109</v>
      </c>
      <c r="C27" s="22"/>
      <c r="D27" s="22"/>
    </row>
    <row r="28" spans="1:4">
      <c r="A28" s="12" t="s">
        <v>464</v>
      </c>
      <c r="B28" s="5" t="s">
        <v>109</v>
      </c>
      <c r="C28" s="22"/>
      <c r="D28" s="22"/>
    </row>
    <row r="29" spans="1:4" s="52" customFormat="1" ht="25.5">
      <c r="A29" s="10" t="s">
        <v>339</v>
      </c>
      <c r="B29" s="7" t="s">
        <v>109</v>
      </c>
      <c r="C29" s="56"/>
      <c r="D29" s="56"/>
    </row>
    <row r="30" spans="1:4">
      <c r="A30" s="12" t="s">
        <v>455</v>
      </c>
      <c r="B30" s="5" t="s">
        <v>110</v>
      </c>
      <c r="C30" s="22"/>
      <c r="D30" s="22"/>
    </row>
    <row r="31" spans="1:4">
      <c r="A31" s="12" t="s">
        <v>456</v>
      </c>
      <c r="B31" s="5" t="s">
        <v>110</v>
      </c>
      <c r="C31" s="22"/>
      <c r="D31" s="22"/>
    </row>
    <row r="32" spans="1:4">
      <c r="A32" s="12" t="s">
        <v>457</v>
      </c>
      <c r="B32" s="5" t="s">
        <v>110</v>
      </c>
      <c r="C32" s="22"/>
      <c r="D32" s="22"/>
    </row>
    <row r="33" spans="1:4">
      <c r="A33" s="12" t="s">
        <v>458</v>
      </c>
      <c r="B33" s="5" t="s">
        <v>110</v>
      </c>
      <c r="C33" s="22"/>
      <c r="D33" s="22"/>
    </row>
    <row r="34" spans="1:4">
      <c r="A34" s="12" t="s">
        <v>459</v>
      </c>
      <c r="B34" s="5" t="s">
        <v>110</v>
      </c>
      <c r="C34" s="22"/>
      <c r="D34" s="22"/>
    </row>
    <row r="35" spans="1:4">
      <c r="A35" s="12" t="s">
        <v>460</v>
      </c>
      <c r="B35" s="5" t="s">
        <v>110</v>
      </c>
      <c r="C35" s="22"/>
      <c r="D35" s="22"/>
    </row>
    <row r="36" spans="1:4">
      <c r="A36" s="12" t="s">
        <v>461</v>
      </c>
      <c r="B36" s="5" t="s">
        <v>110</v>
      </c>
      <c r="C36" s="22"/>
      <c r="D36" s="22"/>
    </row>
    <row r="37" spans="1:4">
      <c r="A37" s="12" t="s">
        <v>462</v>
      </c>
      <c r="B37" s="5" t="s">
        <v>110</v>
      </c>
      <c r="C37" s="22">
        <v>1888000</v>
      </c>
      <c r="D37" s="22">
        <v>1888000</v>
      </c>
    </row>
    <row r="38" spans="1:4">
      <c r="A38" s="12" t="s">
        <v>463</v>
      </c>
      <c r="B38" s="5" t="s">
        <v>110</v>
      </c>
      <c r="C38" s="22"/>
      <c r="D38" s="22"/>
    </row>
    <row r="39" spans="1:4">
      <c r="A39" s="12" t="s">
        <v>464</v>
      </c>
      <c r="B39" s="5" t="s">
        <v>110</v>
      </c>
      <c r="C39" s="22"/>
      <c r="D39" s="22"/>
    </row>
    <row r="40" spans="1:4" s="52" customFormat="1">
      <c r="A40" s="10" t="s">
        <v>340</v>
      </c>
      <c r="B40" s="7" t="s">
        <v>110</v>
      </c>
      <c r="C40" s="56">
        <f>SUM(C30:C39)</f>
        <v>1888000</v>
      </c>
      <c r="D40" s="56">
        <f>SUM(D30:D39)</f>
        <v>1888000</v>
      </c>
    </row>
    <row r="41" spans="1:4">
      <c r="A41" s="12" t="s">
        <v>465</v>
      </c>
      <c r="B41" s="4" t="s">
        <v>112</v>
      </c>
      <c r="C41" s="22"/>
      <c r="D41" s="22"/>
    </row>
    <row r="42" spans="1:4">
      <c r="A42" s="12" t="s">
        <v>466</v>
      </c>
      <c r="B42" s="4" t="s">
        <v>112</v>
      </c>
      <c r="C42" s="22"/>
      <c r="D42" s="22"/>
    </row>
    <row r="43" spans="1:4">
      <c r="A43" s="12" t="s">
        <v>467</v>
      </c>
      <c r="B43" s="4" t="s">
        <v>112</v>
      </c>
      <c r="C43" s="22"/>
      <c r="D43" s="22"/>
    </row>
    <row r="44" spans="1:4">
      <c r="A44" s="4" t="s">
        <v>468</v>
      </c>
      <c r="B44" s="4" t="s">
        <v>112</v>
      </c>
      <c r="C44" s="22"/>
      <c r="D44" s="22"/>
    </row>
    <row r="45" spans="1:4">
      <c r="A45" s="4" t="s">
        <v>469</v>
      </c>
      <c r="B45" s="4" t="s">
        <v>112</v>
      </c>
      <c r="C45" s="22"/>
      <c r="D45" s="22"/>
    </row>
    <row r="46" spans="1:4">
      <c r="A46" s="4" t="s">
        <v>470</v>
      </c>
      <c r="B46" s="4" t="s">
        <v>112</v>
      </c>
      <c r="C46" s="22"/>
      <c r="D46" s="22"/>
    </row>
    <row r="47" spans="1:4">
      <c r="A47" s="12" t="s">
        <v>471</v>
      </c>
      <c r="B47" s="4" t="s">
        <v>112</v>
      </c>
      <c r="C47" s="22"/>
      <c r="D47" s="22"/>
    </row>
    <row r="48" spans="1:4">
      <c r="A48" s="12" t="s">
        <v>472</v>
      </c>
      <c r="B48" s="4" t="s">
        <v>112</v>
      </c>
      <c r="C48" s="22"/>
      <c r="D48" s="22"/>
    </row>
    <row r="49" spans="1:4">
      <c r="A49" s="12" t="s">
        <v>473</v>
      </c>
      <c r="B49" s="4" t="s">
        <v>112</v>
      </c>
      <c r="C49" s="22"/>
      <c r="D49" s="22"/>
    </row>
    <row r="50" spans="1:4">
      <c r="A50" s="12" t="s">
        <v>474</v>
      </c>
      <c r="B50" s="4" t="s">
        <v>112</v>
      </c>
      <c r="C50" s="22"/>
      <c r="D50" s="22"/>
    </row>
    <row r="51" spans="1:4" s="52" customFormat="1" ht="25.5">
      <c r="A51" s="10" t="s">
        <v>341</v>
      </c>
      <c r="B51" s="7" t="s">
        <v>112</v>
      </c>
      <c r="C51" s="56"/>
      <c r="D51" s="56"/>
    </row>
    <row r="52" spans="1:4">
      <c r="A52" s="12" t="s">
        <v>465</v>
      </c>
      <c r="B52" s="4" t="s">
        <v>118</v>
      </c>
      <c r="C52" s="22"/>
      <c r="D52" s="22"/>
    </row>
    <row r="53" spans="1:4">
      <c r="A53" s="12" t="s">
        <v>466</v>
      </c>
      <c r="B53" s="4" t="s">
        <v>118</v>
      </c>
      <c r="C53" s="22"/>
      <c r="D53" s="22"/>
    </row>
    <row r="54" spans="1:4">
      <c r="A54" s="12" t="s">
        <v>467</v>
      </c>
      <c r="B54" s="4" t="s">
        <v>118</v>
      </c>
      <c r="C54" s="22"/>
      <c r="D54" s="95">
        <v>640000</v>
      </c>
    </row>
    <row r="55" spans="1:4">
      <c r="A55" s="4" t="s">
        <v>468</v>
      </c>
      <c r="B55" s="4" t="s">
        <v>118</v>
      </c>
      <c r="C55" s="22"/>
      <c r="D55" s="22"/>
    </row>
    <row r="56" spans="1:4">
      <c r="A56" s="4" t="s">
        <v>469</v>
      </c>
      <c r="B56" s="4" t="s">
        <v>118</v>
      </c>
      <c r="C56" s="22"/>
      <c r="D56" s="22"/>
    </row>
    <row r="57" spans="1:4">
      <c r="A57" s="4" t="s">
        <v>470</v>
      </c>
      <c r="B57" s="4" t="s">
        <v>118</v>
      </c>
      <c r="C57" s="22"/>
      <c r="D57" s="22"/>
    </row>
    <row r="58" spans="1:4">
      <c r="A58" s="12" t="s">
        <v>471</v>
      </c>
      <c r="B58" s="4" t="s">
        <v>118</v>
      </c>
      <c r="C58" s="22"/>
      <c r="D58" s="22"/>
    </row>
    <row r="59" spans="1:4">
      <c r="A59" s="12" t="s">
        <v>475</v>
      </c>
      <c r="B59" s="4" t="s">
        <v>118</v>
      </c>
      <c r="C59" s="22"/>
      <c r="D59" s="22"/>
    </row>
    <row r="60" spans="1:4">
      <c r="A60" s="12" t="s">
        <v>473</v>
      </c>
      <c r="B60" s="4" t="s">
        <v>118</v>
      </c>
      <c r="C60" s="22"/>
      <c r="D60" s="22"/>
    </row>
    <row r="61" spans="1:4">
      <c r="A61" s="12" t="s">
        <v>474</v>
      </c>
      <c r="B61" s="4" t="s">
        <v>118</v>
      </c>
      <c r="C61" s="22"/>
      <c r="D61" s="22"/>
    </row>
    <row r="62" spans="1:4" s="52" customFormat="1">
      <c r="A62" s="14" t="s">
        <v>342</v>
      </c>
      <c r="B62" s="7" t="s">
        <v>118</v>
      </c>
      <c r="C62" s="56">
        <f>SUM(C52:C61)</f>
        <v>0</v>
      </c>
      <c r="D62" s="56">
        <f>SUM(D52:D61)</f>
        <v>640000</v>
      </c>
    </row>
    <row r="63" spans="1:4">
      <c r="A63" s="12" t="s">
        <v>455</v>
      </c>
      <c r="B63" s="5" t="s">
        <v>145</v>
      </c>
      <c r="C63" s="22"/>
      <c r="D63" s="22"/>
    </row>
    <row r="64" spans="1:4">
      <c r="A64" s="12" t="s">
        <v>456</v>
      </c>
      <c r="B64" s="5" t="s">
        <v>145</v>
      </c>
      <c r="C64" s="22"/>
      <c r="D64" s="22"/>
    </row>
    <row r="65" spans="1:4">
      <c r="A65" s="12" t="s">
        <v>457</v>
      </c>
      <c r="B65" s="5" t="s">
        <v>145</v>
      </c>
      <c r="C65" s="22"/>
      <c r="D65" s="22"/>
    </row>
    <row r="66" spans="1:4">
      <c r="A66" s="12" t="s">
        <v>458</v>
      </c>
      <c r="B66" s="5" t="s">
        <v>145</v>
      </c>
      <c r="C66" s="22"/>
      <c r="D66" s="22"/>
    </row>
    <row r="67" spans="1:4">
      <c r="A67" s="12" t="s">
        <v>459</v>
      </c>
      <c r="B67" s="5" t="s">
        <v>145</v>
      </c>
      <c r="C67" s="22"/>
      <c r="D67" s="22"/>
    </row>
    <row r="68" spans="1:4">
      <c r="A68" s="12" t="s">
        <v>460</v>
      </c>
      <c r="B68" s="5" t="s">
        <v>145</v>
      </c>
      <c r="C68" s="22"/>
      <c r="D68" s="22"/>
    </row>
    <row r="69" spans="1:4">
      <c r="A69" s="12" t="s">
        <v>461</v>
      </c>
      <c r="B69" s="5" t="s">
        <v>145</v>
      </c>
      <c r="C69" s="22"/>
      <c r="D69" s="22"/>
    </row>
    <row r="70" spans="1:4">
      <c r="A70" s="12" t="s">
        <v>462</v>
      </c>
      <c r="B70" s="5" t="s">
        <v>145</v>
      </c>
      <c r="C70" s="22"/>
      <c r="D70" s="22"/>
    </row>
    <row r="71" spans="1:4">
      <c r="A71" s="12" t="s">
        <v>463</v>
      </c>
      <c r="B71" s="5" t="s">
        <v>145</v>
      </c>
      <c r="C71" s="22"/>
      <c r="D71" s="22"/>
    </row>
    <row r="72" spans="1:4">
      <c r="A72" s="12" t="s">
        <v>464</v>
      </c>
      <c r="B72" s="5" t="s">
        <v>145</v>
      </c>
      <c r="C72" s="22"/>
      <c r="D72" s="22"/>
    </row>
    <row r="73" spans="1:4" s="52" customFormat="1" ht="25.5">
      <c r="A73" s="10" t="s">
        <v>351</v>
      </c>
      <c r="B73" s="7" t="s">
        <v>145</v>
      </c>
      <c r="C73" s="56"/>
      <c r="D73" s="56"/>
    </row>
    <row r="74" spans="1:4">
      <c r="A74" s="12" t="s">
        <v>455</v>
      </c>
      <c r="B74" s="5" t="s">
        <v>146</v>
      </c>
      <c r="C74" s="22"/>
      <c r="D74" s="22"/>
    </row>
    <row r="75" spans="1:4">
      <c r="A75" s="12" t="s">
        <v>456</v>
      </c>
      <c r="B75" s="5" t="s">
        <v>146</v>
      </c>
      <c r="C75" s="22"/>
      <c r="D75" s="22"/>
    </row>
    <row r="76" spans="1:4">
      <c r="A76" s="12" t="s">
        <v>457</v>
      </c>
      <c r="B76" s="5" t="s">
        <v>146</v>
      </c>
      <c r="C76" s="22"/>
      <c r="D76" s="22"/>
    </row>
    <row r="77" spans="1:4">
      <c r="A77" s="12" t="s">
        <v>458</v>
      </c>
      <c r="B77" s="5" t="s">
        <v>146</v>
      </c>
      <c r="C77" s="22"/>
      <c r="D77" s="22"/>
    </row>
    <row r="78" spans="1:4">
      <c r="A78" s="12" t="s">
        <v>459</v>
      </c>
      <c r="B78" s="5" t="s">
        <v>146</v>
      </c>
      <c r="C78" s="22"/>
      <c r="D78" s="22"/>
    </row>
    <row r="79" spans="1:4">
      <c r="A79" s="12" t="s">
        <v>460</v>
      </c>
      <c r="B79" s="5" t="s">
        <v>146</v>
      </c>
      <c r="C79" s="22"/>
      <c r="D79" s="22"/>
    </row>
    <row r="80" spans="1:4">
      <c r="A80" s="12" t="s">
        <v>461</v>
      </c>
      <c r="B80" s="5" t="s">
        <v>146</v>
      </c>
      <c r="C80" s="22"/>
      <c r="D80" s="22"/>
    </row>
    <row r="81" spans="1:4">
      <c r="A81" s="12" t="s">
        <v>462</v>
      </c>
      <c r="B81" s="5" t="s">
        <v>146</v>
      </c>
      <c r="C81" s="22"/>
      <c r="D81" s="22"/>
    </row>
    <row r="82" spans="1:4">
      <c r="A82" s="12" t="s">
        <v>463</v>
      </c>
      <c r="B82" s="5" t="s">
        <v>146</v>
      </c>
      <c r="C82" s="22"/>
      <c r="D82" s="22"/>
    </row>
    <row r="83" spans="1:4">
      <c r="A83" s="12" t="s">
        <v>464</v>
      </c>
      <c r="B83" s="5" t="s">
        <v>146</v>
      </c>
      <c r="C83" s="22"/>
      <c r="D83" s="22"/>
    </row>
    <row r="84" spans="1:4" s="52" customFormat="1" ht="25.5">
      <c r="A84" s="10" t="s">
        <v>350</v>
      </c>
      <c r="B84" s="7" t="s">
        <v>146</v>
      </c>
      <c r="C84" s="56"/>
      <c r="D84" s="56"/>
    </row>
    <row r="85" spans="1:4">
      <c r="A85" s="12" t="s">
        <v>455</v>
      </c>
      <c r="B85" s="5" t="s">
        <v>147</v>
      </c>
      <c r="C85" s="22"/>
      <c r="D85" s="22"/>
    </row>
    <row r="86" spans="1:4">
      <c r="A86" s="12" t="s">
        <v>456</v>
      </c>
      <c r="B86" s="5" t="s">
        <v>147</v>
      </c>
      <c r="C86" s="22"/>
      <c r="D86" s="22"/>
    </row>
    <row r="87" spans="1:4">
      <c r="A87" s="12" t="s">
        <v>457</v>
      </c>
      <c r="B87" s="5" t="s">
        <v>147</v>
      </c>
      <c r="C87" s="22"/>
      <c r="D87" s="22"/>
    </row>
    <row r="88" spans="1:4">
      <c r="A88" s="12" t="s">
        <v>458</v>
      </c>
      <c r="B88" s="5" t="s">
        <v>147</v>
      </c>
      <c r="C88" s="22"/>
      <c r="D88" s="22"/>
    </row>
    <row r="89" spans="1:4">
      <c r="A89" s="12" t="s">
        <v>459</v>
      </c>
      <c r="B89" s="5" t="s">
        <v>147</v>
      </c>
      <c r="C89" s="22"/>
      <c r="D89" s="22"/>
    </row>
    <row r="90" spans="1:4">
      <c r="A90" s="12" t="s">
        <v>460</v>
      </c>
      <c r="B90" s="5" t="s">
        <v>147</v>
      </c>
      <c r="C90" s="22"/>
      <c r="D90" s="22"/>
    </row>
    <row r="91" spans="1:4">
      <c r="A91" s="12" t="s">
        <v>461</v>
      </c>
      <c r="B91" s="5" t="s">
        <v>147</v>
      </c>
      <c r="C91" s="22"/>
      <c r="D91" s="22"/>
    </row>
    <row r="92" spans="1:4">
      <c r="A92" s="12" t="s">
        <v>462</v>
      </c>
      <c r="B92" s="5" t="s">
        <v>147</v>
      </c>
      <c r="C92" s="22"/>
      <c r="D92" s="22"/>
    </row>
    <row r="93" spans="1:4">
      <c r="A93" s="12" t="s">
        <v>463</v>
      </c>
      <c r="B93" s="5" t="s">
        <v>147</v>
      </c>
      <c r="C93" s="22"/>
      <c r="D93" s="22"/>
    </row>
    <row r="94" spans="1:4">
      <c r="A94" s="12" t="s">
        <v>464</v>
      </c>
      <c r="B94" s="5" t="s">
        <v>147</v>
      </c>
      <c r="C94" s="22"/>
      <c r="D94" s="22"/>
    </row>
    <row r="95" spans="1:4" s="52" customFormat="1">
      <c r="A95" s="10" t="s">
        <v>349</v>
      </c>
      <c r="B95" s="7" t="s">
        <v>147</v>
      </c>
      <c r="C95" s="56"/>
      <c r="D95" s="56"/>
    </row>
    <row r="96" spans="1:4">
      <c r="A96" s="12" t="s">
        <v>465</v>
      </c>
      <c r="B96" s="4" t="s">
        <v>149</v>
      </c>
      <c r="C96" s="22"/>
      <c r="D96" s="22"/>
    </row>
    <row r="97" spans="1:4">
      <c r="A97" s="12" t="s">
        <v>466</v>
      </c>
      <c r="B97" s="5" t="s">
        <v>149</v>
      </c>
      <c r="C97" s="22"/>
      <c r="D97" s="22"/>
    </row>
    <row r="98" spans="1:4">
      <c r="A98" s="12" t="s">
        <v>467</v>
      </c>
      <c r="B98" s="4" t="s">
        <v>149</v>
      </c>
      <c r="C98" s="22"/>
      <c r="D98" s="22"/>
    </row>
    <row r="99" spans="1:4">
      <c r="A99" s="4" t="s">
        <v>468</v>
      </c>
      <c r="B99" s="5" t="s">
        <v>149</v>
      </c>
      <c r="C99" s="22"/>
      <c r="D99" s="22"/>
    </row>
    <row r="100" spans="1:4">
      <c r="A100" s="4" t="s">
        <v>469</v>
      </c>
      <c r="B100" s="4" t="s">
        <v>149</v>
      </c>
      <c r="C100" s="22"/>
      <c r="D100" s="22"/>
    </row>
    <row r="101" spans="1:4">
      <c r="A101" s="4" t="s">
        <v>470</v>
      </c>
      <c r="B101" s="5" t="s">
        <v>149</v>
      </c>
      <c r="C101" s="22"/>
      <c r="D101" s="22"/>
    </row>
    <row r="102" spans="1:4">
      <c r="A102" s="12" t="s">
        <v>471</v>
      </c>
      <c r="B102" s="4" t="s">
        <v>149</v>
      </c>
      <c r="C102" s="22"/>
      <c r="D102" s="22"/>
    </row>
    <row r="103" spans="1:4">
      <c r="A103" s="12" t="s">
        <v>475</v>
      </c>
      <c r="B103" s="5" t="s">
        <v>149</v>
      </c>
      <c r="C103" s="22"/>
      <c r="D103" s="22"/>
    </row>
    <row r="104" spans="1:4">
      <c r="A104" s="12" t="s">
        <v>473</v>
      </c>
      <c r="B104" s="4" t="s">
        <v>149</v>
      </c>
      <c r="C104" s="22"/>
      <c r="D104" s="22"/>
    </row>
    <row r="105" spans="1:4">
      <c r="A105" s="12" t="s">
        <v>474</v>
      </c>
      <c r="B105" s="5" t="s">
        <v>149</v>
      </c>
      <c r="C105" s="22"/>
      <c r="D105" s="22"/>
    </row>
    <row r="106" spans="1:4" s="52" customFormat="1" ht="25.5">
      <c r="A106" s="10" t="s">
        <v>348</v>
      </c>
      <c r="B106" s="7" t="s">
        <v>149</v>
      </c>
      <c r="C106" s="56"/>
      <c r="D106" s="56"/>
    </row>
    <row r="107" spans="1:4">
      <c r="A107" s="12" t="s">
        <v>465</v>
      </c>
      <c r="B107" s="4" t="s">
        <v>518</v>
      </c>
      <c r="C107" s="22"/>
      <c r="D107" s="22"/>
    </row>
    <row r="108" spans="1:4">
      <c r="A108" s="12" t="s">
        <v>466</v>
      </c>
      <c r="B108" s="4" t="s">
        <v>518</v>
      </c>
      <c r="C108" s="22"/>
      <c r="D108" s="22"/>
    </row>
    <row r="109" spans="1:4">
      <c r="A109" s="12" t="s">
        <v>467</v>
      </c>
      <c r="B109" s="4" t="s">
        <v>518</v>
      </c>
      <c r="C109" s="22"/>
      <c r="D109" s="22"/>
    </row>
    <row r="110" spans="1:4">
      <c r="A110" s="4" t="s">
        <v>468</v>
      </c>
      <c r="B110" s="4" t="s">
        <v>518</v>
      </c>
      <c r="C110" s="22"/>
      <c r="D110" s="22"/>
    </row>
    <row r="111" spans="1:4">
      <c r="A111" s="4" t="s">
        <v>469</v>
      </c>
      <c r="B111" s="4" t="s">
        <v>518</v>
      </c>
      <c r="C111" s="22"/>
      <c r="D111" s="22"/>
    </row>
    <row r="112" spans="1:4">
      <c r="A112" s="4" t="s">
        <v>470</v>
      </c>
      <c r="B112" s="4" t="s">
        <v>518</v>
      </c>
      <c r="C112" s="22"/>
      <c r="D112" s="22"/>
    </row>
    <row r="113" spans="1:4">
      <c r="A113" s="12" t="s">
        <v>471</v>
      </c>
      <c r="B113" s="4" t="s">
        <v>518</v>
      </c>
      <c r="C113" s="22"/>
      <c r="D113" s="22"/>
    </row>
    <row r="114" spans="1:4">
      <c r="A114" s="12" t="s">
        <v>475</v>
      </c>
      <c r="B114" s="4" t="s">
        <v>518</v>
      </c>
      <c r="C114" s="22"/>
      <c r="D114" s="22"/>
    </row>
    <row r="115" spans="1:4">
      <c r="A115" s="12" t="s">
        <v>473</v>
      </c>
      <c r="B115" s="4" t="s">
        <v>518</v>
      </c>
      <c r="C115" s="22"/>
      <c r="D115" s="22"/>
    </row>
    <row r="116" spans="1:4">
      <c r="A116" s="12" t="s">
        <v>474</v>
      </c>
      <c r="B116" s="4" t="s">
        <v>518</v>
      </c>
      <c r="C116" s="22"/>
      <c r="D116" s="22"/>
    </row>
    <row r="117" spans="1:4" s="52" customFormat="1">
      <c r="A117" s="14" t="s">
        <v>382</v>
      </c>
      <c r="B117" s="6" t="s">
        <v>518</v>
      </c>
      <c r="C117" s="56"/>
      <c r="D117" s="56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1. melléklet</vt:lpstr>
      <vt:lpstr>2. melléklet</vt:lpstr>
      <vt:lpstr>3. melléklet</vt:lpstr>
      <vt:lpstr>4. melléklet</vt:lpstr>
      <vt:lpstr>5. melléklet </vt:lpstr>
      <vt:lpstr>6. melléklet </vt:lpstr>
      <vt:lpstr>7. melléklet</vt:lpstr>
      <vt:lpstr>8. melléklet</vt:lpstr>
      <vt:lpstr>9. melléklet</vt:lpstr>
      <vt:lpstr>10. melléklet</vt:lpstr>
      <vt:lpstr>11. melléklet</vt:lpstr>
      <vt:lpstr>'2.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2018-09-18T12:26:20Z</cp:lastPrinted>
  <dcterms:created xsi:type="dcterms:W3CDTF">2014-01-03T21:48:14Z</dcterms:created>
  <dcterms:modified xsi:type="dcterms:W3CDTF">2018-09-24T07:55:23Z</dcterms:modified>
</cp:coreProperties>
</file>