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2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85" i="1"/>
  <c r="E81"/>
  <c r="D81"/>
  <c r="D86" s="1"/>
  <c r="C81"/>
  <c r="F80"/>
  <c r="F79"/>
  <c r="F78"/>
  <c r="E77"/>
  <c r="F77" s="1"/>
  <c r="D77"/>
  <c r="C77"/>
  <c r="F76"/>
  <c r="F75"/>
  <c r="F74"/>
  <c r="F73"/>
  <c r="E72"/>
  <c r="E69" s="1"/>
  <c r="D72"/>
  <c r="C72"/>
  <c r="C69" s="1"/>
  <c r="C67" s="1"/>
  <c r="C86" s="1"/>
  <c r="F71"/>
  <c r="E70"/>
  <c r="D70"/>
  <c r="F70" s="1"/>
  <c r="C70"/>
  <c r="D69"/>
  <c r="D67"/>
  <c r="F66"/>
  <c r="F65"/>
  <c r="F64"/>
  <c r="E64"/>
  <c r="D64"/>
  <c r="C64"/>
  <c r="F63"/>
  <c r="F62"/>
  <c r="F61"/>
  <c r="F60"/>
  <c r="F59"/>
  <c r="F58"/>
  <c r="F57"/>
  <c r="F56"/>
  <c r="E55"/>
  <c r="D55"/>
  <c r="F55" s="1"/>
  <c r="C55"/>
  <c r="F43"/>
  <c r="F40"/>
  <c r="E39"/>
  <c r="E45" s="1"/>
  <c r="D39"/>
  <c r="C39"/>
  <c r="C45" s="1"/>
  <c r="F35"/>
  <c r="F33"/>
  <c r="F32"/>
  <c r="F31"/>
  <c r="E29"/>
  <c r="D29"/>
  <c r="F29" s="1"/>
  <c r="C29"/>
  <c r="F28"/>
  <c r="E27"/>
  <c r="F27" s="1"/>
  <c r="D27"/>
  <c r="C27"/>
  <c r="F26"/>
  <c r="E25"/>
  <c r="D25"/>
  <c r="F25" s="1"/>
  <c r="C25"/>
  <c r="F24"/>
  <c r="F23"/>
  <c r="E22"/>
  <c r="D22"/>
  <c r="F22" s="1"/>
  <c r="C22"/>
  <c r="F21"/>
  <c r="E20"/>
  <c r="F20" s="1"/>
  <c r="D20"/>
  <c r="C20"/>
  <c r="E19"/>
  <c r="C19"/>
  <c r="F18"/>
  <c r="F16"/>
  <c r="F15"/>
  <c r="E14"/>
  <c r="D14"/>
  <c r="F14" s="1"/>
  <c r="C14"/>
  <c r="F13"/>
  <c r="F12"/>
  <c r="F11"/>
  <c r="F10"/>
  <c r="E9"/>
  <c r="D9"/>
  <c r="F9" s="1"/>
  <c r="C9"/>
  <c r="E8"/>
  <c r="C8"/>
  <c r="F19" l="1"/>
  <c r="E67"/>
  <c r="F69"/>
  <c r="D45"/>
  <c r="F45" s="1"/>
  <c r="D8"/>
  <c r="F8" s="1"/>
  <c r="D19"/>
  <c r="F72"/>
  <c r="F39"/>
  <c r="F81"/>
  <c r="E86" l="1"/>
  <c r="F86" s="1"/>
  <c r="F67"/>
</calcChain>
</file>

<file path=xl/sharedStrings.xml><?xml version="1.0" encoding="utf-8"?>
<sst xmlns="http://schemas.openxmlformats.org/spreadsheetml/2006/main" count="151" uniqueCount="135">
  <si>
    <t>4/2020. (VII.14.) önkormányzati rendelet 2. melléklete</t>
  </si>
  <si>
    <t>HEGYHÁTSZENTJAKAB KÖZSÉG ÖNKORMÁNYZATÁNAK
2019. ÉVI MŰKÖDÉSI BEVÉTELEINEK ÉS KIADÁSAINAK TELJESÍTÉSE KIEMELT ELŐIRÁNYZATONKÉNT</t>
  </si>
  <si>
    <t>adatok ezer Ft-ban</t>
  </si>
  <si>
    <t>Rovat</t>
  </si>
  <si>
    <t>Megnevezés</t>
  </si>
  <si>
    <t>2019. évi 
eredeti előirányzat</t>
  </si>
  <si>
    <t>2019. évi módosított előirányzat</t>
  </si>
  <si>
    <t>2019. évi teljesítés</t>
  </si>
  <si>
    <t>Teljesítés %-ban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</si>
  <si>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</si>
  <si>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</si>
  <si>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</si>
  <si>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</si>
  <si>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</si>
  <si>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</si>
  <si>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</si>
  <si>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</si>
  <si>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</si>
  <si>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</si>
  <si>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</si>
  <si>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</si>
  <si>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</si>
  <si>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</si>
  <si>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</si>
  <si>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</si>
  <si>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 EU-s programokra és azok hazai társfinanszírozása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</si>
  <si>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</si>
  <si>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</si>
  <si>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</si>
  <si>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</si>
  <si>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</si>
  <si>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</si>
  <si>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</si>
  <si>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Építményadó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</si>
  <si>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</si>
  <si>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</si>
  <si>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</si>
  <si>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</si>
  <si>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</si>
  <si>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</si>
  <si>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</si>
  <si>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</si>
  <si>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</si>
  <si>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</si>
  <si>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</si>
  <si>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Késedelmi és önellenőrzési pótlék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</si>
  <si>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</si>
  <si>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</si>
  <si>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</si>
  <si>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</si>
  <si>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</si>
  <si>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</si>
  <si>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</si>
  <si>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</si>
  <si>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</si>
  <si>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</si>
  <si>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</si>
  <si>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</si>
  <si>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B409</t>
  </si>
  <si>
    <t>Más egyéb pénzügyi műveletek bevételei</t>
  </si>
  <si>
    <t>B410</t>
  </si>
  <si>
    <t>Biztosító által fizetett kártérítés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</si>
  <si>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</si>
  <si>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</si>
  <si>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</si>
  <si>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</si>
  <si>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</si>
  <si>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</si>
  <si>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</si>
  <si>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</si>
  <si>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</si>
  <si>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</si>
  <si>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</si>
  <si>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</si>
  <si>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</si>
  <si>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</si>
  <si>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</si>
  <si>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</si>
  <si>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</si>
  <si>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</si>
  <si>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MŰKÖDÉSI CÉLÚ KIADÁSOK</t>
  </si>
  <si>
    <t>K1</t>
  </si>
  <si>
    <t>Személyi juttatások</t>
  </si>
  <si>
    <t>K1101</t>
  </si>
  <si>
    <t>Törvény szerinti illetmények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</si>
  <si>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</si>
  <si>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</si>
  <si>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</si>
  <si>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</si>
  <si>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</si>
  <si>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</si>
  <si>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</si>
  <si>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</si>
  <si>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</si>
  <si>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</si>
  <si>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</si>
  <si>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</si>
  <si>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</si>
  <si>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</si>
  <si>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</si>
  <si>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</si>
  <si>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</si>
  <si>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</si>
  <si>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</si>
  <si>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</si>
  <si>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</si>
  <si>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</si>
  <si>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</si>
  <si>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</si>
  <si>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</si>
  <si>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</si>
  <si>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</si>
  <si>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</si>
  <si>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</si>
  <si>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</si>
  <si>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</si>
  <si>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</si>
  <si>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</si>
  <si>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</si>
  <si>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</si>
  <si>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Egyéb vállalkozások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</si>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</sst>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5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4" fillId="0" borderId="0" xfId="2" applyFont="1"/>
    <xf numFmtId="0" fontId="4" fillId="0" borderId="0" xfId="0" applyFont="1" applyAlignment="1">
      <alignment horizontal="right"/>
    </xf>
    <xf numFmtId="0" fontId="1" fillId="0" borderId="0" xfId="2" applyFont="1"/>
    <xf numFmtId="0" fontId="4" fillId="0" borderId="0" xfId="2" applyFont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3" fontId="6" fillId="0" borderId="6" xfId="2" applyNumberFormat="1" applyFont="1" applyBorder="1" applyAlignment="1"/>
    <xf numFmtId="9" fontId="6" fillId="0" borderId="8" xfId="1" applyFont="1" applyBorder="1" applyAlignment="1">
      <alignment horizontal="right"/>
    </xf>
    <xf numFmtId="0" fontId="5" fillId="0" borderId="9" xfId="2" applyFont="1" applyBorder="1"/>
    <xf numFmtId="0" fontId="5" fillId="0" borderId="10" xfId="2" applyFont="1" applyBorder="1"/>
    <xf numFmtId="3" fontId="5" fillId="0" borderId="10" xfId="2" applyNumberFormat="1" applyFont="1" applyBorder="1" applyAlignment="1"/>
    <xf numFmtId="9" fontId="5" fillId="0" borderId="11" xfId="1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4" fillId="0" borderId="13" xfId="2" applyFont="1" applyBorder="1"/>
    <xf numFmtId="3" fontId="4" fillId="0" borderId="14" xfId="2" applyNumberFormat="1" applyFont="1" applyBorder="1" applyAlignment="1"/>
    <xf numFmtId="9" fontId="4" fillId="0" borderId="15" xfId="1" applyFont="1" applyBorder="1" applyAlignment="1">
      <alignment horizontal="right"/>
    </xf>
    <xf numFmtId="0" fontId="4" fillId="0" borderId="16" xfId="2" applyFont="1" applyBorder="1" applyAlignment="1">
      <alignment horizontal="right"/>
    </xf>
    <xf numFmtId="0" fontId="4" fillId="0" borderId="14" xfId="2" applyFont="1" applyBorder="1"/>
    <xf numFmtId="0" fontId="5" fillId="0" borderId="16" xfId="2" applyFont="1" applyBorder="1" applyAlignment="1">
      <alignment horizontal="left"/>
    </xf>
    <xf numFmtId="0" fontId="5" fillId="0" borderId="14" xfId="2" applyFont="1" applyBorder="1"/>
    <xf numFmtId="3" fontId="5" fillId="0" borderId="14" xfId="2" applyNumberFormat="1" applyFont="1" applyBorder="1" applyAlignment="1"/>
    <xf numFmtId="9" fontId="5" fillId="0" borderId="15" xfId="1" applyFont="1" applyBorder="1" applyAlignment="1">
      <alignment horizontal="right"/>
    </xf>
    <xf numFmtId="0" fontId="4" fillId="0" borderId="14" xfId="2" applyFont="1" applyBorder="1" applyAlignment="1">
      <alignment wrapText="1"/>
    </xf>
    <xf numFmtId="0" fontId="4" fillId="0" borderId="13" xfId="2" applyFont="1" applyBorder="1" applyAlignment="1">
      <alignment wrapText="1"/>
    </xf>
    <xf numFmtId="3" fontId="4" fillId="0" borderId="14" xfId="2" applyNumberFormat="1" applyFont="1" applyBorder="1" applyAlignment="1">
      <alignment wrapText="1"/>
    </xf>
    <xf numFmtId="0" fontId="4" fillId="0" borderId="13" xfId="2" applyFont="1" applyFill="1" applyBorder="1" applyAlignment="1">
      <alignment wrapText="1"/>
    </xf>
    <xf numFmtId="3" fontId="4" fillId="0" borderId="13" xfId="2" applyNumberFormat="1" applyFont="1" applyFill="1" applyBorder="1" applyAlignment="1">
      <alignment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3" fontId="6" fillId="0" borderId="14" xfId="2" applyNumberFormat="1" applyFont="1" applyBorder="1" applyAlignment="1"/>
    <xf numFmtId="9" fontId="6" fillId="0" borderId="15" xfId="1" applyFont="1" applyBorder="1" applyAlignment="1">
      <alignment horizontal="right"/>
    </xf>
    <xf numFmtId="0" fontId="8" fillId="0" borderId="0" xfId="2" applyFont="1"/>
    <xf numFmtId="0" fontId="5" fillId="0" borderId="16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3" fontId="5" fillId="0" borderId="14" xfId="2" applyNumberFormat="1" applyFont="1" applyBorder="1" applyAlignment="1">
      <alignment vertical="center"/>
    </xf>
    <xf numFmtId="0" fontId="3" fillId="0" borderId="0" xfId="2" applyFont="1"/>
    <xf numFmtId="0" fontId="4" fillId="0" borderId="16" xfId="2" applyFont="1" applyBorder="1" applyAlignment="1">
      <alignment horizontal="right" vertical="center"/>
    </xf>
    <xf numFmtId="0" fontId="4" fillId="0" borderId="14" xfId="2" applyFont="1" applyBorder="1" applyAlignment="1">
      <alignment horizontal="left" vertical="center"/>
    </xf>
    <xf numFmtId="3" fontId="4" fillId="0" borderId="14" xfId="2" applyNumberFormat="1" applyFont="1" applyBorder="1" applyAlignment="1">
      <alignment vertical="center"/>
    </xf>
    <xf numFmtId="0" fontId="3" fillId="0" borderId="0" xfId="2" applyFont="1" applyAlignment="1">
      <alignment horizontal="left"/>
    </xf>
    <xf numFmtId="0" fontId="5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3" fontId="5" fillId="0" borderId="13" xfId="2" applyNumberFormat="1" applyFont="1" applyBorder="1" applyAlignment="1">
      <alignment vertical="center"/>
    </xf>
    <xf numFmtId="0" fontId="4" fillId="0" borderId="17" xfId="2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/>
    </xf>
    <xf numFmtId="3" fontId="4" fillId="0" borderId="18" xfId="2" applyNumberFormat="1" applyFont="1" applyBorder="1" applyAlignment="1">
      <alignment vertical="center"/>
    </xf>
    <xf numFmtId="0" fontId="4" fillId="0" borderId="12" xfId="2" applyFont="1" applyBorder="1" applyAlignment="1">
      <alignment horizontal="right" vertical="center"/>
    </xf>
    <xf numFmtId="0" fontId="4" fillId="0" borderId="13" xfId="2" applyFont="1" applyBorder="1" applyAlignment="1">
      <alignment horizontal="left" vertical="center"/>
    </xf>
    <xf numFmtId="3" fontId="4" fillId="0" borderId="13" xfId="2" applyNumberFormat="1" applyFont="1" applyBorder="1" applyAlignment="1">
      <alignment vertical="center"/>
    </xf>
    <xf numFmtId="0" fontId="4" fillId="0" borderId="19" xfId="2" applyFont="1" applyBorder="1" applyAlignment="1">
      <alignment horizontal="left" vertical="center"/>
    </xf>
    <xf numFmtId="3" fontId="4" fillId="0" borderId="19" xfId="2" applyNumberFormat="1" applyFont="1" applyBorder="1" applyAlignment="1">
      <alignment vertical="center"/>
    </xf>
    <xf numFmtId="0" fontId="4" fillId="0" borderId="20" xfId="2" applyFont="1" applyBorder="1" applyAlignment="1">
      <alignment horizontal="right" vertical="center"/>
    </xf>
    <xf numFmtId="0" fontId="6" fillId="0" borderId="12" xfId="2" applyFont="1" applyBorder="1" applyAlignment="1">
      <alignment horizontal="left"/>
    </xf>
    <xf numFmtId="0" fontId="6" fillId="0" borderId="13" xfId="2" applyFont="1" applyBorder="1" applyAlignment="1">
      <alignment wrapText="1"/>
    </xf>
    <xf numFmtId="3" fontId="6" fillId="0" borderId="13" xfId="2" applyNumberFormat="1" applyFont="1" applyBorder="1" applyAlignment="1">
      <alignment wrapText="1"/>
    </xf>
    <xf numFmtId="0" fontId="6" fillId="0" borderId="16" xfId="2" applyFont="1" applyBorder="1"/>
    <xf numFmtId="0" fontId="6" fillId="0" borderId="14" xfId="2" applyFont="1" applyBorder="1"/>
    <xf numFmtId="3" fontId="4" fillId="0" borderId="13" xfId="2" applyNumberFormat="1" applyFont="1" applyBorder="1" applyAlignment="1"/>
    <xf numFmtId="0" fontId="4" fillId="0" borderId="19" xfId="2" applyFont="1" applyBorder="1"/>
    <xf numFmtId="3" fontId="4" fillId="0" borderId="19" xfId="2" applyNumberFormat="1" applyFont="1" applyBorder="1" applyAlignment="1"/>
    <xf numFmtId="0" fontId="6" fillId="0" borderId="5" xfId="2" applyFont="1" applyBorder="1"/>
    <xf numFmtId="0" fontId="9" fillId="0" borderId="6" xfId="2" applyFont="1" applyBorder="1"/>
    <xf numFmtId="0" fontId="5" fillId="0" borderId="21" xfId="2" applyFont="1" applyBorder="1"/>
    <xf numFmtId="0" fontId="4" fillId="0" borderId="22" xfId="2" applyFont="1" applyBorder="1"/>
    <xf numFmtId="3" fontId="4" fillId="0" borderId="22" xfId="2" applyNumberFormat="1" applyFont="1" applyBorder="1" applyAlignment="1"/>
    <xf numFmtId="0" fontId="5" fillId="0" borderId="23" xfId="2" applyFont="1" applyBorder="1"/>
    <xf numFmtId="0" fontId="5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3" fontId="6" fillId="0" borderId="13" xfId="2" applyNumberFormat="1" applyFont="1" applyBorder="1" applyAlignment="1"/>
    <xf numFmtId="9" fontId="6" fillId="0" borderId="26" xfId="1" applyFont="1" applyBorder="1" applyAlignment="1"/>
    <xf numFmtId="9" fontId="4" fillId="0" borderId="26" xfId="1" applyFont="1" applyBorder="1" applyAlignment="1"/>
    <xf numFmtId="3" fontId="6" fillId="0" borderId="13" xfId="2" applyNumberFormat="1" applyFont="1" applyBorder="1" applyAlignment="1">
      <alignment vertical="center"/>
    </xf>
    <xf numFmtId="0" fontId="6" fillId="0" borderId="12" xfId="2" applyFont="1" applyBorder="1"/>
    <xf numFmtId="0" fontId="6" fillId="0" borderId="13" xfId="2" applyFont="1" applyBorder="1" applyAlignment="1">
      <alignment vertical="center"/>
    </xf>
    <xf numFmtId="0" fontId="6" fillId="0" borderId="13" xfId="2" applyFont="1" applyBorder="1" applyAlignment="1">
      <alignment horizontal="left"/>
    </xf>
    <xf numFmtId="0" fontId="6" fillId="0" borderId="13" xfId="2" applyFont="1" applyBorder="1"/>
    <xf numFmtId="0" fontId="5" fillId="0" borderId="12" xfId="2" applyFont="1" applyBorder="1" applyAlignment="1">
      <alignment horizontal="right"/>
    </xf>
    <xf numFmtId="0" fontId="5" fillId="0" borderId="13" xfId="2" applyFont="1" applyBorder="1"/>
    <xf numFmtId="3" fontId="5" fillId="0" borderId="13" xfId="2" applyNumberFormat="1" applyFont="1" applyBorder="1" applyAlignment="1"/>
    <xf numFmtId="9" fontId="5" fillId="0" borderId="26" xfId="1" applyFont="1" applyBorder="1" applyAlignment="1"/>
    <xf numFmtId="0" fontId="10" fillId="0" borderId="0" xfId="2" applyFont="1"/>
    <xf numFmtId="0" fontId="5" fillId="0" borderId="13" xfId="2" applyFont="1" applyBorder="1" applyAlignment="1"/>
    <xf numFmtId="0" fontId="11" fillId="0" borderId="12" xfId="2" applyFont="1" applyBorder="1" applyAlignment="1">
      <alignment horizontal="right"/>
    </xf>
    <xf numFmtId="0" fontId="4" fillId="0" borderId="13" xfId="2" applyFont="1" applyBorder="1" applyAlignment="1">
      <alignment horizontal="left" wrapText="1"/>
    </xf>
    <xf numFmtId="0" fontId="11" fillId="0" borderId="13" xfId="2" applyFont="1" applyBorder="1" applyAlignment="1">
      <alignment horizontal="right" wrapText="1"/>
    </xf>
    <xf numFmtId="3" fontId="11" fillId="0" borderId="13" xfId="2" applyNumberFormat="1" applyFont="1" applyBorder="1" applyAlignment="1">
      <alignment wrapText="1"/>
    </xf>
    <xf numFmtId="9" fontId="11" fillId="0" borderId="26" xfId="1" applyFont="1" applyBorder="1" applyAlignment="1"/>
    <xf numFmtId="0" fontId="11" fillId="0" borderId="13" xfId="2" applyFont="1" applyFill="1" applyBorder="1" applyAlignment="1">
      <alignment horizontal="right" wrapText="1"/>
    </xf>
    <xf numFmtId="3" fontId="11" fillId="0" borderId="13" xfId="2" applyNumberFormat="1" applyFont="1" applyFill="1" applyBorder="1" applyAlignment="1">
      <alignment wrapText="1"/>
    </xf>
    <xf numFmtId="0" fontId="5" fillId="0" borderId="13" xfId="2" applyFont="1" applyBorder="1" applyAlignment="1">
      <alignment wrapText="1"/>
    </xf>
    <xf numFmtId="0" fontId="5" fillId="0" borderId="13" xfId="2" applyFont="1" applyFill="1" applyBorder="1" applyAlignment="1">
      <alignment wrapText="1"/>
    </xf>
    <xf numFmtId="3" fontId="5" fillId="0" borderId="13" xfId="2" applyNumberFormat="1" applyFont="1" applyFill="1" applyBorder="1" applyAlignment="1">
      <alignment wrapText="1"/>
    </xf>
    <xf numFmtId="0" fontId="4" fillId="0" borderId="27" xfId="2" applyFont="1" applyBorder="1" applyAlignment="1">
      <alignment horizontal="right"/>
    </xf>
    <xf numFmtId="9" fontId="4" fillId="0" borderId="28" xfId="1" applyFont="1" applyBorder="1" applyAlignment="1"/>
    <xf numFmtId="9" fontId="6" fillId="0" borderId="8" xfId="1" applyFont="1" applyBorder="1" applyAlignment="1"/>
    <xf numFmtId="3" fontId="5" fillId="0" borderId="23" xfId="2" applyNumberFormat="1" applyFont="1" applyBorder="1" applyAlignment="1"/>
  </cellXfs>
  <cellStyles count="15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2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Normál 8" xfId="13"/>
    <cellStyle name="Normál 9" xfId="14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8"/>
  <sheetViews>
    <sheetView tabSelected="1" workbookViewId="0">
      <selection activeCell="F49" sqref="F49"/>
    </sheetView>
  </sheetViews>
  <sheetFormatPr defaultColWidth="9.140625" defaultRowHeight="15"/>
  <cols>
    <col min="1" max="1" width="7.42578125" style="3" customWidth="1"/>
    <col min="2" max="2" width="48.140625" style="3" customWidth="1"/>
    <col min="3" max="5" width="10" style="3" customWidth="1"/>
    <col min="6" max="6" width="9.28515625" style="3" customWidth="1"/>
    <col min="7" max="16384" width="9.140625" style="3"/>
  </cols>
  <sheetData>
    <row r="1" spans="1:6">
      <c r="A1" s="1"/>
      <c r="B1" s="1"/>
      <c r="C1" s="1"/>
      <c r="D1" s="1"/>
      <c r="E1" s="1"/>
      <c r="F1" s="2" t="s">
        <v>0</v>
      </c>
    </row>
    <row r="2" spans="1:6" ht="8.25" customHeight="1">
      <c r="A2" s="1"/>
      <c r="B2" s="1"/>
      <c r="C2" s="1"/>
      <c r="D2" s="1"/>
      <c r="E2" s="1"/>
      <c r="F2" s="4"/>
    </row>
    <row r="3" spans="1:6" ht="31.5" customHeight="1">
      <c r="A3" s="5" t="s">
        <v>1</v>
      </c>
      <c r="B3" s="6"/>
      <c r="C3" s="6"/>
      <c r="D3" s="6"/>
      <c r="E3" s="6"/>
      <c r="F3" s="6"/>
    </row>
    <row r="4" spans="1:6" ht="9" customHeight="1">
      <c r="A4" s="7"/>
      <c r="B4" s="8"/>
      <c r="C4" s="8"/>
      <c r="D4" s="8"/>
      <c r="E4" s="8"/>
      <c r="F4" s="8"/>
    </row>
    <row r="5" spans="1:6" ht="15.75" thickBot="1">
      <c r="A5" s="1"/>
      <c r="B5" s="1"/>
      <c r="C5" s="1"/>
      <c r="D5" s="1"/>
      <c r="E5" s="1"/>
      <c r="F5" s="4" t="s">
        <v>2</v>
      </c>
    </row>
    <row r="6" spans="1:6" ht="39.75" thickTop="1" thickBot="1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  <c r="F6" s="13" t="s">
        <v>8</v>
      </c>
    </row>
    <row r="7" spans="1:6" ht="16.5" thickTop="1" thickBot="1">
      <c r="A7" s="14" t="s">
        <v>9</v>
      </c>
      <c r="B7" s="15"/>
      <c r="C7" s="16"/>
      <c r="D7" s="16"/>
      <c r="E7" s="16"/>
      <c r="F7" s="17"/>
    </row>
    <row r="8" spans="1:6" ht="18" customHeight="1" thickTop="1" thickBot="1">
      <c r="A8" s="18" t="s">
        <v>10</v>
      </c>
      <c r="B8" s="19" t="s">
        <v>11</v>
      </c>
      <c r="C8" s="20">
        <f t="shared" ref="C8:E8" si="0">SUM(C9+C14)</f>
        <v>27725</v>
      </c>
      <c r="D8" s="20">
        <f t="shared" si="0"/>
        <v>31959</v>
      </c>
      <c r="E8" s="20">
        <f t="shared" si="0"/>
        <v>31903</v>
      </c>
      <c r="F8" s="21">
        <f>E8/D8</f>
        <v>0.99824775493601181</v>
      </c>
    </row>
    <row r="9" spans="1:6" ht="15.75" thickTop="1">
      <c r="A9" s="22" t="s">
        <v>12</v>
      </c>
      <c r="B9" s="23" t="s">
        <v>13</v>
      </c>
      <c r="C9" s="24">
        <f t="shared" ref="C9:E9" si="1">SUM(C10:C13)</f>
        <v>26304</v>
      </c>
      <c r="D9" s="24">
        <f t="shared" si="1"/>
        <v>28457</v>
      </c>
      <c r="E9" s="24">
        <f t="shared" si="1"/>
        <v>28457</v>
      </c>
      <c r="F9" s="25">
        <f>E9/D9</f>
        <v>1</v>
      </c>
    </row>
    <row r="10" spans="1:6">
      <c r="A10" s="26" t="s">
        <v>14</v>
      </c>
      <c r="B10" s="27" t="s">
        <v>15</v>
      </c>
      <c r="C10" s="28">
        <v>18959</v>
      </c>
      <c r="D10" s="28">
        <v>18959</v>
      </c>
      <c r="E10" s="28">
        <v>18959</v>
      </c>
      <c r="F10" s="29">
        <f>E10/D10</f>
        <v>1</v>
      </c>
    </row>
    <row r="11" spans="1:6">
      <c r="A11" s="26" t="s">
        <v>16</v>
      </c>
      <c r="B11" s="27" t="s">
        <v>17</v>
      </c>
      <c r="C11" s="28">
        <v>5545</v>
      </c>
      <c r="D11" s="28">
        <v>6791</v>
      </c>
      <c r="E11" s="28">
        <v>6791</v>
      </c>
      <c r="F11" s="29">
        <f t="shared" ref="F11:F13" si="2">E11/D11</f>
        <v>1</v>
      </c>
    </row>
    <row r="12" spans="1:6">
      <c r="A12" s="26" t="s">
        <v>18</v>
      </c>
      <c r="B12" s="27" t="s">
        <v>19</v>
      </c>
      <c r="C12" s="28">
        <v>1800</v>
      </c>
      <c r="D12" s="28">
        <v>1800</v>
      </c>
      <c r="E12" s="28">
        <v>1800</v>
      </c>
      <c r="F12" s="29">
        <f t="shared" si="2"/>
        <v>1</v>
      </c>
    </row>
    <row r="13" spans="1:6">
      <c r="A13" s="30" t="s">
        <v>20</v>
      </c>
      <c r="B13" s="31" t="s">
        <v>21</v>
      </c>
      <c r="C13" s="28">
        <v>0</v>
      </c>
      <c r="D13" s="28">
        <v>907</v>
      </c>
      <c r="E13" s="28">
        <v>907</v>
      </c>
      <c r="F13" s="29">
        <f t="shared" si="2"/>
        <v>1</v>
      </c>
    </row>
    <row r="14" spans="1:6">
      <c r="A14" s="32" t="s">
        <v>22</v>
      </c>
      <c r="B14" s="33" t="s">
        <v>23</v>
      </c>
      <c r="C14" s="34">
        <f>SUM(C15:C18)</f>
        <v>1421</v>
      </c>
      <c r="D14" s="34">
        <f>SUM(D15:D18)</f>
        <v>3502</v>
      </c>
      <c r="E14" s="34">
        <f>SUM(E15:E18)</f>
        <v>3446</v>
      </c>
      <c r="F14" s="35">
        <f>E14/D14</f>
        <v>0.9840091376356368</v>
      </c>
    </row>
    <row r="15" spans="1:6" ht="26.25">
      <c r="A15" s="30" t="s">
        <v>24</v>
      </c>
      <c r="B15" s="36" t="s">
        <v>25</v>
      </c>
      <c r="C15" s="28">
        <v>0</v>
      </c>
      <c r="D15" s="28">
        <v>1989</v>
      </c>
      <c r="E15" s="28">
        <v>2363</v>
      </c>
      <c r="F15" s="29">
        <f t="shared" ref="F15:F45" si="3">E15/D15</f>
        <v>1.188034188034188</v>
      </c>
    </row>
    <row r="16" spans="1:6">
      <c r="A16" s="26" t="s">
        <v>24</v>
      </c>
      <c r="B16" s="37" t="s">
        <v>26</v>
      </c>
      <c r="C16" s="38">
        <v>895</v>
      </c>
      <c r="D16" s="38">
        <v>1083</v>
      </c>
      <c r="E16" s="38">
        <v>1083</v>
      </c>
      <c r="F16" s="29">
        <f t="shared" si="3"/>
        <v>1</v>
      </c>
    </row>
    <row r="17" spans="1:6">
      <c r="A17" s="26" t="s">
        <v>24</v>
      </c>
      <c r="B17" s="39" t="s">
        <v>27</v>
      </c>
      <c r="C17" s="40">
        <v>96</v>
      </c>
      <c r="D17" s="40">
        <v>0</v>
      </c>
      <c r="E17" s="40">
        <v>0</v>
      </c>
      <c r="F17" s="29">
        <v>0</v>
      </c>
    </row>
    <row r="18" spans="1:6">
      <c r="A18" s="26" t="s">
        <v>24</v>
      </c>
      <c r="B18" s="39" t="s">
        <v>28</v>
      </c>
      <c r="C18" s="40">
        <v>430</v>
      </c>
      <c r="D18" s="40">
        <v>430</v>
      </c>
      <c r="E18" s="40">
        <v>0</v>
      </c>
      <c r="F18" s="29">
        <f t="shared" si="3"/>
        <v>0</v>
      </c>
    </row>
    <row r="19" spans="1:6" s="45" customFormat="1" ht="18" customHeight="1">
      <c r="A19" s="41" t="s">
        <v>29</v>
      </c>
      <c r="B19" s="42" t="s">
        <v>30</v>
      </c>
      <c r="C19" s="43">
        <f t="shared" ref="C19:E19" si="4">C20+C22+C24+C25+C27</f>
        <v>6360</v>
      </c>
      <c r="D19" s="43">
        <f t="shared" si="4"/>
        <v>6375</v>
      </c>
      <c r="E19" s="43">
        <f t="shared" si="4"/>
        <v>5914</v>
      </c>
      <c r="F19" s="44">
        <f t="shared" si="3"/>
        <v>0.9276862745098039</v>
      </c>
    </row>
    <row r="20" spans="1:6" s="49" customFormat="1">
      <c r="A20" s="46" t="s">
        <v>31</v>
      </c>
      <c r="B20" s="47" t="s">
        <v>32</v>
      </c>
      <c r="C20" s="48">
        <f>SUM(C21)</f>
        <v>1100</v>
      </c>
      <c r="D20" s="48">
        <f>SUM(D21)</f>
        <v>1100</v>
      </c>
      <c r="E20" s="48">
        <f>SUM(E21)</f>
        <v>1036</v>
      </c>
      <c r="F20" s="35">
        <f t="shared" si="3"/>
        <v>0.94181818181818178</v>
      </c>
    </row>
    <row r="21" spans="1:6">
      <c r="A21" s="50" t="s">
        <v>31</v>
      </c>
      <c r="B21" s="51" t="s">
        <v>33</v>
      </c>
      <c r="C21" s="52">
        <v>1100</v>
      </c>
      <c r="D21" s="52">
        <v>1100</v>
      </c>
      <c r="E21" s="52">
        <v>1036</v>
      </c>
      <c r="F21" s="29">
        <f t="shared" si="3"/>
        <v>0.94181818181818178</v>
      </c>
    </row>
    <row r="22" spans="1:6" s="53" customFormat="1">
      <c r="A22" s="46" t="s">
        <v>34</v>
      </c>
      <c r="B22" s="47" t="s">
        <v>35</v>
      </c>
      <c r="C22" s="34">
        <f t="shared" ref="C22:E22" si="5">SUM(C23)</f>
        <v>3000</v>
      </c>
      <c r="D22" s="34">
        <f t="shared" si="5"/>
        <v>3000</v>
      </c>
      <c r="E22" s="34">
        <f t="shared" si="5"/>
        <v>2794</v>
      </c>
      <c r="F22" s="35">
        <f t="shared" si="3"/>
        <v>0.93133333333333335</v>
      </c>
    </row>
    <row r="23" spans="1:6">
      <c r="A23" s="50" t="s">
        <v>36</v>
      </c>
      <c r="B23" s="51" t="s">
        <v>37</v>
      </c>
      <c r="C23" s="52">
        <v>3000</v>
      </c>
      <c r="D23" s="52">
        <v>3000</v>
      </c>
      <c r="E23" s="52">
        <v>2794</v>
      </c>
      <c r="F23" s="29">
        <f t="shared" si="3"/>
        <v>0.93133333333333335</v>
      </c>
    </row>
    <row r="24" spans="1:6">
      <c r="A24" s="46" t="s">
        <v>38</v>
      </c>
      <c r="B24" s="47" t="s">
        <v>39</v>
      </c>
      <c r="C24" s="48">
        <v>800</v>
      </c>
      <c r="D24" s="48">
        <v>815</v>
      </c>
      <c r="E24" s="48">
        <v>814</v>
      </c>
      <c r="F24" s="35">
        <f t="shared" si="3"/>
        <v>0.99877300613496933</v>
      </c>
    </row>
    <row r="25" spans="1:6">
      <c r="A25" s="46" t="s">
        <v>40</v>
      </c>
      <c r="B25" s="47" t="s">
        <v>41</v>
      </c>
      <c r="C25" s="34">
        <f t="shared" ref="C25:E25" si="6">SUM(C26)</f>
        <v>1450</v>
      </c>
      <c r="D25" s="34">
        <f t="shared" si="6"/>
        <v>1450</v>
      </c>
      <c r="E25" s="34">
        <f t="shared" si="6"/>
        <v>1256</v>
      </c>
      <c r="F25" s="35">
        <f t="shared" si="3"/>
        <v>0.86620689655172411</v>
      </c>
    </row>
    <row r="26" spans="1:6">
      <c r="A26" s="50" t="s">
        <v>40</v>
      </c>
      <c r="B26" s="51" t="s">
        <v>42</v>
      </c>
      <c r="C26" s="52">
        <v>1450</v>
      </c>
      <c r="D26" s="52">
        <v>1450</v>
      </c>
      <c r="E26" s="52">
        <v>1256</v>
      </c>
      <c r="F26" s="29">
        <f t="shared" si="3"/>
        <v>0.86620689655172411</v>
      </c>
    </row>
    <row r="27" spans="1:6" s="49" customFormat="1">
      <c r="A27" s="54" t="s">
        <v>43</v>
      </c>
      <c r="B27" s="55" t="s">
        <v>44</v>
      </c>
      <c r="C27" s="56">
        <f>SUM(C28:C28)</f>
        <v>10</v>
      </c>
      <c r="D27" s="56">
        <f>SUM(D28:D28)</f>
        <v>10</v>
      </c>
      <c r="E27" s="56">
        <f>SUM(E28:E28)</f>
        <v>14</v>
      </c>
      <c r="F27" s="35">
        <f t="shared" si="3"/>
        <v>1.4</v>
      </c>
    </row>
    <row r="28" spans="1:6" s="49" customFormat="1">
      <c r="A28" s="50" t="s">
        <v>43</v>
      </c>
      <c r="B28" s="51" t="s">
        <v>45</v>
      </c>
      <c r="C28" s="52">
        <v>10</v>
      </c>
      <c r="D28" s="52">
        <v>10</v>
      </c>
      <c r="E28" s="52">
        <v>14</v>
      </c>
      <c r="F28" s="29">
        <f t="shared" si="3"/>
        <v>1.4</v>
      </c>
    </row>
    <row r="29" spans="1:6" s="45" customFormat="1" ht="18" customHeight="1">
      <c r="A29" s="41" t="s">
        <v>46</v>
      </c>
      <c r="B29" s="42" t="s">
        <v>47</v>
      </c>
      <c r="C29" s="43">
        <f>SUM(C30:C37)</f>
        <v>1726</v>
      </c>
      <c r="D29" s="43">
        <f>SUM(D30:D37)</f>
        <v>4906</v>
      </c>
      <c r="E29" s="43">
        <f>SUM(E30:E37)</f>
        <v>4873</v>
      </c>
      <c r="F29" s="44">
        <f t="shared" si="3"/>
        <v>0.99327354260089684</v>
      </c>
    </row>
    <row r="30" spans="1:6">
      <c r="A30" s="57" t="s">
        <v>48</v>
      </c>
      <c r="B30" s="58" t="s">
        <v>49</v>
      </c>
      <c r="C30" s="59">
        <v>0</v>
      </c>
      <c r="D30" s="59">
        <v>550</v>
      </c>
      <c r="E30" s="59">
        <v>543</v>
      </c>
      <c r="F30" s="29">
        <v>0</v>
      </c>
    </row>
    <row r="31" spans="1:6">
      <c r="A31" s="60" t="s">
        <v>50</v>
      </c>
      <c r="B31" s="61" t="s">
        <v>51</v>
      </c>
      <c r="C31" s="62">
        <v>902</v>
      </c>
      <c r="D31" s="62">
        <v>2922</v>
      </c>
      <c r="E31" s="62">
        <v>2921</v>
      </c>
      <c r="F31" s="29">
        <f t="shared" si="3"/>
        <v>0.99965776865160849</v>
      </c>
    </row>
    <row r="32" spans="1:6">
      <c r="A32" s="60" t="s">
        <v>52</v>
      </c>
      <c r="B32" s="63" t="s">
        <v>53</v>
      </c>
      <c r="C32" s="64">
        <v>600</v>
      </c>
      <c r="D32" s="64">
        <v>660</v>
      </c>
      <c r="E32" s="64">
        <v>656</v>
      </c>
      <c r="F32" s="29">
        <f t="shared" si="3"/>
        <v>0.9939393939393939</v>
      </c>
    </row>
    <row r="33" spans="1:6">
      <c r="A33" s="60" t="s">
        <v>54</v>
      </c>
      <c r="B33" s="61" t="s">
        <v>55</v>
      </c>
      <c r="C33" s="62">
        <v>164</v>
      </c>
      <c r="D33" s="62">
        <v>164</v>
      </c>
      <c r="E33" s="62">
        <v>161</v>
      </c>
      <c r="F33" s="29">
        <f t="shared" si="3"/>
        <v>0.98170731707317072</v>
      </c>
    </row>
    <row r="34" spans="1:6">
      <c r="A34" s="60" t="s">
        <v>56</v>
      </c>
      <c r="B34" s="61" t="s">
        <v>57</v>
      </c>
      <c r="C34" s="62">
        <v>0</v>
      </c>
      <c r="D34" s="62">
        <v>0</v>
      </c>
      <c r="E34" s="62">
        <v>0</v>
      </c>
      <c r="F34" s="29">
        <v>0</v>
      </c>
    </row>
    <row r="35" spans="1:6">
      <c r="A35" s="65" t="s">
        <v>58</v>
      </c>
      <c r="B35" s="63" t="s">
        <v>59</v>
      </c>
      <c r="C35" s="64">
        <v>0</v>
      </c>
      <c r="D35" s="64">
        <v>550</v>
      </c>
      <c r="E35" s="64">
        <v>534</v>
      </c>
      <c r="F35" s="29">
        <f t="shared" si="3"/>
        <v>0.97090909090909094</v>
      </c>
    </row>
    <row r="36" spans="1:6">
      <c r="A36" s="65" t="s">
        <v>60</v>
      </c>
      <c r="B36" s="63" t="s">
        <v>61</v>
      </c>
      <c r="C36" s="64">
        <v>0</v>
      </c>
      <c r="D36" s="64">
        <v>0</v>
      </c>
      <c r="E36" s="64">
        <v>57</v>
      </c>
      <c r="F36" s="29">
        <v>0</v>
      </c>
    </row>
    <row r="37" spans="1:6">
      <c r="A37" s="65" t="s">
        <v>62</v>
      </c>
      <c r="B37" s="63" t="s">
        <v>63</v>
      </c>
      <c r="C37" s="64">
        <v>60</v>
      </c>
      <c r="D37" s="64">
        <v>60</v>
      </c>
      <c r="E37" s="64">
        <v>1</v>
      </c>
      <c r="F37" s="29">
        <v>0</v>
      </c>
    </row>
    <row r="38" spans="1:6" s="45" customFormat="1" ht="15.75">
      <c r="A38" s="66" t="s">
        <v>64</v>
      </c>
      <c r="B38" s="67" t="s">
        <v>65</v>
      </c>
      <c r="C38" s="68">
        <v>0</v>
      </c>
      <c r="D38" s="68">
        <v>0</v>
      </c>
      <c r="E38" s="68">
        <v>0</v>
      </c>
      <c r="F38" s="44">
        <v>0</v>
      </c>
    </row>
    <row r="39" spans="1:6" s="45" customFormat="1" ht="18" customHeight="1">
      <c r="A39" s="69" t="s">
        <v>66</v>
      </c>
      <c r="B39" s="70" t="s">
        <v>67</v>
      </c>
      <c r="C39" s="43">
        <f t="shared" ref="C39:E39" si="7">C40+C41+C42+C43+C44</f>
        <v>20180</v>
      </c>
      <c r="D39" s="43">
        <f t="shared" si="7"/>
        <v>44072</v>
      </c>
      <c r="E39" s="43">
        <f t="shared" si="7"/>
        <v>45189</v>
      </c>
      <c r="F39" s="44">
        <f t="shared" si="3"/>
        <v>1.025344890179706</v>
      </c>
    </row>
    <row r="40" spans="1:6">
      <c r="A40" s="30" t="s">
        <v>68</v>
      </c>
      <c r="B40" s="31" t="s">
        <v>69</v>
      </c>
      <c r="C40" s="28">
        <v>7230</v>
      </c>
      <c r="D40" s="28">
        <v>27972</v>
      </c>
      <c r="E40" s="28">
        <v>27972</v>
      </c>
      <c r="F40" s="29">
        <f t="shared" si="3"/>
        <v>1</v>
      </c>
    </row>
    <row r="41" spans="1:6">
      <c r="A41" s="30" t="s">
        <v>70</v>
      </c>
      <c r="B41" s="27" t="s">
        <v>71</v>
      </c>
      <c r="C41" s="71">
        <v>0</v>
      </c>
      <c r="D41" s="71">
        <v>0</v>
      </c>
      <c r="E41" s="71">
        <v>0</v>
      </c>
      <c r="F41" s="29">
        <v>0</v>
      </c>
    </row>
    <row r="42" spans="1:6">
      <c r="A42" s="30" t="s">
        <v>72</v>
      </c>
      <c r="B42" s="27" t="s">
        <v>73</v>
      </c>
      <c r="C42" s="71">
        <v>0</v>
      </c>
      <c r="D42" s="71">
        <v>0</v>
      </c>
      <c r="E42" s="71">
        <v>0</v>
      </c>
      <c r="F42" s="29">
        <v>0</v>
      </c>
    </row>
    <row r="43" spans="1:6">
      <c r="A43" s="30" t="s">
        <v>74</v>
      </c>
      <c r="B43" s="27" t="s">
        <v>75</v>
      </c>
      <c r="C43" s="71">
        <v>12950</v>
      </c>
      <c r="D43" s="71">
        <v>16100</v>
      </c>
      <c r="E43" s="71">
        <v>16069</v>
      </c>
      <c r="F43" s="29">
        <f t="shared" si="3"/>
        <v>0.99807453416149072</v>
      </c>
    </row>
    <row r="44" spans="1:6" ht="15.75" thickBot="1">
      <c r="A44" s="30" t="s">
        <v>76</v>
      </c>
      <c r="B44" s="72" t="s">
        <v>77</v>
      </c>
      <c r="C44" s="73">
        <v>0</v>
      </c>
      <c r="D44" s="73">
        <v>0</v>
      </c>
      <c r="E44" s="73">
        <v>1148</v>
      </c>
      <c r="F44" s="29">
        <v>0</v>
      </c>
    </row>
    <row r="45" spans="1:6" s="45" customFormat="1" ht="19.5" customHeight="1" thickTop="1" thickBot="1">
      <c r="A45" s="74" t="s">
        <v>78</v>
      </c>
      <c r="B45" s="75"/>
      <c r="C45" s="20">
        <f>C39+C38+C29+C19+C8</f>
        <v>55991</v>
      </c>
      <c r="D45" s="20">
        <f>D39+D38+D29+D19+D8</f>
        <v>87312</v>
      </c>
      <c r="E45" s="20">
        <f>E39+E38+E29+E19+E8</f>
        <v>87879</v>
      </c>
      <c r="F45" s="21">
        <f t="shared" si="3"/>
        <v>1.0064939527212755</v>
      </c>
    </row>
    <row r="46" spans="1:6" ht="18" customHeight="1" thickTop="1" thickBot="1">
      <c r="A46" s="76" t="s">
        <v>79</v>
      </c>
      <c r="B46" s="77"/>
      <c r="C46" s="78">
        <v>0</v>
      </c>
      <c r="D46" s="78">
        <v>2512</v>
      </c>
      <c r="E46" s="78">
        <v>0</v>
      </c>
      <c r="F46" s="79"/>
    </row>
    <row r="47" spans="1:6" ht="15.75" thickTop="1"/>
    <row r="48" spans="1:6">
      <c r="A48" s="1"/>
      <c r="B48" s="1"/>
      <c r="C48" s="1"/>
      <c r="D48" s="1"/>
      <c r="E48" s="1"/>
      <c r="F48" s="2" t="s">
        <v>0</v>
      </c>
    </row>
    <row r="49" spans="1:6" ht="9" customHeight="1">
      <c r="A49" s="1"/>
      <c r="B49" s="1"/>
      <c r="C49" s="1"/>
      <c r="D49" s="1"/>
      <c r="E49" s="1"/>
      <c r="F49" s="4"/>
    </row>
    <row r="50" spans="1:6" ht="33" customHeight="1">
      <c r="A50" s="5" t="s">
        <v>1</v>
      </c>
      <c r="B50" s="6"/>
      <c r="C50" s="6"/>
      <c r="D50" s="6"/>
      <c r="E50" s="6"/>
      <c r="F50" s="6"/>
    </row>
    <row r="51" spans="1:6" ht="9" customHeight="1">
      <c r="A51" s="7"/>
      <c r="B51" s="8"/>
      <c r="C51" s="8"/>
      <c r="D51" s="8"/>
      <c r="E51" s="8"/>
      <c r="F51" s="8"/>
    </row>
    <row r="52" spans="1:6" ht="15.75" thickBot="1">
      <c r="A52" s="1"/>
      <c r="B52" s="1"/>
      <c r="C52" s="1"/>
      <c r="D52" s="1"/>
      <c r="E52" s="1"/>
      <c r="F52" s="4" t="s">
        <v>2</v>
      </c>
    </row>
    <row r="53" spans="1:6" ht="39.75" thickTop="1" thickBot="1">
      <c r="A53" s="9" t="s">
        <v>3</v>
      </c>
      <c r="B53" s="10" t="s">
        <v>4</v>
      </c>
      <c r="C53" s="11" t="s">
        <v>5</v>
      </c>
      <c r="D53" s="12" t="s">
        <v>6</v>
      </c>
      <c r="E53" s="11" t="s">
        <v>7</v>
      </c>
      <c r="F53" s="13" t="s">
        <v>8</v>
      </c>
    </row>
    <row r="54" spans="1:6" ht="15.75" thickTop="1">
      <c r="A54" s="80" t="s">
        <v>80</v>
      </c>
      <c r="B54" s="81"/>
      <c r="C54" s="82"/>
      <c r="D54" s="82"/>
      <c r="E54" s="82"/>
      <c r="F54" s="83"/>
    </row>
    <row r="55" spans="1:6" s="45" customFormat="1" ht="18" customHeight="1">
      <c r="A55" s="84" t="s">
        <v>81</v>
      </c>
      <c r="B55" s="85" t="s">
        <v>82</v>
      </c>
      <c r="C55" s="86">
        <f t="shared" ref="C55:E55" si="8">SUM(C56:C61)</f>
        <v>13705</v>
      </c>
      <c r="D55" s="86">
        <f t="shared" si="8"/>
        <v>15036</v>
      </c>
      <c r="E55" s="86">
        <f t="shared" si="8"/>
        <v>14772</v>
      </c>
      <c r="F55" s="87">
        <f>E55/D55</f>
        <v>0.98244213886671983</v>
      </c>
    </row>
    <row r="56" spans="1:6" s="45" customFormat="1" ht="15" customHeight="1">
      <c r="A56" s="60" t="s">
        <v>83</v>
      </c>
      <c r="B56" s="61" t="s">
        <v>84</v>
      </c>
      <c r="C56" s="62">
        <v>7618</v>
      </c>
      <c r="D56" s="62">
        <v>8211</v>
      </c>
      <c r="E56" s="62">
        <v>8117</v>
      </c>
      <c r="F56" s="88">
        <f t="shared" ref="F56:F86" si="9">E56/D56</f>
        <v>0.98855194251613687</v>
      </c>
    </row>
    <row r="57" spans="1:6" s="45" customFormat="1" ht="15" customHeight="1">
      <c r="A57" s="60" t="s">
        <v>85</v>
      </c>
      <c r="B57" s="61" t="s">
        <v>86</v>
      </c>
      <c r="C57" s="62">
        <v>297</v>
      </c>
      <c r="D57" s="62">
        <v>297</v>
      </c>
      <c r="E57" s="62">
        <v>297</v>
      </c>
      <c r="F57" s="88">
        <f t="shared" si="9"/>
        <v>1</v>
      </c>
    </row>
    <row r="58" spans="1:6" s="45" customFormat="1" ht="15" customHeight="1">
      <c r="A58" s="60" t="s">
        <v>87</v>
      </c>
      <c r="B58" s="61" t="s">
        <v>88</v>
      </c>
      <c r="C58" s="62">
        <v>40</v>
      </c>
      <c r="D58" s="62">
        <v>82</v>
      </c>
      <c r="E58" s="62">
        <v>82</v>
      </c>
      <c r="F58" s="88">
        <f t="shared" si="9"/>
        <v>1</v>
      </c>
    </row>
    <row r="59" spans="1:6" s="45" customFormat="1" ht="15" customHeight="1">
      <c r="A59" s="60" t="s">
        <v>89</v>
      </c>
      <c r="B59" s="61" t="s">
        <v>90</v>
      </c>
      <c r="C59" s="62">
        <v>4818</v>
      </c>
      <c r="D59" s="62">
        <v>4843</v>
      </c>
      <c r="E59" s="62">
        <v>4805</v>
      </c>
      <c r="F59" s="88">
        <f t="shared" si="9"/>
        <v>0.99215362378690897</v>
      </c>
    </row>
    <row r="60" spans="1:6" s="45" customFormat="1" ht="15" customHeight="1">
      <c r="A60" s="60" t="s">
        <v>91</v>
      </c>
      <c r="B60" s="61" t="s">
        <v>92</v>
      </c>
      <c r="C60" s="62">
        <v>182</v>
      </c>
      <c r="D60" s="62">
        <v>182</v>
      </c>
      <c r="E60" s="62">
        <v>178</v>
      </c>
      <c r="F60" s="88">
        <f t="shared" si="9"/>
        <v>0.97802197802197799</v>
      </c>
    </row>
    <row r="61" spans="1:6" s="45" customFormat="1" ht="15" customHeight="1">
      <c r="A61" s="60" t="s">
        <v>93</v>
      </c>
      <c r="B61" s="61" t="s">
        <v>94</v>
      </c>
      <c r="C61" s="62">
        <v>750</v>
      </c>
      <c r="D61" s="62">
        <v>1421</v>
      </c>
      <c r="E61" s="62">
        <v>1293</v>
      </c>
      <c r="F61" s="88">
        <f t="shared" si="9"/>
        <v>0.90992258972554541</v>
      </c>
    </row>
    <row r="62" spans="1:6" s="45" customFormat="1" ht="18" customHeight="1">
      <c r="A62" s="84" t="s">
        <v>95</v>
      </c>
      <c r="B62" s="85" t="s">
        <v>96</v>
      </c>
      <c r="C62" s="89">
        <v>2733</v>
      </c>
      <c r="D62" s="89">
        <v>2925</v>
      </c>
      <c r="E62" s="89">
        <v>2924</v>
      </c>
      <c r="F62" s="87">
        <f t="shared" si="9"/>
        <v>0.99965811965811968</v>
      </c>
    </row>
    <row r="63" spans="1:6" s="45" customFormat="1" ht="18" customHeight="1">
      <c r="A63" s="90" t="s">
        <v>97</v>
      </c>
      <c r="B63" s="91" t="s">
        <v>98</v>
      </c>
      <c r="C63" s="89">
        <v>35254</v>
      </c>
      <c r="D63" s="89">
        <v>38862</v>
      </c>
      <c r="E63" s="89">
        <v>31647</v>
      </c>
      <c r="F63" s="87">
        <f t="shared" si="9"/>
        <v>0.81434306005866919</v>
      </c>
    </row>
    <row r="64" spans="1:6" s="45" customFormat="1" ht="18" customHeight="1">
      <c r="A64" s="66" t="s">
        <v>99</v>
      </c>
      <c r="B64" s="92" t="s">
        <v>100</v>
      </c>
      <c r="C64" s="86">
        <f>SUM(C65:C66)</f>
        <v>1225</v>
      </c>
      <c r="D64" s="86">
        <f>SUM(D65:D66)</f>
        <v>1225</v>
      </c>
      <c r="E64" s="86">
        <f>SUM(E65:E66)</f>
        <v>905</v>
      </c>
      <c r="F64" s="87">
        <f t="shared" si="9"/>
        <v>0.73877551020408161</v>
      </c>
    </row>
    <row r="65" spans="1:6">
      <c r="A65" s="26" t="s">
        <v>101</v>
      </c>
      <c r="B65" s="27" t="s">
        <v>102</v>
      </c>
      <c r="C65" s="71">
        <v>675</v>
      </c>
      <c r="D65" s="71">
        <v>675</v>
      </c>
      <c r="E65" s="71">
        <v>426</v>
      </c>
      <c r="F65" s="88">
        <f t="shared" si="9"/>
        <v>0.63111111111111107</v>
      </c>
    </row>
    <row r="66" spans="1:6">
      <c r="A66" s="26" t="s">
        <v>101</v>
      </c>
      <c r="B66" s="27" t="s">
        <v>103</v>
      </c>
      <c r="C66" s="71">
        <v>550</v>
      </c>
      <c r="D66" s="71">
        <v>550</v>
      </c>
      <c r="E66" s="71">
        <v>479</v>
      </c>
      <c r="F66" s="88">
        <f t="shared" si="9"/>
        <v>0.87090909090909085</v>
      </c>
    </row>
    <row r="67" spans="1:6" s="45" customFormat="1" ht="15.75">
      <c r="A67" s="90" t="s">
        <v>104</v>
      </c>
      <c r="B67" s="93" t="s">
        <v>105</v>
      </c>
      <c r="C67" s="86">
        <f>C69+C77+C80</f>
        <v>2022</v>
      </c>
      <c r="D67" s="86">
        <f>D69+D77+D80</f>
        <v>30724</v>
      </c>
      <c r="E67" s="86">
        <f>E69+E77+E80</f>
        <v>2535</v>
      </c>
      <c r="F67" s="87">
        <f t="shared" si="9"/>
        <v>8.2508787918239818E-2</v>
      </c>
    </row>
    <row r="68" spans="1:6" s="98" customFormat="1" ht="15" customHeight="1">
      <c r="A68" s="94" t="s">
        <v>106</v>
      </c>
      <c r="B68" s="95" t="s">
        <v>107</v>
      </c>
      <c r="C68" s="96">
        <v>0</v>
      </c>
      <c r="D68" s="96">
        <v>0</v>
      </c>
      <c r="E68" s="96">
        <v>0</v>
      </c>
      <c r="F68" s="97">
        <v>0</v>
      </c>
    </row>
    <row r="69" spans="1:6" ht="15" customHeight="1">
      <c r="A69" s="94" t="s">
        <v>108</v>
      </c>
      <c r="B69" s="99" t="s">
        <v>109</v>
      </c>
      <c r="C69" s="96">
        <f>C70+C72</f>
        <v>1007</v>
      </c>
      <c r="D69" s="96">
        <f>D70+D72</f>
        <v>983</v>
      </c>
      <c r="E69" s="96">
        <f>E70+E72</f>
        <v>589</v>
      </c>
      <c r="F69" s="97">
        <f t="shared" si="9"/>
        <v>0.59918616480162767</v>
      </c>
    </row>
    <row r="70" spans="1:6" ht="15" customHeight="1">
      <c r="A70" s="100"/>
      <c r="B70" s="101" t="s">
        <v>110</v>
      </c>
      <c r="C70" s="71">
        <f>SUM(C71:C71)</f>
        <v>15</v>
      </c>
      <c r="D70" s="71">
        <f>SUM(D71:D71)</f>
        <v>15</v>
      </c>
      <c r="E70" s="71">
        <f>SUM(E71:E71)</f>
        <v>38</v>
      </c>
      <c r="F70" s="88">
        <f t="shared" si="9"/>
        <v>2.5333333333333332</v>
      </c>
    </row>
    <row r="71" spans="1:6" ht="15" customHeight="1">
      <c r="A71" s="100"/>
      <c r="B71" s="102" t="s">
        <v>111</v>
      </c>
      <c r="C71" s="103">
        <v>15</v>
      </c>
      <c r="D71" s="103">
        <v>15</v>
      </c>
      <c r="E71" s="103">
        <v>38</v>
      </c>
      <c r="F71" s="104">
        <f t="shared" si="9"/>
        <v>2.5333333333333332</v>
      </c>
    </row>
    <row r="72" spans="1:6" ht="15" customHeight="1">
      <c r="A72" s="100"/>
      <c r="B72" s="37" t="s">
        <v>112</v>
      </c>
      <c r="C72" s="71">
        <f t="shared" ref="C72:E72" si="10">C73+C74+C75+C76</f>
        <v>992</v>
      </c>
      <c r="D72" s="71">
        <f t="shared" si="10"/>
        <v>968</v>
      </c>
      <c r="E72" s="71">
        <f t="shared" si="10"/>
        <v>551</v>
      </c>
      <c r="F72" s="88">
        <f t="shared" si="9"/>
        <v>0.56921487603305787</v>
      </c>
    </row>
    <row r="73" spans="1:6" ht="15" customHeight="1">
      <c r="A73" s="100"/>
      <c r="B73" s="102" t="s">
        <v>113</v>
      </c>
      <c r="C73" s="103">
        <v>162</v>
      </c>
      <c r="D73" s="103">
        <v>162</v>
      </c>
      <c r="E73" s="103">
        <v>162</v>
      </c>
      <c r="F73" s="104">
        <f t="shared" si="9"/>
        <v>1</v>
      </c>
    </row>
    <row r="74" spans="1:6" ht="15" customHeight="1">
      <c r="A74" s="100"/>
      <c r="B74" s="102" t="s">
        <v>114</v>
      </c>
      <c r="C74" s="103">
        <v>571</v>
      </c>
      <c r="D74" s="103">
        <v>547</v>
      </c>
      <c r="E74" s="103">
        <v>95</v>
      </c>
      <c r="F74" s="104">
        <f t="shared" si="9"/>
        <v>0.17367458866544791</v>
      </c>
    </row>
    <row r="75" spans="1:6" ht="15" customHeight="1">
      <c r="A75" s="100"/>
      <c r="B75" s="105" t="s">
        <v>115</v>
      </c>
      <c r="C75" s="106">
        <v>230</v>
      </c>
      <c r="D75" s="106">
        <v>230</v>
      </c>
      <c r="E75" s="106">
        <v>265</v>
      </c>
      <c r="F75" s="104">
        <f t="shared" si="9"/>
        <v>1.1521739130434783</v>
      </c>
    </row>
    <row r="76" spans="1:6" ht="15" customHeight="1">
      <c r="A76" s="26"/>
      <c r="B76" s="102" t="s">
        <v>116</v>
      </c>
      <c r="C76" s="103">
        <v>29</v>
      </c>
      <c r="D76" s="103">
        <v>29</v>
      </c>
      <c r="E76" s="103">
        <v>29</v>
      </c>
      <c r="F76" s="104">
        <f t="shared" si="9"/>
        <v>1</v>
      </c>
    </row>
    <row r="77" spans="1:6" ht="15" customHeight="1">
      <c r="A77" s="94" t="s">
        <v>117</v>
      </c>
      <c r="B77" s="107" t="s">
        <v>118</v>
      </c>
      <c r="C77" s="96">
        <f>SUM(C78:C79)</f>
        <v>1015</v>
      </c>
      <c r="D77" s="96">
        <f>SUM(D78:D79)</f>
        <v>1946</v>
      </c>
      <c r="E77" s="96">
        <f>SUM(E78:E79)</f>
        <v>1946</v>
      </c>
      <c r="F77" s="97">
        <f t="shared" si="9"/>
        <v>1</v>
      </c>
    </row>
    <row r="78" spans="1:6" ht="15" customHeight="1">
      <c r="A78" s="100"/>
      <c r="B78" s="39" t="s">
        <v>119</v>
      </c>
      <c r="C78" s="40">
        <v>1015</v>
      </c>
      <c r="D78" s="40">
        <v>1039</v>
      </c>
      <c r="E78" s="40">
        <v>1039</v>
      </c>
      <c r="F78" s="88">
        <f t="shared" si="9"/>
        <v>1</v>
      </c>
    </row>
    <row r="79" spans="1:6" ht="15" customHeight="1">
      <c r="A79" s="100"/>
      <c r="B79" s="39" t="s">
        <v>120</v>
      </c>
      <c r="C79" s="40">
        <v>0</v>
      </c>
      <c r="D79" s="40">
        <v>907</v>
      </c>
      <c r="E79" s="40">
        <v>907</v>
      </c>
      <c r="F79" s="88">
        <f t="shared" si="9"/>
        <v>1</v>
      </c>
    </row>
    <row r="80" spans="1:6">
      <c r="A80" s="94" t="s">
        <v>121</v>
      </c>
      <c r="B80" s="108" t="s">
        <v>122</v>
      </c>
      <c r="C80" s="109">
        <v>0</v>
      </c>
      <c r="D80" s="109">
        <v>27795</v>
      </c>
      <c r="E80" s="109">
        <v>0</v>
      </c>
      <c r="F80" s="97">
        <f t="shared" si="9"/>
        <v>0</v>
      </c>
    </row>
    <row r="81" spans="1:6" s="45" customFormat="1" ht="18" customHeight="1">
      <c r="A81" s="90" t="s">
        <v>123</v>
      </c>
      <c r="B81" s="93" t="s">
        <v>124</v>
      </c>
      <c r="C81" s="86">
        <f t="shared" ref="C81:E81" si="11">C82+C83+C85</f>
        <v>1052</v>
      </c>
      <c r="D81" s="86">
        <f t="shared" si="11"/>
        <v>1052</v>
      </c>
      <c r="E81" s="86">
        <f t="shared" si="11"/>
        <v>1052</v>
      </c>
      <c r="F81" s="87">
        <f t="shared" si="9"/>
        <v>1</v>
      </c>
    </row>
    <row r="82" spans="1:6">
      <c r="A82" s="26" t="s">
        <v>125</v>
      </c>
      <c r="B82" s="27" t="s">
        <v>126</v>
      </c>
      <c r="C82" s="71">
        <v>0</v>
      </c>
      <c r="D82" s="71">
        <v>0</v>
      </c>
      <c r="E82" s="71">
        <v>0</v>
      </c>
      <c r="F82" s="88">
        <v>0</v>
      </c>
    </row>
    <row r="83" spans="1:6">
      <c r="A83" s="26" t="s">
        <v>127</v>
      </c>
      <c r="B83" s="27" t="s">
        <v>128</v>
      </c>
      <c r="C83" s="71">
        <v>0</v>
      </c>
      <c r="D83" s="71">
        <v>0</v>
      </c>
      <c r="E83" s="71">
        <v>0</v>
      </c>
      <c r="F83" s="88">
        <v>0</v>
      </c>
    </row>
    <row r="84" spans="1:6">
      <c r="A84" s="26" t="s">
        <v>129</v>
      </c>
      <c r="B84" s="27" t="s">
        <v>130</v>
      </c>
      <c r="C84" s="71">
        <v>0</v>
      </c>
      <c r="D84" s="71">
        <v>0</v>
      </c>
      <c r="E84" s="71">
        <v>0</v>
      </c>
      <c r="F84" s="88">
        <v>0</v>
      </c>
    </row>
    <row r="85" spans="1:6" ht="15.75" thickBot="1">
      <c r="A85" s="110" t="s">
        <v>131</v>
      </c>
      <c r="B85" s="72" t="s">
        <v>132</v>
      </c>
      <c r="C85" s="73">
        <v>1052</v>
      </c>
      <c r="D85" s="73">
        <v>1052</v>
      </c>
      <c r="E85" s="73">
        <v>1052</v>
      </c>
      <c r="F85" s="111">
        <f t="shared" si="9"/>
        <v>1</v>
      </c>
    </row>
    <row r="86" spans="1:6" s="45" customFormat="1" ht="19.5" customHeight="1" thickTop="1" thickBot="1">
      <c r="A86" s="74" t="s">
        <v>133</v>
      </c>
      <c r="B86" s="75"/>
      <c r="C86" s="20">
        <f>C81+C67+C64+C63+C62+C55</f>
        <v>55991</v>
      </c>
      <c r="D86" s="20">
        <f>D81+D67+D64+D63+D62+D55</f>
        <v>89824</v>
      </c>
      <c r="E86" s="20">
        <f>E81+E67+E64+E63+E62+E55</f>
        <v>53835</v>
      </c>
      <c r="F86" s="112">
        <f t="shared" si="9"/>
        <v>0.59933870680441748</v>
      </c>
    </row>
    <row r="87" spans="1:6" ht="18" customHeight="1" thickTop="1" thickBot="1">
      <c r="A87" s="76" t="s">
        <v>134</v>
      </c>
      <c r="B87" s="77"/>
      <c r="C87" s="78">
        <v>0</v>
      </c>
      <c r="D87" s="78">
        <v>0</v>
      </c>
      <c r="E87" s="78">
        <v>34044</v>
      </c>
      <c r="F87" s="113"/>
    </row>
    <row r="88" spans="1:6" ht="15.75" thickTop="1"/>
  </sheetData>
  <mergeCells count="2">
    <mergeCell ref="A3:F3"/>
    <mergeCell ref="A50:F50"/>
  </mergeCells>
  <pageMargins left="0.5511811023622047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2020-07-10T06:01:51Z</dcterms:created>
  <dcterms:modified xsi:type="dcterms:W3CDTF">2020-07-10T06:02:18Z</dcterms:modified>
</cp:coreProperties>
</file>