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. Ktgv.mérlege" sheetId="1" r:id="rId1"/>
    <sheet name="2. Ktgv.egys." sheetId="6" r:id="rId2"/>
    <sheet name="9.Saját.bev. rész" sheetId="7" r:id="rId3"/>
    <sheet name="3.önk.ktgv.várh.bevételek" sheetId="5" r:id="rId4"/>
    <sheet name="5.Lak.szoc." sheetId="10" r:id="rId5"/>
    <sheet name="5.Létszám" sheetId="11" r:id="rId6"/>
    <sheet name="6. Önk.nyújt tám" sheetId="12" r:id="rId7"/>
    <sheet name="11.Uniós tám pr." sheetId="9" r:id="rId8"/>
    <sheet name="1.a Ei felhaszn.ütemt." sheetId="13" r:id="rId9"/>
    <sheet name="7.Beruházások feladatonként" sheetId="14" r:id="rId10"/>
    <sheet name="közfoglalkoztatás" sheetId="2" r:id="rId11"/>
    <sheet name="10.Többéves kihatással járó fel" sheetId="15" r:id="rId12"/>
    <sheet name="12. Közvetett támogatások" sheetId="16" r:id="rId13"/>
    <sheet name="Munka3" sheetId="3" r:id="rId14"/>
  </sheets>
  <definedNames>
    <definedName name="_ftn1" localSheetId="5">'5.Létszám'!#REF!</definedName>
    <definedName name="_ftn2" localSheetId="5">'5.Létszám'!#REF!</definedName>
    <definedName name="_ftn3" localSheetId="5">'5.Létszám'!#REF!</definedName>
    <definedName name="_ftn4" localSheetId="5">'5.Létszám'!#REF!</definedName>
    <definedName name="_ftn5" localSheetId="5">'5.Létszám'!#REF!</definedName>
    <definedName name="_ftn6" localSheetId="5">'5.Létszám'!#REF!</definedName>
    <definedName name="_ftnref1" localSheetId="5">'5.Létszám'!#REF!</definedName>
    <definedName name="_ftnref2" localSheetId="5">'5.Létszám'!#REF!</definedName>
    <definedName name="_ftnref3" localSheetId="5">'5.Létszám'!#REF!</definedName>
    <definedName name="_ftnref4" localSheetId="5">'5.Létszám'!#REF!</definedName>
    <definedName name="_ftnref5" localSheetId="5">'5.Létszám'!$B$39</definedName>
    <definedName name="_ftnref6" localSheetId="5">'5.Létszám'!#REF!</definedName>
    <definedName name="_xlnm.Print_Titles" localSheetId="1">'2. Ktgv.egys.'!#REF!</definedName>
    <definedName name="_xlnm.Print_Titles" localSheetId="5">'5.Létszám'!$3:$6</definedName>
    <definedName name="_xlnm.Print_Area" localSheetId="0">'1. Ktgv.mérlege'!$A$1:$U$24</definedName>
    <definedName name="_xlnm.Print_Area" localSheetId="7">'11.Uniós tám pr.'!$A$1:$H$31</definedName>
    <definedName name="_xlnm.Print_Area" localSheetId="12">'12. Közvetett támogatások'!$A$1:$O$19</definedName>
    <definedName name="_xlnm.Print_Area" localSheetId="1">'2. Ktgv.egys.'!$A$1:$G$71</definedName>
    <definedName name="_xlnm.Print_Area" localSheetId="3">'3.önk.ktgv.várh.bevételek'!$A$1:$K$55</definedName>
    <definedName name="_xlnm.Print_Area" localSheetId="10">közfoglalkoztatás!$A$1:$V$4</definedName>
  </definedNames>
  <calcPr calcId="145621"/>
</workbook>
</file>

<file path=xl/calcChain.xml><?xml version="1.0" encoding="utf-8"?>
<calcChain xmlns="http://schemas.openxmlformats.org/spreadsheetml/2006/main">
  <c r="I12" i="15" l="1"/>
  <c r="G12" i="15"/>
  <c r="J11" i="15"/>
  <c r="I11" i="15"/>
  <c r="G11" i="15"/>
  <c r="E11" i="15"/>
  <c r="E12" i="15" s="1"/>
  <c r="D11" i="15"/>
  <c r="C11" i="15"/>
  <c r="C12" i="15" s="1"/>
  <c r="L10" i="15"/>
  <c r="L11" i="15" s="1"/>
  <c r="K10" i="15"/>
  <c r="K11" i="15" s="1"/>
  <c r="L9" i="15"/>
  <c r="K9" i="15"/>
  <c r="S77" i="2"/>
  <c r="Q77" i="2"/>
  <c r="I77" i="2"/>
  <c r="G77" i="2"/>
  <c r="J77" i="2" s="1"/>
  <c r="T76" i="2"/>
  <c r="J76" i="2"/>
  <c r="T75" i="2"/>
  <c r="J75" i="2"/>
  <c r="T74" i="2"/>
  <c r="J74" i="2"/>
  <c r="T73" i="2"/>
  <c r="T77" i="2" s="1"/>
  <c r="J73" i="2"/>
  <c r="S68" i="2"/>
  <c r="Q68" i="2"/>
  <c r="I68" i="2"/>
  <c r="J68" i="2" s="1"/>
  <c r="G68" i="2"/>
  <c r="T67" i="2"/>
  <c r="J67" i="2"/>
  <c r="T66" i="2"/>
  <c r="J66" i="2"/>
  <c r="T65" i="2"/>
  <c r="J65" i="2"/>
  <c r="T64" i="2"/>
  <c r="T68" i="2" s="1"/>
  <c r="J64" i="2"/>
  <c r="S59" i="2"/>
  <c r="Q59" i="2"/>
  <c r="I59" i="2"/>
  <c r="G59" i="2"/>
  <c r="J59" i="2" s="1"/>
  <c r="T58" i="2"/>
  <c r="J58" i="2"/>
  <c r="T57" i="2"/>
  <c r="J57" i="2"/>
  <c r="T56" i="2"/>
  <c r="J56" i="2"/>
  <c r="T55" i="2"/>
  <c r="T59" i="2" s="1"/>
  <c r="J55" i="2"/>
  <c r="S50" i="2"/>
  <c r="Q50" i="2"/>
  <c r="I50" i="2"/>
  <c r="J50" i="2" s="1"/>
  <c r="G50" i="2"/>
  <c r="T49" i="2"/>
  <c r="J49" i="2"/>
  <c r="T48" i="2"/>
  <c r="J48" i="2"/>
  <c r="T47" i="2"/>
  <c r="J47" i="2"/>
  <c r="T46" i="2"/>
  <c r="T50" i="2" s="1"/>
  <c r="J46" i="2"/>
  <c r="S41" i="2"/>
  <c r="Q41" i="2"/>
  <c r="I41" i="2"/>
  <c r="G41" i="2"/>
  <c r="J41" i="2" s="1"/>
  <c r="T40" i="2"/>
  <c r="J40" i="2"/>
  <c r="T39" i="2"/>
  <c r="J39" i="2"/>
  <c r="T38" i="2"/>
  <c r="J38" i="2"/>
  <c r="T37" i="2"/>
  <c r="T41" i="2" s="1"/>
  <c r="J37" i="2"/>
  <c r="S32" i="2"/>
  <c r="Q32" i="2"/>
  <c r="I32" i="2"/>
  <c r="J32" i="2" s="1"/>
  <c r="G32" i="2"/>
  <c r="T31" i="2"/>
  <c r="J31" i="2"/>
  <c r="T30" i="2"/>
  <c r="T32" i="2" s="1"/>
  <c r="J30" i="2"/>
  <c r="T29" i="2"/>
  <c r="J29" i="2"/>
  <c r="H25" i="2"/>
  <c r="S24" i="2"/>
  <c r="Q24" i="2"/>
  <c r="J24" i="2"/>
  <c r="I24" i="2"/>
  <c r="G24" i="2"/>
  <c r="T23" i="2"/>
  <c r="J23" i="2"/>
  <c r="T22" i="2"/>
  <c r="J22" i="2"/>
  <c r="T21" i="2"/>
  <c r="J21" i="2"/>
  <c r="T20" i="2"/>
  <c r="T24" i="2" s="1"/>
  <c r="J20" i="2"/>
  <c r="S16" i="2"/>
  <c r="Q16" i="2"/>
  <c r="I16" i="2"/>
  <c r="G16" i="2"/>
  <c r="J16" i="2" s="1"/>
  <c r="T15" i="2"/>
  <c r="T14" i="2"/>
  <c r="T13" i="2"/>
  <c r="T12" i="2"/>
  <c r="T16" i="2" s="1"/>
  <c r="J12" i="2"/>
  <c r="K12" i="15" l="1"/>
  <c r="G9" i="14" l="1"/>
  <c r="F9" i="14"/>
  <c r="C31" i="12"/>
  <c r="C26" i="12"/>
  <c r="B26" i="12"/>
  <c r="C14" i="12"/>
  <c r="B14" i="12"/>
  <c r="B31" i="12" s="1"/>
  <c r="C21" i="10"/>
  <c r="D19" i="10"/>
  <c r="D18" i="10"/>
  <c r="D17" i="10"/>
  <c r="D16" i="10" s="1"/>
  <c r="B17" i="10"/>
  <c r="C16" i="10"/>
  <c r="B16" i="10"/>
  <c r="D15" i="10"/>
  <c r="D14" i="10"/>
  <c r="D13" i="10"/>
  <c r="D12" i="10"/>
  <c r="C12" i="10"/>
  <c r="B12" i="10"/>
  <c r="D11" i="10"/>
  <c r="D10" i="10"/>
  <c r="D8" i="10" s="1"/>
  <c r="D21" i="10" s="1"/>
  <c r="D9" i="10"/>
  <c r="C8" i="10"/>
  <c r="B8" i="10"/>
  <c r="B21" i="10" s="1"/>
  <c r="J48" i="5"/>
  <c r="J43" i="5"/>
  <c r="J39" i="5"/>
  <c r="I29" i="5"/>
  <c r="J24" i="5" s="1"/>
  <c r="J16" i="5"/>
  <c r="J11" i="5"/>
  <c r="J4" i="5"/>
  <c r="F71" i="6"/>
  <c r="F70" i="6"/>
  <c r="F69" i="6"/>
  <c r="F68" i="6"/>
  <c r="B67" i="6"/>
  <c r="F67" i="6" s="1"/>
  <c r="E62" i="6"/>
  <c r="D62" i="6"/>
  <c r="F61" i="6"/>
  <c r="F60" i="6"/>
  <c r="E59" i="6"/>
  <c r="D59" i="6"/>
  <c r="C59" i="6"/>
  <c r="C62" i="6" s="1"/>
  <c r="B59" i="6"/>
  <c r="F59" i="6" s="1"/>
  <c r="F58" i="6"/>
  <c r="F56" i="6"/>
  <c r="E53" i="6"/>
  <c r="D53" i="6"/>
  <c r="C53" i="6"/>
  <c r="B52" i="6"/>
  <c r="F52" i="6" s="1"/>
  <c r="F51" i="6"/>
  <c r="B51" i="6"/>
  <c r="B50" i="6"/>
  <c r="B53" i="6" s="1"/>
  <c r="F53" i="6" s="1"/>
  <c r="F48" i="6"/>
  <c r="F47" i="6"/>
  <c r="F46" i="6"/>
  <c r="B46" i="6"/>
  <c r="F45" i="6"/>
  <c r="F44" i="6"/>
  <c r="F43" i="6"/>
  <c r="F42" i="6"/>
  <c r="F41" i="6" s="1"/>
  <c r="E41" i="6"/>
  <c r="D41" i="6"/>
  <c r="C41" i="6"/>
  <c r="B41" i="6"/>
  <c r="F40" i="6"/>
  <c r="F39" i="6"/>
  <c r="F38" i="6"/>
  <c r="E38" i="6"/>
  <c r="D38" i="6"/>
  <c r="C38" i="6"/>
  <c r="C49" i="6" s="1"/>
  <c r="C54" i="6" s="1"/>
  <c r="C64" i="6" s="1"/>
  <c r="B38" i="6"/>
  <c r="B49" i="6" s="1"/>
  <c r="F37" i="6"/>
  <c r="F36" i="6"/>
  <c r="F35" i="6"/>
  <c r="E35" i="6"/>
  <c r="E49" i="6" s="1"/>
  <c r="E54" i="6" s="1"/>
  <c r="E64" i="6" s="1"/>
  <c r="D35" i="6"/>
  <c r="D49" i="6" s="1"/>
  <c r="D54" i="6" s="1"/>
  <c r="D64" i="6" s="1"/>
  <c r="C35" i="6"/>
  <c r="B35" i="6"/>
  <c r="F31" i="6"/>
  <c r="F29" i="6"/>
  <c r="C28" i="6"/>
  <c r="B28" i="6"/>
  <c r="F27" i="6"/>
  <c r="E26" i="6"/>
  <c r="E28" i="6" s="1"/>
  <c r="D26" i="6"/>
  <c r="D30" i="6" s="1"/>
  <c r="C26" i="6"/>
  <c r="C30" i="6" s="1"/>
  <c r="B26" i="6"/>
  <c r="B30" i="6" s="1"/>
  <c r="F25" i="6"/>
  <c r="F24" i="6"/>
  <c r="F23" i="6"/>
  <c r="F26" i="6" s="1"/>
  <c r="F30" i="6" s="1"/>
  <c r="F19" i="6"/>
  <c r="D18" i="6"/>
  <c r="D20" i="6" s="1"/>
  <c r="D21" i="6" s="1"/>
  <c r="D32" i="6" s="1"/>
  <c r="C18" i="6"/>
  <c r="C20" i="6" s="1"/>
  <c r="C21" i="6" s="1"/>
  <c r="F17" i="6"/>
  <c r="F16" i="6"/>
  <c r="E15" i="6"/>
  <c r="E18" i="6" s="1"/>
  <c r="E20" i="6" s="1"/>
  <c r="E21" i="6" s="1"/>
  <c r="D15" i="6"/>
  <c r="C15" i="6"/>
  <c r="B15" i="6"/>
  <c r="B18" i="6" s="1"/>
  <c r="B20" i="6" s="1"/>
  <c r="B21" i="6" s="1"/>
  <c r="B32" i="6" s="1"/>
  <c r="F14" i="6"/>
  <c r="F13" i="6"/>
  <c r="F12" i="6"/>
  <c r="F11" i="6"/>
  <c r="F10" i="6"/>
  <c r="T22" i="1"/>
  <c r="R22" i="1"/>
  <c r="J22" i="1"/>
  <c r="H22" i="1"/>
  <c r="T19" i="1"/>
  <c r="R19" i="1"/>
  <c r="J19" i="1"/>
  <c r="H19" i="1"/>
  <c r="T15" i="1"/>
  <c r="T23" i="1" s="1"/>
  <c r="R15" i="1"/>
  <c r="R23" i="1" s="1"/>
  <c r="J15" i="1"/>
  <c r="J23" i="1" s="1"/>
  <c r="H15" i="1"/>
  <c r="H23" i="1" s="1"/>
  <c r="J53" i="5" l="1"/>
  <c r="F49" i="6"/>
  <c r="F54" i="6" s="1"/>
  <c r="B54" i="6"/>
  <c r="F18" i="6"/>
  <c r="F20" i="6" s="1"/>
  <c r="F21" i="6" s="1"/>
  <c r="F32" i="6" s="1"/>
  <c r="F28" i="6"/>
  <c r="C32" i="6"/>
  <c r="F15" i="6"/>
  <c r="D28" i="6"/>
  <c r="F50" i="6"/>
  <c r="B62" i="6"/>
  <c r="F62" i="6" s="1"/>
  <c r="E30" i="6"/>
  <c r="E32" i="6" s="1"/>
  <c r="F64" i="6" l="1"/>
  <c r="B64" i="6"/>
  <c r="D35" i="7" l="1"/>
  <c r="E35" i="7"/>
  <c r="C35" i="7"/>
  <c r="N8" i="16"/>
  <c r="N9" i="16"/>
  <c r="N10" i="16"/>
  <c r="N11" i="16"/>
  <c r="N12" i="16"/>
  <c r="N13" i="16"/>
  <c r="N14" i="16"/>
  <c r="N15" i="16"/>
  <c r="N16" i="16"/>
  <c r="N17" i="16"/>
  <c r="C12" i="13"/>
  <c r="C14" i="13"/>
  <c r="C17" i="13" s="1"/>
  <c r="D12" i="13"/>
  <c r="D14" i="13" s="1"/>
  <c r="E12" i="13"/>
  <c r="E14" i="13"/>
  <c r="E17" i="13" s="1"/>
  <c r="E23" i="13" s="1"/>
  <c r="F12" i="13"/>
  <c r="F14" i="13" s="1"/>
  <c r="F17" i="13" s="1"/>
  <c r="F23" i="13" s="1"/>
  <c r="G12" i="13"/>
  <c r="G14" i="13"/>
  <c r="G17" i="13" s="1"/>
  <c r="G23" i="13" s="1"/>
  <c r="H12" i="13"/>
  <c r="H14" i="13" s="1"/>
  <c r="H17" i="13" s="1"/>
  <c r="H23" i="13" s="1"/>
  <c r="I12" i="13"/>
  <c r="I14" i="13"/>
  <c r="I17" i="13" s="1"/>
  <c r="I23" i="13" s="1"/>
  <c r="J12" i="13"/>
  <c r="J14" i="13" s="1"/>
  <c r="J17" i="13" s="1"/>
  <c r="J23" i="13" s="1"/>
  <c r="K12" i="13"/>
  <c r="K14" i="13"/>
  <c r="K17" i="13" s="1"/>
  <c r="K23" i="13" s="1"/>
  <c r="L12" i="13"/>
  <c r="L14" i="13" s="1"/>
  <c r="L17" i="13" s="1"/>
  <c r="L23" i="13" s="1"/>
  <c r="M12" i="13"/>
  <c r="M14" i="13"/>
  <c r="M17" i="13" s="1"/>
  <c r="M23" i="13" s="1"/>
  <c r="B12" i="13"/>
  <c r="B14" i="13"/>
  <c r="B23" i="13" s="1"/>
  <c r="F34" i="13"/>
  <c r="G34" i="13"/>
  <c r="G42" i="13" s="1"/>
  <c r="H34" i="13"/>
  <c r="I34" i="13"/>
  <c r="I42" i="13" s="1"/>
  <c r="J34" i="13"/>
  <c r="K34" i="13"/>
  <c r="K42" i="13" s="1"/>
  <c r="L34" i="13"/>
  <c r="M34" i="13"/>
  <c r="M42" i="13" s="1"/>
  <c r="M40" i="13"/>
  <c r="N38" i="13"/>
  <c r="N39" i="13"/>
  <c r="C40" i="13"/>
  <c r="D40" i="13"/>
  <c r="E40" i="13"/>
  <c r="F40" i="13"/>
  <c r="F42" i="13" s="1"/>
  <c r="G40" i="13"/>
  <c r="H40" i="13"/>
  <c r="H42" i="13" s="1"/>
  <c r="I40" i="13"/>
  <c r="J40" i="13"/>
  <c r="J42" i="13" s="1"/>
  <c r="K40" i="13"/>
  <c r="L40" i="13"/>
  <c r="L42" i="13" s="1"/>
  <c r="B40" i="13"/>
  <c r="N31" i="13"/>
  <c r="C34" i="13"/>
  <c r="C42" i="13" s="1"/>
  <c r="N42" i="13" s="1"/>
  <c r="D34" i="13"/>
  <c r="E34" i="13"/>
  <c r="B34" i="13"/>
  <c r="N33" i="13"/>
  <c r="N30" i="13"/>
  <c r="N29" i="13"/>
  <c r="N32" i="13"/>
  <c r="C21" i="13"/>
  <c r="N21" i="13" s="1"/>
  <c r="D21" i="13"/>
  <c r="E21" i="13"/>
  <c r="F21" i="13"/>
  <c r="G21" i="13"/>
  <c r="H21" i="13"/>
  <c r="I21" i="13"/>
  <c r="J21" i="13"/>
  <c r="K21" i="13"/>
  <c r="L21" i="13"/>
  <c r="M21" i="13"/>
  <c r="B21" i="13"/>
  <c r="N10" i="13"/>
  <c r="N12" i="13" s="1"/>
  <c r="N14" i="13" s="1"/>
  <c r="N17" i="13" s="1"/>
  <c r="N9" i="13"/>
  <c r="N8" i="13"/>
  <c r="N11" i="13"/>
  <c r="N7" i="13"/>
  <c r="D19" i="11"/>
  <c r="D50" i="11" s="1"/>
  <c r="D54" i="11" s="1"/>
  <c r="D51" i="11"/>
  <c r="D52" i="11"/>
  <c r="D42" i="11"/>
  <c r="D53" i="11" s="1"/>
  <c r="E19" i="11"/>
  <c r="E50" i="11" s="1"/>
  <c r="E54" i="11" s="1"/>
  <c r="E51" i="11"/>
  <c r="E52" i="11"/>
  <c r="E42" i="11"/>
  <c r="E53" i="11" s="1"/>
  <c r="C19" i="11"/>
  <c r="F19" i="11"/>
  <c r="F50" i="11" s="1"/>
  <c r="F27" i="11"/>
  <c r="F51" i="11" s="1"/>
  <c r="F34" i="11"/>
  <c r="F52" i="11" s="1"/>
  <c r="F39" i="11"/>
  <c r="F40" i="11"/>
  <c r="F41" i="11"/>
  <c r="F42" i="11" s="1"/>
  <c r="F53" i="11" s="1"/>
  <c r="C50" i="11"/>
  <c r="C54" i="11" s="1"/>
  <c r="C51" i="11"/>
  <c r="C52" i="11"/>
  <c r="C42" i="11"/>
  <c r="C53" i="11"/>
  <c r="F20" i="11"/>
  <c r="N41" i="13"/>
  <c r="N37" i="13"/>
  <c r="N36" i="13"/>
  <c r="N35" i="13"/>
  <c r="N40" i="13" s="1"/>
  <c r="E42" i="13"/>
  <c r="D42" i="13"/>
  <c r="B42" i="13"/>
  <c r="N28" i="13"/>
  <c r="N34" i="13" s="1"/>
  <c r="N22" i="13"/>
  <c r="N20" i="13"/>
  <c r="N19" i="13"/>
  <c r="N18" i="13"/>
  <c r="N16" i="13"/>
  <c r="N15" i="13"/>
  <c r="N13" i="13"/>
  <c r="B17" i="13"/>
  <c r="F63" i="11"/>
  <c r="E63" i="11"/>
  <c r="D63" i="11"/>
  <c r="C63" i="11"/>
  <c r="F57" i="11"/>
  <c r="F44" i="11"/>
  <c r="F37" i="11"/>
  <c r="F36" i="11"/>
  <c r="F35" i="11"/>
  <c r="F33" i="11"/>
  <c r="F31" i="11"/>
  <c r="F30" i="11"/>
  <c r="F29" i="11"/>
  <c r="F26" i="11"/>
  <c r="F25" i="11"/>
  <c r="F23" i="11"/>
  <c r="F21" i="11"/>
  <c r="F18" i="11"/>
  <c r="F17" i="11"/>
  <c r="F16" i="11"/>
  <c r="F15" i="11"/>
  <c r="F14" i="11"/>
  <c r="F13" i="11"/>
  <c r="F12" i="11"/>
  <c r="F11" i="11"/>
  <c r="F10" i="11"/>
  <c r="F9" i="11"/>
  <c r="F28" i="9"/>
  <c r="D28" i="9"/>
  <c r="H23" i="9"/>
  <c r="H24" i="9"/>
  <c r="H30" i="9" s="1"/>
  <c r="G23" i="9"/>
  <c r="G24" i="9"/>
  <c r="G30" i="9"/>
  <c r="F23" i="9"/>
  <c r="F24" i="9" s="1"/>
  <c r="F30" i="9" s="1"/>
  <c r="D23" i="9"/>
  <c r="D24" i="9"/>
  <c r="H16" i="9"/>
  <c r="G16" i="9"/>
  <c r="F16" i="9"/>
  <c r="E16" i="9"/>
  <c r="E24" i="9" s="1"/>
  <c r="E30" i="9" s="1"/>
  <c r="D16" i="9"/>
  <c r="C24" i="7"/>
  <c r="C16" i="7"/>
  <c r="D30" i="9"/>
  <c r="B43" i="13" l="1"/>
  <c r="C6" i="13" s="1"/>
  <c r="D17" i="13"/>
  <c r="D23" i="13"/>
  <c r="F54" i="11"/>
  <c r="C23" i="13"/>
  <c r="N23" i="13" s="1"/>
  <c r="C43" i="13" l="1"/>
  <c r="D6" i="13" s="1"/>
  <c r="D43" i="13" s="1"/>
  <c r="E6" i="13" s="1"/>
  <c r="E43" i="13" s="1"/>
  <c r="F6" i="13" s="1"/>
  <c r="F43" i="13" s="1"/>
  <c r="G6" i="13" s="1"/>
  <c r="G43" i="13" s="1"/>
  <c r="H6" i="13" s="1"/>
  <c r="H43" i="13" s="1"/>
  <c r="I6" i="13" s="1"/>
  <c r="I43" i="13" s="1"/>
  <c r="J6" i="13" s="1"/>
  <c r="J43" i="13" s="1"/>
  <c r="K6" i="13" s="1"/>
  <c r="K43" i="13" s="1"/>
  <c r="L6" i="13" s="1"/>
  <c r="L43" i="13" s="1"/>
  <c r="M6" i="13" s="1"/>
  <c r="M43" i="13" s="1"/>
</calcChain>
</file>

<file path=xl/sharedStrings.xml><?xml version="1.0" encoding="utf-8"?>
<sst xmlns="http://schemas.openxmlformats.org/spreadsheetml/2006/main" count="660" uniqueCount="448">
  <si>
    <t>I.</t>
  </si>
  <si>
    <t>Helyi önkormányzatok működésének általános támogatása</t>
  </si>
  <si>
    <t>a)</t>
  </si>
  <si>
    <t>b)</t>
  </si>
  <si>
    <t>c)</t>
  </si>
  <si>
    <t>II.</t>
  </si>
  <si>
    <t>III.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</si>
  <si>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</si>
  <si>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</si>
  <si>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</si>
  <si>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</si>
  <si>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</si>
  <si>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</si>
  <si>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</si>
  <si>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</si>
  <si>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</si>
  <si>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</si>
  <si>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Közhatalmi bevételek</t>
  </si>
  <si>
    <t>Gépjárműadók</t>
  </si>
  <si>
    <t>Helyi iparűzési adó</t>
  </si>
  <si>
    <t>Talajterhelési díj</t>
  </si>
  <si>
    <t>Bírságok, pótlékok</t>
  </si>
  <si>
    <t>Működési bevételek</t>
  </si>
  <si>
    <t>Készletértékesítés</t>
  </si>
  <si>
    <t>Közvetített szolgáltatások értéke</t>
  </si>
  <si>
    <t>Tulajdonosi bevételek</t>
  </si>
  <si>
    <t>Ellátási díjak</t>
  </si>
  <si>
    <t>gyermekétkeztetés térítési díjbevételek</t>
  </si>
  <si>
    <t>szociális étkezők térítési díjbevétek</t>
  </si>
  <si>
    <t>Házi gondozottak térítési díjbevételei</t>
  </si>
  <si>
    <t>Kiszámlázott ÁFA és ÁFA visszatérítése</t>
  </si>
  <si>
    <t>Kamatbevételek</t>
  </si>
  <si>
    <t>V.</t>
  </si>
  <si>
    <t>Felhalmozási célú támogatások ÁH-on belülről</t>
  </si>
  <si>
    <t>Piaccsarnok pályázati támogatás</t>
  </si>
  <si>
    <t>VI.</t>
  </si>
  <si>
    <t>Felhalmozási célú átvett pénzeszközök</t>
  </si>
  <si>
    <t>Közműtársulás megszüntetéséből adódó pénzeszköz átvétel</t>
  </si>
  <si>
    <t>VII.</t>
  </si>
  <si>
    <t>Finanszírozási bevételek</t>
  </si>
  <si>
    <t>Hitel felvétele</t>
  </si>
  <si>
    <t>Előző évi pénzmaradvány igénybevétele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</si>
  <si>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</si>
  <si>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</si>
  <si>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</si>
  <si>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</si>
  <si>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</si>
  <si>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</si>
  <si>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</si>
  <si>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</si>
  <si>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 xml:space="preserve">2014.ei                            (ezer Ft-ban)         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</si>
  <si>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</si>
  <si>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</si>
  <si>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</si>
  <si>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</si>
  <si>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</si>
  <si>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</si>
  <si>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</si>
  <si>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</si>
  <si>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</si>
  <si>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</si>
  <si>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</si>
  <si>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</si>
  <si>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</si>
  <si>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</si>
  <si>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Belső finanszírozási műveletek</t>
  </si>
  <si>
    <t>Felhalm. célú bevételek belső finanszírozási műveletekkel</t>
  </si>
  <si>
    <t>Külső finanszírozási műveletek(hitel felvétele)</t>
  </si>
  <si>
    <t>FELHALMOZÁSI BEVÉTELEK ÖSSZESEN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</si>
  <si>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</si>
  <si>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</si>
  <si>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</si>
  <si>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</si>
  <si>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</si>
  <si>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</si>
  <si>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</si>
  <si>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</si>
  <si>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</si>
  <si>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</si>
  <si>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</si>
  <si>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 xml:space="preserve">Cafeteria dologi kiadásnak minősülő járuléka( szja) </t>
  </si>
  <si>
    <t>Ellátottak pénzbeli juttatásai</t>
  </si>
  <si>
    <t>Egyéb működési célú kiadások, támogatások</t>
  </si>
  <si>
    <t>Működési célú tartalékok összesen</t>
  </si>
  <si>
    <t>Működési célú általános tartalék</t>
  </si>
  <si>
    <t>Működési célú céltartalék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</si>
  <si>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</si>
  <si>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</si>
  <si>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</si>
  <si>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</si>
  <si>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</si>
  <si>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</si>
  <si>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</si>
  <si>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</si>
  <si>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</si>
  <si>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</si>
  <si>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</si>
  <si>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 xml:space="preserve">Finanszírozási kiadás- hitel törlesztése </t>
  </si>
  <si>
    <t>FELHALMOZÁSI KIADÁSOK MINDÖSSZESEN:</t>
  </si>
  <si>
    <t>KIADÁSOK MINDÖSSZESEN:</t>
  </si>
  <si>
    <t xml:space="preserve">Engedélyezett létszámkeret nyitó </t>
  </si>
  <si>
    <t>ebből alapfeladat</t>
  </si>
  <si>
    <t xml:space="preserve">Engedélyezett létszámkeret záró </t>
  </si>
  <si>
    <t>Közfoglalkoztatás létszámkeret</t>
  </si>
  <si>
    <t>Megnevezés</t>
  </si>
  <si>
    <t>Eredeti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</si>
  <si>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</si>
  <si>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</si>
  <si>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</si>
  <si>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</si>
  <si>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</si>
  <si>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</si>
  <si>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</si>
  <si>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</si>
  <si>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</si>
  <si>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</si>
  <si>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</si>
  <si>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</si>
  <si>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</si>
  <si>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</si>
  <si>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</si>
  <si>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2015-2017. évekre</t>
  </si>
  <si>
    <t>2015. év</t>
  </si>
  <si>
    <t>2016. év</t>
  </si>
  <si>
    <t>2017. év</t>
  </si>
  <si>
    <t>Adatok ezer Ft-ban</t>
  </si>
  <si>
    <t>Az Európai Uniós forrásból finanszírozott programok, projektek költségvetése</t>
  </si>
  <si>
    <t>ÖNKORMÁNYZATI SAJÁT PROJEKTEK</t>
  </si>
  <si>
    <t>Bevételek  előirányzatai</t>
  </si>
  <si>
    <t>Bevételek teljesítése 2013.06.30-ig</t>
  </si>
  <si>
    <t>Kiadási</t>
  </si>
  <si>
    <t>Kiadások előirányzatai</t>
  </si>
  <si>
    <t>Felújítás, eszközbeszerzés támogatások és kiadások</t>
  </si>
  <si>
    <t xml:space="preserve">4. </t>
  </si>
  <si>
    <t>Felújítás, eszközbeszerzés összesen</t>
  </si>
  <si>
    <t>1.</t>
  </si>
  <si>
    <t>IKSZT EMVA 2068169670. sz. pályázat</t>
  </si>
  <si>
    <t>IKSZT üzemeltetés</t>
  </si>
  <si>
    <t>2.</t>
  </si>
  <si>
    <t>TÁMOP-3.212-12/1-2012-0043 sz. projekt</t>
  </si>
  <si>
    <t>"Jót s jól"- kulturális szolgáltatások ,minőségi fejlesztése BKKM szakembereinek továbbképzésével. Konzorciumi gesztor Kecskeméti Kulturális és Konferencia Központ Nonporit Kft.  Konzorcium. Helyi bonyolító tag: Fülöpszállás Községi Könyvtár</t>
  </si>
  <si>
    <t>3.</t>
  </si>
  <si>
    <t>Működés, fenntartás összesen</t>
  </si>
  <si>
    <t>Saját szervezésben megvalósuló projektek összesen:</t>
  </si>
  <si>
    <t xml:space="preserve">b) </t>
  </si>
  <si>
    <t xml:space="preserve">ÖNKORMÁNYZATI FENNTARTÁSI KÖTELEZETTSÉGGEL JÁRÓ, MÁS GESZTOR LEBONYOLÍTÁSÁBAN MEGVALÓSULT PROJEKT </t>
  </si>
  <si>
    <t>KEOP 2.30/2F/09-2009-0011. SZ. PROJEKT</t>
  </si>
  <si>
    <t>?</t>
  </si>
  <si>
    <t>Más szervezet által, az Önkormányzat részvételével megvalósult projektek összesen:</t>
  </si>
  <si>
    <t>EU-s projektek mindösszesen: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</si>
  <si>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</si>
  <si>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</si>
  <si>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</si>
  <si>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</si>
  <si>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</si>
  <si>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Rendszeres szociális segély</t>
  </si>
  <si>
    <t>Foglalkoztatást helyettesítő támogatás</t>
  </si>
  <si>
    <t>Egészségkárosodott szem.támogatása</t>
  </si>
  <si>
    <t>Lakásfenntartási támogatás normatív pénzbeli</t>
  </si>
  <si>
    <t>Lakásfenntartási támogatás normatív természetbeni</t>
  </si>
  <si>
    <t>Óvodáztatási támogatás</t>
  </si>
  <si>
    <t>Köztemetés</t>
  </si>
  <si>
    <t>Önkormányzati segélyek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</si>
  <si>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</si>
  <si>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</si>
  <si>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</si>
  <si>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</si>
  <si>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</si>
  <si>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</si>
  <si>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</si>
  <si>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</si>
  <si>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</si>
  <si>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</si>
  <si>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</si>
  <si>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</si>
  <si>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</si>
  <si>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DAOP eg.ház felújítás eü. diszp.(Mt.)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</si>
  <si>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</si>
  <si>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</si>
  <si>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</si>
  <si>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</si>
  <si>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</si>
  <si>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</si>
  <si>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</si>
  <si>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</si>
  <si>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</si>
  <si>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</si>
  <si>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</si>
  <si>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</si>
  <si>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</si>
  <si>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</si>
  <si>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</si>
  <si>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</si>
  <si>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</si>
  <si>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</si>
  <si>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</si>
  <si>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</si>
  <si>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</si>
  <si>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</si>
  <si>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</si>
  <si>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</si>
  <si>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</si>
  <si>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</si>
  <si>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</si>
  <si>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</si>
  <si>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</si>
  <si>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</si>
  <si>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</si>
  <si>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</si>
  <si>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</si>
  <si>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</si>
  <si>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</si>
  <si>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2. Kistérségi társulás tagdíj (KTKT)</t>
  </si>
  <si>
    <t>3. Kistérségi Ivóvízmin.javító Társulás műk. támogatás</t>
  </si>
  <si>
    <t>4. Gyepmesteri telep támogatás</t>
  </si>
  <si>
    <t>5.LEADER tagdíj</t>
  </si>
  <si>
    <t>6. Védelmi Bizottság működési támogatás</t>
  </si>
  <si>
    <t>7. Rendőrség támogatása</t>
  </si>
  <si>
    <t>Támogatásértékű működési kiadások áht-on belülre összesen</t>
  </si>
  <si>
    <t xml:space="preserve">Ttámogatásértékű működési kiadásai áht-on kivülre </t>
  </si>
  <si>
    <t>1. Labdarúgó sportegyesület</t>
  </si>
  <si>
    <t>2. Súlyemelő sportegyesület</t>
  </si>
  <si>
    <t>3. Mozgáskorlátozottak Egyesülete</t>
  </si>
  <si>
    <t>4. Polgárőrség</t>
  </si>
  <si>
    <t>5. Nyugdíjasklub</t>
  </si>
  <si>
    <t>6. Katasztrófavédelem</t>
  </si>
  <si>
    <t xml:space="preserve">7. Tűzoltóság támogatása (Szabadszállás) </t>
  </si>
  <si>
    <t>8 .TEFE egyesület támogatása</t>
  </si>
  <si>
    <t>9. Ranga tanárnőre emlékezünk Alapítvány támogatása</t>
  </si>
  <si>
    <t>Társ .szervezetek, alapítványok támogatása össszesen</t>
  </si>
  <si>
    <t xml:space="preserve">Vállakozások támogatása összesen </t>
  </si>
  <si>
    <t>1.oldal</t>
  </si>
  <si>
    <t>Jogcím</t>
  </si>
  <si>
    <t>Összes</t>
  </si>
  <si>
    <t>Műk.bevételek összesen:</t>
  </si>
  <si>
    <t>Műk. bevételek mindössz.</t>
  </si>
  <si>
    <t>Bevételek összesen</t>
  </si>
  <si>
    <t>Kiadások összesen</t>
  </si>
  <si>
    <t>2.oldal</t>
  </si>
  <si>
    <t>Műk.kiadások összesen:</t>
  </si>
  <si>
    <t>Felh.kiadások</t>
  </si>
  <si>
    <t>Betegséggel kapcsolatos(nem társadalombiztosítási) ellátások</t>
  </si>
  <si>
    <t>Foglalkoztatással, munkanélküliséggel kapcsolatos ellátások:</t>
  </si>
  <si>
    <t>Lakhatással kapcsolatos ellátások:</t>
  </si>
  <si>
    <t>Egyéb nem intézményi ellátások:</t>
  </si>
  <si>
    <t>4.</t>
  </si>
  <si>
    <t>ÖSSZEG (ezer Ft)</t>
  </si>
  <si>
    <t>1. Személyi juttatások</t>
  </si>
  <si>
    <t>2. Munkaadókat terhelő járulékok és szociális hozzájárulási adó</t>
  </si>
  <si>
    <t>3. Dologi kiadások</t>
  </si>
  <si>
    <t>4. Ellátottak pénzbeli juttatásai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</si>
  <si>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</si>
  <si>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</si>
  <si>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</si>
  <si>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</si>
  <si>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</si>
  <si>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</si>
  <si>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</si>
  <si>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</si>
  <si>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</si>
  <si>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</si>
  <si>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</si>
  <si>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</si>
  <si>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</si>
  <si>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</si>
  <si>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</si>
  <si>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</si>
  <si>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</si>
  <si>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</si>
  <si>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</si>
  <si>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>10. Belső finanszírozás -Előző évi pénzmaradvány igénybevétele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</si>
  <si>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</si>
  <si>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</si>
  <si>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</si>
  <si>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</si>
  <si>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LÉTSZÁM(fő)</t>
  </si>
  <si>
    <t>*Kisértékű tárgyi eszköz beszerzéséhez támogatás</t>
  </si>
  <si>
    <t>*Közfoglalkoztatottak bér és járulék támogatás</t>
  </si>
  <si>
    <t>*Nagy értékű tárgyi eszköz beszerzéséhez támogatás</t>
  </si>
  <si>
    <t>*Munkaruha és egyéni védőeszköz beszerzéséhez támogatás</t>
  </si>
  <si>
    <t>Téli közfoglalkoztatási program pályázati támogatás összesen:</t>
  </si>
  <si>
    <t>Téli közfoglalkoztatási program kiadásai összesen:</t>
  </si>
  <si>
    <t>B E V É T E L E K</t>
  </si>
  <si>
    <t>K I A D Á S O K</t>
  </si>
  <si>
    <t>*Közfoglalkoztatás személyi juttatások</t>
  </si>
  <si>
    <t>*Közfoglalkoztatás munkáltatót terhelő járulékok és SZOCHO</t>
  </si>
  <si>
    <t>*Dologi kiadások</t>
  </si>
  <si>
    <t>*Beruházás- tárgyi eszköz beszerzése</t>
  </si>
  <si>
    <t>számú melléklet</t>
  </si>
  <si>
    <t xml:space="preserve"> a közfoglalkoztatás keretében tervezett pályázati támogatásokról és kiadásokról programonként évenkénti tagolásban</t>
  </si>
  <si>
    <t>összesen</t>
  </si>
  <si>
    <t>2013. év</t>
  </si>
  <si>
    <t>2014. év</t>
  </si>
  <si>
    <t xml:space="preserve">Támogatás összetétele </t>
  </si>
  <si>
    <t>Költségvetési év</t>
  </si>
  <si>
    <t>-Támogatási előleg</t>
  </si>
  <si>
    <t>2013.évi (december h. bér) közfoglalkoztatási programokból 2014. januárban jelentkező kiadások és pályázati támogatás elszámolása</t>
  </si>
  <si>
    <t>-Támogatási előleg(856.000+2.142.325)</t>
  </si>
  <si>
    <t xml:space="preserve">Kiadások összetétele </t>
  </si>
  <si>
    <t>Közfoglalkoztatás pályázat - eszköz beszerzés támogatása</t>
  </si>
  <si>
    <t xml:space="preserve">2014. </t>
  </si>
  <si>
    <t xml:space="preserve">2014.évi </t>
  </si>
  <si>
    <t>2014. évközi változás I.</t>
  </si>
  <si>
    <t>2014. évközi változás II.</t>
  </si>
  <si>
    <t>Óvodapedagógus</t>
  </si>
  <si>
    <t>2014. er.ei (ezer Ft-ban)</t>
  </si>
  <si>
    <t>Fülöpszálás telepüési szilárd hulladéklerakó (hrsz:0375/15.)fenntartási időszak szikkasztó övárok vízjogi üzemeltetési engedélyezési eljárás, monitoring kutak vízmintavétel és szakvélemény készítés ( Gesztor: Izsák és térsége Szilárdhulladék lerakó Rekultiv.</t>
  </si>
  <si>
    <t>1.Önkormányzat működési támogatása</t>
  </si>
  <si>
    <t>2. Működési támogatás államháztartáson belülről</t>
  </si>
  <si>
    <t>5.Működési célú átvett pénzeszközök</t>
  </si>
  <si>
    <t>6.Pénzmaradvány igénybevétel</t>
  </si>
  <si>
    <t>7.Rövid lejáratú hitel felvétele</t>
  </si>
  <si>
    <t>8.Felhalmozási célú támogatá-sok államháztartáson belülről</t>
  </si>
  <si>
    <t xml:space="preserve">9.Felhalmozási bevételek </t>
  </si>
  <si>
    <t>10. Felhalmozási célú átvett pénzeszközök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</si>
  <si>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</si>
  <si>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</si>
  <si>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</si>
  <si>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</si>
  <si>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</si>
  <si>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</si>
  <si>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</si>
  <si>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</si>
  <si>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</si>
  <si>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</si>
  <si>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</si>
  <si>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</si>
  <si>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(ezer Ft-ban)</t>
  </si>
  <si>
    <t xml:space="preserve">Kiadások </t>
  </si>
  <si>
    <t>11.Személyi juttatások</t>
  </si>
  <si>
    <t>12.Munkaadót terhelő járulékok</t>
  </si>
  <si>
    <t>14.Ellátottak pb.juttatásai</t>
  </si>
  <si>
    <t>15.Egyéb működési célú kiadások</t>
  </si>
  <si>
    <t xml:space="preserve">Fülöpszállás Községi Önkormányzat és szervezetei  2014.évi előirányzat felhasználási ütemterve   </t>
  </si>
  <si>
    <t>13.Dologi kiadások</t>
  </si>
  <si>
    <t>Felhalmozási c..bev.összesen</t>
  </si>
  <si>
    <t>16. Általános tartalék</t>
  </si>
  <si>
    <t>17.Beruházások</t>
  </si>
  <si>
    <t>18.Felújítások</t>
  </si>
  <si>
    <t>19.Egyéb felhalmozási célú kiadások</t>
  </si>
  <si>
    <t>21.Hitel törlesztés</t>
  </si>
  <si>
    <t>20.Felhalmozási c. tartalék</t>
  </si>
  <si>
    <t xml:space="preserve">Nyitó érték: </t>
  </si>
  <si>
    <t>Záró érték:</t>
  </si>
  <si>
    <t>10.számú melléklet</t>
  </si>
  <si>
    <t>2014.évi Beruházási kiadások részletezése</t>
  </si>
  <si>
    <t>2. Piaccsarnok létesítése</t>
  </si>
  <si>
    <t>Beruházások összesen</t>
  </si>
  <si>
    <t>2014.évi Önkormányzati beruházások feladatonként</t>
  </si>
  <si>
    <t>1/a. sz. Melléklet a Fülöpszállás Községi Önkormányzat 2014. évi kv-i előterjesztéshez</t>
  </si>
  <si>
    <t>Az önkormányzat többéves kihatással járó döntéseinek számszerűsítéséről évenkénti bontásban</t>
  </si>
  <si>
    <t>Sorsz.</t>
  </si>
  <si>
    <t>Döntés, köt. vállalás megnevezése</t>
  </si>
  <si>
    <t>2015.</t>
  </si>
  <si>
    <t>2016.</t>
  </si>
  <si>
    <t>2017.</t>
  </si>
  <si>
    <t>2018.</t>
  </si>
  <si>
    <t>Adósságot keletkeztető ügyletekből fennálló kötelezettségek</t>
  </si>
  <si>
    <t xml:space="preserve">1. </t>
  </si>
  <si>
    <t>Piaccsarnok építés ( 2013. évi tanya programhoz felvenni szándékozott támogatás megelőlegező hitel törlesztés</t>
  </si>
  <si>
    <t>Adósságszolgálat összesen</t>
  </si>
  <si>
    <t>Fenntartási kötelezettséggel járó korábbi projektek ( tájékoztató adatok )</t>
  </si>
  <si>
    <t>Bevétel</t>
  </si>
  <si>
    <t>Kiadás</t>
  </si>
  <si>
    <t xml:space="preserve">IKSZT működtetés, üzemeltetés EMVA 2068169670. sz. pályázat </t>
  </si>
  <si>
    <t>EMVA LEADER 2076557611.sz közpark felújítás fenntartási köt.</t>
  </si>
  <si>
    <t xml:space="preserve">3. </t>
  </si>
  <si>
    <t>Iskola energetikai korszerűsítése KEOP-5.3.0/A/09-2010-0127 fenntartási köt.</t>
  </si>
  <si>
    <t>Térfigyelő rendszer bővítés és KTKT-tól átvett eredeti projekt üzemeltetése</t>
  </si>
  <si>
    <t>5.</t>
  </si>
  <si>
    <t>ÖFT támogatással megvalósításra kerülő raktár kialakítás</t>
  </si>
  <si>
    <t>13.számú melléklet</t>
  </si>
  <si>
    <t>Fülöpszállás Községi Önkormányzat 2014.évi közvetett támogatásai</t>
  </si>
  <si>
    <t>Támogatás megnevezése</t>
  </si>
  <si>
    <t>Támogatás jogalapja</t>
  </si>
  <si>
    <t>Mentesség</t>
  </si>
  <si>
    <t>Kedvezmény</t>
  </si>
  <si>
    <t>Összesen   (ezer Ft)</t>
  </si>
  <si>
    <t>mértéke %</t>
  </si>
  <si>
    <t>összege ( ezer Ft)</t>
  </si>
  <si>
    <t>nincs megállapítva</t>
  </si>
  <si>
    <t>Szociális étkezés</t>
  </si>
  <si>
    <t>17/2008/8IX.29) II. Ör.</t>
  </si>
  <si>
    <t>egyedi</t>
  </si>
  <si>
    <t>Helyiségek hasznosításából származó bevétel</t>
  </si>
  <si>
    <t>Házi segítségnyújtás</t>
  </si>
  <si>
    <t>17/2008/8IX.29) I. Ör.</t>
  </si>
  <si>
    <t>Egyéb nyújtott elengedés, kedvezmény:</t>
  </si>
  <si>
    <t>Kedvezmények, mentességek mindösszesen:</t>
  </si>
  <si>
    <t>Összesen:</t>
  </si>
  <si>
    <t>Tőke törl. (ezer Ft)</t>
  </si>
  <si>
    <t>Kamat törl. (ezer Ft)</t>
  </si>
  <si>
    <t xml:space="preserve">Hitel, kölcsön törlesztése járulékokkal együtt </t>
  </si>
  <si>
    <t xml:space="preserve">2014. évre </t>
  </si>
  <si>
    <t>Az államháztartásról szóló 2011. évi CXCV. törvény 29.§ (3) bekezdése alapján a  Magyarország gazdasági stabilitásáról szóló 2011. évi CXCIV.45. § (1) bekezdés a) pontja szerinti saját bevételek, valamint az adósságot keletkeztető ügyletekből eredő fizetési kötelezettségek 2014. évi tervezett és 2015 – 2017. évekre várható összege</t>
  </si>
  <si>
    <t>1. számú melléklet a 7/2014.(II.25.) számú rendelethez</t>
  </si>
  <si>
    <t>4. számú melléklet a 7/2014.(II.25.) számú rendelethez</t>
  </si>
  <si>
    <t>Hitel, kölcsön felvétele</t>
  </si>
  <si>
    <t>Adósságot keletkeztető ügyletek összesen</t>
  </si>
  <si>
    <t>11.  számú melléklet a 7/2014.(II.25.) számú rendelethez</t>
  </si>
  <si>
    <t>12.számú melléklet a 7/2014.(II.25.) számú rendelethez</t>
  </si>
  <si>
    <t>1. számú melléklet a 12/2014.(IX.1.) számú rendelethez</t>
  </si>
  <si>
    <t>Áht. 24.§ (4) a) szerint Fülöpszállás Községi Önkormányzat összevont  mérlege közgazdasági tagolásban</t>
  </si>
  <si>
    <t>Módosított előirányzat</t>
  </si>
  <si>
    <t>2.számú melléklet a 12/2014.(IX.1.) számú rend-hez/ 2. számú melléklet a 7/2014.(II.25.) számú rendelethez</t>
  </si>
  <si>
    <t xml:space="preserve">2014.m.ei.                          (ezer Ft-ban)          </t>
  </si>
  <si>
    <t xml:space="preserve">2014.m.ei.                     (ezer Ft-ban)          </t>
  </si>
  <si>
    <t xml:space="preserve">2014.m. ei.                          (ezer Ft-ban)          </t>
  </si>
  <si>
    <t>Mód.ei.</t>
  </si>
  <si>
    <t>2017. mód.ei.</t>
  </si>
  <si>
    <t>ebből: összes tárgyévi tőke tartozás tervezett</t>
  </si>
  <si>
    <t>7. számú melléklet a 12/2014.( IX.1.)számú rendelethez/9. számú melléklet a 7/2014.(II.25.) számú rendelethez</t>
  </si>
  <si>
    <t>3.számú. melléklet a 12/2014.(IX.1.) sz. rendelethez/3.számú melléklet a 7/20014.(II.25.)sz. rendelethez</t>
  </si>
  <si>
    <t xml:space="preserve">Önkormányzati költségvetési egység bevételek részletezése feladatonként </t>
  </si>
  <si>
    <t>Helyi önkormányzatok kiegészítő támogatásai (bérkompenz., ágaz.pótlék)</t>
  </si>
  <si>
    <t>Közfoglalkoztatási programokra pályázati támogatás műk.c</t>
  </si>
  <si>
    <t>Termékek és szolgáltatások adói:</t>
  </si>
  <si>
    <t>Egyéb közhatalmi bevételek:</t>
  </si>
  <si>
    <t>Szolgáltatások ellenértéke( ( bérbead.is)</t>
  </si>
  <si>
    <t>Tulajdonosi bevételek (osztalék, hasz.bérl, üzemeltetésre-, vagyonkerz-re átadás stb.)</t>
  </si>
  <si>
    <t>Egyéb működési bevételek (bizt.kártérítése is)</t>
  </si>
  <si>
    <t>Könyvtári érdekeltségnövelő támogatás</t>
  </si>
  <si>
    <t>Bevételek mód.ei. 2014. költségvetési évre mindösszesen:</t>
  </si>
  <si>
    <t>Költségvetési szervek (intézmények saját bevételei és 2013. évi pénzmaradványai nélkül )</t>
  </si>
  <si>
    <t>4.számú. melléklet a 12/2014.(IX.1) sz. rendelethez/5.számú melléklet a 7/20014.(II.25.)sz. rendelethez</t>
  </si>
  <si>
    <t>2014. m.ei. (ezer Ft-ban)</t>
  </si>
  <si>
    <t>2014. m ei. (ezer Ft-ban)</t>
  </si>
  <si>
    <t>5.számú. melléklet a 12/2014.(IX.1.) sz. rendelethez/6.számú melléklet a 7/20014.(II.25.)sz. rendelethez</t>
  </si>
  <si>
    <t>2014.évi működési célú módosított támogatások, kiadások részletezése</t>
  </si>
  <si>
    <t>2014. módosított.ei (ezer Ft-ban)</t>
  </si>
  <si>
    <t>Elvonások és befizetések (előző évi elszámolás, költségvetési befizetés)</t>
  </si>
  <si>
    <t>Működési célú kiadások összesen:</t>
  </si>
  <si>
    <t>6.számú. melléklet a 12/2014.(IX.1.) sz. rendelethez/7.számú melléklet a 7/20014.(II.25.)sz. rendelethez</t>
  </si>
  <si>
    <t>2014. mód..ei (ezer Ft-ban)</t>
  </si>
  <si>
    <t>1. Közmunkaprogramok értékteremtő beruházásai *</t>
  </si>
  <si>
    <t>3. Könyvtári érdekeltségnövelő támogatásból állományfejlesztés</t>
  </si>
  <si>
    <t>*Előterjesztés részeként  Közfoglalkoztatás tájékoztató tábláiban programonként részletes bontásban</t>
  </si>
  <si>
    <t xml:space="preserve">A 2014. évi költségvetési módosító javaslat  előterjesztés melléklete ( tájékoztató adatok ) </t>
  </si>
  <si>
    <t>TÁJÉKOZTATÓ KIMUTATÁS</t>
  </si>
  <si>
    <t>2013.XII.31-IG/belterületi közutak/mg-i utak/hulladéklerakó/egyéb értékteremtő/ előző év tárgyévben záródó tárgyévre áthúzódó részletek</t>
  </si>
  <si>
    <t>2013-2014 Téli közfoglalkoztatási program(BK-06M/01/013065-1/2013) Időtartam: 2013.11.01-2014.04.30-i )</t>
  </si>
  <si>
    <t>2013-2014 Téli közfoglalkoztatási program(BK-06M/01/014699-1/2013) Időtartam: 2014.01.01-2014.04.30-i)</t>
  </si>
  <si>
    <t>2014 Téli és egyéb értékteremtő startmunka mintaprogram(BK-06M/01/6152-1/2014) Időtartam: 2014.05.01.-2014.09.30-ig)</t>
  </si>
  <si>
    <t>2014 Illegális hulladéklerakóhelyek felszámolása startmunka mintaprogram(BK-06M/01/10132-1/2014) Időtartam: 2014.08.04-2015.02.28.-ig-i)</t>
  </si>
  <si>
    <t>2014 Közúthálózat javítása startmunka mintaprogram(BK-06M/01/10148-1/2014-0304) Időtartam: 2014.01.01-2015.02.28-ig)</t>
  </si>
  <si>
    <t>2014 MG-i utak rendbetétele startmunka mintaprogram(BK-06M/01/10149-1/2014-0304) Időtartam: 2014.08.01-2015.02.28-ig)</t>
  </si>
  <si>
    <t>2014 Hosszabb időtartamú közfoglalkoztatás (BK-06M/01/6216-1/2014-0304) Időtartam: 2014.05.06-2014.09.30-ig)</t>
  </si>
  <si>
    <t>8. számú melléklet a 12/2014.(IX.1.) számú rendelethez/10. számú melléklet a 7/2014. (II.25.) számú rendelethe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</si>
</sst>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6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0"/>
      <color indexed="16"/>
      <name val="Times New Roman"/>
      <family val="1"/>
      <charset val="238"/>
    </font>
    <font>
      <b/>
      <sz val="14"/>
      <name val="Arial CE"/>
      <charset val="238"/>
    </font>
    <font>
      <sz val="12"/>
      <color indexed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Arial"/>
      <family val="2"/>
      <charset val="238"/>
    </font>
    <font>
      <b/>
      <sz val="14"/>
      <name val="Calibri"/>
      <family val="2"/>
    </font>
    <font>
      <sz val="10"/>
      <color indexed="8"/>
      <name val="Calibri"/>
      <family val="2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Arial CE"/>
      <charset val="238"/>
    </font>
    <font>
      <b/>
      <sz val="12"/>
      <color rgb="FFC00000"/>
      <name val="Arial CE"/>
      <charset val="238"/>
    </font>
    <font>
      <b/>
      <sz val="10"/>
      <color rgb="FFC00000"/>
      <name val="Arial CE"/>
      <charset val="238"/>
    </font>
    <font>
      <b/>
      <sz val="11"/>
      <color rgb="FFC00000"/>
      <name val="Calibri"/>
      <family val="2"/>
      <scheme val="minor"/>
    </font>
    <font>
      <sz val="12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8" fillId="0" borderId="0"/>
    <xf numFmtId="0" fontId="56" fillId="0" borderId="0"/>
  </cellStyleXfs>
  <cellXfs count="520">
    <xf numFmtId="0" fontId="0" fillId="0" borderId="0" xfId="0"/>
    <xf numFmtId="0" fontId="1" fillId="0" borderId="0" xfId="2"/>
    <xf numFmtId="0" fontId="1" fillId="0" borderId="0" xfId="2" applyFill="1"/>
    <xf numFmtId="0" fontId="7" fillId="0" borderId="0" xfId="2" applyFont="1" applyAlignment="1">
      <alignment horizontal="right"/>
    </xf>
    <xf numFmtId="164" fontId="4" fillId="0" borderId="0" xfId="2" applyNumberFormat="1" applyFont="1" applyAlignment="1"/>
    <xf numFmtId="0" fontId="5" fillId="0" borderId="0" xfId="2" applyFont="1"/>
    <xf numFmtId="164" fontId="5" fillId="0" borderId="0" xfId="2" applyNumberFormat="1" applyFont="1"/>
    <xf numFmtId="0" fontId="5" fillId="0" borderId="0" xfId="2" applyFont="1" applyAlignment="1">
      <alignment horizontal="right"/>
    </xf>
    <xf numFmtId="164" fontId="5" fillId="0" borderId="0" xfId="2" applyNumberFormat="1" applyFont="1" applyAlignment="1">
      <alignment shrinkToFit="1"/>
    </xf>
    <xf numFmtId="164" fontId="6" fillId="0" borderId="0" xfId="2" applyNumberFormat="1" applyFont="1" applyAlignment="1"/>
    <xf numFmtId="0" fontId="9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3" fillId="0" borderId="2" xfId="2" applyFont="1" applyBorder="1" applyAlignment="1">
      <alignment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3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center" wrapText="1"/>
    </xf>
    <xf numFmtId="3" fontId="15" fillId="0" borderId="2" xfId="2" applyNumberFormat="1" applyFont="1" applyBorder="1" applyAlignment="1">
      <alignment horizontal="right" vertical="center" wrapText="1"/>
    </xf>
    <xf numFmtId="3" fontId="15" fillId="0" borderId="3" xfId="2" applyNumberFormat="1" applyFont="1" applyBorder="1" applyAlignment="1">
      <alignment horizontal="right" vertical="center" wrapText="1"/>
    </xf>
    <xf numFmtId="3" fontId="15" fillId="0" borderId="4" xfId="2" applyNumberFormat="1" applyFont="1" applyBorder="1" applyAlignment="1">
      <alignment horizontal="right" vertical="center" wrapText="1"/>
    </xf>
    <xf numFmtId="0" fontId="10" fillId="0" borderId="2" xfId="2" applyFont="1" applyFill="1" applyBorder="1" applyAlignment="1">
      <alignment horizontal="lef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6" fillId="0" borderId="2" xfId="2" applyFont="1" applyFill="1" applyBorder="1" applyAlignment="1">
      <alignment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3" fontId="15" fillId="0" borderId="2" xfId="2" applyNumberFormat="1" applyFont="1" applyFill="1" applyBorder="1" applyAlignment="1">
      <alignment horizontal="right" vertical="center" wrapText="1"/>
    </xf>
    <xf numFmtId="3" fontId="15" fillId="0" borderId="3" xfId="2" applyNumberFormat="1" applyFont="1" applyFill="1" applyBorder="1" applyAlignment="1">
      <alignment horizontal="right" vertical="center" wrapText="1"/>
    </xf>
    <xf numFmtId="0" fontId="10" fillId="0" borderId="2" xfId="2" applyFont="1" applyFill="1" applyBorder="1" applyAlignment="1">
      <alignment vertical="center" wrapText="1"/>
    </xf>
    <xf numFmtId="0" fontId="16" fillId="3" borderId="5" xfId="2" applyFont="1" applyFill="1" applyBorder="1" applyAlignment="1">
      <alignment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4" fillId="3" borderId="6" xfId="2" applyNumberFormat="1" applyFont="1" applyFill="1" applyBorder="1" applyAlignment="1">
      <alignment horizontal="right" vertical="center" wrapText="1"/>
    </xf>
    <xf numFmtId="3" fontId="9" fillId="3" borderId="7" xfId="2" applyNumberFormat="1" applyFont="1" applyFill="1" applyBorder="1" applyAlignment="1">
      <alignment horizontal="right" vertical="center" wrapText="1"/>
    </xf>
    <xf numFmtId="0" fontId="10" fillId="4" borderId="8" xfId="2" applyFont="1" applyFill="1" applyBorder="1" applyAlignment="1">
      <alignment vertical="center" wrapText="1"/>
    </xf>
    <xf numFmtId="3" fontId="17" fillId="3" borderId="9" xfId="2" applyNumberFormat="1" applyFont="1" applyFill="1" applyBorder="1" applyAlignment="1">
      <alignment horizontal="right" vertical="center" wrapText="1"/>
    </xf>
    <xf numFmtId="3" fontId="15" fillId="4" borderId="9" xfId="2" applyNumberFormat="1" applyFont="1" applyFill="1" applyBorder="1" applyAlignment="1">
      <alignment horizontal="right" vertical="center" wrapText="1"/>
    </xf>
    <xf numFmtId="3" fontId="15" fillId="4" borderId="11" xfId="2" applyNumberFormat="1" applyFont="1" applyFill="1" applyBorder="1" applyAlignment="1">
      <alignment horizontal="center" vertical="center" wrapText="1"/>
    </xf>
    <xf numFmtId="0" fontId="10" fillId="4" borderId="12" xfId="2" applyFont="1" applyFill="1" applyBorder="1" applyAlignment="1">
      <alignment vertical="center" wrapText="1"/>
    </xf>
    <xf numFmtId="3" fontId="15" fillId="3" borderId="9" xfId="2" applyNumberFormat="1" applyFont="1" applyFill="1" applyBorder="1" applyAlignment="1">
      <alignment horizontal="right" vertical="center" wrapText="1"/>
    </xf>
    <xf numFmtId="3" fontId="15" fillId="3" borderId="10" xfId="2" applyNumberFormat="1" applyFont="1" applyFill="1" applyBorder="1" applyAlignment="1">
      <alignment horizontal="right" vertical="center" wrapText="1"/>
    </xf>
    <xf numFmtId="3" fontId="9" fillId="3" borderId="11" xfId="2" applyNumberFormat="1" applyFont="1" applyFill="1" applyBorder="1" applyAlignment="1">
      <alignment horizontal="right" vertical="center" wrapText="1"/>
    </xf>
    <xf numFmtId="0" fontId="16" fillId="3" borderId="13" xfId="2" applyFont="1" applyFill="1" applyBorder="1" applyAlignment="1">
      <alignment vertical="center" wrapText="1"/>
    </xf>
    <xf numFmtId="3" fontId="12" fillId="3" borderId="13" xfId="2" applyNumberFormat="1" applyFont="1" applyFill="1" applyBorder="1" applyAlignment="1">
      <alignment horizontal="right" vertical="center" wrapText="1"/>
    </xf>
    <xf numFmtId="3" fontId="14" fillId="3" borderId="13" xfId="2" applyNumberFormat="1" applyFont="1" applyFill="1" applyBorder="1" applyAlignment="1">
      <alignment horizontal="center" vertical="center" wrapText="1"/>
    </xf>
    <xf numFmtId="3" fontId="14" fillId="3" borderId="14" xfId="2" applyNumberFormat="1" applyFont="1" applyFill="1" applyBorder="1" applyAlignment="1">
      <alignment horizontal="center" vertical="center" wrapText="1"/>
    </xf>
    <xf numFmtId="3" fontId="9" fillId="3" borderId="15" xfId="2" applyNumberFormat="1" applyFont="1" applyFill="1" applyBorder="1" applyAlignment="1">
      <alignment horizontal="right" vertical="center" wrapText="1"/>
    </xf>
    <xf numFmtId="3" fontId="8" fillId="0" borderId="2" xfId="2" applyNumberFormat="1" applyFont="1" applyFill="1" applyBorder="1" applyAlignment="1">
      <alignment horizontal="right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3" fontId="15" fillId="0" borderId="3" xfId="2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right" vertical="center" wrapText="1"/>
    </xf>
    <xf numFmtId="0" fontId="16" fillId="3" borderId="2" xfId="2" applyFont="1" applyFill="1" applyBorder="1" applyAlignment="1">
      <alignment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center" vertical="center" wrapText="1"/>
    </xf>
    <xf numFmtId="3" fontId="14" fillId="3" borderId="3" xfId="2" applyNumberFormat="1" applyFont="1" applyFill="1" applyBorder="1" applyAlignment="1">
      <alignment horizontal="center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6" fillId="3" borderId="2" xfId="2" applyFont="1" applyFill="1" applyBorder="1" applyAlignment="1">
      <alignment horizontal="center" vertical="center" wrapText="1"/>
    </xf>
    <xf numFmtId="3" fontId="15" fillId="0" borderId="4" xfId="2" applyNumberFormat="1" applyFont="1" applyFill="1" applyBorder="1" applyAlignment="1">
      <alignment horizontal="right" vertical="center" wrapText="1"/>
    </xf>
    <xf numFmtId="3" fontId="14" fillId="3" borderId="3" xfId="2" applyNumberFormat="1" applyFont="1" applyFill="1" applyBorder="1" applyAlignment="1">
      <alignment horizontal="right" vertical="center" wrapText="1"/>
    </xf>
    <xf numFmtId="3" fontId="12" fillId="3" borderId="2" xfId="2" applyNumberFormat="1" applyFont="1" applyFill="1" applyBorder="1" applyAlignment="1">
      <alignment horizontal="right" vertical="center" wrapText="1"/>
    </xf>
    <xf numFmtId="3" fontId="12" fillId="3" borderId="3" xfId="2" applyNumberFormat="1" applyFont="1" applyFill="1" applyBorder="1" applyAlignment="1">
      <alignment horizontal="right" vertical="center" wrapText="1"/>
    </xf>
    <xf numFmtId="3" fontId="12" fillId="3" borderId="4" xfId="2" applyNumberFormat="1" applyFont="1" applyFill="1" applyBorder="1" applyAlignment="1">
      <alignment horizontal="right" vertical="center" wrapText="1"/>
    </xf>
    <xf numFmtId="0" fontId="9" fillId="3" borderId="2" xfId="2" applyFont="1" applyFill="1" applyBorder="1" applyAlignment="1">
      <alignment vertical="center" wrapText="1"/>
    </xf>
    <xf numFmtId="3" fontId="9" fillId="3" borderId="2" xfId="2" applyNumberFormat="1" applyFont="1" applyFill="1" applyBorder="1" applyAlignment="1">
      <alignment horizontal="right" vertical="center" wrapText="1"/>
    </xf>
    <xf numFmtId="3" fontId="12" fillId="5" borderId="2" xfId="2" applyNumberFormat="1" applyFont="1" applyFill="1" applyBorder="1" applyAlignment="1">
      <alignment horizontal="right" vertical="center" wrapText="1"/>
    </xf>
    <xf numFmtId="3" fontId="12" fillId="5" borderId="3" xfId="2" applyNumberFormat="1" applyFont="1" applyFill="1" applyBorder="1" applyAlignment="1">
      <alignment horizontal="right" vertical="center" wrapText="1"/>
    </xf>
    <xf numFmtId="3" fontId="9" fillId="3" borderId="4" xfId="2" applyNumberFormat="1" applyFont="1" applyFill="1" applyBorder="1" applyAlignment="1">
      <alignment horizontal="right" vertical="center" wrapText="1"/>
    </xf>
    <xf numFmtId="0" fontId="13" fillId="0" borderId="2" xfId="2" applyFont="1" applyBorder="1" applyAlignment="1">
      <alignment vertical="center" wrapText="1"/>
    </xf>
    <xf numFmtId="3" fontId="8" fillId="0" borderId="2" xfId="2" applyNumberFormat="1" applyFont="1" applyBorder="1" applyAlignment="1">
      <alignment horizontal="right" vertical="center" wrapText="1"/>
    </xf>
    <xf numFmtId="3" fontId="8" fillId="0" borderId="3" xfId="2" applyNumberFormat="1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0" fillId="0" borderId="3" xfId="2" applyNumberFormat="1" applyFont="1" applyFill="1" applyBorder="1" applyAlignment="1">
      <alignment horizontal="right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0" fontId="10" fillId="3" borderId="2" xfId="2" applyFont="1" applyFill="1" applyBorder="1" applyAlignment="1">
      <alignment vertical="center" wrapText="1"/>
    </xf>
    <xf numFmtId="3" fontId="15" fillId="3" borderId="2" xfId="2" applyNumberFormat="1" applyFont="1" applyFill="1" applyBorder="1" applyAlignment="1">
      <alignment horizontal="right" vertical="center" wrapText="1"/>
    </xf>
    <xf numFmtId="3" fontId="15" fillId="3" borderId="3" xfId="2" applyNumberFormat="1" applyFont="1" applyFill="1" applyBorder="1" applyAlignment="1">
      <alignment horizontal="right" vertical="center" wrapText="1"/>
    </xf>
    <xf numFmtId="3" fontId="15" fillId="3" borderId="4" xfId="2" applyNumberFormat="1" applyFont="1" applyFill="1" applyBorder="1" applyAlignment="1">
      <alignment horizontal="right" vertical="center" wrapText="1"/>
    </xf>
    <xf numFmtId="0" fontId="8" fillId="0" borderId="2" xfId="2" applyFont="1" applyBorder="1" applyAlignment="1">
      <alignment vertical="center" wrapText="1"/>
    </xf>
    <xf numFmtId="3" fontId="18" fillId="3" borderId="5" xfId="2" applyNumberFormat="1" applyFont="1" applyFill="1" applyBorder="1" applyAlignment="1">
      <alignment horizontal="right" vertical="center" wrapText="1"/>
    </xf>
    <xf numFmtId="3" fontId="18" fillId="3" borderId="6" xfId="2" applyNumberFormat="1" applyFont="1" applyFill="1" applyBorder="1" applyAlignment="1">
      <alignment horizontal="right" vertical="center" wrapText="1"/>
    </xf>
    <xf numFmtId="3" fontId="18" fillId="3" borderId="15" xfId="2" applyNumberFormat="1" applyFont="1" applyFill="1" applyBorder="1" applyAlignment="1">
      <alignment horizontal="right" vertical="center" wrapText="1"/>
    </xf>
    <xf numFmtId="0" fontId="8" fillId="4" borderId="16" xfId="2" applyFont="1" applyFill="1" applyBorder="1" applyAlignment="1">
      <alignment vertical="center" wrapText="1"/>
    </xf>
    <xf numFmtId="3" fontId="15" fillId="0" borderId="17" xfId="2" applyNumberFormat="1" applyFont="1" applyFill="1" applyBorder="1" applyAlignment="1">
      <alignment horizontal="right" vertical="center" wrapText="1"/>
    </xf>
    <xf numFmtId="3" fontId="15" fillId="4" borderId="17" xfId="2" applyNumberFormat="1" applyFont="1" applyFill="1" applyBorder="1" applyAlignment="1">
      <alignment horizontal="right" vertical="center" wrapText="1"/>
    </xf>
    <xf numFmtId="3" fontId="15" fillId="4" borderId="18" xfId="2" applyNumberFormat="1" applyFont="1" applyFill="1" applyBorder="1" applyAlignment="1">
      <alignment horizontal="right" vertical="center" wrapText="1"/>
    </xf>
    <xf numFmtId="3" fontId="15" fillId="4" borderId="19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3" fontId="18" fillId="0" borderId="2" xfId="2" applyNumberFormat="1" applyFont="1" applyFill="1" applyBorder="1" applyAlignment="1">
      <alignment horizontal="right" vertical="center" wrapText="1"/>
    </xf>
    <xf numFmtId="3" fontId="18" fillId="4" borderId="2" xfId="2" applyNumberFormat="1" applyFont="1" applyFill="1" applyBorder="1" applyAlignment="1">
      <alignment horizontal="right" vertical="center" wrapText="1"/>
    </xf>
    <xf numFmtId="3" fontId="18" fillId="4" borderId="3" xfId="2" applyNumberFormat="1" applyFont="1" applyFill="1" applyBorder="1" applyAlignment="1">
      <alignment horizontal="right" vertical="center" wrapText="1"/>
    </xf>
    <xf numFmtId="3" fontId="15" fillId="4" borderId="21" xfId="2" applyNumberFormat="1" applyFont="1" applyFill="1" applyBorder="1" applyAlignment="1">
      <alignment horizontal="right" vertical="center" wrapText="1"/>
    </xf>
    <xf numFmtId="0" fontId="8" fillId="4" borderId="20" xfId="2" applyFont="1" applyFill="1" applyBorder="1" applyAlignment="1">
      <alignment vertical="center" wrapText="1"/>
    </xf>
    <xf numFmtId="3" fontId="15" fillId="4" borderId="2" xfId="2" applyNumberFormat="1" applyFont="1" applyFill="1" applyBorder="1" applyAlignment="1">
      <alignment horizontal="right" vertical="center" wrapText="1"/>
    </xf>
    <xf numFmtId="3" fontId="15" fillId="4" borderId="3" xfId="2" applyNumberFormat="1" applyFont="1" applyFill="1" applyBorder="1" applyAlignment="1">
      <alignment horizontal="right" vertical="center" wrapText="1"/>
    </xf>
    <xf numFmtId="0" fontId="16" fillId="4" borderId="22" xfId="2" applyFont="1" applyFill="1" applyBorder="1" applyAlignment="1">
      <alignment vertical="center" wrapText="1"/>
    </xf>
    <xf numFmtId="3" fontId="18" fillId="0" borderId="23" xfId="2" applyNumberFormat="1" applyFont="1" applyFill="1" applyBorder="1" applyAlignment="1">
      <alignment horizontal="right" vertical="center" wrapText="1"/>
    </xf>
    <xf numFmtId="3" fontId="18" fillId="4" borderId="23" xfId="2" applyNumberFormat="1" applyFont="1" applyFill="1" applyBorder="1" applyAlignment="1">
      <alignment horizontal="right" vertical="center" wrapText="1"/>
    </xf>
    <xf numFmtId="3" fontId="18" fillId="4" borderId="24" xfId="2" applyNumberFormat="1" applyFont="1" applyFill="1" applyBorder="1" applyAlignment="1">
      <alignment horizontal="right" vertical="center" wrapText="1"/>
    </xf>
    <xf numFmtId="3" fontId="18" fillId="4" borderId="25" xfId="2" applyNumberFormat="1" applyFont="1" applyFill="1" applyBorder="1" applyAlignment="1">
      <alignment horizontal="right" vertical="center" wrapText="1"/>
    </xf>
    <xf numFmtId="0" fontId="10" fillId="3" borderId="13" xfId="2" applyFont="1" applyFill="1" applyBorder="1" applyAlignment="1">
      <alignment horizontal="center" vertical="center" wrapText="1"/>
    </xf>
    <xf numFmtId="3" fontId="15" fillId="3" borderId="13" xfId="2" applyNumberFormat="1" applyFont="1" applyFill="1" applyBorder="1" applyAlignment="1">
      <alignment horizontal="right" vertical="center" wrapText="1"/>
    </xf>
    <xf numFmtId="3" fontId="15" fillId="6" borderId="13" xfId="2" applyNumberFormat="1" applyFont="1" applyFill="1" applyBorder="1" applyAlignment="1">
      <alignment horizontal="right" vertical="center" wrapText="1"/>
    </xf>
    <xf numFmtId="3" fontId="15" fillId="6" borderId="14" xfId="2" applyNumberFormat="1" applyFont="1" applyFill="1" applyBorder="1" applyAlignment="1">
      <alignment horizontal="right" vertical="center" wrapText="1"/>
    </xf>
    <xf numFmtId="3" fontId="15" fillId="3" borderId="26" xfId="2" applyNumberFormat="1" applyFont="1" applyFill="1" applyBorder="1" applyAlignment="1">
      <alignment horizontal="right" vertical="center" wrapText="1"/>
    </xf>
    <xf numFmtId="0" fontId="10" fillId="3" borderId="2" xfId="2" applyFont="1" applyFill="1" applyBorder="1" applyAlignment="1">
      <alignment horizontal="left" vertical="center" wrapText="1"/>
    </xf>
    <xf numFmtId="3" fontId="18" fillId="3" borderId="4" xfId="2" applyNumberFormat="1" applyFont="1" applyFill="1" applyBorder="1" applyAlignment="1">
      <alignment horizontal="right" vertical="center" wrapText="1"/>
    </xf>
    <xf numFmtId="3" fontId="18" fillId="3" borderId="2" xfId="2" applyNumberFormat="1" applyFont="1" applyFill="1" applyBorder="1" applyAlignment="1">
      <alignment horizontal="right" vertical="center" wrapText="1"/>
    </xf>
    <xf numFmtId="3" fontId="18" fillId="3" borderId="3" xfId="2" applyNumberFormat="1" applyFont="1" applyFill="1" applyBorder="1" applyAlignment="1">
      <alignment horizontal="righ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4" xfId="2" applyNumberFormat="1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3" fontId="18" fillId="0" borderId="2" xfId="1" applyNumberFormat="1" applyFont="1" applyFill="1" applyBorder="1" applyAlignment="1" applyProtection="1">
      <alignment horizontal="center" vertical="center" wrapText="1"/>
    </xf>
    <xf numFmtId="3" fontId="18" fillId="0" borderId="3" xfId="1" applyNumberFormat="1" applyFont="1" applyFill="1" applyBorder="1" applyAlignment="1" applyProtection="1">
      <alignment horizontal="center" vertical="center" wrapText="1"/>
    </xf>
    <xf numFmtId="0" fontId="21" fillId="3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3" fontId="9" fillId="5" borderId="2" xfId="2" applyNumberFormat="1" applyFont="1" applyFill="1" applyBorder="1" applyAlignment="1">
      <alignment horizontal="right" vertical="center" wrapText="1"/>
    </xf>
    <xf numFmtId="3" fontId="9" fillId="5" borderId="3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0" fontId="8" fillId="2" borderId="2" xfId="2" applyFont="1" applyFill="1" applyBorder="1" applyAlignment="1">
      <alignment vertical="center" wrapText="1"/>
    </xf>
    <xf numFmtId="165" fontId="8" fillId="2" borderId="2" xfId="2" applyNumberFormat="1" applyFont="1" applyFill="1" applyBorder="1" applyAlignment="1">
      <alignment horizontal="right" vertical="center" wrapText="1"/>
    </xf>
    <xf numFmtId="165" fontId="8" fillId="2" borderId="3" xfId="2" applyNumberFormat="1" applyFont="1" applyFill="1" applyBorder="1" applyAlignment="1">
      <alignment horizontal="right" vertical="center" wrapText="1"/>
    </xf>
    <xf numFmtId="165" fontId="8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4" fontId="8" fillId="2" borderId="3" xfId="2" applyNumberFormat="1" applyFont="1" applyFill="1" applyBorder="1" applyAlignment="1">
      <alignment horizontal="right" vertical="center" wrapText="1"/>
    </xf>
    <xf numFmtId="2" fontId="8" fillId="2" borderId="4" xfId="2" applyNumberFormat="1" applyFont="1" applyFill="1" applyBorder="1" applyAlignment="1">
      <alignment horizontal="right" vertical="center" wrapText="1"/>
    </xf>
    <xf numFmtId="0" fontId="9" fillId="0" borderId="0" xfId="2" applyFont="1" applyAlignment="1">
      <alignment horizontal="center"/>
    </xf>
    <xf numFmtId="0" fontId="8" fillId="0" borderId="28" xfId="2" applyFont="1" applyBorder="1" applyAlignment="1">
      <alignment vertical="top" wrapText="1"/>
    </xf>
    <xf numFmtId="3" fontId="8" fillId="0" borderId="29" xfId="2" applyNumberFormat="1" applyFont="1" applyBorder="1" applyAlignment="1">
      <alignment horizontal="right" vertical="top" wrapText="1"/>
    </xf>
    <xf numFmtId="0" fontId="10" fillId="0" borderId="28" xfId="2" applyFont="1" applyBorder="1" applyAlignment="1">
      <alignment vertical="top" wrapText="1"/>
    </xf>
    <xf numFmtId="3" fontId="10" fillId="0" borderId="29" xfId="2" applyNumberFormat="1" applyFont="1" applyBorder="1" applyAlignment="1">
      <alignment horizontal="right" vertical="top" wrapText="1"/>
    </xf>
    <xf numFmtId="0" fontId="8" fillId="0" borderId="0" xfId="2" applyFont="1"/>
    <xf numFmtId="0" fontId="12" fillId="0" borderId="30" xfId="2" applyFont="1" applyBorder="1" applyAlignment="1">
      <alignment horizontal="center" vertical="top" wrapText="1"/>
    </xf>
    <xf numFmtId="3" fontId="8" fillId="0" borderId="31" xfId="2" applyNumberFormat="1" applyFont="1" applyBorder="1" applyAlignment="1">
      <alignment horizontal="right" vertical="top" wrapText="1"/>
    </xf>
    <xf numFmtId="0" fontId="12" fillId="0" borderId="32" xfId="2" applyFont="1" applyBorder="1" applyAlignment="1">
      <alignment horizontal="center" wrapText="1"/>
    </xf>
    <xf numFmtId="0" fontId="1" fillId="0" borderId="32" xfId="2" applyBorder="1"/>
    <xf numFmtId="0" fontId="12" fillId="0" borderId="33" xfId="2" applyFont="1" applyBorder="1" applyAlignment="1">
      <alignment horizontal="center" wrapText="1"/>
    </xf>
    <xf numFmtId="0" fontId="1" fillId="0" borderId="34" xfId="2" applyBorder="1"/>
    <xf numFmtId="0" fontId="15" fillId="0" borderId="28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left" vertical="center" wrapText="1"/>
    </xf>
    <xf numFmtId="3" fontId="24" fillId="0" borderId="29" xfId="2" applyNumberFormat="1" applyFont="1" applyBorder="1" applyAlignment="1">
      <alignment horizontal="center" vertical="center" wrapText="1"/>
    </xf>
    <xf numFmtId="3" fontId="15" fillId="0" borderId="29" xfId="2" applyNumberFormat="1" applyFont="1" applyBorder="1" applyAlignment="1">
      <alignment horizontal="center" vertical="center" wrapText="1"/>
    </xf>
    <xf numFmtId="3" fontId="15" fillId="0" borderId="31" xfId="2" applyNumberFormat="1" applyFont="1" applyBorder="1" applyAlignment="1">
      <alignment horizontal="center" vertical="center" wrapText="1"/>
    </xf>
    <xf numFmtId="0" fontId="15" fillId="0" borderId="35" xfId="2" applyFont="1" applyBorder="1" applyAlignment="1">
      <alignment horizontal="left" vertical="center" wrapText="1"/>
    </xf>
    <xf numFmtId="3" fontId="12" fillId="0" borderId="29" xfId="2" applyNumberFormat="1" applyFont="1" applyFill="1" applyBorder="1" applyAlignment="1">
      <alignment horizontal="center" vertical="center" wrapText="1"/>
    </xf>
    <xf numFmtId="3" fontId="12" fillId="3" borderId="29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5" fillId="0" borderId="36" xfId="2" applyFont="1" applyBorder="1" applyAlignment="1">
      <alignment shrinkToFit="1"/>
    </xf>
    <xf numFmtId="0" fontId="15" fillId="0" borderId="1" xfId="2" applyFont="1" applyBorder="1" applyAlignment="1">
      <alignment horizontal="left" vertical="center" wrapText="1"/>
    </xf>
    <xf numFmtId="0" fontId="15" fillId="0" borderId="37" xfId="2" applyFont="1" applyBorder="1" applyAlignment="1">
      <alignment horizontal="left" vertical="center" wrapText="1"/>
    </xf>
    <xf numFmtId="0" fontId="15" fillId="0" borderId="0" xfId="2" applyFont="1" applyAlignment="1">
      <alignment horizontal="justify"/>
    </xf>
    <xf numFmtId="0" fontId="15" fillId="0" borderId="0" xfId="2" applyFont="1"/>
    <xf numFmtId="0" fontId="10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5" fillId="0" borderId="2" xfId="2" applyNumberFormat="1" applyFont="1" applyBorder="1" applyAlignment="1">
      <alignment vertical="center" wrapText="1"/>
    </xf>
    <xf numFmtId="3" fontId="10" fillId="3" borderId="2" xfId="2" applyNumberFormat="1" applyFont="1" applyFill="1" applyBorder="1" applyAlignment="1">
      <alignment horizontal="right" vertical="center" wrapText="1"/>
    </xf>
    <xf numFmtId="0" fontId="27" fillId="0" borderId="0" xfId="2" applyFont="1"/>
    <xf numFmtId="0" fontId="12" fillId="0" borderId="3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top" wrapText="1"/>
    </xf>
    <xf numFmtId="0" fontId="8" fillId="0" borderId="2" xfId="2" applyFont="1" applyBorder="1" applyAlignment="1">
      <alignment vertical="center"/>
    </xf>
    <xf numFmtId="3" fontId="15" fillId="0" borderId="2" xfId="2" applyNumberFormat="1" applyFont="1" applyBorder="1" applyAlignment="1">
      <alignment vertical="center"/>
    </xf>
    <xf numFmtId="0" fontId="10" fillId="0" borderId="39" xfId="2" applyFont="1" applyBorder="1" applyAlignment="1">
      <alignment vertical="top" wrapText="1"/>
    </xf>
    <xf numFmtId="0" fontId="10" fillId="0" borderId="39" xfId="2" applyFont="1" applyBorder="1" applyAlignment="1">
      <alignment horizontal="right" vertical="top" wrapText="1"/>
    </xf>
    <xf numFmtId="0" fontId="15" fillId="0" borderId="2" xfId="2" applyFont="1" applyBorder="1" applyAlignment="1">
      <alignment vertical="top" wrapText="1"/>
    </xf>
    <xf numFmtId="0" fontId="12" fillId="3" borderId="2" xfId="2" applyFont="1" applyFill="1" applyBorder="1" applyAlignment="1">
      <alignment vertical="top" wrapText="1"/>
    </xf>
    <xf numFmtId="3" fontId="12" fillId="3" borderId="2" xfId="2" applyNumberFormat="1" applyFont="1" applyFill="1" applyBorder="1" applyAlignment="1">
      <alignment horizontal="right" vertical="top" wrapText="1"/>
    </xf>
    <xf numFmtId="0" fontId="28" fillId="0" borderId="0" xfId="3"/>
    <xf numFmtId="0" fontId="10" fillId="0" borderId="0" xfId="3" applyFont="1"/>
    <xf numFmtId="0" fontId="29" fillId="0" borderId="2" xfId="3" applyFont="1" applyBorder="1" applyAlignment="1">
      <alignment vertical="top" wrapText="1"/>
    </xf>
    <xf numFmtId="0" fontId="27" fillId="0" borderId="2" xfId="3" applyFont="1" applyBorder="1" applyAlignment="1">
      <alignment horizontal="right" vertical="top" wrapText="1"/>
    </xf>
    <xf numFmtId="0" fontId="29" fillId="0" borderId="2" xfId="3" applyFont="1" applyBorder="1" applyAlignment="1">
      <alignment horizontal="right" vertical="top" wrapText="1"/>
    </xf>
    <xf numFmtId="0" fontId="8" fillId="0" borderId="2" xfId="3" applyFont="1" applyBorder="1" applyAlignment="1">
      <alignment horizontal="left" vertical="top" wrapText="1"/>
    </xf>
    <xf numFmtId="0" fontId="16" fillId="3" borderId="2" xfId="3" applyFont="1" applyFill="1" applyBorder="1" applyAlignment="1">
      <alignment horizontal="left" vertical="top" wrapText="1"/>
    </xf>
    <xf numFmtId="0" fontId="29" fillId="3" borderId="2" xfId="3" applyFont="1" applyFill="1" applyBorder="1" applyAlignment="1">
      <alignment horizontal="right" vertical="top" wrapText="1"/>
    </xf>
    <xf numFmtId="0" fontId="10" fillId="7" borderId="2" xfId="3" applyFont="1" applyFill="1" applyBorder="1" applyAlignment="1">
      <alignment horizontal="left" vertical="top" wrapText="1"/>
    </xf>
    <xf numFmtId="0" fontId="29" fillId="7" borderId="2" xfId="3" applyFont="1" applyFill="1" applyBorder="1" applyAlignment="1">
      <alignment horizontal="right" vertical="top" wrapText="1"/>
    </xf>
    <xf numFmtId="0" fontId="16" fillId="0" borderId="2" xfId="3" applyFont="1" applyBorder="1" applyAlignment="1">
      <alignment horizontal="right" vertical="top" wrapText="1"/>
    </xf>
    <xf numFmtId="0" fontId="16" fillId="7" borderId="2" xfId="3" applyFont="1" applyFill="1" applyBorder="1" applyAlignment="1">
      <alignment horizontal="left" vertical="top" wrapText="1"/>
    </xf>
    <xf numFmtId="0" fontId="29" fillId="0" borderId="0" xfId="3" applyFont="1"/>
    <xf numFmtId="0" fontId="27" fillId="0" borderId="2" xfId="3" applyFont="1" applyBorder="1" applyAlignment="1">
      <alignment horizontal="left" vertical="top" wrapText="1"/>
    </xf>
    <xf numFmtId="0" fontId="30" fillId="7" borderId="2" xfId="3" applyFont="1" applyFill="1" applyBorder="1" applyAlignment="1">
      <alignment horizontal="left" vertical="top" wrapText="1"/>
    </xf>
    <xf numFmtId="0" fontId="30" fillId="0" borderId="2" xfId="3" applyFont="1" applyBorder="1" applyAlignment="1">
      <alignment horizontal="left" vertical="top" wrapText="1"/>
    </xf>
    <xf numFmtId="0" fontId="29" fillId="7" borderId="2" xfId="3" applyFont="1" applyFill="1" applyBorder="1" applyAlignment="1">
      <alignment horizontal="left" vertical="top" wrapText="1"/>
    </xf>
    <xf numFmtId="0" fontId="15" fillId="0" borderId="2" xfId="2" applyFont="1" applyFill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3" fontId="15" fillId="0" borderId="2" xfId="2" applyNumberFormat="1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2" fillId="0" borderId="2" xfId="2" applyNumberFormat="1" applyFont="1" applyBorder="1" applyAlignment="1">
      <alignment vertical="center" wrapText="1"/>
    </xf>
    <xf numFmtId="3" fontId="0" fillId="0" borderId="0" xfId="0" applyNumberFormat="1"/>
    <xf numFmtId="0" fontId="12" fillId="0" borderId="28" xfId="2" applyFont="1" applyBorder="1" applyAlignment="1">
      <alignment vertical="top" wrapText="1"/>
    </xf>
    <xf numFmtId="4" fontId="12" fillId="0" borderId="29" xfId="2" applyNumberFormat="1" applyFont="1" applyBorder="1" applyAlignment="1">
      <alignment horizontal="center" vertical="center" wrapText="1"/>
    </xf>
    <xf numFmtId="4" fontId="12" fillId="0" borderId="47" xfId="2" applyNumberFormat="1" applyFont="1" applyBorder="1" applyAlignment="1">
      <alignment horizontal="center" vertical="center" wrapText="1"/>
    </xf>
    <xf numFmtId="4" fontId="12" fillId="0" borderId="29" xfId="2" applyNumberFormat="1" applyFont="1" applyBorder="1" applyAlignment="1">
      <alignment horizontal="center" vertical="top" wrapText="1"/>
    </xf>
    <xf numFmtId="0" fontId="12" fillId="0" borderId="29" xfId="2" applyFont="1" applyBorder="1" applyAlignment="1">
      <alignment horizontal="center" vertical="top" wrapText="1"/>
    </xf>
    <xf numFmtId="2" fontId="12" fillId="0" borderId="47" xfId="2" applyNumberFormat="1" applyFont="1" applyBorder="1" applyAlignment="1">
      <alignment horizontal="center" vertical="top" wrapText="1"/>
    </xf>
    <xf numFmtId="0" fontId="12" fillId="0" borderId="29" xfId="2" applyFont="1" applyBorder="1" applyAlignment="1">
      <alignment vertical="top" wrapText="1"/>
    </xf>
    <xf numFmtId="0" fontId="14" fillId="0" borderId="28" xfId="2" applyFont="1" applyBorder="1" applyAlignment="1">
      <alignment vertical="top" wrapText="1"/>
    </xf>
    <xf numFmtId="0" fontId="14" fillId="0" borderId="29" xfId="2" applyFont="1" applyBorder="1" applyAlignment="1">
      <alignment horizontal="center" vertical="top" wrapText="1"/>
    </xf>
    <xf numFmtId="0" fontId="12" fillId="2" borderId="28" xfId="2" applyFont="1" applyFill="1" applyBorder="1" applyAlignment="1">
      <alignment vertical="top" wrapText="1"/>
    </xf>
    <xf numFmtId="0" fontId="12" fillId="2" borderId="29" xfId="2" applyFont="1" applyFill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center" wrapText="1"/>
    </xf>
    <xf numFmtId="0" fontId="12" fillId="0" borderId="47" xfId="2" applyFont="1" applyBorder="1" applyAlignment="1">
      <alignment vertical="center" wrapText="1"/>
    </xf>
    <xf numFmtId="4" fontId="12" fillId="0" borderId="35" xfId="2" applyNumberFormat="1" applyFont="1" applyBorder="1" applyAlignment="1">
      <alignment horizontal="center" vertical="top" wrapText="1"/>
    </xf>
    <xf numFmtId="4" fontId="14" fillId="0" borderId="29" xfId="2" applyNumberFormat="1" applyFont="1" applyBorder="1" applyAlignment="1">
      <alignment horizontal="center" vertical="top" wrapText="1"/>
    </xf>
    <xf numFmtId="0" fontId="12" fillId="0" borderId="48" xfId="2" applyFont="1" applyBorder="1" applyAlignment="1">
      <alignment vertical="center" wrapText="1"/>
    </xf>
    <xf numFmtId="4" fontId="12" fillId="0" borderId="38" xfId="2" applyNumberFormat="1" applyFont="1" applyBorder="1" applyAlignment="1">
      <alignment horizontal="center" vertical="center" wrapText="1"/>
    </xf>
    <xf numFmtId="3" fontId="4" fillId="0" borderId="40" xfId="2" applyNumberFormat="1" applyFont="1" applyBorder="1" applyAlignment="1"/>
    <xf numFmtId="0" fontId="29" fillId="0" borderId="2" xfId="3" applyFont="1" applyBorder="1" applyAlignment="1">
      <alignment horizontal="center" vertical="top" shrinkToFit="1"/>
    </xf>
    <xf numFmtId="0" fontId="8" fillId="0" borderId="2" xfId="3" applyFont="1" applyBorder="1" applyAlignment="1">
      <alignment horizontal="left" vertical="top" shrinkToFit="1"/>
    </xf>
    <xf numFmtId="0" fontId="27" fillId="0" borderId="2" xfId="3" applyFont="1" applyBorder="1" applyAlignment="1">
      <alignment horizontal="left" vertical="top" shrinkToFit="1"/>
    </xf>
    <xf numFmtId="0" fontId="46" fillId="9" borderId="2" xfId="3" applyFont="1" applyFill="1" applyBorder="1" applyAlignment="1">
      <alignment horizontal="right" vertical="top" wrapText="1"/>
    </xf>
    <xf numFmtId="0" fontId="47" fillId="9" borderId="0" xfId="3" applyFont="1" applyFill="1" applyAlignment="1">
      <alignment horizontal="right"/>
    </xf>
    <xf numFmtId="0" fontId="47" fillId="9" borderId="0" xfId="3" applyFont="1" applyFill="1"/>
    <xf numFmtId="0" fontId="15" fillId="0" borderId="2" xfId="2" applyFont="1" applyBorder="1" applyAlignment="1">
      <alignment vertical="center"/>
    </xf>
    <xf numFmtId="0" fontId="34" fillId="0" borderId="0" xfId="0" applyFont="1"/>
    <xf numFmtId="0" fontId="49" fillId="0" borderId="31" xfId="0" applyFont="1" applyBorder="1" applyAlignment="1">
      <alignment horizontal="center" vertical="top" wrapText="1"/>
    </xf>
    <xf numFmtId="3" fontId="53" fillId="0" borderId="29" xfId="0" applyNumberFormat="1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28" xfId="0" applyFont="1" applyBorder="1" applyAlignment="1">
      <alignment vertical="top" wrapText="1"/>
    </xf>
    <xf numFmtId="0" fontId="48" fillId="0" borderId="29" xfId="0" applyFont="1" applyBorder="1" applyAlignment="1">
      <alignment vertical="top" wrapText="1"/>
    </xf>
    <xf numFmtId="0" fontId="49" fillId="0" borderId="29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top" wrapText="1"/>
    </xf>
    <xf numFmtId="0" fontId="54" fillId="0" borderId="29" xfId="0" applyFont="1" applyBorder="1" applyAlignment="1">
      <alignment vertical="top" wrapText="1"/>
    </xf>
    <xf numFmtId="3" fontId="53" fillId="0" borderId="29" xfId="0" applyNumberFormat="1" applyFont="1" applyBorder="1" applyAlignment="1">
      <alignment horizontal="right" vertical="top" wrapText="1"/>
    </xf>
    <xf numFmtId="0" fontId="36" fillId="0" borderId="23" xfId="0" applyFont="1" applyBorder="1" applyAlignment="1">
      <alignment horizontal="center"/>
    </xf>
    <xf numFmtId="0" fontId="55" fillId="0" borderId="13" xfId="0" applyFont="1" applyBorder="1"/>
    <xf numFmtId="3" fontId="55" fillId="0" borderId="13" xfId="0" applyNumberFormat="1" applyFont="1" applyBorder="1"/>
    <xf numFmtId="0" fontId="55" fillId="0" borderId="2" xfId="0" applyFont="1" applyBorder="1"/>
    <xf numFmtId="3" fontId="55" fillId="0" borderId="2" xfId="0" applyNumberFormat="1" applyFont="1" applyBorder="1"/>
    <xf numFmtId="0" fontId="49" fillId="0" borderId="37" xfId="0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51" fillId="0" borderId="51" xfId="0" applyFont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3" fontId="53" fillId="0" borderId="53" xfId="0" applyNumberFormat="1" applyFont="1" applyBorder="1" applyAlignment="1">
      <alignment horizontal="center" vertical="center" wrapText="1"/>
    </xf>
    <xf numFmtId="3" fontId="53" fillId="0" borderId="54" xfId="0" applyNumberFormat="1" applyFont="1" applyBorder="1" applyAlignment="1">
      <alignment horizontal="center" vertical="center" wrapText="1"/>
    </xf>
    <xf numFmtId="3" fontId="53" fillId="0" borderId="55" xfId="0" applyNumberFormat="1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3" fontId="8" fillId="0" borderId="28" xfId="2" applyNumberFormat="1" applyFont="1" applyBorder="1" applyAlignment="1">
      <alignment horizontal="right" vertical="top" wrapText="1"/>
    </xf>
    <xf numFmtId="3" fontId="10" fillId="0" borderId="28" xfId="2" applyNumberFormat="1" applyFont="1" applyBorder="1" applyAlignment="1">
      <alignment horizontal="right" vertical="top" wrapText="1"/>
    </xf>
    <xf numFmtId="0" fontId="4" fillId="0" borderId="0" xfId="2" applyFont="1" applyAlignment="1"/>
    <xf numFmtId="0" fontId="6" fillId="0" borderId="0" xfId="2" applyFont="1" applyAlignment="1"/>
    <xf numFmtId="0" fontId="9" fillId="0" borderId="40" xfId="2" applyFont="1" applyBorder="1" applyAlignment="1"/>
    <xf numFmtId="3" fontId="15" fillId="0" borderId="2" xfId="2" applyNumberFormat="1" applyFont="1" applyBorder="1" applyAlignment="1">
      <alignment horizontal="right" vertical="top" wrapText="1"/>
    </xf>
    <xf numFmtId="3" fontId="57" fillId="0" borderId="2" xfId="2" applyNumberFormat="1" applyFont="1" applyFill="1" applyBorder="1" applyAlignment="1">
      <alignment horizontal="right" vertical="center" wrapText="1"/>
    </xf>
    <xf numFmtId="3" fontId="58" fillId="0" borderId="2" xfId="2" applyNumberFormat="1" applyFont="1" applyFill="1" applyBorder="1" applyAlignment="1">
      <alignment horizontal="right" vertical="center" wrapText="1"/>
    </xf>
    <xf numFmtId="3" fontId="57" fillId="3" borderId="5" xfId="2" applyNumberFormat="1" applyFont="1" applyFill="1" applyBorder="1" applyAlignment="1">
      <alignment horizontal="right" vertical="center" wrapText="1"/>
    </xf>
    <xf numFmtId="3" fontId="57" fillId="4" borderId="9" xfId="2" applyNumberFormat="1" applyFont="1" applyFill="1" applyBorder="1" applyAlignment="1">
      <alignment horizontal="right" vertical="center" wrapText="1"/>
    </xf>
    <xf numFmtId="3" fontId="57" fillId="4" borderId="10" xfId="2" applyNumberFormat="1" applyFont="1" applyFill="1" applyBorder="1" applyAlignment="1">
      <alignment horizontal="right" vertical="center" wrapText="1"/>
    </xf>
    <xf numFmtId="3" fontId="57" fillId="0" borderId="2" xfId="2" applyNumberFormat="1" applyFont="1" applyBorder="1" applyAlignment="1">
      <alignment horizontal="right" vertical="center" wrapText="1"/>
    </xf>
    <xf numFmtId="3" fontId="57" fillId="3" borderId="2" xfId="2" applyNumberFormat="1" applyFont="1" applyFill="1" applyBorder="1" applyAlignment="1">
      <alignment horizontal="right" vertical="center" wrapText="1"/>
    </xf>
    <xf numFmtId="3" fontId="57" fillId="3" borderId="3" xfId="2" applyNumberFormat="1" applyFont="1" applyFill="1" applyBorder="1" applyAlignment="1">
      <alignment horizontal="right" vertical="center" wrapText="1"/>
    </xf>
    <xf numFmtId="0" fontId="8" fillId="0" borderId="31" xfId="2" applyFont="1" applyBorder="1" applyAlignment="1">
      <alignment horizontal="center" vertical="center" wrapText="1"/>
    </xf>
    <xf numFmtId="3" fontId="22" fillId="0" borderId="31" xfId="2" applyNumberFormat="1" applyFont="1" applyBorder="1" applyAlignment="1">
      <alignment horizontal="right" vertical="top" wrapText="1"/>
    </xf>
    <xf numFmtId="3" fontId="10" fillId="0" borderId="31" xfId="2" applyNumberFormat="1" applyFont="1" applyBorder="1" applyAlignment="1">
      <alignment horizontal="right" vertical="top" wrapText="1"/>
    </xf>
    <xf numFmtId="0" fontId="12" fillId="0" borderId="31" xfId="2" applyFont="1" applyBorder="1" applyAlignment="1">
      <alignment horizontal="center" vertical="top"/>
    </xf>
    <xf numFmtId="0" fontId="8" fillId="0" borderId="31" xfId="2" applyFont="1" applyBorder="1" applyAlignment="1">
      <alignment horizontal="right" vertical="top"/>
    </xf>
    <xf numFmtId="0" fontId="10" fillId="0" borderId="31" xfId="2" applyFont="1" applyBorder="1" applyAlignment="1">
      <alignment horizontal="right" vertical="top"/>
    </xf>
    <xf numFmtId="0" fontId="59" fillId="0" borderId="0" xfId="2" applyFont="1"/>
    <xf numFmtId="0" fontId="60" fillId="0" borderId="0" xfId="2" applyFont="1"/>
    <xf numFmtId="164" fontId="60" fillId="0" borderId="0" xfId="2" applyNumberFormat="1" applyFont="1"/>
    <xf numFmtId="164" fontId="59" fillId="0" borderId="0" xfId="2" applyNumberFormat="1" applyFont="1"/>
    <xf numFmtId="0" fontId="15" fillId="0" borderId="2" xfId="2" applyFont="1" applyBorder="1" applyAlignment="1">
      <alignment horizontal="right" vertical="top" wrapText="1"/>
    </xf>
    <xf numFmtId="0" fontId="56" fillId="0" borderId="0" xfId="4"/>
    <xf numFmtId="0" fontId="31" fillId="0" borderId="2" xfId="4" applyFont="1" applyBorder="1" applyAlignment="1">
      <alignment shrinkToFit="1"/>
    </xf>
    <xf numFmtId="0" fontId="34" fillId="0" borderId="2" xfId="4" applyFont="1" applyBorder="1" applyAlignment="1">
      <alignment horizontal="center"/>
    </xf>
    <xf numFmtId="3" fontId="41" fillId="0" borderId="2" xfId="4" applyNumberFormat="1" applyFont="1" applyBorder="1" applyAlignment="1">
      <alignment horizontal="right" shrinkToFit="1"/>
    </xf>
    <xf numFmtId="3" fontId="41" fillId="0" borderId="42" xfId="4" applyNumberFormat="1" applyFont="1" applyBorder="1" applyAlignment="1">
      <alignment horizontal="right" shrinkToFit="1"/>
    </xf>
    <xf numFmtId="0" fontId="56" fillId="0" borderId="44" xfId="4" applyBorder="1"/>
    <xf numFmtId="3" fontId="35" fillId="0" borderId="2" xfId="4" applyNumberFormat="1" applyFont="1" applyBorder="1" applyAlignment="1">
      <alignment horizontal="right"/>
    </xf>
    <xf numFmtId="3" fontId="35" fillId="0" borderId="42" xfId="4" applyNumberFormat="1" applyFont="1" applyBorder="1" applyAlignment="1">
      <alignment horizontal="right"/>
    </xf>
    <xf numFmtId="0" fontId="56" fillId="0" borderId="42" xfId="4" applyBorder="1"/>
    <xf numFmtId="0" fontId="35" fillId="0" borderId="43" xfId="4" applyFont="1" applyBorder="1" applyAlignment="1"/>
    <xf numFmtId="0" fontId="35" fillId="0" borderId="2" xfId="4" applyFont="1" applyBorder="1" applyAlignment="1"/>
    <xf numFmtId="3" fontId="36" fillId="8" borderId="2" xfId="4" applyNumberFormat="1" applyFont="1" applyFill="1" applyBorder="1" applyAlignment="1">
      <alignment horizontal="right"/>
    </xf>
    <xf numFmtId="3" fontId="36" fillId="8" borderId="42" xfId="4" applyNumberFormat="1" applyFont="1" applyFill="1" applyBorder="1" applyAlignment="1">
      <alignment horizontal="right"/>
    </xf>
    <xf numFmtId="0" fontId="39" fillId="0" borderId="40" xfId="4" applyFont="1" applyBorder="1" applyAlignment="1">
      <alignment horizontal="center"/>
    </xf>
    <xf numFmtId="0" fontId="40" fillId="0" borderId="40" xfId="4" applyFont="1" applyBorder="1" applyAlignment="1">
      <alignment horizontal="center"/>
    </xf>
    <xf numFmtId="0" fontId="31" fillId="0" borderId="40" xfId="4" applyFont="1" applyBorder="1" applyAlignment="1">
      <alignment horizontal="center"/>
    </xf>
    <xf numFmtId="0" fontId="39" fillId="0" borderId="41" xfId="4" applyFont="1" applyBorder="1" applyAlignment="1">
      <alignment horizontal="center"/>
    </xf>
    <xf numFmtId="0" fontId="40" fillId="0" borderId="41" xfId="4" applyFont="1" applyBorder="1" applyAlignment="1">
      <alignment horizontal="center"/>
    </xf>
    <xf numFmtId="0" fontId="31" fillId="0" borderId="41" xfId="4" applyFont="1" applyBorder="1" applyAlignment="1">
      <alignment horizontal="center"/>
    </xf>
    <xf numFmtId="0" fontId="31" fillId="0" borderId="46" xfId="4" applyFont="1" applyBorder="1" applyAlignment="1">
      <alignment horizontal="center"/>
    </xf>
    <xf numFmtId="3" fontId="37" fillId="0" borderId="41" xfId="4" applyNumberFormat="1" applyFont="1" applyBorder="1" applyAlignment="1">
      <alignment horizontal="right"/>
    </xf>
    <xf numFmtId="3" fontId="35" fillId="0" borderId="41" xfId="4" applyNumberFormat="1" applyFont="1" applyBorder="1" applyAlignment="1">
      <alignment horizontal="right"/>
    </xf>
    <xf numFmtId="3" fontId="36" fillId="0" borderId="41" xfId="4" applyNumberFormat="1" applyFont="1" applyBorder="1" applyAlignment="1">
      <alignment horizontal="right"/>
    </xf>
    <xf numFmtId="0" fontId="37" fillId="0" borderId="41" xfId="4" applyFont="1" applyBorder="1" applyAlignment="1">
      <alignment shrinkToFit="1"/>
    </xf>
    <xf numFmtId="3" fontId="36" fillId="0" borderId="45" xfId="4" applyNumberFormat="1" applyFont="1" applyBorder="1" applyAlignment="1">
      <alignment horizontal="right"/>
    </xf>
    <xf numFmtId="0" fontId="56" fillId="0" borderId="3" xfId="4" applyBorder="1"/>
    <xf numFmtId="0" fontId="37" fillId="0" borderId="41" xfId="4" quotePrefix="1" applyFont="1" applyBorder="1" applyAlignment="1">
      <alignment shrinkToFit="1"/>
    </xf>
    <xf numFmtId="3" fontId="36" fillId="0" borderId="2" xfId="0" applyNumberFormat="1" applyFont="1" applyBorder="1" applyAlignment="1">
      <alignment horizontal="right"/>
    </xf>
    <xf numFmtId="0" fontId="33" fillId="0" borderId="2" xfId="0" applyFont="1" applyBorder="1" applyAlignment="1"/>
    <xf numFmtId="0" fontId="34" fillId="0" borderId="2" xfId="0" applyFont="1" applyBorder="1" applyAlignment="1"/>
    <xf numFmtId="0" fontId="36" fillId="0" borderId="2" xfId="0" applyFont="1" applyBorder="1" applyAlignment="1"/>
    <xf numFmtId="3" fontId="35" fillId="0" borderId="2" xfId="0" applyNumberFormat="1" applyFont="1" applyBorder="1" applyAlignment="1">
      <alignment horizontal="right"/>
    </xf>
    <xf numFmtId="0" fontId="35" fillId="0" borderId="2" xfId="0" applyFont="1" applyBorder="1" applyAlignment="1"/>
    <xf numFmtId="0" fontId="35" fillId="0" borderId="2" xfId="0" applyFont="1" applyBorder="1" applyAlignment="1">
      <alignment horizontal="center"/>
    </xf>
    <xf numFmtId="3" fontId="35" fillId="0" borderId="3" xfId="0" applyNumberFormat="1" applyFont="1" applyBorder="1" applyAlignment="1">
      <alignment horizontal="left"/>
    </xf>
    <xf numFmtId="3" fontId="35" fillId="0" borderId="45" xfId="0" applyNumberFormat="1" applyFont="1" applyBorder="1" applyAlignment="1">
      <alignment horizontal="left"/>
    </xf>
    <xf numFmtId="0" fontId="35" fillId="0" borderId="2" xfId="0" applyFont="1" applyBorder="1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/>
    <xf numFmtId="0" fontId="37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shrinkToFit="1"/>
    </xf>
    <xf numFmtId="0" fontId="31" fillId="0" borderId="45" xfId="0" applyFont="1" applyBorder="1" applyAlignment="1">
      <alignment horizontal="center" shrinkToFit="1"/>
    </xf>
    <xf numFmtId="0" fontId="31" fillId="0" borderId="2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8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4" fillId="0" borderId="0" xfId="2" applyFont="1" applyAlignment="1">
      <alignment horizontal="center" wrapText="1"/>
    </xf>
    <xf numFmtId="0" fontId="4" fillId="0" borderId="40" xfId="2" applyFont="1" applyBorder="1" applyAlignment="1">
      <alignment horizontal="center" wrapText="1"/>
    </xf>
    <xf numFmtId="0" fontId="12" fillId="0" borderId="47" xfId="2" applyFont="1" applyBorder="1" applyAlignment="1">
      <alignment horizontal="center" vertical="top" wrapText="1"/>
    </xf>
    <xf numFmtId="0" fontId="12" fillId="0" borderId="28" xfId="2" applyFont="1" applyBorder="1" applyAlignment="1">
      <alignment horizontal="center" vertical="top" wrapText="1"/>
    </xf>
    <xf numFmtId="0" fontId="12" fillId="0" borderId="48" xfId="2" applyFont="1" applyBorder="1" applyAlignment="1">
      <alignment horizontal="center" vertical="top" wrapText="1"/>
    </xf>
    <xf numFmtId="0" fontId="12" fillId="0" borderId="36" xfId="2" applyFont="1" applyBorder="1" applyAlignment="1">
      <alignment horizontal="center" vertical="top" wrapText="1"/>
    </xf>
    <xf numFmtId="0" fontId="1" fillId="0" borderId="0" xfId="2" applyAlignment="1">
      <alignment horizontal="right" shrinkToFit="1"/>
    </xf>
    <xf numFmtId="0" fontId="1" fillId="0" borderId="0" xfId="2" applyAlignment="1">
      <alignment shrinkToFit="1"/>
    </xf>
    <xf numFmtId="0" fontId="15" fillId="0" borderId="0" xfId="2" applyFont="1" applyAlignment="1">
      <alignment horizontal="left" shrinkToFit="1"/>
    </xf>
    <xf numFmtId="0" fontId="5" fillId="0" borderId="0" xfId="2" applyFont="1" applyAlignment="1">
      <alignment horizontal="left" shrinkToFi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1" fillId="0" borderId="0" xfId="2" applyAlignment="1"/>
    <xf numFmtId="0" fontId="4" fillId="0" borderId="0" xfId="2" applyFont="1" applyAlignment="1"/>
    <xf numFmtId="0" fontId="61" fillId="0" borderId="0" xfId="2" applyFont="1" applyAlignment="1"/>
    <xf numFmtId="0" fontId="62" fillId="0" borderId="0" xfId="0" applyFont="1" applyAlignment="1"/>
    <xf numFmtId="0" fontId="4" fillId="0" borderId="0" xfId="2" applyFont="1" applyAlignment="1">
      <alignment shrinkToFit="1"/>
    </xf>
    <xf numFmtId="0" fontId="59" fillId="0" borderId="0" xfId="2" applyFont="1" applyAlignment="1">
      <alignment shrinkToFit="1"/>
    </xf>
    <xf numFmtId="0" fontId="1" fillId="0" borderId="0" xfId="2" applyAlignment="1">
      <alignment horizontal="right"/>
    </xf>
    <xf numFmtId="0" fontId="42" fillId="0" borderId="0" xfId="2" applyFont="1" applyAlignment="1">
      <alignment horizontal="center" shrinkToFit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 shrinkToFit="1"/>
    </xf>
    <xf numFmtId="0" fontId="26" fillId="0" borderId="40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0" fillId="0" borderId="40" xfId="0" applyBorder="1" applyAlignment="1"/>
    <xf numFmtId="0" fontId="14" fillId="2" borderId="47" xfId="2" applyFont="1" applyFill="1" applyBorder="1" applyAlignment="1">
      <alignment horizontal="center" vertical="center" wrapText="1"/>
    </xf>
    <xf numFmtId="0" fontId="14" fillId="2" borderId="28" xfId="2" applyFont="1" applyFill="1" applyBorder="1" applyAlignment="1">
      <alignment horizontal="center" vertical="center" wrapText="1"/>
    </xf>
    <xf numFmtId="4" fontId="12" fillId="0" borderId="47" xfId="2" applyNumberFormat="1" applyFont="1" applyBorder="1" applyAlignment="1">
      <alignment horizontal="center" vertical="top" wrapText="1"/>
    </xf>
    <xf numFmtId="4" fontId="12" fillId="0" borderId="28" xfId="2" applyNumberFormat="1" applyFont="1" applyBorder="1" applyAlignment="1">
      <alignment horizontal="center" vertical="top" wrapText="1"/>
    </xf>
    <xf numFmtId="0" fontId="12" fillId="0" borderId="56" xfId="2" applyFont="1" applyBorder="1" applyAlignment="1">
      <alignment horizontal="center" vertical="top" wrapText="1"/>
    </xf>
    <xf numFmtId="0" fontId="12" fillId="0" borderId="34" xfId="2" applyFont="1" applyBorder="1" applyAlignment="1">
      <alignment horizontal="center" vertical="top" wrapText="1"/>
    </xf>
    <xf numFmtId="0" fontId="12" fillId="0" borderId="30" xfId="2" applyFont="1" applyBorder="1" applyAlignment="1">
      <alignment horizontal="center" vertical="top" wrapText="1"/>
    </xf>
    <xf numFmtId="0" fontId="12" fillId="0" borderId="37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0" fontId="12" fillId="0" borderId="29" xfId="2" applyFont="1" applyBorder="1" applyAlignment="1">
      <alignment horizontal="center" vertical="top" wrapText="1"/>
    </xf>
    <xf numFmtId="0" fontId="14" fillId="0" borderId="47" xfId="2" applyFont="1" applyBorder="1" applyAlignment="1">
      <alignment vertical="center" wrapText="1"/>
    </xf>
    <xf numFmtId="0" fontId="14" fillId="0" borderId="28" xfId="2" applyFont="1" applyBorder="1" applyAlignment="1">
      <alignment vertical="center" wrapText="1"/>
    </xf>
    <xf numFmtId="0" fontId="14" fillId="0" borderId="47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4" fontId="14" fillId="0" borderId="47" xfId="2" applyNumberFormat="1" applyFont="1" applyBorder="1" applyAlignment="1">
      <alignment horizontal="center" vertical="top" wrapText="1"/>
    </xf>
    <xf numFmtId="4" fontId="14" fillId="0" borderId="28" xfId="2" applyNumberFormat="1" applyFont="1" applyBorder="1" applyAlignment="1">
      <alignment horizontal="center" vertical="top" wrapText="1"/>
    </xf>
    <xf numFmtId="0" fontId="12" fillId="0" borderId="47" xfId="2" applyFont="1" applyBorder="1" applyAlignment="1">
      <alignment vertical="top" wrapText="1"/>
    </xf>
    <xf numFmtId="0" fontId="12" fillId="0" borderId="28" xfId="2" applyFont="1" applyBorder="1" applyAlignment="1">
      <alignment vertical="top" wrapText="1"/>
    </xf>
    <xf numFmtId="4" fontId="12" fillId="0" borderId="47" xfId="2" applyNumberFormat="1" applyFont="1" applyBorder="1" applyAlignment="1">
      <alignment horizontal="center" vertical="center" wrapText="1"/>
    </xf>
    <xf numFmtId="4" fontId="12" fillId="0" borderId="28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left"/>
    </xf>
    <xf numFmtId="0" fontId="48" fillId="0" borderId="0" xfId="0" applyFont="1" applyAlignment="1">
      <alignment horizontal="left"/>
    </xf>
    <xf numFmtId="0" fontId="14" fillId="0" borderId="47" xfId="2" applyFont="1" applyBorder="1" applyAlignment="1">
      <alignment vertical="top" wrapText="1"/>
    </xf>
    <xf numFmtId="0" fontId="14" fillId="0" borderId="28" xfId="2" applyFont="1" applyBorder="1" applyAlignment="1">
      <alignment vertical="top" wrapText="1"/>
    </xf>
    <xf numFmtId="0" fontId="1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8" fillId="0" borderId="2" xfId="2" applyFont="1" applyBorder="1" applyAlignment="1">
      <alignment vertical="top" wrapText="1"/>
    </xf>
    <xf numFmtId="0" fontId="18" fillId="0" borderId="3" xfId="2" applyFont="1" applyBorder="1" applyAlignment="1">
      <alignment vertical="top" wrapText="1"/>
    </xf>
    <xf numFmtId="0" fontId="9" fillId="0" borderId="40" xfId="2" applyFont="1" applyBorder="1" applyAlignment="1"/>
    <xf numFmtId="0" fontId="5" fillId="0" borderId="40" xfId="2" applyFont="1" applyBorder="1" applyAlignment="1"/>
    <xf numFmtId="0" fontId="14" fillId="0" borderId="14" xfId="2" applyFont="1" applyBorder="1" applyAlignment="1">
      <alignment vertical="center" wrapText="1"/>
    </xf>
    <xf numFmtId="0" fontId="12" fillId="0" borderId="40" xfId="2" applyFont="1" applyBorder="1" applyAlignment="1">
      <alignment vertical="center" wrapText="1"/>
    </xf>
    <xf numFmtId="0" fontId="14" fillId="0" borderId="40" xfId="2" applyFont="1" applyBorder="1" applyAlignment="1">
      <alignment vertical="center" wrapText="1"/>
    </xf>
    <xf numFmtId="3" fontId="15" fillId="0" borderId="2" xfId="2" applyNumberFormat="1" applyFont="1" applyBorder="1" applyAlignment="1">
      <alignment horizontal="right" vertical="top" wrapText="1"/>
    </xf>
    <xf numFmtId="0" fontId="5" fillId="0" borderId="47" xfId="2" applyFont="1" applyBorder="1" applyAlignment="1">
      <alignment horizontal="center" vertical="center" shrinkToFit="1"/>
    </xf>
    <xf numFmtId="0" fontId="1" fillId="0" borderId="28" xfId="2" applyFont="1" applyBorder="1" applyAlignment="1">
      <alignment horizontal="center" vertical="center"/>
    </xf>
    <xf numFmtId="3" fontId="15" fillId="0" borderId="47" xfId="2" applyNumberFormat="1" applyFont="1" applyBorder="1" applyAlignment="1">
      <alignment horizontal="center" vertical="center" wrapText="1"/>
    </xf>
    <xf numFmtId="3" fontId="15" fillId="0" borderId="28" xfId="2" applyNumberFormat="1" applyFont="1" applyBorder="1" applyAlignment="1">
      <alignment horizontal="center" vertical="center" wrapText="1"/>
    </xf>
    <xf numFmtId="3" fontId="25" fillId="0" borderId="47" xfId="2" applyNumberFormat="1" applyFont="1" applyBorder="1" applyAlignment="1">
      <alignment horizontal="center" vertical="center" wrapText="1"/>
    </xf>
    <xf numFmtId="0" fontId="25" fillId="0" borderId="28" xfId="2" applyFont="1" applyBorder="1" applyAlignment="1">
      <alignment horizontal="center" vertical="center" wrapText="1"/>
    </xf>
    <xf numFmtId="0" fontId="15" fillId="0" borderId="47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0" fontId="12" fillId="0" borderId="56" xfId="2" applyFont="1" applyBorder="1" applyAlignment="1">
      <alignment horizontal="center" wrapText="1"/>
    </xf>
    <xf numFmtId="0" fontId="12" fillId="0" borderId="34" xfId="2" applyFont="1" applyBorder="1" applyAlignment="1">
      <alignment horizontal="center" wrapText="1"/>
    </xf>
    <xf numFmtId="0" fontId="12" fillId="0" borderId="30" xfId="2" applyFont="1" applyBorder="1" applyAlignment="1">
      <alignment horizontal="center" wrapText="1"/>
    </xf>
    <xf numFmtId="0" fontId="12" fillId="0" borderId="56" xfId="2" applyFont="1" applyFill="1" applyBorder="1" applyAlignment="1">
      <alignment horizontal="left" vertical="center" wrapText="1"/>
    </xf>
    <xf numFmtId="0" fontId="12" fillId="0" borderId="30" xfId="2" applyFont="1" applyFill="1" applyBorder="1" applyAlignment="1">
      <alignment horizontal="left" vertical="center" wrapText="1"/>
    </xf>
    <xf numFmtId="0" fontId="25" fillId="0" borderId="48" xfId="2" applyFont="1" applyBorder="1" applyAlignment="1">
      <alignment horizontal="center" vertical="center" wrapText="1"/>
    </xf>
    <xf numFmtId="0" fontId="25" fillId="0" borderId="38" xfId="2" applyFont="1" applyBorder="1" applyAlignment="1">
      <alignment horizontal="center" vertical="center" wrapText="1"/>
    </xf>
    <xf numFmtId="0" fontId="25" fillId="0" borderId="37" xfId="2" applyFont="1" applyBorder="1" applyAlignment="1">
      <alignment horizontal="center" vertical="center" wrapText="1"/>
    </xf>
    <xf numFmtId="0" fontId="25" fillId="0" borderId="29" xfId="2" applyFont="1" applyBorder="1" applyAlignment="1">
      <alignment horizontal="center" vertical="center" wrapText="1"/>
    </xf>
    <xf numFmtId="0" fontId="12" fillId="3" borderId="56" xfId="2" applyFont="1" applyFill="1" applyBorder="1" applyAlignment="1">
      <alignment horizontal="left" vertical="center" wrapText="1"/>
    </xf>
    <xf numFmtId="0" fontId="12" fillId="3" borderId="30" xfId="2" applyFont="1" applyFill="1" applyBorder="1" applyAlignment="1">
      <alignment horizontal="left" vertical="center" wrapText="1"/>
    </xf>
    <xf numFmtId="3" fontId="15" fillId="0" borderId="57" xfId="2" applyNumberFormat="1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/>
    </xf>
    <xf numFmtId="0" fontId="4" fillId="0" borderId="36" xfId="2" applyFont="1" applyBorder="1" applyAlignment="1">
      <alignment shrinkToFit="1"/>
    </xf>
    <xf numFmtId="0" fontId="4" fillId="0" borderId="47" xfId="2" applyFont="1" applyBorder="1" applyAlignment="1">
      <alignment horizontal="center" vertical="center" shrinkToFit="1"/>
    </xf>
    <xf numFmtId="0" fontId="4" fillId="0" borderId="28" xfId="2" applyFont="1" applyBorder="1" applyAlignment="1">
      <alignment horizontal="center" vertical="center" shrinkToFit="1"/>
    </xf>
    <xf numFmtId="3" fontId="25" fillId="0" borderId="28" xfId="2" applyNumberFormat="1" applyFont="1" applyBorder="1" applyAlignment="1">
      <alignment horizontal="center" vertical="center" wrapText="1"/>
    </xf>
    <xf numFmtId="3" fontId="24" fillId="0" borderId="47" xfId="2" applyNumberFormat="1" applyFont="1" applyBorder="1" applyAlignment="1">
      <alignment horizontal="center" vertical="center" wrapText="1"/>
    </xf>
    <xf numFmtId="3" fontId="24" fillId="0" borderId="28" xfId="2" applyNumberFormat="1" applyFont="1" applyBorder="1" applyAlignment="1">
      <alignment horizontal="center" vertical="center" wrapText="1"/>
    </xf>
    <xf numFmtId="0" fontId="12" fillId="0" borderId="56" xfId="2" applyFont="1" applyBorder="1" applyAlignment="1">
      <alignment horizontal="left" wrapText="1"/>
    </xf>
    <xf numFmtId="0" fontId="12" fillId="0" borderId="34" xfId="2" applyFont="1" applyBorder="1" applyAlignment="1">
      <alignment horizontal="left" wrapText="1"/>
    </xf>
    <xf numFmtId="0" fontId="0" fillId="0" borderId="0" xfId="0" applyAlignment="1">
      <alignment horizontal="left" shrinkToFit="1"/>
    </xf>
    <xf numFmtId="0" fontId="23" fillId="0" borderId="0" xfId="2" applyFont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1" xfId="2" applyBorder="1" applyAlignment="1">
      <alignment wrapText="1"/>
    </xf>
    <xf numFmtId="0" fontId="12" fillId="0" borderId="48" xfId="2" applyFont="1" applyBorder="1" applyAlignment="1">
      <alignment horizontal="left" wrapText="1"/>
    </xf>
    <xf numFmtId="0" fontId="1" fillId="0" borderId="36" xfId="2" applyBorder="1" applyAlignment="1">
      <alignment wrapText="1"/>
    </xf>
    <xf numFmtId="0" fontId="1" fillId="0" borderId="38" xfId="2" applyBorder="1" applyAlignment="1">
      <alignment wrapText="1"/>
    </xf>
    <xf numFmtId="0" fontId="1" fillId="0" borderId="58" xfId="2" applyBorder="1" applyAlignment="1">
      <alignment horizontal="center" wrapText="1"/>
    </xf>
    <xf numFmtId="0" fontId="0" fillId="0" borderId="0" xfId="0" applyAlignment="1">
      <alignment shrinkToFit="1"/>
    </xf>
    <xf numFmtId="0" fontId="8" fillId="0" borderId="40" xfId="3" applyFont="1" applyBorder="1" applyAlignment="1">
      <alignment horizontal="right"/>
    </xf>
    <xf numFmtId="0" fontId="8" fillId="0" borderId="0" xfId="3" applyFont="1" applyAlignment="1">
      <alignment vertical="top"/>
    </xf>
    <xf numFmtId="0" fontId="28" fillId="0" borderId="0" xfId="3" applyAlignment="1">
      <alignment vertical="top"/>
    </xf>
    <xf numFmtId="0" fontId="8" fillId="0" borderId="0" xfId="3" applyFont="1" applyAlignment="1">
      <alignment horizontal="right"/>
    </xf>
    <xf numFmtId="0" fontId="9" fillId="0" borderId="0" xfId="3" applyFont="1" applyAlignment="1">
      <alignment horizontal="center" vertical="top" shrinkToFit="1"/>
    </xf>
    <xf numFmtId="0" fontId="43" fillId="0" borderId="0" xfId="3" applyFont="1" applyAlignment="1">
      <alignment horizontal="center" vertical="top" shrinkToFit="1"/>
    </xf>
    <xf numFmtId="0" fontId="44" fillId="0" borderId="0" xfId="0" applyFont="1" applyAlignment="1">
      <alignment horizontal="center" shrinkToFit="1"/>
    </xf>
    <xf numFmtId="0" fontId="28" fillId="0" borderId="40" xfId="3" applyFont="1" applyBorder="1" applyAlignment="1">
      <alignment horizontal="right"/>
    </xf>
    <xf numFmtId="0" fontId="45" fillId="0" borderId="40" xfId="0" applyFont="1" applyBorder="1" applyAlignment="1">
      <alignment horizontal="right"/>
    </xf>
    <xf numFmtId="0" fontId="8" fillId="0" borderId="0" xfId="3" applyFont="1" applyAlignment="1"/>
    <xf numFmtId="0" fontId="41" fillId="0" borderId="0" xfId="0" applyFont="1" applyAlignment="1">
      <alignment horizontal="center" vertical="center" shrinkToFit="1"/>
    </xf>
    <xf numFmtId="0" fontId="37" fillId="8" borderId="59" xfId="4" applyFont="1" applyFill="1" applyBorder="1" applyAlignment="1">
      <alignment shrinkToFit="1"/>
    </xf>
    <xf numFmtId="0" fontId="37" fillId="8" borderId="41" xfId="4" applyFont="1" applyFill="1" applyBorder="1" applyAlignment="1">
      <alignment shrinkToFit="1"/>
    </xf>
    <xf numFmtId="0" fontId="37" fillId="8" borderId="45" xfId="4" applyFont="1" applyFill="1" applyBorder="1" applyAlignment="1">
      <alignment shrinkToFit="1"/>
    </xf>
    <xf numFmtId="3" fontId="37" fillId="8" borderId="3" xfId="4" applyNumberFormat="1" applyFont="1" applyFill="1" applyBorder="1" applyAlignment="1">
      <alignment horizontal="right"/>
    </xf>
    <xf numFmtId="3" fontId="37" fillId="8" borderId="45" xfId="4" applyNumberFormat="1" applyFont="1" applyFill="1" applyBorder="1" applyAlignment="1">
      <alignment horizontal="right"/>
    </xf>
    <xf numFmtId="3" fontId="36" fillId="8" borderId="2" xfId="4" applyNumberFormat="1" applyFont="1" applyFill="1" applyBorder="1" applyAlignment="1">
      <alignment horizontal="right"/>
    </xf>
    <xf numFmtId="0" fontId="37" fillId="0" borderId="59" xfId="4" quotePrefix="1" applyFont="1" applyBorder="1" applyAlignment="1">
      <alignment shrinkToFit="1"/>
    </xf>
    <xf numFmtId="0" fontId="37" fillId="0" borderId="41" xfId="4" applyFont="1" applyBorder="1" applyAlignment="1">
      <alignment shrinkToFit="1"/>
    </xf>
    <xf numFmtId="0" fontId="37" fillId="0" borderId="45" xfId="4" applyFont="1" applyBorder="1" applyAlignment="1">
      <alignment shrinkToFit="1"/>
    </xf>
    <xf numFmtId="0" fontId="35" fillId="0" borderId="43" xfId="4" applyFont="1" applyBorder="1" applyAlignment="1"/>
    <xf numFmtId="0" fontId="35" fillId="0" borderId="2" xfId="4" applyFont="1" applyBorder="1" applyAlignment="1"/>
    <xf numFmtId="3" fontId="35" fillId="0" borderId="3" xfId="4" applyNumberFormat="1" applyFont="1" applyBorder="1" applyAlignment="1">
      <alignment horizontal="right"/>
    </xf>
    <xf numFmtId="3" fontId="35" fillId="0" borderId="45" xfId="4" applyNumberFormat="1" applyFont="1" applyBorder="1" applyAlignment="1">
      <alignment horizontal="right"/>
    </xf>
    <xf numFmtId="3" fontId="63" fillId="0" borderId="3" xfId="4" applyNumberFormat="1" applyFont="1" applyBorder="1" applyAlignment="1">
      <alignment horizontal="right"/>
    </xf>
    <xf numFmtId="3" fontId="63" fillId="0" borderId="45" xfId="4" applyNumberFormat="1" applyFont="1" applyBorder="1" applyAlignment="1">
      <alignment horizontal="right"/>
    </xf>
    <xf numFmtId="0" fontId="35" fillId="0" borderId="43" xfId="4" applyFont="1" applyBorder="1" applyAlignment="1">
      <alignment shrinkToFit="1"/>
    </xf>
    <xf numFmtId="0" fontId="35" fillId="0" borderId="2" xfId="4" applyFont="1" applyBorder="1" applyAlignment="1">
      <alignment shrinkToFit="1"/>
    </xf>
    <xf numFmtId="0" fontId="37" fillId="0" borderId="3" xfId="4" applyFont="1" applyBorder="1" applyAlignment="1">
      <alignment shrinkToFit="1"/>
    </xf>
    <xf numFmtId="0" fontId="38" fillId="0" borderId="41" xfId="4" applyFont="1" applyBorder="1" applyAlignment="1">
      <alignment shrinkToFit="1"/>
    </xf>
    <xf numFmtId="0" fontId="56" fillId="0" borderId="41" xfId="4" applyBorder="1" applyAlignment="1">
      <alignment shrinkToFit="1"/>
    </xf>
    <xf numFmtId="0" fontId="56" fillId="0" borderId="45" xfId="4" applyBorder="1" applyAlignment="1">
      <alignment shrinkToFit="1"/>
    </xf>
    <xf numFmtId="0" fontId="41" fillId="0" borderId="43" xfId="4" applyFont="1" applyBorder="1" applyAlignment="1">
      <alignment shrinkToFit="1"/>
    </xf>
    <xf numFmtId="0" fontId="41" fillId="0" borderId="2" xfId="4" applyFont="1" applyBorder="1" applyAlignment="1">
      <alignment shrinkToFit="1"/>
    </xf>
    <xf numFmtId="3" fontId="35" fillId="0" borderId="3" xfId="4" applyNumberFormat="1" applyFont="1" applyBorder="1" applyAlignment="1">
      <alignment horizontal="center"/>
    </xf>
    <xf numFmtId="3" fontId="35" fillId="0" borderId="45" xfId="4" applyNumberFormat="1" applyFont="1" applyBorder="1" applyAlignment="1">
      <alignment horizontal="center"/>
    </xf>
    <xf numFmtId="3" fontId="35" fillId="0" borderId="2" xfId="4" applyNumberFormat="1" applyFont="1" applyBorder="1" applyAlignment="1">
      <alignment horizontal="right"/>
    </xf>
    <xf numFmtId="3" fontId="41" fillId="0" borderId="3" xfId="4" applyNumberFormat="1" applyFont="1" applyBorder="1" applyAlignment="1">
      <alignment horizontal="center"/>
    </xf>
    <xf numFmtId="3" fontId="41" fillId="0" borderId="45" xfId="4" applyNumberFormat="1" applyFont="1" applyBorder="1" applyAlignment="1">
      <alignment horizontal="center"/>
    </xf>
    <xf numFmtId="3" fontId="41" fillId="0" borderId="3" xfId="4" applyNumberFormat="1" applyFont="1" applyBorder="1" applyAlignment="1">
      <alignment horizontal="center" shrinkToFit="1"/>
    </xf>
    <xf numFmtId="3" fontId="41" fillId="0" borderId="45" xfId="4" applyNumberFormat="1" applyFont="1" applyBorder="1" applyAlignment="1">
      <alignment horizontal="center" shrinkToFit="1"/>
    </xf>
    <xf numFmtId="0" fontId="31" fillId="0" borderId="63" xfId="4" applyFont="1" applyBorder="1" applyAlignment="1">
      <alignment horizontal="center"/>
    </xf>
    <xf numFmtId="0" fontId="31" fillId="0" borderId="62" xfId="4" applyFont="1" applyBorder="1" applyAlignment="1">
      <alignment horizontal="center"/>
    </xf>
    <xf numFmtId="0" fontId="39" fillId="0" borderId="41" xfId="4" applyFont="1" applyBorder="1" applyAlignment="1">
      <alignment horizontal="center"/>
    </xf>
    <xf numFmtId="0" fontId="40" fillId="0" borderId="41" xfId="4" applyFont="1" applyBorder="1" applyAlignment="1">
      <alignment horizontal="center"/>
    </xf>
    <xf numFmtId="0" fontId="40" fillId="0" borderId="45" xfId="4" applyFont="1" applyBorder="1" applyAlignment="1">
      <alignment horizontal="center"/>
    </xf>
    <xf numFmtId="0" fontId="31" fillId="0" borderId="2" xfId="4" applyFont="1" applyBorder="1" applyAlignment="1">
      <alignment horizontal="center"/>
    </xf>
    <xf numFmtId="0" fontId="41" fillId="0" borderId="0" xfId="4" applyFont="1" applyAlignment="1">
      <alignment horizontal="center" vertical="center" wrapText="1"/>
    </xf>
    <xf numFmtId="0" fontId="56" fillId="0" borderId="0" xfId="4" applyAlignment="1">
      <alignment wrapText="1"/>
    </xf>
    <xf numFmtId="0" fontId="37" fillId="0" borderId="0" xfId="4" applyFont="1" applyAlignment="1">
      <alignment horizontal="center" vertical="center" wrapText="1"/>
    </xf>
    <xf numFmtId="0" fontId="39" fillId="0" borderId="60" xfId="4" applyFont="1" applyBorder="1" applyAlignment="1">
      <alignment horizontal="center"/>
    </xf>
    <xf numFmtId="0" fontId="39" fillId="0" borderId="61" xfId="4" applyFont="1" applyBorder="1" applyAlignment="1">
      <alignment horizontal="center"/>
    </xf>
    <xf numFmtId="0" fontId="40" fillId="0" borderId="62" xfId="4" applyFont="1" applyBorder="1" applyAlignment="1">
      <alignment horizontal="center"/>
    </xf>
    <xf numFmtId="0" fontId="51" fillId="0" borderId="56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 wrapText="1"/>
    </xf>
    <xf numFmtId="0" fontId="50" fillId="0" borderId="64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53" fillId="0" borderId="56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3" fontId="53" fillId="0" borderId="64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justify"/>
    </xf>
    <xf numFmtId="0" fontId="48" fillId="0" borderId="0" xfId="0" applyFont="1" applyAlignment="1"/>
    <xf numFmtId="0" fontId="49" fillId="0" borderId="47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3" fontId="55" fillId="0" borderId="13" xfId="0" applyNumberFormat="1" applyFont="1" applyBorder="1" applyAlignment="1"/>
    <xf numFmtId="0" fontId="55" fillId="0" borderId="2" xfId="0" applyFont="1" applyBorder="1" applyAlignment="1"/>
    <xf numFmtId="0" fontId="55" fillId="0" borderId="3" xfId="0" applyFont="1" applyBorder="1" applyAlignment="1">
      <alignment horizontal="center"/>
    </xf>
    <xf numFmtId="0" fontId="55" fillId="0" borderId="41" xfId="0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13" xfId="0" applyFont="1" applyBorder="1" applyAlignment="1"/>
    <xf numFmtId="0" fontId="36" fillId="0" borderId="17" xfId="0" applyFont="1" applyBorder="1" applyAlignment="1">
      <alignment horizontal="center" vertical="center" shrinkToFit="1"/>
    </xf>
    <xf numFmtId="0" fontId="36" fillId="0" borderId="17" xfId="0" applyFont="1" applyBorder="1" applyAlignment="1">
      <alignment shrinkToFit="1"/>
    </xf>
    <xf numFmtId="0" fontId="36" fillId="0" borderId="23" xfId="0" applyFont="1" applyBorder="1" applyAlignment="1">
      <alignment horizontal="center" vertical="center" shrinkToFit="1"/>
    </xf>
    <xf numFmtId="0" fontId="36" fillId="0" borderId="23" xfId="0" applyFont="1" applyBorder="1" applyAlignment="1">
      <alignment shrinkToFit="1"/>
    </xf>
    <xf numFmtId="0" fontId="55" fillId="0" borderId="18" xfId="0" applyFont="1" applyBorder="1" applyAlignment="1">
      <alignment horizontal="center"/>
    </xf>
    <xf numFmtId="0" fontId="55" fillId="0" borderId="66" xfId="0" applyFont="1" applyBorder="1" applyAlignment="1">
      <alignment horizontal="center"/>
    </xf>
    <xf numFmtId="0" fontId="55" fillId="0" borderId="67" xfId="0" applyFont="1" applyBorder="1" applyAlignment="1">
      <alignment horizontal="center"/>
    </xf>
    <xf numFmtId="3" fontId="0" fillId="0" borderId="0" xfId="0" applyNumberFormat="1" applyAlignment="1"/>
    <xf numFmtId="0" fontId="37" fillId="0" borderId="3" xfId="0" applyFont="1" applyBorder="1" applyAlignment="1"/>
    <xf numFmtId="0" fontId="37" fillId="0" borderId="41" xfId="0" applyFont="1" applyBorder="1" applyAlignment="1"/>
    <xf numFmtId="0" fontId="37" fillId="0" borderId="45" xfId="0" applyFont="1" applyBorder="1" applyAlignment="1"/>
    <xf numFmtId="0" fontId="55" fillId="0" borderId="2" xfId="0" applyFont="1" applyFill="1" applyBorder="1" applyAlignment="1"/>
    <xf numFmtId="3" fontId="37" fillId="0" borderId="2" xfId="0" applyNumberFormat="1" applyFont="1" applyBorder="1" applyAlignment="1"/>
    <xf numFmtId="0" fontId="33" fillId="0" borderId="0" xfId="0" applyFont="1" applyAlignment="1">
      <alignment horizontal="center" vertical="center"/>
    </xf>
    <xf numFmtId="0" fontId="36" fillId="0" borderId="17" xfId="0" applyFont="1" applyBorder="1" applyAlignment="1">
      <alignment horizontal="center" vertical="center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3"/>
  <sheetViews>
    <sheetView tabSelected="1" view="pageBreakPreview" zoomScale="60" zoomScaleNormal="100" workbookViewId="0">
      <selection activeCell="Y18" sqref="Y18"/>
    </sheetView>
  </sheetViews>
  <sheetFormatPr defaultRowHeight="15" x14ac:dyDescent="0.25"/>
  <cols>
    <col min="7" max="7" width="16.5703125" customWidth="1"/>
    <col min="15" max="15" width="12.7109375" customWidth="1"/>
  </cols>
  <sheetData>
    <row r="1" spans="2:21" ht="24.95" customHeight="1" x14ac:dyDescent="0.25"/>
    <row r="2" spans="2:21" ht="24.95" customHeight="1" x14ac:dyDescent="0.25">
      <c r="B2" s="322" t="s">
        <v>401</v>
      </c>
      <c r="C2" s="322"/>
      <c r="D2" s="322"/>
      <c r="E2" s="322"/>
      <c r="F2" s="322"/>
      <c r="G2" s="322"/>
      <c r="H2" s="322"/>
      <c r="I2" s="322"/>
      <c r="J2" s="322"/>
      <c r="K2" s="322"/>
    </row>
    <row r="3" spans="2:21" ht="24.95" customHeight="1" x14ac:dyDescent="0.25">
      <c r="B3" s="317" t="s">
        <v>395</v>
      </c>
      <c r="C3" s="317"/>
      <c r="D3" s="317"/>
      <c r="E3" s="317"/>
      <c r="F3" s="317"/>
      <c r="G3" s="317"/>
      <c r="H3" s="317"/>
      <c r="I3" s="317"/>
      <c r="Q3" s="316"/>
      <c r="R3" s="316"/>
      <c r="S3" s="316"/>
      <c r="T3" s="317"/>
      <c r="U3" s="317"/>
    </row>
    <row r="4" spans="2:21" ht="24.95" customHeight="1" x14ac:dyDescent="0.25"/>
    <row r="5" spans="2:21" ht="24.95" customHeight="1" x14ac:dyDescent="0.25">
      <c r="B5" s="318" t="s">
        <v>402</v>
      </c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</row>
    <row r="6" spans="2:21" ht="24.95" customHeight="1" x14ac:dyDescent="0.25"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</row>
    <row r="7" spans="2:21" ht="24.95" customHeight="1" x14ac:dyDescent="0.25"/>
    <row r="8" spans="2:21" ht="24.95" customHeight="1" x14ac:dyDescent="0.3">
      <c r="B8" s="307" t="s">
        <v>49</v>
      </c>
      <c r="C8" s="307"/>
      <c r="D8" s="307"/>
      <c r="E8" s="307"/>
      <c r="F8" s="307"/>
      <c r="G8" s="308"/>
      <c r="H8" s="321" t="s">
        <v>105</v>
      </c>
      <c r="I8" s="321"/>
      <c r="J8" s="319" t="s">
        <v>403</v>
      </c>
      <c r="K8" s="320"/>
      <c r="L8" s="307" t="s">
        <v>70</v>
      </c>
      <c r="M8" s="308"/>
      <c r="N8" s="308"/>
      <c r="O8" s="308"/>
      <c r="P8" s="308"/>
      <c r="Q8" s="308"/>
      <c r="R8" s="321" t="s">
        <v>105</v>
      </c>
      <c r="S8" s="321"/>
      <c r="T8" s="319" t="s">
        <v>403</v>
      </c>
      <c r="U8" s="320"/>
    </row>
    <row r="9" spans="2:21" ht="24.95" customHeight="1" x14ac:dyDescent="0.25">
      <c r="B9" s="311" t="s">
        <v>258</v>
      </c>
      <c r="C9" s="311"/>
      <c r="D9" s="311"/>
      <c r="E9" s="311"/>
      <c r="F9" s="311"/>
      <c r="G9" s="311"/>
      <c r="H9" s="310">
        <v>119881</v>
      </c>
      <c r="I9" s="310"/>
      <c r="J9" s="310">
        <v>141336</v>
      </c>
      <c r="K9" s="310"/>
      <c r="L9" s="311" t="s">
        <v>247</v>
      </c>
      <c r="M9" s="311"/>
      <c r="N9" s="311"/>
      <c r="O9" s="311"/>
      <c r="P9" s="311"/>
      <c r="Q9" s="311"/>
      <c r="R9" s="310">
        <v>107844</v>
      </c>
      <c r="S9" s="310"/>
      <c r="T9" s="310">
        <v>120643</v>
      </c>
      <c r="U9" s="310"/>
    </row>
    <row r="10" spans="2:21" ht="24.95" customHeight="1" x14ac:dyDescent="0.25">
      <c r="B10" s="315" t="s">
        <v>259</v>
      </c>
      <c r="C10" s="315"/>
      <c r="D10" s="315"/>
      <c r="E10" s="315"/>
      <c r="F10" s="315"/>
      <c r="G10" s="315"/>
      <c r="H10" s="310">
        <v>54339</v>
      </c>
      <c r="I10" s="310"/>
      <c r="J10" s="310">
        <v>51478</v>
      </c>
      <c r="K10" s="310"/>
      <c r="L10" s="315" t="s">
        <v>248</v>
      </c>
      <c r="M10" s="315"/>
      <c r="N10" s="315"/>
      <c r="O10" s="315"/>
      <c r="P10" s="315"/>
      <c r="Q10" s="315"/>
      <c r="R10" s="310">
        <v>25828</v>
      </c>
      <c r="S10" s="310"/>
      <c r="T10" s="310">
        <v>30847</v>
      </c>
      <c r="U10" s="310"/>
    </row>
    <row r="11" spans="2:21" ht="24.95" customHeight="1" x14ac:dyDescent="0.25">
      <c r="B11" s="311" t="s">
        <v>260</v>
      </c>
      <c r="C11" s="311"/>
      <c r="D11" s="311"/>
      <c r="E11" s="311"/>
      <c r="F11" s="311"/>
      <c r="G11" s="311"/>
      <c r="H11" s="310">
        <v>28500</v>
      </c>
      <c r="I11" s="310"/>
      <c r="J11" s="310">
        <v>28500</v>
      </c>
      <c r="K11" s="310"/>
      <c r="L11" s="311" t="s">
        <v>249</v>
      </c>
      <c r="M11" s="311"/>
      <c r="N11" s="311"/>
      <c r="O11" s="311"/>
      <c r="P11" s="311"/>
      <c r="Q11" s="311"/>
      <c r="R11" s="310">
        <v>54483</v>
      </c>
      <c r="S11" s="310"/>
      <c r="T11" s="310">
        <v>55254</v>
      </c>
      <c r="U11" s="310"/>
    </row>
    <row r="12" spans="2:21" ht="24.95" customHeight="1" x14ac:dyDescent="0.25">
      <c r="B12" s="311" t="s">
        <v>261</v>
      </c>
      <c r="C12" s="311"/>
      <c r="D12" s="311"/>
      <c r="E12" s="311"/>
      <c r="F12" s="311"/>
      <c r="G12" s="311"/>
      <c r="H12" s="310">
        <v>10499</v>
      </c>
      <c r="I12" s="310"/>
      <c r="J12" s="310">
        <v>10984</v>
      </c>
      <c r="K12" s="310"/>
      <c r="L12" s="311" t="s">
        <v>250</v>
      </c>
      <c r="M12" s="311"/>
      <c r="N12" s="311"/>
      <c r="O12" s="311"/>
      <c r="P12" s="311"/>
      <c r="Q12" s="311"/>
      <c r="R12" s="310">
        <v>24680</v>
      </c>
      <c r="S12" s="310"/>
      <c r="T12" s="310">
        <v>24688</v>
      </c>
      <c r="U12" s="310"/>
    </row>
    <row r="13" spans="2:21" ht="24.95" customHeight="1" x14ac:dyDescent="0.25">
      <c r="B13" s="311" t="s">
        <v>262</v>
      </c>
      <c r="C13" s="311"/>
      <c r="D13" s="311"/>
      <c r="E13" s="311"/>
      <c r="F13" s="311"/>
      <c r="G13" s="311"/>
      <c r="H13" s="310">
        <v>329</v>
      </c>
      <c r="I13" s="310"/>
      <c r="J13" s="310">
        <v>329</v>
      </c>
      <c r="K13" s="310"/>
      <c r="L13" s="311" t="s">
        <v>251</v>
      </c>
      <c r="M13" s="311"/>
      <c r="N13" s="311"/>
      <c r="O13" s="311"/>
      <c r="P13" s="311"/>
      <c r="Q13" s="311"/>
      <c r="R13" s="310">
        <v>4193</v>
      </c>
      <c r="S13" s="310"/>
      <c r="T13" s="310">
        <v>4675</v>
      </c>
      <c r="U13" s="310"/>
    </row>
    <row r="14" spans="2:21" ht="24.95" customHeight="1" x14ac:dyDescent="0.3">
      <c r="B14" s="307"/>
      <c r="C14" s="307"/>
      <c r="D14" s="307"/>
      <c r="E14" s="307"/>
      <c r="F14" s="307"/>
      <c r="G14" s="308"/>
      <c r="H14" s="306"/>
      <c r="I14" s="306"/>
      <c r="J14" s="306"/>
      <c r="K14" s="306"/>
      <c r="L14" s="312" t="s">
        <v>252</v>
      </c>
      <c r="M14" s="312"/>
      <c r="N14" s="312"/>
      <c r="O14" s="312"/>
      <c r="P14" s="312"/>
      <c r="Q14" s="312"/>
      <c r="R14" s="313">
        <v>1993</v>
      </c>
      <c r="S14" s="314"/>
      <c r="T14" s="313">
        <v>743</v>
      </c>
      <c r="U14" s="314"/>
    </row>
    <row r="15" spans="2:21" ht="24.95" customHeight="1" x14ac:dyDescent="0.25">
      <c r="B15" s="309" t="s">
        <v>263</v>
      </c>
      <c r="C15" s="309"/>
      <c r="D15" s="309"/>
      <c r="E15" s="309"/>
      <c r="F15" s="309"/>
      <c r="G15" s="309"/>
      <c r="H15" s="306">
        <f>SUM(H9:I14)</f>
        <v>213548</v>
      </c>
      <c r="I15" s="306"/>
      <c r="J15" s="306">
        <f>SUM(J9:K14)</f>
        <v>232627</v>
      </c>
      <c r="K15" s="306"/>
      <c r="L15" s="309" t="s">
        <v>253</v>
      </c>
      <c r="M15" s="309"/>
      <c r="N15" s="309"/>
      <c r="O15" s="309"/>
      <c r="P15" s="309"/>
      <c r="Q15" s="309"/>
      <c r="R15" s="306">
        <f>SUM(R9:S13)</f>
        <v>217028</v>
      </c>
      <c r="S15" s="306"/>
      <c r="T15" s="306">
        <f>SUM(T9:U13)</f>
        <v>236107</v>
      </c>
      <c r="U15" s="306"/>
    </row>
    <row r="16" spans="2:21" ht="24.95" customHeight="1" x14ac:dyDescent="0.25">
      <c r="B16" s="311" t="s">
        <v>264</v>
      </c>
      <c r="C16" s="311"/>
      <c r="D16" s="311"/>
      <c r="E16" s="311"/>
      <c r="F16" s="311"/>
      <c r="G16" s="311"/>
      <c r="H16" s="310">
        <v>34070</v>
      </c>
      <c r="I16" s="310"/>
      <c r="J16" s="310">
        <v>39816</v>
      </c>
      <c r="K16" s="310"/>
      <c r="L16" s="311" t="s">
        <v>254</v>
      </c>
      <c r="M16" s="311"/>
      <c r="N16" s="311"/>
      <c r="O16" s="311"/>
      <c r="P16" s="311"/>
      <c r="Q16" s="311"/>
      <c r="R16" s="310">
        <v>37836</v>
      </c>
      <c r="S16" s="310"/>
      <c r="T16" s="310">
        <v>43582</v>
      </c>
      <c r="U16" s="310"/>
    </row>
    <row r="17" spans="2:21" ht="24.95" customHeight="1" x14ac:dyDescent="0.25">
      <c r="B17" s="311" t="s">
        <v>265</v>
      </c>
      <c r="C17" s="311"/>
      <c r="D17" s="311"/>
      <c r="E17" s="311"/>
      <c r="F17" s="311"/>
      <c r="G17" s="311"/>
      <c r="H17" s="310">
        <v>0</v>
      </c>
      <c r="I17" s="310"/>
      <c r="J17" s="310">
        <v>0</v>
      </c>
      <c r="K17" s="310"/>
      <c r="L17" s="311" t="s">
        <v>255</v>
      </c>
      <c r="M17" s="311"/>
      <c r="N17" s="311"/>
      <c r="O17" s="311"/>
      <c r="P17" s="311"/>
      <c r="Q17" s="311"/>
      <c r="R17" s="310">
        <v>0</v>
      </c>
      <c r="S17" s="310"/>
      <c r="T17" s="310">
        <v>0</v>
      </c>
      <c r="U17" s="310"/>
    </row>
    <row r="18" spans="2:21" ht="24.95" customHeight="1" x14ac:dyDescent="0.25">
      <c r="B18" s="311" t="s">
        <v>266</v>
      </c>
      <c r="C18" s="311"/>
      <c r="D18" s="311"/>
      <c r="E18" s="311"/>
      <c r="F18" s="311"/>
      <c r="G18" s="311"/>
      <c r="H18" s="310">
        <v>7540</v>
      </c>
      <c r="I18" s="310"/>
      <c r="J18" s="310">
        <v>7540</v>
      </c>
      <c r="K18" s="310"/>
      <c r="L18" s="311" t="s">
        <v>256</v>
      </c>
      <c r="M18" s="311"/>
      <c r="N18" s="311"/>
      <c r="O18" s="311"/>
      <c r="P18" s="311"/>
      <c r="Q18" s="311"/>
      <c r="R18" s="310">
        <v>29192</v>
      </c>
      <c r="S18" s="310"/>
      <c r="T18" s="310">
        <v>29192</v>
      </c>
      <c r="U18" s="310"/>
    </row>
    <row r="19" spans="2:21" ht="24.95" customHeight="1" x14ac:dyDescent="0.25">
      <c r="B19" s="309" t="s">
        <v>267</v>
      </c>
      <c r="C19" s="309"/>
      <c r="D19" s="309"/>
      <c r="E19" s="309"/>
      <c r="F19" s="309"/>
      <c r="G19" s="309"/>
      <c r="H19" s="306">
        <f>SUM(H16:I18)</f>
        <v>41610</v>
      </c>
      <c r="I19" s="306"/>
      <c r="J19" s="306">
        <f>SUM(J16:K18)</f>
        <v>47356</v>
      </c>
      <c r="K19" s="306"/>
      <c r="L19" s="309" t="s">
        <v>257</v>
      </c>
      <c r="M19" s="309"/>
      <c r="N19" s="309"/>
      <c r="O19" s="309"/>
      <c r="P19" s="309"/>
      <c r="Q19" s="309"/>
      <c r="R19" s="306">
        <f>SUM(R16:S18)</f>
        <v>67028</v>
      </c>
      <c r="S19" s="306"/>
      <c r="T19" s="306">
        <f>SUM(T16:U18)</f>
        <v>72774</v>
      </c>
      <c r="U19" s="306"/>
    </row>
    <row r="20" spans="2:21" ht="24.95" customHeight="1" x14ac:dyDescent="0.25">
      <c r="B20" s="311" t="s">
        <v>269</v>
      </c>
      <c r="C20" s="311"/>
      <c r="D20" s="311"/>
      <c r="E20" s="311"/>
      <c r="F20" s="311"/>
      <c r="G20" s="311"/>
      <c r="H20" s="310">
        <v>25418</v>
      </c>
      <c r="I20" s="310"/>
      <c r="J20" s="310">
        <v>25418</v>
      </c>
      <c r="K20" s="310"/>
      <c r="L20" s="311" t="s">
        <v>268</v>
      </c>
      <c r="M20" s="311"/>
      <c r="N20" s="311"/>
      <c r="O20" s="311"/>
      <c r="P20" s="311"/>
      <c r="Q20" s="311"/>
      <c r="R20" s="310">
        <v>0</v>
      </c>
      <c r="S20" s="310"/>
      <c r="T20" s="310">
        <v>0</v>
      </c>
      <c r="U20" s="310"/>
    </row>
    <row r="21" spans="2:21" ht="24.95" customHeight="1" x14ac:dyDescent="0.25">
      <c r="B21" s="311" t="s">
        <v>270</v>
      </c>
      <c r="C21" s="311"/>
      <c r="D21" s="311"/>
      <c r="E21" s="311"/>
      <c r="F21" s="311"/>
      <c r="G21" s="311"/>
      <c r="H21" s="310">
        <v>3480</v>
      </c>
      <c r="I21" s="310"/>
      <c r="J21" s="310">
        <v>3480</v>
      </c>
      <c r="K21" s="310"/>
      <c r="L21" s="311"/>
      <c r="M21" s="311"/>
      <c r="N21" s="311"/>
      <c r="O21" s="311"/>
      <c r="P21" s="311"/>
      <c r="Q21" s="311"/>
      <c r="R21" s="306"/>
      <c r="S21" s="306"/>
      <c r="T21" s="306"/>
      <c r="U21" s="306"/>
    </row>
    <row r="22" spans="2:21" ht="24.95" customHeight="1" x14ac:dyDescent="0.25">
      <c r="B22" s="309" t="s">
        <v>271</v>
      </c>
      <c r="C22" s="309"/>
      <c r="D22" s="309"/>
      <c r="E22" s="309"/>
      <c r="F22" s="309"/>
      <c r="G22" s="309"/>
      <c r="H22" s="306">
        <f>SUM(H20:I21)</f>
        <v>28898</v>
      </c>
      <c r="I22" s="306"/>
      <c r="J22" s="306">
        <f>SUM(J20:K21)</f>
        <v>28898</v>
      </c>
      <c r="K22" s="306"/>
      <c r="L22" s="309" t="s">
        <v>272</v>
      </c>
      <c r="M22" s="309"/>
      <c r="N22" s="309"/>
      <c r="O22" s="309"/>
      <c r="P22" s="309"/>
      <c r="Q22" s="309"/>
      <c r="R22" s="306">
        <f>SUM(R20:S21)</f>
        <v>0</v>
      </c>
      <c r="S22" s="306"/>
      <c r="T22" s="306">
        <f>SUM(T20:U21)</f>
        <v>0</v>
      </c>
      <c r="U22" s="306"/>
    </row>
    <row r="23" spans="2:21" ht="24.95" customHeight="1" x14ac:dyDescent="0.3">
      <c r="B23" s="307" t="s">
        <v>273</v>
      </c>
      <c r="C23" s="307"/>
      <c r="D23" s="307"/>
      <c r="E23" s="307"/>
      <c r="F23" s="307"/>
      <c r="G23" s="308"/>
      <c r="H23" s="306">
        <f>H15+H19+H22</f>
        <v>284056</v>
      </c>
      <c r="I23" s="306"/>
      <c r="J23" s="306">
        <f>J15+J19+J22</f>
        <v>308881</v>
      </c>
      <c r="K23" s="306"/>
      <c r="L23" s="307" t="s">
        <v>274</v>
      </c>
      <c r="M23" s="308"/>
      <c r="N23" s="308"/>
      <c r="O23" s="308"/>
      <c r="P23" s="308"/>
      <c r="Q23" s="308"/>
      <c r="R23" s="306">
        <f>R15+R19+R22</f>
        <v>284056</v>
      </c>
      <c r="S23" s="306"/>
      <c r="T23" s="306">
        <f>T15+T19+T22</f>
        <v>308881</v>
      </c>
      <c r="U23" s="306"/>
    </row>
  </sheetData>
  <mergeCells count="100">
    <mergeCell ref="H14:I14"/>
    <mergeCell ref="H15:I15"/>
    <mergeCell ref="B16:G16"/>
    <mergeCell ref="B2:K2"/>
    <mergeCell ref="B3:I3"/>
    <mergeCell ref="B19:G19"/>
    <mergeCell ref="H17:I17"/>
    <mergeCell ref="H16:I16"/>
    <mergeCell ref="B17:G17"/>
    <mergeCell ref="H19:I19"/>
    <mergeCell ref="J16:K16"/>
    <mergeCell ref="J18:K18"/>
    <mergeCell ref="B14:G14"/>
    <mergeCell ref="H12:I12"/>
    <mergeCell ref="B15:G15"/>
    <mergeCell ref="B12:G12"/>
    <mergeCell ref="B13:G13"/>
    <mergeCell ref="H18:I18"/>
    <mergeCell ref="H13:I13"/>
    <mergeCell ref="B11:G11"/>
    <mergeCell ref="B8:G8"/>
    <mergeCell ref="B9:G9"/>
    <mergeCell ref="H8:I8"/>
    <mergeCell ref="H9:I9"/>
    <mergeCell ref="H10:I10"/>
    <mergeCell ref="H11:I11"/>
    <mergeCell ref="J9:K9"/>
    <mergeCell ref="L9:Q9"/>
    <mergeCell ref="R9:S9"/>
    <mergeCell ref="T9:U9"/>
    <mergeCell ref="B10:G10"/>
    <mergeCell ref="Q3:U3"/>
    <mergeCell ref="B5:S6"/>
    <mergeCell ref="J8:K8"/>
    <mergeCell ref="L8:Q8"/>
    <mergeCell ref="R8:S8"/>
    <mergeCell ref="T8:U8"/>
    <mergeCell ref="R10:S10"/>
    <mergeCell ref="T10:U10"/>
    <mergeCell ref="J11:K11"/>
    <mergeCell ref="L11:Q11"/>
    <mergeCell ref="R11:S11"/>
    <mergeCell ref="T11:U11"/>
    <mergeCell ref="J10:K10"/>
    <mergeCell ref="L10:Q10"/>
    <mergeCell ref="L12:Q12"/>
    <mergeCell ref="R12:S12"/>
    <mergeCell ref="T12:U12"/>
    <mergeCell ref="J13:K13"/>
    <mergeCell ref="L13:Q13"/>
    <mergeCell ref="R13:S13"/>
    <mergeCell ref="T13:U13"/>
    <mergeCell ref="J12:K12"/>
    <mergeCell ref="J14:K14"/>
    <mergeCell ref="L14:Q14"/>
    <mergeCell ref="R14:S14"/>
    <mergeCell ref="T14:U14"/>
    <mergeCell ref="J15:K15"/>
    <mergeCell ref="L15:Q15"/>
    <mergeCell ref="R15:S15"/>
    <mergeCell ref="T15:U15"/>
    <mergeCell ref="B18:G18"/>
    <mergeCell ref="R16:S16"/>
    <mergeCell ref="T16:U16"/>
    <mergeCell ref="J17:K17"/>
    <mergeCell ref="L17:Q17"/>
    <mergeCell ref="R17:S17"/>
    <mergeCell ref="T17:U17"/>
    <mergeCell ref="L16:Q16"/>
    <mergeCell ref="L18:Q18"/>
    <mergeCell ref="R18:S18"/>
    <mergeCell ref="T18:U18"/>
    <mergeCell ref="J19:K19"/>
    <mergeCell ref="L19:Q19"/>
    <mergeCell ref="R19:S19"/>
    <mergeCell ref="T19:U19"/>
    <mergeCell ref="R20:S20"/>
    <mergeCell ref="T20:U20"/>
    <mergeCell ref="B21:G21"/>
    <mergeCell ref="H21:I21"/>
    <mergeCell ref="J21:K21"/>
    <mergeCell ref="L21:Q21"/>
    <mergeCell ref="R21:S21"/>
    <mergeCell ref="T21:U21"/>
    <mergeCell ref="B20:G20"/>
    <mergeCell ref="H20:I20"/>
    <mergeCell ref="J20:K20"/>
    <mergeCell ref="L20:Q20"/>
    <mergeCell ref="T22:U22"/>
    <mergeCell ref="B23:G23"/>
    <mergeCell ref="H23:I23"/>
    <mergeCell ref="J23:K23"/>
    <mergeCell ref="L23:Q23"/>
    <mergeCell ref="R23:S23"/>
    <mergeCell ref="T23:U23"/>
    <mergeCell ref="B22:G22"/>
    <mergeCell ref="H22:I22"/>
    <mergeCell ref="J22:K22"/>
    <mergeCell ref="L22:Q22"/>
    <mergeCell ref="R22:S22"/>
  </mergeCells>
  <phoneticPr fontId="32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1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1"/>
  <sheetViews>
    <sheetView topLeftCell="E1" zoomScaleNormal="100" workbookViewId="0">
      <selection activeCell="F17" sqref="F17"/>
    </sheetView>
  </sheetViews>
  <sheetFormatPr defaultRowHeight="15" x14ac:dyDescent="0.25"/>
  <cols>
    <col min="3" max="3" width="51" customWidth="1"/>
    <col min="4" max="4" width="78.85546875" customWidth="1"/>
    <col min="5" max="5" width="51" customWidth="1"/>
    <col min="6" max="6" width="40.7109375" customWidth="1"/>
    <col min="7" max="7" width="29" customWidth="1"/>
  </cols>
  <sheetData>
    <row r="1" spans="3:7" x14ac:dyDescent="0.25">
      <c r="E1" s="317" t="s">
        <v>432</v>
      </c>
      <c r="F1" s="317"/>
      <c r="G1" s="317"/>
    </row>
    <row r="2" spans="3:7" ht="21" x14ac:dyDescent="0.3">
      <c r="C2" s="226"/>
      <c r="D2" s="226"/>
      <c r="E2" s="437" t="s">
        <v>348</v>
      </c>
      <c r="F2" s="437"/>
    </row>
    <row r="3" spans="3:7" ht="18.75" x14ac:dyDescent="0.3">
      <c r="E3" s="383" t="s">
        <v>345</v>
      </c>
      <c r="F3" s="384"/>
    </row>
    <row r="4" spans="3:7" ht="15.75" x14ac:dyDescent="0.25">
      <c r="E4" s="170"/>
      <c r="F4" s="278" t="s">
        <v>305</v>
      </c>
      <c r="G4" s="278" t="s">
        <v>433</v>
      </c>
    </row>
    <row r="5" spans="3:7" ht="15.75" x14ac:dyDescent="0.25">
      <c r="E5" s="163" t="s">
        <v>434</v>
      </c>
      <c r="F5" s="19">
        <v>180</v>
      </c>
      <c r="G5" s="19">
        <v>5888</v>
      </c>
    </row>
    <row r="6" spans="3:7" ht="15.75" x14ac:dyDescent="0.25">
      <c r="E6" s="225" t="s">
        <v>346</v>
      </c>
      <c r="F6" s="172">
        <v>37656</v>
      </c>
      <c r="G6" s="172">
        <v>37656</v>
      </c>
    </row>
    <row r="7" spans="3:7" ht="31.5" x14ac:dyDescent="0.25">
      <c r="E7" s="163" t="s">
        <v>435</v>
      </c>
      <c r="F7" s="19">
        <v>38</v>
      </c>
      <c r="G7" s="19">
        <v>38</v>
      </c>
    </row>
    <row r="8" spans="3:7" ht="15.75" x14ac:dyDescent="0.25">
      <c r="E8" s="225"/>
      <c r="F8" s="19"/>
      <c r="G8" s="19"/>
    </row>
    <row r="9" spans="3:7" ht="18.75" x14ac:dyDescent="0.25">
      <c r="E9" s="65" t="s">
        <v>347</v>
      </c>
      <c r="F9" s="66">
        <f>SUM(F5:F8)</f>
        <v>37874</v>
      </c>
      <c r="G9" s="66">
        <f>SUM(G5:G8)</f>
        <v>43582</v>
      </c>
    </row>
    <row r="10" spans="3:7" ht="18.75" x14ac:dyDescent="0.3">
      <c r="E10" s="226"/>
      <c r="F10" s="226"/>
    </row>
    <row r="11" spans="3:7" x14ac:dyDescent="0.25">
      <c r="E11" s="317" t="s">
        <v>436</v>
      </c>
      <c r="F11" s="317"/>
    </row>
  </sheetData>
  <mergeCells count="4">
    <mergeCell ref="E11:F11"/>
    <mergeCell ref="E1:G1"/>
    <mergeCell ref="E2:F2"/>
    <mergeCell ref="E3:F3"/>
  </mergeCells>
  <phoneticPr fontId="32" type="noConversion"/>
  <pageMargins left="0.75" right="0.75" top="1" bottom="1" header="0.5" footer="0.5"/>
  <pageSetup paperSize="9" scale="85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8"/>
  <sheetViews>
    <sheetView topLeftCell="P1" zoomScaleNormal="100" workbookViewId="0">
      <selection activeCell="A4" sqref="A4:U5"/>
    </sheetView>
  </sheetViews>
  <sheetFormatPr defaultRowHeight="15" x14ac:dyDescent="0.25"/>
  <cols>
    <col min="1" max="1" width="12.140625" bestFit="1" customWidth="1"/>
    <col min="4" max="4" width="11.7109375" bestFit="1" customWidth="1"/>
    <col min="5" max="5" width="12" customWidth="1"/>
    <col min="6" max="6" width="13.5703125" customWidth="1"/>
    <col min="7" max="7" width="15" customWidth="1"/>
    <col min="8" max="8" width="13.7109375" customWidth="1"/>
    <col min="9" max="9" width="11.7109375" bestFit="1" customWidth="1"/>
    <col min="10" max="10" width="14.28515625" bestFit="1" customWidth="1"/>
    <col min="14" max="14" width="11.140625" customWidth="1"/>
    <col min="15" max="15" width="12" bestFit="1" customWidth="1"/>
    <col min="16" max="18" width="12.5703125" bestFit="1" customWidth="1"/>
    <col min="19" max="19" width="10.42578125" customWidth="1"/>
    <col min="20" max="20" width="14.28515625" bestFit="1" customWidth="1"/>
    <col min="21" max="21" width="12.7109375" bestFit="1" customWidth="1"/>
    <col min="22" max="22" width="10" customWidth="1"/>
  </cols>
  <sheetData>
    <row r="2" spans="1:22" x14ac:dyDescent="0.25">
      <c r="B2" s="317" t="s">
        <v>437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R2" s="316" t="s">
        <v>288</v>
      </c>
      <c r="S2" s="316"/>
      <c r="T2" s="316"/>
      <c r="U2" s="316"/>
      <c r="V2" s="316"/>
    </row>
    <row r="4" spans="1:22" x14ac:dyDescent="0.25">
      <c r="A4" s="474" t="s">
        <v>438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</row>
    <row r="5" spans="1:22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</row>
    <row r="6" spans="1:22" x14ac:dyDescent="0.25">
      <c r="A6" s="476" t="s">
        <v>289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5"/>
    </row>
    <row r="7" spans="1:22" x14ac:dyDescent="0.25">
      <c r="A7" s="476"/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5"/>
    </row>
    <row r="8" spans="1:22" ht="19.5" thickBot="1" x14ac:dyDescent="0.35">
      <c r="A8" s="455" t="s">
        <v>439</v>
      </c>
      <c r="B8" s="445"/>
      <c r="C8" s="445"/>
      <c r="D8" s="445"/>
      <c r="E8" s="445"/>
      <c r="F8" s="445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7"/>
      <c r="T8" s="458"/>
      <c r="U8" s="279"/>
    </row>
    <row r="9" spans="1:22" ht="18.75" x14ac:dyDescent="0.3">
      <c r="A9" s="477" t="s">
        <v>282</v>
      </c>
      <c r="B9" s="478"/>
      <c r="C9" s="478"/>
      <c r="D9" s="478"/>
      <c r="E9" s="478"/>
      <c r="F9" s="479"/>
      <c r="G9" s="468" t="s">
        <v>246</v>
      </c>
      <c r="H9" s="469"/>
      <c r="I9" s="468" t="s">
        <v>294</v>
      </c>
      <c r="J9" s="469"/>
      <c r="K9" s="470" t="s">
        <v>283</v>
      </c>
      <c r="L9" s="471"/>
      <c r="M9" s="471"/>
      <c r="N9" s="471"/>
      <c r="O9" s="471"/>
      <c r="P9" s="472"/>
      <c r="Q9" s="473" t="s">
        <v>246</v>
      </c>
      <c r="R9" s="473"/>
      <c r="S9" s="468" t="s">
        <v>294</v>
      </c>
      <c r="T9" s="469"/>
      <c r="U9" s="280" t="s">
        <v>275</v>
      </c>
    </row>
    <row r="10" spans="1:22" ht="18.75" x14ac:dyDescent="0.3">
      <c r="A10" s="455" t="s">
        <v>296</v>
      </c>
      <c r="B10" s="445"/>
      <c r="C10" s="445"/>
      <c r="D10" s="445"/>
      <c r="E10" s="445"/>
      <c r="F10" s="445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7"/>
      <c r="T10" s="458"/>
      <c r="U10" s="281"/>
    </row>
    <row r="11" spans="1:22" ht="21" x14ac:dyDescent="0.35">
      <c r="A11" s="459" t="s">
        <v>293</v>
      </c>
      <c r="B11" s="460"/>
      <c r="C11" s="460"/>
      <c r="D11" s="460"/>
      <c r="E11" s="460"/>
      <c r="F11" s="460"/>
      <c r="G11" s="464" t="s">
        <v>290</v>
      </c>
      <c r="H11" s="465"/>
      <c r="I11" s="282" t="s">
        <v>291</v>
      </c>
      <c r="J11" s="283" t="s">
        <v>292</v>
      </c>
      <c r="K11" s="459" t="s">
        <v>298</v>
      </c>
      <c r="L11" s="460"/>
      <c r="M11" s="460"/>
      <c r="N11" s="460"/>
      <c r="O11" s="460"/>
      <c r="P11" s="460"/>
      <c r="Q11" s="466" t="s">
        <v>290</v>
      </c>
      <c r="R11" s="467"/>
      <c r="S11" s="282" t="s">
        <v>291</v>
      </c>
      <c r="T11" s="282" t="s">
        <v>292</v>
      </c>
      <c r="U11" s="284"/>
    </row>
    <row r="12" spans="1:22" ht="15.75" x14ac:dyDescent="0.25">
      <c r="A12" s="453" t="s">
        <v>277</v>
      </c>
      <c r="B12" s="454"/>
      <c r="C12" s="454"/>
      <c r="D12" s="454"/>
      <c r="E12" s="454"/>
      <c r="F12" s="454"/>
      <c r="G12" s="449">
        <v>5664380</v>
      </c>
      <c r="H12" s="450"/>
      <c r="I12" s="285">
        <v>0</v>
      </c>
      <c r="J12" s="286">
        <f>G12-I12</f>
        <v>5664380</v>
      </c>
      <c r="K12" s="453" t="s">
        <v>284</v>
      </c>
      <c r="L12" s="454"/>
      <c r="M12" s="454"/>
      <c r="N12" s="454"/>
      <c r="O12" s="454"/>
      <c r="P12" s="454"/>
      <c r="Q12" s="463">
        <v>4990623</v>
      </c>
      <c r="R12" s="463"/>
      <c r="S12" s="285"/>
      <c r="T12" s="286">
        <f>Q12-S12</f>
        <v>4990623</v>
      </c>
      <c r="U12" s="287"/>
    </row>
    <row r="13" spans="1:22" ht="15.75" x14ac:dyDescent="0.25">
      <c r="A13" s="453" t="s">
        <v>279</v>
      </c>
      <c r="B13" s="454"/>
      <c r="C13" s="454"/>
      <c r="D13" s="454"/>
      <c r="E13" s="454"/>
      <c r="F13" s="454"/>
      <c r="G13" s="449"/>
      <c r="H13" s="450"/>
      <c r="I13" s="285"/>
      <c r="J13" s="286"/>
      <c r="K13" s="447" t="s">
        <v>285</v>
      </c>
      <c r="L13" s="448"/>
      <c r="M13" s="448"/>
      <c r="N13" s="448"/>
      <c r="O13" s="448"/>
      <c r="P13" s="448"/>
      <c r="Q13" s="463">
        <v>673757</v>
      </c>
      <c r="R13" s="463"/>
      <c r="S13" s="285"/>
      <c r="T13" s="286">
        <f>Q13-S13</f>
        <v>673757</v>
      </c>
      <c r="U13" s="287"/>
    </row>
    <row r="14" spans="1:22" ht="15.75" x14ac:dyDescent="0.25">
      <c r="A14" s="447" t="s">
        <v>276</v>
      </c>
      <c r="B14" s="448"/>
      <c r="C14" s="448"/>
      <c r="D14" s="448"/>
      <c r="E14" s="448"/>
      <c r="F14" s="448"/>
      <c r="G14" s="449"/>
      <c r="H14" s="450"/>
      <c r="I14" s="285"/>
      <c r="J14" s="286"/>
      <c r="K14" s="447" t="s">
        <v>286</v>
      </c>
      <c r="L14" s="448"/>
      <c r="M14" s="448"/>
      <c r="N14" s="448"/>
      <c r="O14" s="448"/>
      <c r="P14" s="448"/>
      <c r="Q14" s="463"/>
      <c r="R14" s="463"/>
      <c r="S14" s="285"/>
      <c r="T14" s="286">
        <f>Q14-S14</f>
        <v>0</v>
      </c>
      <c r="U14" s="287"/>
    </row>
    <row r="15" spans="1:22" ht="15.75" x14ac:dyDescent="0.25">
      <c r="A15" s="288" t="s">
        <v>278</v>
      </c>
      <c r="B15" s="289"/>
      <c r="C15" s="289"/>
      <c r="D15" s="289"/>
      <c r="E15" s="289"/>
      <c r="F15" s="289"/>
      <c r="G15" s="449"/>
      <c r="H15" s="450"/>
      <c r="I15" s="285"/>
      <c r="J15" s="286"/>
      <c r="K15" s="447" t="s">
        <v>287</v>
      </c>
      <c r="L15" s="448"/>
      <c r="M15" s="448"/>
      <c r="N15" s="448"/>
      <c r="O15" s="448"/>
      <c r="P15" s="448"/>
      <c r="Q15" s="463"/>
      <c r="R15" s="463"/>
      <c r="S15" s="285"/>
      <c r="T15" s="286">
        <f>Q15-S15</f>
        <v>0</v>
      </c>
      <c r="U15" s="287"/>
    </row>
    <row r="16" spans="1:22" ht="18.75" x14ac:dyDescent="0.3">
      <c r="A16" s="438" t="s">
        <v>280</v>
      </c>
      <c r="B16" s="439"/>
      <c r="C16" s="439"/>
      <c r="D16" s="439"/>
      <c r="E16" s="439"/>
      <c r="F16" s="440"/>
      <c r="G16" s="441">
        <f>SUM(G12:H15)</f>
        <v>5664380</v>
      </c>
      <c r="H16" s="442"/>
      <c r="I16" s="290">
        <f>SUM(I12:I15)</f>
        <v>0</v>
      </c>
      <c r="J16" s="291">
        <f>G16-I16</f>
        <v>5664380</v>
      </c>
      <c r="K16" s="438" t="s">
        <v>281</v>
      </c>
      <c r="L16" s="439"/>
      <c r="M16" s="439"/>
      <c r="N16" s="439"/>
      <c r="O16" s="439"/>
      <c r="P16" s="440"/>
      <c r="Q16" s="443">
        <f>SUM(Q10:R15)</f>
        <v>5664380</v>
      </c>
      <c r="R16" s="443"/>
      <c r="S16" s="290">
        <f>SUM(S12:S15)</f>
        <v>0</v>
      </c>
      <c r="T16" s="290">
        <f>SUM(T12:T15)</f>
        <v>5664380</v>
      </c>
      <c r="U16" s="287"/>
    </row>
    <row r="17" spans="1:21" ht="18.75" x14ac:dyDescent="0.3">
      <c r="A17" s="292"/>
      <c r="B17" s="292"/>
      <c r="C17" s="292"/>
      <c r="D17" s="292"/>
      <c r="E17" s="292"/>
      <c r="F17" s="293"/>
      <c r="G17" s="294"/>
      <c r="H17" s="294"/>
      <c r="I17" s="294"/>
      <c r="J17" s="294"/>
      <c r="K17" s="295"/>
      <c r="L17" s="296"/>
      <c r="M17" s="296"/>
      <c r="N17" s="296"/>
      <c r="O17" s="296"/>
      <c r="P17" s="296"/>
      <c r="Q17" s="297"/>
      <c r="R17" s="297"/>
      <c r="S17" s="294"/>
      <c r="T17" s="298"/>
      <c r="U17" s="280"/>
    </row>
    <row r="18" spans="1:21" ht="18.75" x14ac:dyDescent="0.3">
      <c r="A18" s="455" t="s">
        <v>440</v>
      </c>
      <c r="B18" s="445"/>
      <c r="C18" s="445"/>
      <c r="D18" s="445"/>
      <c r="E18" s="445"/>
      <c r="F18" s="445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7"/>
      <c r="T18" s="458"/>
      <c r="U18" s="281">
        <v>25</v>
      </c>
    </row>
    <row r="19" spans="1:21" ht="21" x14ac:dyDescent="0.35">
      <c r="A19" s="459" t="s">
        <v>293</v>
      </c>
      <c r="B19" s="460"/>
      <c r="C19" s="460"/>
      <c r="D19" s="460"/>
      <c r="E19" s="460"/>
      <c r="F19" s="460"/>
      <c r="G19" s="464" t="s">
        <v>290</v>
      </c>
      <c r="H19" s="465"/>
      <c r="I19" s="282" t="s">
        <v>291</v>
      </c>
      <c r="J19" s="283" t="s">
        <v>292</v>
      </c>
      <c r="K19" s="459" t="s">
        <v>298</v>
      </c>
      <c r="L19" s="460"/>
      <c r="M19" s="460"/>
      <c r="N19" s="460"/>
      <c r="O19" s="460"/>
      <c r="P19" s="460"/>
      <c r="Q19" s="466" t="s">
        <v>290</v>
      </c>
      <c r="R19" s="467"/>
      <c r="S19" s="282" t="s">
        <v>291</v>
      </c>
      <c r="T19" s="282" t="s">
        <v>292</v>
      </c>
      <c r="U19" s="284"/>
    </row>
    <row r="20" spans="1:21" ht="15.75" x14ac:dyDescent="0.25">
      <c r="A20" s="453" t="s">
        <v>277</v>
      </c>
      <c r="B20" s="454"/>
      <c r="C20" s="454"/>
      <c r="D20" s="454"/>
      <c r="E20" s="454"/>
      <c r="F20" s="454"/>
      <c r="G20" s="449">
        <v>11568555</v>
      </c>
      <c r="H20" s="450"/>
      <c r="I20" s="285">
        <v>856930</v>
      </c>
      <c r="J20" s="286">
        <f>G20-I20</f>
        <v>10711625</v>
      </c>
      <c r="K20" s="453" t="s">
        <v>284</v>
      </c>
      <c r="L20" s="454"/>
      <c r="M20" s="454"/>
      <c r="N20" s="454"/>
      <c r="O20" s="454"/>
      <c r="P20" s="454"/>
      <c r="Q20" s="463">
        <v>10192500</v>
      </c>
      <c r="R20" s="463"/>
      <c r="S20" s="285">
        <v>755000</v>
      </c>
      <c r="T20" s="285">
        <f>Q20-S20</f>
        <v>9437500</v>
      </c>
      <c r="U20" s="287"/>
    </row>
    <row r="21" spans="1:21" ht="15.75" x14ac:dyDescent="0.25">
      <c r="A21" s="453" t="s">
        <v>279</v>
      </c>
      <c r="B21" s="454"/>
      <c r="C21" s="454"/>
      <c r="D21" s="454"/>
      <c r="E21" s="454"/>
      <c r="F21" s="454"/>
      <c r="G21" s="449">
        <v>414412</v>
      </c>
      <c r="H21" s="450"/>
      <c r="I21" s="285"/>
      <c r="J21" s="286">
        <f>G21-I21</f>
        <v>414412</v>
      </c>
      <c r="K21" s="447" t="s">
        <v>285</v>
      </c>
      <c r="L21" s="448"/>
      <c r="M21" s="448"/>
      <c r="N21" s="448"/>
      <c r="O21" s="448"/>
      <c r="P21" s="448"/>
      <c r="Q21" s="463">
        <v>1376055</v>
      </c>
      <c r="R21" s="463"/>
      <c r="S21" s="285">
        <v>101930</v>
      </c>
      <c r="T21" s="285">
        <f>Q21-S21</f>
        <v>1274125</v>
      </c>
      <c r="U21" s="287"/>
    </row>
    <row r="22" spans="1:21" ht="15.75" x14ac:dyDescent="0.25">
      <c r="A22" s="447" t="s">
        <v>276</v>
      </c>
      <c r="B22" s="448"/>
      <c r="C22" s="448"/>
      <c r="D22" s="448"/>
      <c r="E22" s="448"/>
      <c r="F22" s="448"/>
      <c r="G22" s="449">
        <v>403504</v>
      </c>
      <c r="H22" s="450"/>
      <c r="I22" s="285"/>
      <c r="J22" s="286">
        <f>G22-I22</f>
        <v>403504</v>
      </c>
      <c r="K22" s="447" t="s">
        <v>286</v>
      </c>
      <c r="L22" s="448"/>
      <c r="M22" s="448"/>
      <c r="N22" s="448"/>
      <c r="O22" s="448"/>
      <c r="P22" s="448"/>
      <c r="Q22" s="463">
        <v>414412</v>
      </c>
      <c r="R22" s="463"/>
      <c r="S22" s="285"/>
      <c r="T22" s="285">
        <f>Q22-S22</f>
        <v>414412</v>
      </c>
      <c r="U22" s="287"/>
    </row>
    <row r="23" spans="1:21" ht="15.75" x14ac:dyDescent="0.25">
      <c r="A23" s="288" t="s">
        <v>278</v>
      </c>
      <c r="B23" s="289"/>
      <c r="C23" s="289"/>
      <c r="D23" s="289"/>
      <c r="E23" s="289"/>
      <c r="F23" s="289"/>
      <c r="G23" s="449">
        <v>180000</v>
      </c>
      <c r="H23" s="450"/>
      <c r="I23" s="285"/>
      <c r="J23" s="286">
        <f>G23-I23</f>
        <v>180000</v>
      </c>
      <c r="K23" s="447" t="s">
        <v>287</v>
      </c>
      <c r="L23" s="448"/>
      <c r="M23" s="448"/>
      <c r="N23" s="448"/>
      <c r="O23" s="448"/>
      <c r="P23" s="448"/>
      <c r="Q23" s="463">
        <v>583504</v>
      </c>
      <c r="R23" s="463"/>
      <c r="S23" s="285"/>
      <c r="T23" s="285">
        <f>Q23-S23</f>
        <v>583504</v>
      </c>
      <c r="U23" s="287"/>
    </row>
    <row r="24" spans="1:21" ht="18.75" x14ac:dyDescent="0.3">
      <c r="A24" s="438" t="s">
        <v>280</v>
      </c>
      <c r="B24" s="439"/>
      <c r="C24" s="439"/>
      <c r="D24" s="439"/>
      <c r="E24" s="439"/>
      <c r="F24" s="440"/>
      <c r="G24" s="441">
        <f>SUM(G20:H23)</f>
        <v>12566471</v>
      </c>
      <c r="H24" s="442"/>
      <c r="I24" s="290">
        <f>SUM(I20:I23)</f>
        <v>856930</v>
      </c>
      <c r="J24" s="291">
        <f>G24-I24</f>
        <v>11709541</v>
      </c>
      <c r="K24" s="438" t="s">
        <v>281</v>
      </c>
      <c r="L24" s="439"/>
      <c r="M24" s="439"/>
      <c r="N24" s="439"/>
      <c r="O24" s="439"/>
      <c r="P24" s="440"/>
      <c r="Q24" s="443">
        <f>SUM(Q18:R23)</f>
        <v>12566471</v>
      </c>
      <c r="R24" s="443"/>
      <c r="S24" s="290">
        <f>SUM(S20:S23)</f>
        <v>856930</v>
      </c>
      <c r="T24" s="290">
        <f>SUM(T20:T23)</f>
        <v>11709541</v>
      </c>
      <c r="U24" s="287"/>
    </row>
    <row r="25" spans="1:21" ht="18.75" x14ac:dyDescent="0.3">
      <c r="A25" s="444" t="s">
        <v>297</v>
      </c>
      <c r="B25" s="445"/>
      <c r="C25" s="445"/>
      <c r="D25" s="445"/>
      <c r="E25" s="445"/>
      <c r="F25" s="446"/>
      <c r="G25" s="299"/>
      <c r="H25" s="299">
        <f>SUM(I25:J25)</f>
        <v>-2998325</v>
      </c>
      <c r="I25" s="300">
        <v>-2998325</v>
      </c>
      <c r="J25" s="301"/>
      <c r="K25" s="302"/>
      <c r="L25" s="302"/>
      <c r="M25" s="302"/>
      <c r="N25" s="302"/>
      <c r="O25" s="302"/>
      <c r="P25" s="302"/>
      <c r="Q25" s="301"/>
      <c r="R25" s="301"/>
      <c r="S25" s="301"/>
      <c r="T25" s="303"/>
      <c r="U25" s="304"/>
    </row>
    <row r="26" spans="1:21" ht="18.75" x14ac:dyDescent="0.3">
      <c r="A26" s="305"/>
      <c r="B26" s="302"/>
      <c r="C26" s="302"/>
      <c r="D26" s="302"/>
      <c r="E26" s="302"/>
      <c r="F26" s="302"/>
      <c r="G26" s="299"/>
      <c r="H26" s="299"/>
      <c r="I26" s="300"/>
      <c r="J26" s="301"/>
      <c r="K26" s="302"/>
      <c r="L26" s="302"/>
      <c r="M26" s="302"/>
      <c r="N26" s="302"/>
      <c r="O26" s="302"/>
      <c r="P26" s="302"/>
      <c r="Q26" s="301"/>
      <c r="R26" s="301"/>
      <c r="S26" s="301"/>
      <c r="T26" s="303"/>
      <c r="U26" s="304"/>
    </row>
    <row r="27" spans="1:21" ht="18.75" x14ac:dyDescent="0.3">
      <c r="A27" s="455" t="s">
        <v>441</v>
      </c>
      <c r="B27" s="445"/>
      <c r="C27" s="445"/>
      <c r="D27" s="445"/>
      <c r="E27" s="445"/>
      <c r="F27" s="445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7"/>
      <c r="T27" s="458"/>
      <c r="U27" s="281">
        <v>18</v>
      </c>
    </row>
    <row r="28" spans="1:21" ht="21" x14ac:dyDescent="0.35">
      <c r="A28" s="459" t="s">
        <v>293</v>
      </c>
      <c r="B28" s="460"/>
      <c r="C28" s="460"/>
      <c r="D28" s="460"/>
      <c r="E28" s="460"/>
      <c r="F28" s="460"/>
      <c r="G28" s="461" t="s">
        <v>290</v>
      </c>
      <c r="H28" s="462"/>
      <c r="I28" s="285" t="s">
        <v>291</v>
      </c>
      <c r="J28" s="286" t="s">
        <v>292</v>
      </c>
      <c r="K28" s="459" t="s">
        <v>298</v>
      </c>
      <c r="L28" s="460"/>
      <c r="M28" s="460"/>
      <c r="N28" s="460"/>
      <c r="O28" s="460"/>
      <c r="P28" s="460"/>
      <c r="Q28" s="461" t="s">
        <v>290</v>
      </c>
      <c r="R28" s="462"/>
      <c r="S28" s="285" t="s">
        <v>291</v>
      </c>
      <c r="T28" s="285" t="s">
        <v>292</v>
      </c>
      <c r="U28" s="284"/>
    </row>
    <row r="29" spans="1:21" ht="15.75" x14ac:dyDescent="0.25">
      <c r="A29" s="453" t="s">
        <v>277</v>
      </c>
      <c r="B29" s="454"/>
      <c r="C29" s="454"/>
      <c r="D29" s="454"/>
      <c r="E29" s="454"/>
      <c r="F29" s="454"/>
      <c r="G29" s="449">
        <v>6653396</v>
      </c>
      <c r="H29" s="450"/>
      <c r="I29" s="285">
        <v>0</v>
      </c>
      <c r="J29" s="286">
        <f>G29-I29</f>
        <v>6653396</v>
      </c>
      <c r="K29" s="453" t="s">
        <v>284</v>
      </c>
      <c r="L29" s="454"/>
      <c r="M29" s="454"/>
      <c r="N29" s="454"/>
      <c r="O29" s="454"/>
      <c r="P29" s="454"/>
      <c r="Q29" s="463">
        <v>5862000</v>
      </c>
      <c r="R29" s="463"/>
      <c r="S29" s="285">
        <v>0</v>
      </c>
      <c r="T29" s="285">
        <f>Q29-S29</f>
        <v>5862000</v>
      </c>
      <c r="U29" s="287"/>
    </row>
    <row r="30" spans="1:21" ht="15.75" x14ac:dyDescent="0.25">
      <c r="A30" s="453" t="s">
        <v>279</v>
      </c>
      <c r="B30" s="454"/>
      <c r="C30" s="454"/>
      <c r="D30" s="454"/>
      <c r="E30" s="454"/>
      <c r="F30" s="454"/>
      <c r="G30" s="449">
        <v>198006</v>
      </c>
      <c r="H30" s="450"/>
      <c r="I30" s="285">
        <v>0</v>
      </c>
      <c r="J30" s="286">
        <f>G30-I30</f>
        <v>198006</v>
      </c>
      <c r="K30" s="447" t="s">
        <v>285</v>
      </c>
      <c r="L30" s="448"/>
      <c r="M30" s="448"/>
      <c r="N30" s="448"/>
      <c r="O30" s="448"/>
      <c r="P30" s="448"/>
      <c r="Q30" s="463">
        <v>791396</v>
      </c>
      <c r="R30" s="463"/>
      <c r="S30" s="285">
        <v>0</v>
      </c>
      <c r="T30" s="285">
        <f>Q30-S30</f>
        <v>791396</v>
      </c>
      <c r="U30" s="287"/>
    </row>
    <row r="31" spans="1:21" ht="15.75" x14ac:dyDescent="0.25">
      <c r="A31" s="447" t="s">
        <v>276</v>
      </c>
      <c r="B31" s="448"/>
      <c r="C31" s="448"/>
      <c r="D31" s="448"/>
      <c r="E31" s="448"/>
      <c r="F31" s="448"/>
      <c r="G31" s="449">
        <v>0</v>
      </c>
      <c r="H31" s="450"/>
      <c r="I31" s="285">
        <v>0</v>
      </c>
      <c r="J31" s="286">
        <f>G31-I31</f>
        <v>0</v>
      </c>
      <c r="K31" s="447" t="s">
        <v>286</v>
      </c>
      <c r="L31" s="448"/>
      <c r="M31" s="448"/>
      <c r="N31" s="448"/>
      <c r="O31" s="448"/>
      <c r="P31" s="448"/>
      <c r="Q31" s="463">
        <v>198006</v>
      </c>
      <c r="R31" s="463"/>
      <c r="S31" s="285">
        <v>0</v>
      </c>
      <c r="T31" s="285">
        <f>Q31-S31</f>
        <v>198006</v>
      </c>
      <c r="U31" s="287"/>
    </row>
    <row r="32" spans="1:21" ht="18.75" x14ac:dyDescent="0.3">
      <c r="A32" s="438" t="s">
        <v>280</v>
      </c>
      <c r="B32" s="439"/>
      <c r="C32" s="439"/>
      <c r="D32" s="439"/>
      <c r="E32" s="439"/>
      <c r="F32" s="440"/>
      <c r="G32" s="441">
        <f>SUM(G28:H31)</f>
        <v>6851402</v>
      </c>
      <c r="H32" s="442"/>
      <c r="I32" s="290">
        <f>SUM(I28:I31)</f>
        <v>0</v>
      </c>
      <c r="J32" s="291">
        <f>G32-I32</f>
        <v>6851402</v>
      </c>
      <c r="K32" s="438" t="s">
        <v>281</v>
      </c>
      <c r="L32" s="439"/>
      <c r="M32" s="439"/>
      <c r="N32" s="439"/>
      <c r="O32" s="439"/>
      <c r="P32" s="440"/>
      <c r="Q32" s="443">
        <f>SUM(Q25:R31)</f>
        <v>6851402</v>
      </c>
      <c r="R32" s="443"/>
      <c r="S32" s="290">
        <f>SUM(S28:S31)</f>
        <v>0</v>
      </c>
      <c r="T32" s="290">
        <f>SUM(T28:T31)</f>
        <v>6851402</v>
      </c>
      <c r="U32" s="287"/>
    </row>
    <row r="33" spans="1:21" ht="18.75" x14ac:dyDescent="0.3">
      <c r="A33" s="444" t="s">
        <v>295</v>
      </c>
      <c r="B33" s="445"/>
      <c r="C33" s="445"/>
      <c r="D33" s="445"/>
      <c r="E33" s="445"/>
      <c r="F33" s="446"/>
      <c r="G33" s="299"/>
      <c r="H33" s="299">
        <v>-1663349</v>
      </c>
      <c r="I33" s="285">
        <v>0</v>
      </c>
      <c r="J33" s="286"/>
      <c r="K33" s="447"/>
      <c r="L33" s="448"/>
      <c r="M33" s="448"/>
      <c r="N33" s="448"/>
      <c r="O33" s="448"/>
      <c r="P33" s="448"/>
      <c r="Q33" s="449"/>
      <c r="R33" s="450"/>
      <c r="S33" s="285"/>
      <c r="T33" s="285"/>
      <c r="U33" s="287"/>
    </row>
    <row r="34" spans="1:21" x14ac:dyDescent="0.25">
      <c r="A34" s="279"/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</row>
    <row r="35" spans="1:21" ht="18.75" x14ac:dyDescent="0.3">
      <c r="A35" s="455" t="s">
        <v>442</v>
      </c>
      <c r="B35" s="445"/>
      <c r="C35" s="445"/>
      <c r="D35" s="445"/>
      <c r="E35" s="445"/>
      <c r="F35" s="445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7"/>
      <c r="T35" s="458"/>
      <c r="U35" s="281">
        <v>13</v>
      </c>
    </row>
    <row r="36" spans="1:21" ht="21" x14ac:dyDescent="0.35">
      <c r="A36" s="459" t="s">
        <v>293</v>
      </c>
      <c r="B36" s="460"/>
      <c r="C36" s="460"/>
      <c r="D36" s="460"/>
      <c r="E36" s="460"/>
      <c r="F36" s="460"/>
      <c r="G36" s="461" t="s">
        <v>290</v>
      </c>
      <c r="H36" s="462"/>
      <c r="I36" s="285" t="s">
        <v>122</v>
      </c>
      <c r="J36" s="286" t="s">
        <v>292</v>
      </c>
      <c r="K36" s="459" t="s">
        <v>298</v>
      </c>
      <c r="L36" s="460"/>
      <c r="M36" s="460"/>
      <c r="N36" s="460"/>
      <c r="O36" s="460"/>
      <c r="P36" s="460"/>
      <c r="Q36" s="461" t="s">
        <v>290</v>
      </c>
      <c r="R36" s="462"/>
      <c r="S36" s="285" t="s">
        <v>122</v>
      </c>
      <c r="T36" s="285" t="s">
        <v>292</v>
      </c>
      <c r="U36" s="284"/>
    </row>
    <row r="37" spans="1:21" ht="15.75" x14ac:dyDescent="0.25">
      <c r="A37" s="453" t="s">
        <v>277</v>
      </c>
      <c r="B37" s="454"/>
      <c r="C37" s="454"/>
      <c r="D37" s="454"/>
      <c r="E37" s="454"/>
      <c r="F37" s="454"/>
      <c r="G37" s="449">
        <v>5826555</v>
      </c>
      <c r="H37" s="450"/>
      <c r="I37" s="285">
        <v>0</v>
      </c>
      <c r="J37" s="286">
        <f>G37-I37</f>
        <v>5826555</v>
      </c>
      <c r="K37" s="453" t="s">
        <v>284</v>
      </c>
      <c r="L37" s="454"/>
      <c r="M37" s="454"/>
      <c r="N37" s="454"/>
      <c r="O37" s="454"/>
      <c r="P37" s="454"/>
      <c r="Q37" s="463">
        <v>5264160</v>
      </c>
      <c r="R37" s="463"/>
      <c r="S37" s="285">
        <v>0</v>
      </c>
      <c r="T37" s="285">
        <f>Q37-S37</f>
        <v>5264160</v>
      </c>
      <c r="U37" s="287"/>
    </row>
    <row r="38" spans="1:21" ht="15.75" x14ac:dyDescent="0.25">
      <c r="A38" s="453" t="s">
        <v>279</v>
      </c>
      <c r="B38" s="454"/>
      <c r="C38" s="454"/>
      <c r="D38" s="454"/>
      <c r="E38" s="454"/>
      <c r="F38" s="454"/>
      <c r="G38" s="449">
        <v>109682</v>
      </c>
      <c r="H38" s="450"/>
      <c r="I38" s="285">
        <v>0</v>
      </c>
      <c r="J38" s="286">
        <f>G38-I38</f>
        <v>109682</v>
      </c>
      <c r="K38" s="447" t="s">
        <v>285</v>
      </c>
      <c r="L38" s="448"/>
      <c r="M38" s="448"/>
      <c r="N38" s="448"/>
      <c r="O38" s="448"/>
      <c r="P38" s="448"/>
      <c r="Q38" s="463">
        <v>562395</v>
      </c>
      <c r="R38" s="463"/>
      <c r="S38" s="285">
        <v>0</v>
      </c>
      <c r="T38" s="285">
        <f>Q38-S38</f>
        <v>562395</v>
      </c>
      <c r="U38" s="287"/>
    </row>
    <row r="39" spans="1:21" ht="15.75" x14ac:dyDescent="0.25">
      <c r="A39" s="447" t="s">
        <v>276</v>
      </c>
      <c r="B39" s="448"/>
      <c r="C39" s="448"/>
      <c r="D39" s="448"/>
      <c r="E39" s="448"/>
      <c r="F39" s="448"/>
      <c r="G39" s="449">
        <v>27000</v>
      </c>
      <c r="H39" s="450"/>
      <c r="I39" s="285">
        <v>0</v>
      </c>
      <c r="J39" s="286">
        <f>G39-I39</f>
        <v>27000</v>
      </c>
      <c r="K39" s="447" t="s">
        <v>286</v>
      </c>
      <c r="L39" s="448"/>
      <c r="M39" s="448"/>
      <c r="N39" s="448"/>
      <c r="O39" s="448"/>
      <c r="P39" s="448"/>
      <c r="Q39" s="463">
        <v>109682</v>
      </c>
      <c r="R39" s="463"/>
      <c r="S39" s="285">
        <v>0</v>
      </c>
      <c r="T39" s="285">
        <f>Q39-S39</f>
        <v>109682</v>
      </c>
      <c r="U39" s="287"/>
    </row>
    <row r="40" spans="1:21" ht="15.75" x14ac:dyDescent="0.25">
      <c r="A40" s="288" t="s">
        <v>278</v>
      </c>
      <c r="B40" s="289"/>
      <c r="C40" s="289"/>
      <c r="D40" s="289"/>
      <c r="E40" s="289"/>
      <c r="F40" s="289"/>
      <c r="G40" s="449">
        <v>1021780</v>
      </c>
      <c r="H40" s="450"/>
      <c r="I40" s="285"/>
      <c r="J40" s="286">
        <f>G40-I40</f>
        <v>1021780</v>
      </c>
      <c r="K40" s="447" t="s">
        <v>287</v>
      </c>
      <c r="L40" s="448"/>
      <c r="M40" s="448"/>
      <c r="N40" s="448"/>
      <c r="O40" s="448"/>
      <c r="P40" s="448"/>
      <c r="Q40" s="463">
        <v>1048780</v>
      </c>
      <c r="R40" s="463"/>
      <c r="S40" s="285"/>
      <c r="T40" s="285">
        <f>Q40-S40</f>
        <v>1048780</v>
      </c>
      <c r="U40" s="287"/>
    </row>
    <row r="41" spans="1:21" ht="18.75" x14ac:dyDescent="0.3">
      <c r="A41" s="438" t="s">
        <v>280</v>
      </c>
      <c r="B41" s="439"/>
      <c r="C41" s="439"/>
      <c r="D41" s="439"/>
      <c r="E41" s="439"/>
      <c r="F41" s="440"/>
      <c r="G41" s="441">
        <f>SUM(G37:H40)</f>
        <v>6985017</v>
      </c>
      <c r="H41" s="442"/>
      <c r="I41" s="290">
        <f>SUM(I36:I39)</f>
        <v>0</v>
      </c>
      <c r="J41" s="291">
        <f>G41-I41</f>
        <v>6985017</v>
      </c>
      <c r="K41" s="438" t="s">
        <v>281</v>
      </c>
      <c r="L41" s="439"/>
      <c r="M41" s="439"/>
      <c r="N41" s="439"/>
      <c r="O41" s="439"/>
      <c r="P41" s="440"/>
      <c r="Q41" s="443">
        <f>SUM(Q37:R40)</f>
        <v>6985017</v>
      </c>
      <c r="R41" s="443"/>
      <c r="S41" s="290">
        <f>SUM(S36:S39)</f>
        <v>0</v>
      </c>
      <c r="T41" s="290">
        <f>SUM(T37:T40)</f>
        <v>6985017</v>
      </c>
      <c r="U41" s="287"/>
    </row>
    <row r="42" spans="1:21" ht="18.75" x14ac:dyDescent="0.3">
      <c r="A42" s="444" t="s">
        <v>295</v>
      </c>
      <c r="B42" s="445"/>
      <c r="C42" s="445"/>
      <c r="D42" s="445"/>
      <c r="E42" s="445"/>
      <c r="F42" s="446"/>
      <c r="G42" s="299"/>
      <c r="H42" s="299">
        <v>-1165311</v>
      </c>
      <c r="I42" s="285">
        <v>0</v>
      </c>
      <c r="J42" s="286"/>
      <c r="K42" s="447"/>
      <c r="L42" s="448"/>
      <c r="M42" s="448"/>
      <c r="N42" s="448"/>
      <c r="O42" s="448"/>
      <c r="P42" s="448"/>
      <c r="Q42" s="449"/>
      <c r="R42" s="450"/>
      <c r="S42" s="285"/>
      <c r="T42" s="285"/>
      <c r="U42" s="287"/>
    </row>
    <row r="43" spans="1:21" x14ac:dyDescent="0.25">
      <c r="A43" s="279"/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</row>
    <row r="44" spans="1:21" ht="18.75" x14ac:dyDescent="0.3">
      <c r="A44" s="455" t="s">
        <v>443</v>
      </c>
      <c r="B44" s="445"/>
      <c r="C44" s="445"/>
      <c r="D44" s="445"/>
      <c r="E44" s="445"/>
      <c r="F44" s="445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  <c r="S44" s="457"/>
      <c r="T44" s="458"/>
      <c r="U44" s="281">
        <v>6</v>
      </c>
    </row>
    <row r="45" spans="1:21" ht="21" x14ac:dyDescent="0.35">
      <c r="A45" s="459" t="s">
        <v>293</v>
      </c>
      <c r="B45" s="460"/>
      <c r="C45" s="460"/>
      <c r="D45" s="460"/>
      <c r="E45" s="460"/>
      <c r="F45" s="460"/>
      <c r="G45" s="461" t="s">
        <v>290</v>
      </c>
      <c r="H45" s="462"/>
      <c r="I45" s="285" t="s">
        <v>122</v>
      </c>
      <c r="J45" s="286" t="s">
        <v>292</v>
      </c>
      <c r="K45" s="459" t="s">
        <v>298</v>
      </c>
      <c r="L45" s="460"/>
      <c r="M45" s="460"/>
      <c r="N45" s="460"/>
      <c r="O45" s="460"/>
      <c r="P45" s="460"/>
      <c r="Q45" s="461" t="s">
        <v>290</v>
      </c>
      <c r="R45" s="462"/>
      <c r="S45" s="285" t="s">
        <v>122</v>
      </c>
      <c r="T45" s="285" t="s">
        <v>292</v>
      </c>
      <c r="U45" s="284"/>
    </row>
    <row r="46" spans="1:21" ht="15.75" x14ac:dyDescent="0.25">
      <c r="A46" s="453" t="s">
        <v>277</v>
      </c>
      <c r="B46" s="454"/>
      <c r="C46" s="454"/>
      <c r="D46" s="454"/>
      <c r="E46" s="454"/>
      <c r="F46" s="454"/>
      <c r="G46" s="449">
        <v>3659844</v>
      </c>
      <c r="H46" s="450"/>
      <c r="I46" s="285">
        <v>1579248</v>
      </c>
      <c r="J46" s="286">
        <f>G46-I46</f>
        <v>2080596</v>
      </c>
      <c r="K46" s="453" t="s">
        <v>284</v>
      </c>
      <c r="L46" s="454"/>
      <c r="M46" s="454"/>
      <c r="N46" s="454"/>
      <c r="O46" s="454"/>
      <c r="P46" s="454"/>
      <c r="Q46" s="463">
        <v>3224514</v>
      </c>
      <c r="R46" s="463"/>
      <c r="S46" s="285">
        <v>1391400</v>
      </c>
      <c r="T46" s="285">
        <f>Q46-S46</f>
        <v>1833114</v>
      </c>
      <c r="U46" s="287"/>
    </row>
    <row r="47" spans="1:21" ht="15.75" x14ac:dyDescent="0.25">
      <c r="A47" s="453" t="s">
        <v>279</v>
      </c>
      <c r="B47" s="454"/>
      <c r="C47" s="454"/>
      <c r="D47" s="454"/>
      <c r="E47" s="454"/>
      <c r="F47" s="454"/>
      <c r="G47" s="449">
        <v>60000</v>
      </c>
      <c r="H47" s="450"/>
      <c r="I47" s="285">
        <v>0</v>
      </c>
      <c r="J47" s="286">
        <f>G47-I47</f>
        <v>60000</v>
      </c>
      <c r="K47" s="447" t="s">
        <v>285</v>
      </c>
      <c r="L47" s="448"/>
      <c r="M47" s="448"/>
      <c r="N47" s="448"/>
      <c r="O47" s="448"/>
      <c r="P47" s="448"/>
      <c r="Q47" s="463">
        <v>435330</v>
      </c>
      <c r="R47" s="463"/>
      <c r="S47" s="285">
        <v>187848</v>
      </c>
      <c r="T47" s="285">
        <f>Q47-S47</f>
        <v>247482</v>
      </c>
      <c r="U47" s="287"/>
    </row>
    <row r="48" spans="1:21" ht="15.75" x14ac:dyDescent="0.25">
      <c r="A48" s="447" t="s">
        <v>276</v>
      </c>
      <c r="B48" s="448"/>
      <c r="C48" s="448"/>
      <c r="D48" s="448"/>
      <c r="E48" s="448"/>
      <c r="F48" s="448"/>
      <c r="G48" s="451"/>
      <c r="H48" s="452"/>
      <c r="I48" s="285">
        <v>0</v>
      </c>
      <c r="J48" s="286">
        <f>G48-I48</f>
        <v>0</v>
      </c>
      <c r="K48" s="447" t="s">
        <v>286</v>
      </c>
      <c r="L48" s="448"/>
      <c r="M48" s="448"/>
      <c r="N48" s="448"/>
      <c r="O48" s="448"/>
      <c r="P48" s="448"/>
      <c r="Q48" s="463">
        <v>60000</v>
      </c>
      <c r="R48" s="463"/>
      <c r="S48" s="285">
        <v>0</v>
      </c>
      <c r="T48" s="285">
        <f>Q48-S48</f>
        <v>60000</v>
      </c>
      <c r="U48" s="287"/>
    </row>
    <row r="49" spans="1:21" ht="15.75" x14ac:dyDescent="0.25">
      <c r="A49" s="288" t="s">
        <v>278</v>
      </c>
      <c r="B49" s="289"/>
      <c r="C49" s="289"/>
      <c r="D49" s="289"/>
      <c r="E49" s="289"/>
      <c r="F49" s="289"/>
      <c r="G49" s="449">
        <v>670659</v>
      </c>
      <c r="H49" s="450"/>
      <c r="I49" s="285"/>
      <c r="J49" s="286">
        <f>G49-I49</f>
        <v>670659</v>
      </c>
      <c r="K49" s="447" t="s">
        <v>287</v>
      </c>
      <c r="L49" s="448"/>
      <c r="M49" s="448"/>
      <c r="N49" s="448"/>
      <c r="O49" s="448"/>
      <c r="P49" s="448"/>
      <c r="Q49" s="463">
        <v>670659</v>
      </c>
      <c r="R49" s="463"/>
      <c r="S49" s="285"/>
      <c r="T49" s="285">
        <f>Q49-S49</f>
        <v>670659</v>
      </c>
      <c r="U49" s="287"/>
    </row>
    <row r="50" spans="1:21" ht="18.75" x14ac:dyDescent="0.3">
      <c r="A50" s="438" t="s">
        <v>280</v>
      </c>
      <c r="B50" s="439"/>
      <c r="C50" s="439"/>
      <c r="D50" s="439"/>
      <c r="E50" s="439"/>
      <c r="F50" s="440"/>
      <c r="G50" s="441">
        <f>SUM(G46:H49)</f>
        <v>4390503</v>
      </c>
      <c r="H50" s="442"/>
      <c r="I50" s="290">
        <f>SUM(I45:I48)</f>
        <v>1579248</v>
      </c>
      <c r="J50" s="291">
        <f>G50-I50</f>
        <v>2811255</v>
      </c>
      <c r="K50" s="438" t="s">
        <v>281</v>
      </c>
      <c r="L50" s="439"/>
      <c r="M50" s="439"/>
      <c r="N50" s="439"/>
      <c r="O50" s="439"/>
      <c r="P50" s="440"/>
      <c r="Q50" s="443">
        <f>SUM(Q46:R49)</f>
        <v>4390503</v>
      </c>
      <c r="R50" s="443"/>
      <c r="S50" s="290">
        <f>SUM(S45:S48)</f>
        <v>1579248</v>
      </c>
      <c r="T50" s="290">
        <f>SUM(T46:T49)</f>
        <v>2811255</v>
      </c>
      <c r="U50" s="287"/>
    </row>
    <row r="51" spans="1:21" ht="18.75" x14ac:dyDescent="0.3">
      <c r="A51" s="444" t="s">
        <v>295</v>
      </c>
      <c r="B51" s="445"/>
      <c r="C51" s="445"/>
      <c r="D51" s="445"/>
      <c r="E51" s="445"/>
      <c r="F51" s="446"/>
      <c r="G51" s="299"/>
      <c r="H51" s="299">
        <v>-1027764</v>
      </c>
      <c r="I51" s="285">
        <v>0</v>
      </c>
      <c r="J51" s="286"/>
      <c r="K51" s="447"/>
      <c r="L51" s="448"/>
      <c r="M51" s="448"/>
      <c r="N51" s="448"/>
      <c r="O51" s="448"/>
      <c r="P51" s="448"/>
      <c r="Q51" s="449"/>
      <c r="R51" s="450"/>
      <c r="S51" s="285"/>
      <c r="T51" s="285"/>
      <c r="U51" s="287"/>
    </row>
    <row r="52" spans="1:21" x14ac:dyDescent="0.25">
      <c r="A52" s="279"/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</row>
    <row r="53" spans="1:21" ht="18.75" x14ac:dyDescent="0.3">
      <c r="A53" s="455" t="s">
        <v>444</v>
      </c>
      <c r="B53" s="445"/>
      <c r="C53" s="445"/>
      <c r="D53" s="445"/>
      <c r="E53" s="445"/>
      <c r="F53" s="445"/>
      <c r="G53" s="456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7"/>
      <c r="T53" s="458"/>
      <c r="U53" s="281">
        <v>15</v>
      </c>
    </row>
    <row r="54" spans="1:21" ht="21" x14ac:dyDescent="0.35">
      <c r="A54" s="459" t="s">
        <v>293</v>
      </c>
      <c r="B54" s="460"/>
      <c r="C54" s="460"/>
      <c r="D54" s="460"/>
      <c r="E54" s="460"/>
      <c r="F54" s="460"/>
      <c r="G54" s="461" t="s">
        <v>290</v>
      </c>
      <c r="H54" s="462"/>
      <c r="I54" s="285" t="s">
        <v>122</v>
      </c>
      <c r="J54" s="286" t="s">
        <v>292</v>
      </c>
      <c r="K54" s="459" t="s">
        <v>298</v>
      </c>
      <c r="L54" s="460"/>
      <c r="M54" s="460"/>
      <c r="N54" s="460"/>
      <c r="O54" s="460"/>
      <c r="P54" s="460"/>
      <c r="Q54" s="461" t="s">
        <v>290</v>
      </c>
      <c r="R54" s="462"/>
      <c r="S54" s="285" t="s">
        <v>122</v>
      </c>
      <c r="T54" s="285" t="s">
        <v>292</v>
      </c>
      <c r="U54" s="284"/>
    </row>
    <row r="55" spans="1:21" ht="15.75" x14ac:dyDescent="0.25">
      <c r="A55" s="453" t="s">
        <v>277</v>
      </c>
      <c r="B55" s="454"/>
      <c r="C55" s="454"/>
      <c r="D55" s="454"/>
      <c r="E55" s="454"/>
      <c r="F55" s="454"/>
      <c r="G55" s="449">
        <v>9558682</v>
      </c>
      <c r="H55" s="450"/>
      <c r="I55" s="285">
        <v>4096578</v>
      </c>
      <c r="J55" s="286">
        <f>G55-I55</f>
        <v>5462104</v>
      </c>
      <c r="K55" s="453" t="s">
        <v>284</v>
      </c>
      <c r="L55" s="454"/>
      <c r="M55" s="454"/>
      <c r="N55" s="454"/>
      <c r="O55" s="454"/>
      <c r="P55" s="454"/>
      <c r="Q55" s="449">
        <v>8421708</v>
      </c>
      <c r="R55" s="450"/>
      <c r="S55" s="285">
        <v>3609308</v>
      </c>
      <c r="T55" s="285">
        <f>Q55-S55</f>
        <v>4812400</v>
      </c>
      <c r="U55" s="287"/>
    </row>
    <row r="56" spans="1:21" ht="15.75" x14ac:dyDescent="0.25">
      <c r="A56" s="453" t="s">
        <v>279</v>
      </c>
      <c r="B56" s="454"/>
      <c r="C56" s="454"/>
      <c r="D56" s="454"/>
      <c r="E56" s="454"/>
      <c r="F56" s="454"/>
      <c r="G56" s="449">
        <v>130000</v>
      </c>
      <c r="H56" s="450"/>
      <c r="I56" s="285">
        <v>0</v>
      </c>
      <c r="J56" s="286">
        <f>G56-I56</f>
        <v>130000</v>
      </c>
      <c r="K56" s="447" t="s">
        <v>285</v>
      </c>
      <c r="L56" s="448"/>
      <c r="M56" s="448"/>
      <c r="N56" s="448"/>
      <c r="O56" s="448"/>
      <c r="P56" s="448"/>
      <c r="Q56" s="449">
        <v>1136974</v>
      </c>
      <c r="R56" s="450"/>
      <c r="S56" s="285">
        <v>487270</v>
      </c>
      <c r="T56" s="285">
        <f>Q56-S56</f>
        <v>649704</v>
      </c>
      <c r="U56" s="287"/>
    </row>
    <row r="57" spans="1:21" ht="15.75" x14ac:dyDescent="0.25">
      <c r="A57" s="447" t="s">
        <v>276</v>
      </c>
      <c r="B57" s="448"/>
      <c r="C57" s="448"/>
      <c r="D57" s="448"/>
      <c r="E57" s="448"/>
      <c r="F57" s="448"/>
      <c r="G57" s="451"/>
      <c r="H57" s="452"/>
      <c r="I57" s="285">
        <v>0</v>
      </c>
      <c r="J57" s="286">
        <f>G57-I57</f>
        <v>0</v>
      </c>
      <c r="K57" s="447" t="s">
        <v>286</v>
      </c>
      <c r="L57" s="448"/>
      <c r="M57" s="448"/>
      <c r="N57" s="448"/>
      <c r="O57" s="448"/>
      <c r="P57" s="448"/>
      <c r="Q57" s="449">
        <v>130000</v>
      </c>
      <c r="R57" s="450"/>
      <c r="S57" s="285">
        <v>0</v>
      </c>
      <c r="T57" s="285">
        <f>Q57-S57</f>
        <v>130000</v>
      </c>
      <c r="U57" s="287"/>
    </row>
    <row r="58" spans="1:21" ht="15.75" x14ac:dyDescent="0.25">
      <c r="A58" s="288" t="s">
        <v>278</v>
      </c>
      <c r="B58" s="289"/>
      <c r="C58" s="289"/>
      <c r="D58" s="289"/>
      <c r="E58" s="289"/>
      <c r="F58" s="289"/>
      <c r="G58" s="449">
        <v>1781074</v>
      </c>
      <c r="H58" s="450"/>
      <c r="I58" s="285"/>
      <c r="J58" s="286">
        <f>G58-I58</f>
        <v>1781074</v>
      </c>
      <c r="K58" s="447" t="s">
        <v>287</v>
      </c>
      <c r="L58" s="448"/>
      <c r="M58" s="448"/>
      <c r="N58" s="448"/>
      <c r="O58" s="448"/>
      <c r="P58" s="448"/>
      <c r="Q58" s="449">
        <v>1781074</v>
      </c>
      <c r="R58" s="450"/>
      <c r="S58" s="285"/>
      <c r="T58" s="285">
        <f>Q58-S58</f>
        <v>1781074</v>
      </c>
      <c r="U58" s="287"/>
    </row>
    <row r="59" spans="1:21" ht="18.75" x14ac:dyDescent="0.3">
      <c r="A59" s="438" t="s">
        <v>280</v>
      </c>
      <c r="B59" s="439"/>
      <c r="C59" s="439"/>
      <c r="D59" s="439"/>
      <c r="E59" s="439"/>
      <c r="F59" s="440"/>
      <c r="G59" s="441">
        <f>SUM(G55:H58)</f>
        <v>11469756</v>
      </c>
      <c r="H59" s="442"/>
      <c r="I59" s="290">
        <f>SUM(I54:I57)</f>
        <v>4096578</v>
      </c>
      <c r="J59" s="291">
        <f>G59-I59</f>
        <v>7373178</v>
      </c>
      <c r="K59" s="438" t="s">
        <v>281</v>
      </c>
      <c r="L59" s="439"/>
      <c r="M59" s="439"/>
      <c r="N59" s="439"/>
      <c r="O59" s="439"/>
      <c r="P59" s="440"/>
      <c r="Q59" s="443">
        <f>SUM(Q55:R58)</f>
        <v>11469756</v>
      </c>
      <c r="R59" s="443"/>
      <c r="S59" s="290">
        <f>SUM(S54:S57)</f>
        <v>4096578</v>
      </c>
      <c r="T59" s="290">
        <f>SUM(T55:T58)</f>
        <v>7373178</v>
      </c>
      <c r="U59" s="287"/>
    </row>
    <row r="60" spans="1:21" ht="18.75" x14ac:dyDescent="0.3">
      <c r="A60" s="444" t="s">
        <v>295</v>
      </c>
      <c r="B60" s="445"/>
      <c r="C60" s="445"/>
      <c r="D60" s="445"/>
      <c r="E60" s="445"/>
      <c r="F60" s="446"/>
      <c r="G60" s="299"/>
      <c r="H60" s="299">
        <v>-2731052</v>
      </c>
      <c r="I60" s="285">
        <v>0</v>
      </c>
      <c r="J60" s="286"/>
      <c r="K60" s="447"/>
      <c r="L60" s="448"/>
      <c r="M60" s="448"/>
      <c r="N60" s="448"/>
      <c r="O60" s="448"/>
      <c r="P60" s="448"/>
      <c r="Q60" s="449"/>
      <c r="R60" s="450"/>
      <c r="S60" s="285"/>
      <c r="T60" s="285"/>
      <c r="U60" s="287"/>
    </row>
    <row r="61" spans="1:21" x14ac:dyDescent="0.25">
      <c r="A61" s="279"/>
      <c r="B61" s="279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</row>
    <row r="62" spans="1:21" ht="18.75" x14ac:dyDescent="0.3">
      <c r="A62" s="455" t="s">
        <v>445</v>
      </c>
      <c r="B62" s="445"/>
      <c r="C62" s="445"/>
      <c r="D62" s="445"/>
      <c r="E62" s="445"/>
      <c r="F62" s="445"/>
      <c r="G62" s="456"/>
      <c r="H62" s="456"/>
      <c r="I62" s="456"/>
      <c r="J62" s="456"/>
      <c r="K62" s="456"/>
      <c r="L62" s="456"/>
      <c r="M62" s="456"/>
      <c r="N62" s="456"/>
      <c r="O62" s="456"/>
      <c r="P62" s="456"/>
      <c r="Q62" s="456"/>
      <c r="R62" s="456"/>
      <c r="S62" s="457"/>
      <c r="T62" s="458"/>
      <c r="U62" s="281">
        <v>15</v>
      </c>
    </row>
    <row r="63" spans="1:21" ht="21" x14ac:dyDescent="0.35">
      <c r="A63" s="459" t="s">
        <v>293</v>
      </c>
      <c r="B63" s="460"/>
      <c r="C63" s="460"/>
      <c r="D63" s="460"/>
      <c r="E63" s="460"/>
      <c r="F63" s="460"/>
      <c r="G63" s="461" t="s">
        <v>290</v>
      </c>
      <c r="H63" s="462"/>
      <c r="I63" s="285" t="s">
        <v>122</v>
      </c>
      <c r="J63" s="286" t="s">
        <v>292</v>
      </c>
      <c r="K63" s="459" t="s">
        <v>298</v>
      </c>
      <c r="L63" s="460"/>
      <c r="M63" s="460"/>
      <c r="N63" s="460"/>
      <c r="O63" s="460"/>
      <c r="P63" s="460"/>
      <c r="Q63" s="461" t="s">
        <v>290</v>
      </c>
      <c r="R63" s="462"/>
      <c r="S63" s="285" t="s">
        <v>122</v>
      </c>
      <c r="T63" s="285" t="s">
        <v>292</v>
      </c>
      <c r="U63" s="284"/>
    </row>
    <row r="64" spans="1:21" ht="15.75" x14ac:dyDescent="0.25">
      <c r="A64" s="453" t="s">
        <v>277</v>
      </c>
      <c r="B64" s="454"/>
      <c r="C64" s="454"/>
      <c r="D64" s="454"/>
      <c r="E64" s="454"/>
      <c r="F64" s="454"/>
      <c r="G64" s="449">
        <v>9637649</v>
      </c>
      <c r="H64" s="450"/>
      <c r="I64" s="285">
        <v>4130421</v>
      </c>
      <c r="J64" s="286">
        <f>G64-I64</f>
        <v>5507228</v>
      </c>
      <c r="K64" s="453" t="s">
        <v>284</v>
      </c>
      <c r="L64" s="454"/>
      <c r="M64" s="454"/>
      <c r="N64" s="454"/>
      <c r="O64" s="454"/>
      <c r="P64" s="454"/>
      <c r="Q64" s="449">
        <v>5864574</v>
      </c>
      <c r="R64" s="450"/>
      <c r="S64" s="285">
        <v>3639120</v>
      </c>
      <c r="T64" s="285">
        <f>Q64-S64</f>
        <v>2225454</v>
      </c>
      <c r="U64" s="287"/>
    </row>
    <row r="65" spans="1:21" ht="15.75" x14ac:dyDescent="0.25">
      <c r="A65" s="453" t="s">
        <v>279</v>
      </c>
      <c r="B65" s="454"/>
      <c r="C65" s="454"/>
      <c r="D65" s="454"/>
      <c r="E65" s="454"/>
      <c r="F65" s="454"/>
      <c r="G65" s="449">
        <v>120000</v>
      </c>
      <c r="H65" s="450"/>
      <c r="I65" s="285">
        <v>0</v>
      </c>
      <c r="J65" s="286">
        <f>G65-I65</f>
        <v>120000</v>
      </c>
      <c r="K65" s="447" t="s">
        <v>285</v>
      </c>
      <c r="L65" s="448"/>
      <c r="M65" s="448"/>
      <c r="N65" s="448"/>
      <c r="O65" s="448"/>
      <c r="P65" s="448"/>
      <c r="Q65" s="449">
        <v>3773075</v>
      </c>
      <c r="R65" s="450"/>
      <c r="S65" s="285">
        <v>491301</v>
      </c>
      <c r="T65" s="285">
        <f>Q65-S65</f>
        <v>3281774</v>
      </c>
      <c r="U65" s="287"/>
    </row>
    <row r="66" spans="1:21" ht="15.75" x14ac:dyDescent="0.25">
      <c r="A66" s="447" t="s">
        <v>276</v>
      </c>
      <c r="B66" s="448"/>
      <c r="C66" s="448"/>
      <c r="D66" s="448"/>
      <c r="E66" s="448"/>
      <c r="F66" s="448"/>
      <c r="G66" s="451"/>
      <c r="H66" s="452"/>
      <c r="I66" s="285">
        <v>0</v>
      </c>
      <c r="J66" s="286">
        <f>G66-I66</f>
        <v>0</v>
      </c>
      <c r="K66" s="447" t="s">
        <v>286</v>
      </c>
      <c r="L66" s="448"/>
      <c r="M66" s="448"/>
      <c r="N66" s="448"/>
      <c r="O66" s="448"/>
      <c r="P66" s="448"/>
      <c r="Q66" s="449">
        <v>120000</v>
      </c>
      <c r="R66" s="450"/>
      <c r="S66" s="285">
        <v>0</v>
      </c>
      <c r="T66" s="285">
        <f>Q66-S66</f>
        <v>120000</v>
      </c>
      <c r="U66" s="287"/>
    </row>
    <row r="67" spans="1:21" ht="15.75" x14ac:dyDescent="0.25">
      <c r="A67" s="288" t="s">
        <v>278</v>
      </c>
      <c r="B67" s="289"/>
      <c r="C67" s="289"/>
      <c r="D67" s="289"/>
      <c r="E67" s="289"/>
      <c r="F67" s="289"/>
      <c r="G67" s="449">
        <v>1804198</v>
      </c>
      <c r="H67" s="450"/>
      <c r="I67" s="285"/>
      <c r="J67" s="286">
        <f>G67-I67</f>
        <v>1804198</v>
      </c>
      <c r="K67" s="447" t="s">
        <v>287</v>
      </c>
      <c r="L67" s="448"/>
      <c r="M67" s="448"/>
      <c r="N67" s="448"/>
      <c r="O67" s="448"/>
      <c r="P67" s="448"/>
      <c r="Q67" s="449">
        <v>1804198</v>
      </c>
      <c r="R67" s="450"/>
      <c r="S67" s="285"/>
      <c r="T67" s="285">
        <f>Q67-S67</f>
        <v>1804198</v>
      </c>
      <c r="U67" s="287"/>
    </row>
    <row r="68" spans="1:21" ht="18.75" x14ac:dyDescent="0.3">
      <c r="A68" s="438" t="s">
        <v>280</v>
      </c>
      <c r="B68" s="439"/>
      <c r="C68" s="439"/>
      <c r="D68" s="439"/>
      <c r="E68" s="439"/>
      <c r="F68" s="440"/>
      <c r="G68" s="441">
        <f>SUM(G64:H67)</f>
        <v>11561847</v>
      </c>
      <c r="H68" s="442"/>
      <c r="I68" s="290">
        <f>SUM(I63:I66)</f>
        <v>4130421</v>
      </c>
      <c r="J68" s="291">
        <f>G68-I68</f>
        <v>7431426</v>
      </c>
      <c r="K68" s="438" t="s">
        <v>281</v>
      </c>
      <c r="L68" s="439"/>
      <c r="M68" s="439"/>
      <c r="N68" s="439"/>
      <c r="O68" s="439"/>
      <c r="P68" s="440"/>
      <c r="Q68" s="443">
        <f>SUM(Q64:R67)</f>
        <v>11561847</v>
      </c>
      <c r="R68" s="443"/>
      <c r="S68" s="290">
        <f>SUM(S63:S66)</f>
        <v>4130421</v>
      </c>
      <c r="T68" s="290">
        <f>SUM(T64:T67)</f>
        <v>7431426</v>
      </c>
      <c r="U68" s="287"/>
    </row>
    <row r="69" spans="1:21" ht="18.75" x14ac:dyDescent="0.3">
      <c r="A69" s="444" t="s">
        <v>295</v>
      </c>
      <c r="B69" s="445"/>
      <c r="C69" s="445"/>
      <c r="D69" s="445"/>
      <c r="E69" s="445"/>
      <c r="F69" s="446"/>
      <c r="G69" s="299"/>
      <c r="H69" s="299">
        <v>-2753614</v>
      </c>
      <c r="I69" s="285">
        <v>0</v>
      </c>
      <c r="J69" s="286"/>
      <c r="K69" s="447"/>
      <c r="L69" s="448"/>
      <c r="M69" s="448"/>
      <c r="N69" s="448"/>
      <c r="O69" s="448"/>
      <c r="P69" s="448"/>
      <c r="Q69" s="449"/>
      <c r="R69" s="450"/>
      <c r="S69" s="285"/>
      <c r="T69" s="285"/>
      <c r="U69" s="287"/>
    </row>
    <row r="70" spans="1:21" x14ac:dyDescent="0.25">
      <c r="A70" s="279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279"/>
    </row>
    <row r="71" spans="1:21" ht="18.75" x14ac:dyDescent="0.3">
      <c r="A71" s="455" t="s">
        <v>446</v>
      </c>
      <c r="B71" s="445"/>
      <c r="C71" s="445"/>
      <c r="D71" s="445"/>
      <c r="E71" s="445"/>
      <c r="F71" s="445"/>
      <c r="G71" s="456"/>
      <c r="H71" s="456"/>
      <c r="I71" s="456"/>
      <c r="J71" s="456"/>
      <c r="K71" s="456"/>
      <c r="L71" s="456"/>
      <c r="M71" s="456"/>
      <c r="N71" s="456"/>
      <c r="O71" s="456"/>
      <c r="P71" s="456"/>
      <c r="Q71" s="456"/>
      <c r="R71" s="456"/>
      <c r="S71" s="457"/>
      <c r="T71" s="458"/>
      <c r="U71" s="281">
        <v>4</v>
      </c>
    </row>
    <row r="72" spans="1:21" ht="21" x14ac:dyDescent="0.35">
      <c r="A72" s="459" t="s">
        <v>293</v>
      </c>
      <c r="B72" s="460"/>
      <c r="C72" s="460"/>
      <c r="D72" s="460"/>
      <c r="E72" s="460"/>
      <c r="F72" s="460"/>
      <c r="G72" s="461" t="s">
        <v>290</v>
      </c>
      <c r="H72" s="462"/>
      <c r="I72" s="285" t="s">
        <v>122</v>
      </c>
      <c r="J72" s="286" t="s">
        <v>292</v>
      </c>
      <c r="K72" s="459" t="s">
        <v>298</v>
      </c>
      <c r="L72" s="460"/>
      <c r="M72" s="460"/>
      <c r="N72" s="460"/>
      <c r="O72" s="460"/>
      <c r="P72" s="460"/>
      <c r="Q72" s="461" t="s">
        <v>290</v>
      </c>
      <c r="R72" s="462"/>
      <c r="S72" s="285" t="s">
        <v>122</v>
      </c>
      <c r="T72" s="285" t="s">
        <v>292</v>
      </c>
      <c r="U72" s="284"/>
    </row>
    <row r="73" spans="1:21" ht="15.75" x14ac:dyDescent="0.25">
      <c r="A73" s="453" t="s">
        <v>277</v>
      </c>
      <c r="B73" s="454"/>
      <c r="C73" s="454"/>
      <c r="D73" s="454"/>
      <c r="E73" s="454"/>
      <c r="F73" s="454"/>
      <c r="G73" s="449">
        <v>1844281</v>
      </c>
      <c r="H73" s="450"/>
      <c r="I73" s="285">
        <v>0</v>
      </c>
      <c r="J73" s="286">
        <f>G73-I73</f>
        <v>1844281</v>
      </c>
      <c r="K73" s="453" t="s">
        <v>284</v>
      </c>
      <c r="L73" s="454"/>
      <c r="M73" s="454"/>
      <c r="N73" s="454"/>
      <c r="O73" s="454"/>
      <c r="P73" s="454"/>
      <c r="Q73" s="449">
        <v>1624910</v>
      </c>
      <c r="R73" s="450"/>
      <c r="S73" s="285">
        <v>0</v>
      </c>
      <c r="T73" s="285">
        <f>Q73-S73</f>
        <v>1624910</v>
      </c>
      <c r="U73" s="287"/>
    </row>
    <row r="74" spans="1:21" ht="15.75" x14ac:dyDescent="0.25">
      <c r="A74" s="453" t="s">
        <v>279</v>
      </c>
      <c r="B74" s="454"/>
      <c r="C74" s="454"/>
      <c r="D74" s="454"/>
      <c r="E74" s="454"/>
      <c r="F74" s="454"/>
      <c r="G74" s="449"/>
      <c r="H74" s="450"/>
      <c r="I74" s="285">
        <v>0</v>
      </c>
      <c r="J74" s="286">
        <f>G74-I74</f>
        <v>0</v>
      </c>
      <c r="K74" s="447" t="s">
        <v>285</v>
      </c>
      <c r="L74" s="448"/>
      <c r="M74" s="448"/>
      <c r="N74" s="448"/>
      <c r="O74" s="448"/>
      <c r="P74" s="448"/>
      <c r="Q74" s="449">
        <v>219371</v>
      </c>
      <c r="R74" s="450"/>
      <c r="S74" s="285">
        <v>0</v>
      </c>
      <c r="T74" s="285">
        <f>Q74-S74</f>
        <v>219371</v>
      </c>
      <c r="U74" s="287"/>
    </row>
    <row r="75" spans="1:21" ht="15.75" x14ac:dyDescent="0.25">
      <c r="A75" s="447" t="s">
        <v>276</v>
      </c>
      <c r="B75" s="448"/>
      <c r="C75" s="448"/>
      <c r="D75" s="448"/>
      <c r="E75" s="448"/>
      <c r="F75" s="448"/>
      <c r="G75" s="451"/>
      <c r="H75" s="452"/>
      <c r="I75" s="285">
        <v>0</v>
      </c>
      <c r="J75" s="286">
        <f>G75-I75</f>
        <v>0</v>
      </c>
      <c r="K75" s="447" t="s">
        <v>286</v>
      </c>
      <c r="L75" s="448"/>
      <c r="M75" s="448"/>
      <c r="N75" s="448"/>
      <c r="O75" s="448"/>
      <c r="P75" s="448"/>
      <c r="Q75" s="449"/>
      <c r="R75" s="450"/>
      <c r="S75" s="285">
        <v>0</v>
      </c>
      <c r="T75" s="285">
        <f>Q75-S75</f>
        <v>0</v>
      </c>
      <c r="U75" s="287"/>
    </row>
    <row r="76" spans="1:21" ht="15.75" x14ac:dyDescent="0.25">
      <c r="A76" s="288" t="s">
        <v>278</v>
      </c>
      <c r="B76" s="289"/>
      <c r="C76" s="289"/>
      <c r="D76" s="289"/>
      <c r="E76" s="289"/>
      <c r="F76" s="289"/>
      <c r="G76" s="449"/>
      <c r="H76" s="450"/>
      <c r="I76" s="285"/>
      <c r="J76" s="286">
        <f>G76-I76</f>
        <v>0</v>
      </c>
      <c r="K76" s="447" t="s">
        <v>287</v>
      </c>
      <c r="L76" s="448"/>
      <c r="M76" s="448"/>
      <c r="N76" s="448"/>
      <c r="O76" s="448"/>
      <c r="P76" s="448"/>
      <c r="Q76" s="449"/>
      <c r="R76" s="450"/>
      <c r="S76" s="285"/>
      <c r="T76" s="285">
        <f>Q76-S76</f>
        <v>0</v>
      </c>
      <c r="U76" s="287"/>
    </row>
    <row r="77" spans="1:21" ht="18.75" x14ac:dyDescent="0.3">
      <c r="A77" s="438" t="s">
        <v>280</v>
      </c>
      <c r="B77" s="439"/>
      <c r="C77" s="439"/>
      <c r="D77" s="439"/>
      <c r="E77" s="439"/>
      <c r="F77" s="440"/>
      <c r="G77" s="441">
        <f>SUM(G73:H76)</f>
        <v>1844281</v>
      </c>
      <c r="H77" s="442"/>
      <c r="I77" s="290">
        <f>SUM(I72:I75)</f>
        <v>0</v>
      </c>
      <c r="J77" s="291">
        <f>G77-I77</f>
        <v>1844281</v>
      </c>
      <c r="K77" s="438" t="s">
        <v>281</v>
      </c>
      <c r="L77" s="439"/>
      <c r="M77" s="439"/>
      <c r="N77" s="439"/>
      <c r="O77" s="439"/>
      <c r="P77" s="440"/>
      <c r="Q77" s="443">
        <f>SUM(Q73:R76)</f>
        <v>1844281</v>
      </c>
      <c r="R77" s="443"/>
      <c r="S77" s="290">
        <f>SUM(S72:S75)</f>
        <v>0</v>
      </c>
      <c r="T77" s="290">
        <f>SUM(T73:T76)</f>
        <v>1844281</v>
      </c>
      <c r="U77" s="287"/>
    </row>
    <row r="78" spans="1:21" ht="18.75" x14ac:dyDescent="0.3">
      <c r="A78" s="444" t="s">
        <v>295</v>
      </c>
      <c r="B78" s="445"/>
      <c r="C78" s="445"/>
      <c r="D78" s="445"/>
      <c r="E78" s="445"/>
      <c r="F78" s="446"/>
      <c r="G78" s="299"/>
      <c r="H78" s="299">
        <v>0</v>
      </c>
      <c r="I78" s="285">
        <v>0</v>
      </c>
      <c r="J78" s="286"/>
      <c r="K78" s="447"/>
      <c r="L78" s="448"/>
      <c r="M78" s="448"/>
      <c r="N78" s="448"/>
      <c r="O78" s="448"/>
      <c r="P78" s="448"/>
      <c r="Q78" s="449"/>
      <c r="R78" s="450"/>
      <c r="S78" s="285"/>
      <c r="T78" s="285"/>
      <c r="U78" s="287"/>
    </row>
  </sheetData>
  <mergeCells count="219">
    <mergeCell ref="B2:O2"/>
    <mergeCell ref="R2:V2"/>
    <mergeCell ref="A4:U5"/>
    <mergeCell ref="A6:U7"/>
    <mergeCell ref="A8:T8"/>
    <mergeCell ref="A9:F9"/>
    <mergeCell ref="S9:T9"/>
    <mergeCell ref="A10:T10"/>
    <mergeCell ref="A11:F11"/>
    <mergeCell ref="G11:H11"/>
    <mergeCell ref="K11:P11"/>
    <mergeCell ref="Q11:R11"/>
    <mergeCell ref="G21:H21"/>
    <mergeCell ref="K21:P21"/>
    <mergeCell ref="Q21:R21"/>
    <mergeCell ref="G9:H9"/>
    <mergeCell ref="I9:J9"/>
    <mergeCell ref="K9:P9"/>
    <mergeCell ref="A12:F12"/>
    <mergeCell ref="G12:H12"/>
    <mergeCell ref="K12:P12"/>
    <mergeCell ref="Q12:R12"/>
    <mergeCell ref="A13:F13"/>
    <mergeCell ref="G13:H13"/>
    <mergeCell ref="K13:P13"/>
    <mergeCell ref="Q13:R13"/>
    <mergeCell ref="Q9:R9"/>
    <mergeCell ref="A16:F16"/>
    <mergeCell ref="G16:H16"/>
    <mergeCell ref="K16:P16"/>
    <mergeCell ref="Q16:R16"/>
    <mergeCell ref="A18:T18"/>
    <mergeCell ref="A14:F14"/>
    <mergeCell ref="G14:H14"/>
    <mergeCell ref="K14:P14"/>
    <mergeCell ref="Q14:R14"/>
    <mergeCell ref="G15:H15"/>
    <mergeCell ref="K15:P15"/>
    <mergeCell ref="Q15:R15"/>
    <mergeCell ref="K23:P23"/>
    <mergeCell ref="Q23:R23"/>
    <mergeCell ref="A24:F24"/>
    <mergeCell ref="G24:H24"/>
    <mergeCell ref="K24:P24"/>
    <mergeCell ref="Q24:R24"/>
    <mergeCell ref="A19:F19"/>
    <mergeCell ref="G19:H19"/>
    <mergeCell ref="K19:P19"/>
    <mergeCell ref="Q19:R19"/>
    <mergeCell ref="A20:F20"/>
    <mergeCell ref="G20:H20"/>
    <mergeCell ref="K20:P20"/>
    <mergeCell ref="Q20:R20"/>
    <mergeCell ref="A22:F22"/>
    <mergeCell ref="G22:H22"/>
    <mergeCell ref="K22:P22"/>
    <mergeCell ref="Q22:R22"/>
    <mergeCell ref="G23:H23"/>
    <mergeCell ref="A21:F21"/>
    <mergeCell ref="K30:P30"/>
    <mergeCell ref="Q30:R30"/>
    <mergeCell ref="A31:F31"/>
    <mergeCell ref="G31:H31"/>
    <mergeCell ref="K31:P31"/>
    <mergeCell ref="Q31:R31"/>
    <mergeCell ref="A25:F25"/>
    <mergeCell ref="A27:T27"/>
    <mergeCell ref="A28:F28"/>
    <mergeCell ref="G28:H28"/>
    <mergeCell ref="K28:P28"/>
    <mergeCell ref="Q28:R28"/>
    <mergeCell ref="A29:F29"/>
    <mergeCell ref="G29:H29"/>
    <mergeCell ref="A30:F30"/>
    <mergeCell ref="G30:H30"/>
    <mergeCell ref="K29:P29"/>
    <mergeCell ref="Q29:R29"/>
    <mergeCell ref="A36:F36"/>
    <mergeCell ref="G36:H36"/>
    <mergeCell ref="K36:P36"/>
    <mergeCell ref="Q36:R36"/>
    <mergeCell ref="A37:F37"/>
    <mergeCell ref="G37:H37"/>
    <mergeCell ref="K37:P37"/>
    <mergeCell ref="Q37:R37"/>
    <mergeCell ref="K32:P32"/>
    <mergeCell ref="Q32:R32"/>
    <mergeCell ref="A33:F33"/>
    <mergeCell ref="K33:P33"/>
    <mergeCell ref="Q33:R33"/>
    <mergeCell ref="A32:F32"/>
    <mergeCell ref="G32:H32"/>
    <mergeCell ref="A35:T35"/>
    <mergeCell ref="G40:H40"/>
    <mergeCell ref="K40:P40"/>
    <mergeCell ref="Q40:R40"/>
    <mergeCell ref="A41:F41"/>
    <mergeCell ref="G41:H41"/>
    <mergeCell ref="K41:P41"/>
    <mergeCell ref="Q41:R41"/>
    <mergeCell ref="A38:F38"/>
    <mergeCell ref="G38:H38"/>
    <mergeCell ref="K38:P38"/>
    <mergeCell ref="Q38:R38"/>
    <mergeCell ref="A39:F39"/>
    <mergeCell ref="G39:H39"/>
    <mergeCell ref="K39:P39"/>
    <mergeCell ref="Q39:R39"/>
    <mergeCell ref="A46:F46"/>
    <mergeCell ref="G46:H46"/>
    <mergeCell ref="K46:P46"/>
    <mergeCell ref="Q46:R46"/>
    <mergeCell ref="A47:F47"/>
    <mergeCell ref="G47:H47"/>
    <mergeCell ref="K47:P47"/>
    <mergeCell ref="Q47:R47"/>
    <mergeCell ref="A42:F42"/>
    <mergeCell ref="K42:P42"/>
    <mergeCell ref="Q42:R42"/>
    <mergeCell ref="A44:T44"/>
    <mergeCell ref="A45:F45"/>
    <mergeCell ref="G45:H45"/>
    <mergeCell ref="K45:P45"/>
    <mergeCell ref="Q45:R45"/>
    <mergeCell ref="A50:F50"/>
    <mergeCell ref="G50:H50"/>
    <mergeCell ref="K50:P50"/>
    <mergeCell ref="Q50:R50"/>
    <mergeCell ref="A51:F51"/>
    <mergeCell ref="K51:P51"/>
    <mergeCell ref="Q51:R51"/>
    <mergeCell ref="A48:F48"/>
    <mergeCell ref="G48:H48"/>
    <mergeCell ref="K48:P48"/>
    <mergeCell ref="Q48:R48"/>
    <mergeCell ref="G49:H49"/>
    <mergeCell ref="K49:P49"/>
    <mergeCell ref="Q49:R49"/>
    <mergeCell ref="A55:F55"/>
    <mergeCell ref="G55:H55"/>
    <mergeCell ref="K55:P55"/>
    <mergeCell ref="Q55:R55"/>
    <mergeCell ref="A56:F56"/>
    <mergeCell ref="G56:H56"/>
    <mergeCell ref="K56:P56"/>
    <mergeCell ref="Q56:R56"/>
    <mergeCell ref="A53:T53"/>
    <mergeCell ref="A54:F54"/>
    <mergeCell ref="G54:H54"/>
    <mergeCell ref="K54:P54"/>
    <mergeCell ref="Q54:R54"/>
    <mergeCell ref="A59:F59"/>
    <mergeCell ref="G59:H59"/>
    <mergeCell ref="K59:P59"/>
    <mergeCell ref="Q59:R59"/>
    <mergeCell ref="A60:F60"/>
    <mergeCell ref="K60:P60"/>
    <mergeCell ref="Q60:R60"/>
    <mergeCell ref="A57:F57"/>
    <mergeCell ref="G57:H57"/>
    <mergeCell ref="K57:P57"/>
    <mergeCell ref="Q57:R57"/>
    <mergeCell ref="G58:H58"/>
    <mergeCell ref="K58:P58"/>
    <mergeCell ref="Q58:R58"/>
    <mergeCell ref="A64:F64"/>
    <mergeCell ref="G64:H64"/>
    <mergeCell ref="K64:P64"/>
    <mergeCell ref="Q64:R64"/>
    <mergeCell ref="A65:F65"/>
    <mergeCell ref="G65:H65"/>
    <mergeCell ref="K65:P65"/>
    <mergeCell ref="Q65:R65"/>
    <mergeCell ref="A62:T62"/>
    <mergeCell ref="A63:F63"/>
    <mergeCell ref="G63:H63"/>
    <mergeCell ref="K63:P63"/>
    <mergeCell ref="Q63:R63"/>
    <mergeCell ref="A68:F68"/>
    <mergeCell ref="G68:H68"/>
    <mergeCell ref="K68:P68"/>
    <mergeCell ref="Q68:R68"/>
    <mergeCell ref="A69:F69"/>
    <mergeCell ref="K69:P69"/>
    <mergeCell ref="Q69:R69"/>
    <mergeCell ref="A66:F66"/>
    <mergeCell ref="G66:H66"/>
    <mergeCell ref="K66:P66"/>
    <mergeCell ref="Q66:R66"/>
    <mergeCell ref="G67:H67"/>
    <mergeCell ref="K67:P67"/>
    <mergeCell ref="Q67:R67"/>
    <mergeCell ref="A73:F73"/>
    <mergeCell ref="G73:H73"/>
    <mergeCell ref="K73:P73"/>
    <mergeCell ref="Q73:R73"/>
    <mergeCell ref="A74:F74"/>
    <mergeCell ref="G74:H74"/>
    <mergeCell ref="K74:P74"/>
    <mergeCell ref="Q74:R74"/>
    <mergeCell ref="A71:T71"/>
    <mergeCell ref="A72:F72"/>
    <mergeCell ref="G72:H72"/>
    <mergeCell ref="K72:P72"/>
    <mergeCell ref="Q72:R72"/>
    <mergeCell ref="A77:F77"/>
    <mergeCell ref="G77:H77"/>
    <mergeCell ref="K77:P77"/>
    <mergeCell ref="Q77:R77"/>
    <mergeCell ref="A78:F78"/>
    <mergeCell ref="K78:P78"/>
    <mergeCell ref="Q78:R78"/>
    <mergeCell ref="A75:F75"/>
    <mergeCell ref="G75:H75"/>
    <mergeCell ref="K75:P75"/>
    <mergeCell ref="Q75:R75"/>
    <mergeCell ref="G76:H76"/>
    <mergeCell ref="K76:P76"/>
    <mergeCell ref="Q76:R76"/>
  </mergeCells>
  <phoneticPr fontId="32" type="noConversion"/>
  <pageMargins left="0.7" right="0.7" top="0.75" bottom="0.75" header="0.3" footer="0.3"/>
  <pageSetup paperSize="9" scale="61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zoomScaleNormal="100" workbookViewId="0">
      <selection activeCell="G27" sqref="G27"/>
    </sheetView>
  </sheetViews>
  <sheetFormatPr defaultRowHeight="15" x14ac:dyDescent="0.25"/>
  <cols>
    <col min="1" max="1" width="16.140625" customWidth="1"/>
    <col min="2" max="2" width="24.85546875" customWidth="1"/>
    <col min="3" max="12" width="15.7109375" customWidth="1"/>
  </cols>
  <sheetData>
    <row r="2" spans="1:12" x14ac:dyDescent="0.25">
      <c r="B2" s="495"/>
      <c r="C2" s="317"/>
      <c r="D2" s="317"/>
      <c r="E2" s="317"/>
      <c r="F2" s="317"/>
    </row>
    <row r="3" spans="1:12" x14ac:dyDescent="0.25">
      <c r="A3" s="496" t="s">
        <v>447</v>
      </c>
      <c r="B3" s="317"/>
      <c r="C3" s="317"/>
      <c r="D3" s="317"/>
      <c r="E3" s="317"/>
      <c r="F3" s="317"/>
      <c r="G3" s="317"/>
      <c r="H3" s="317"/>
    </row>
    <row r="4" spans="1:12" ht="15" customHeight="1" x14ac:dyDescent="0.25">
      <c r="A4" s="495" t="s">
        <v>350</v>
      </c>
      <c r="B4" s="317"/>
      <c r="C4" s="317"/>
      <c r="D4" s="317"/>
      <c r="E4" s="317"/>
    </row>
    <row r="6" spans="1:12" ht="15.75" thickBot="1" x14ac:dyDescent="0.3"/>
    <row r="7" spans="1:12" ht="23.25" customHeight="1" thickBot="1" x14ac:dyDescent="0.3">
      <c r="A7" s="227" t="s">
        <v>351</v>
      </c>
      <c r="B7" s="497" t="s">
        <v>352</v>
      </c>
      <c r="C7" s="483" t="s">
        <v>353</v>
      </c>
      <c r="D7" s="486"/>
      <c r="E7" s="483" t="s">
        <v>354</v>
      </c>
      <c r="F7" s="486"/>
      <c r="G7" s="483" t="s">
        <v>355</v>
      </c>
      <c r="H7" s="486"/>
      <c r="I7" s="483" t="s">
        <v>356</v>
      </c>
      <c r="J7" s="484"/>
      <c r="K7" s="485" t="s">
        <v>389</v>
      </c>
      <c r="L7" s="486"/>
    </row>
    <row r="8" spans="1:12" ht="95.25" thickBot="1" x14ac:dyDescent="0.3">
      <c r="A8" s="244" t="s">
        <v>357</v>
      </c>
      <c r="B8" s="498"/>
      <c r="C8" s="245" t="s">
        <v>390</v>
      </c>
      <c r="D8" s="245" t="s">
        <v>391</v>
      </c>
      <c r="E8" s="245" t="s">
        <v>390</v>
      </c>
      <c r="F8" s="245" t="s">
        <v>391</v>
      </c>
      <c r="G8" s="245" t="s">
        <v>390</v>
      </c>
      <c r="H8" s="245" t="s">
        <v>391</v>
      </c>
      <c r="I8" s="245" t="s">
        <v>390</v>
      </c>
      <c r="J8" s="246" t="s">
        <v>391</v>
      </c>
      <c r="K8" s="248" t="s">
        <v>390</v>
      </c>
      <c r="L8" s="245" t="s">
        <v>391</v>
      </c>
    </row>
    <row r="9" spans="1:12" ht="52.5" thickTop="1" thickBot="1" x14ac:dyDescent="0.3">
      <c r="A9" s="242" t="s">
        <v>358</v>
      </c>
      <c r="B9" s="243" t="s">
        <v>359</v>
      </c>
      <c r="C9" s="228">
        <v>8473</v>
      </c>
      <c r="D9" s="228">
        <v>2033</v>
      </c>
      <c r="E9" s="228">
        <v>8473</v>
      </c>
      <c r="F9" s="228">
        <v>1356</v>
      </c>
      <c r="G9" s="228">
        <v>8430</v>
      </c>
      <c r="H9" s="228">
        <v>678</v>
      </c>
      <c r="I9" s="228"/>
      <c r="J9" s="247"/>
      <c r="K9" s="250">
        <f>C9+E9+G9+I9</f>
        <v>25376</v>
      </c>
      <c r="L9" s="251">
        <f>D9+F9+H9+J9</f>
        <v>4067</v>
      </c>
    </row>
    <row r="10" spans="1:12" ht="16.5" thickBot="1" x14ac:dyDescent="0.3">
      <c r="A10" s="229"/>
      <c r="B10" s="230"/>
      <c r="C10" s="228"/>
      <c r="D10" s="228"/>
      <c r="E10" s="228"/>
      <c r="F10" s="228"/>
      <c r="G10" s="228"/>
      <c r="H10" s="228"/>
      <c r="I10" s="228"/>
      <c r="J10" s="247"/>
      <c r="K10" s="249">
        <f>C10+E10+G10+I10</f>
        <v>0</v>
      </c>
      <c r="L10" s="228">
        <f>D10+F10+H10+J10</f>
        <v>0</v>
      </c>
    </row>
    <row r="11" spans="1:12" ht="16.5" customHeight="1" thickBot="1" x14ac:dyDescent="0.3">
      <c r="A11" s="487" t="s">
        <v>360</v>
      </c>
      <c r="B11" s="488"/>
      <c r="C11" s="228">
        <f>SUM(C9:C10)</f>
        <v>8473</v>
      </c>
      <c r="D11" s="228">
        <f>SUM(D9:D10)</f>
        <v>2033</v>
      </c>
      <c r="E11" s="228">
        <f>SUM(E9:E10)</f>
        <v>8473</v>
      </c>
      <c r="F11" s="228">
        <v>1356</v>
      </c>
      <c r="G11" s="228">
        <f>SUM(G9:G10)</f>
        <v>8430</v>
      </c>
      <c r="H11" s="228">
        <v>678</v>
      </c>
      <c r="I11" s="228">
        <f>SUM(I9:I10)</f>
        <v>0</v>
      </c>
      <c r="J11" s="247">
        <f>SUM(J9:J10)</f>
        <v>0</v>
      </c>
      <c r="K11" s="249">
        <f>SUM(K9:K10)</f>
        <v>25376</v>
      </c>
      <c r="L11" s="228">
        <f>SUM(L9:L10)</f>
        <v>4067</v>
      </c>
    </row>
    <row r="12" spans="1:12" ht="15.75" customHeight="1" thickBot="1" x14ac:dyDescent="0.3">
      <c r="A12" s="489"/>
      <c r="B12" s="490"/>
      <c r="C12" s="491">
        <f>C11+D11</f>
        <v>10506</v>
      </c>
      <c r="D12" s="492"/>
      <c r="E12" s="491">
        <f>E11+F11</f>
        <v>9829</v>
      </c>
      <c r="F12" s="492"/>
      <c r="G12" s="491">
        <f>G11+H11</f>
        <v>9108</v>
      </c>
      <c r="H12" s="492"/>
      <c r="I12" s="491">
        <f>I11+J11</f>
        <v>0</v>
      </c>
      <c r="J12" s="493"/>
      <c r="K12" s="494">
        <f>K11+L11</f>
        <v>29443</v>
      </c>
      <c r="L12" s="492"/>
    </row>
    <row r="13" spans="1:12" ht="19.5" customHeight="1" thickBot="1" x14ac:dyDescent="0.3">
      <c r="A13" s="480" t="s">
        <v>361</v>
      </c>
      <c r="B13" s="481"/>
      <c r="C13" s="481"/>
      <c r="D13" s="481"/>
      <c r="E13" s="481"/>
      <c r="F13" s="481"/>
      <c r="G13" s="481"/>
      <c r="H13" s="481"/>
      <c r="I13" s="481"/>
      <c r="J13" s="481"/>
      <c r="K13" s="481"/>
      <c r="L13" s="482"/>
    </row>
    <row r="14" spans="1:12" ht="20.100000000000001" customHeight="1" thickBot="1" x14ac:dyDescent="0.3">
      <c r="A14" s="231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</row>
    <row r="15" spans="1:12" ht="20.100000000000001" customHeight="1" thickBot="1" x14ac:dyDescent="0.3">
      <c r="A15" s="231"/>
      <c r="B15" s="232"/>
      <c r="C15" s="233" t="s">
        <v>362</v>
      </c>
      <c r="D15" s="233" t="s">
        <v>363</v>
      </c>
      <c r="E15" s="233" t="s">
        <v>362</v>
      </c>
      <c r="F15" s="233" t="s">
        <v>363</v>
      </c>
      <c r="G15" s="233" t="s">
        <v>362</v>
      </c>
      <c r="H15" s="233" t="s">
        <v>363</v>
      </c>
      <c r="I15" s="233" t="s">
        <v>362</v>
      </c>
      <c r="J15" s="233" t="s">
        <v>363</v>
      </c>
      <c r="K15" s="233" t="s">
        <v>362</v>
      </c>
      <c r="L15" s="233" t="s">
        <v>363</v>
      </c>
    </row>
    <row r="16" spans="1:12" ht="20.100000000000001" customHeight="1" thickBot="1" x14ac:dyDescent="0.3">
      <c r="A16" s="234" t="s">
        <v>135</v>
      </c>
      <c r="B16" s="235" t="s">
        <v>364</v>
      </c>
      <c r="C16" s="236"/>
      <c r="D16" s="236"/>
      <c r="E16" s="236">
        <v>350</v>
      </c>
      <c r="F16" s="236">
        <v>6651</v>
      </c>
      <c r="G16" s="236">
        <v>370</v>
      </c>
      <c r="H16" s="236">
        <v>6983</v>
      </c>
      <c r="I16" s="236">
        <v>400</v>
      </c>
      <c r="J16" s="236">
        <v>7332</v>
      </c>
      <c r="K16" s="236">
        <v>420</v>
      </c>
      <c r="L16" s="236">
        <v>7691</v>
      </c>
    </row>
    <row r="17" spans="1:12" ht="20.100000000000001" customHeight="1" thickBot="1" x14ac:dyDescent="0.3">
      <c r="A17" s="234" t="s">
        <v>138</v>
      </c>
      <c r="B17" s="235" t="s">
        <v>365</v>
      </c>
      <c r="C17" s="236">
        <v>0</v>
      </c>
      <c r="D17" s="236">
        <v>350</v>
      </c>
      <c r="E17" s="236">
        <v>0</v>
      </c>
      <c r="F17" s="236">
        <v>368</v>
      </c>
      <c r="G17" s="236">
        <v>0</v>
      </c>
      <c r="H17" s="236">
        <v>390</v>
      </c>
      <c r="I17" s="236">
        <v>0</v>
      </c>
      <c r="J17" s="236">
        <v>410</v>
      </c>
      <c r="K17" s="236">
        <v>0</v>
      </c>
      <c r="L17" s="236">
        <v>440</v>
      </c>
    </row>
    <row r="18" spans="1:12" ht="20.100000000000001" customHeight="1" thickBot="1" x14ac:dyDescent="0.3">
      <c r="A18" s="234" t="s">
        <v>366</v>
      </c>
      <c r="B18" s="235" t="s">
        <v>367</v>
      </c>
      <c r="C18" s="236"/>
      <c r="D18" s="236">
        <v>0</v>
      </c>
      <c r="E18" s="236"/>
      <c r="F18" s="236">
        <v>0</v>
      </c>
      <c r="G18" s="236"/>
      <c r="H18" s="236">
        <v>0</v>
      </c>
      <c r="I18" s="236"/>
      <c r="J18" s="236">
        <v>0</v>
      </c>
      <c r="K18" s="236"/>
      <c r="L18" s="236"/>
    </row>
    <row r="19" spans="1:12" ht="20.100000000000001" customHeight="1" thickBot="1" x14ac:dyDescent="0.3">
      <c r="A19" s="234" t="s">
        <v>245</v>
      </c>
      <c r="B19" s="235" t="s">
        <v>368</v>
      </c>
      <c r="C19" s="236">
        <v>0</v>
      </c>
      <c r="D19" s="236">
        <v>35</v>
      </c>
      <c r="E19" s="236">
        <v>0</v>
      </c>
      <c r="F19" s="236">
        <v>40</v>
      </c>
      <c r="G19" s="236"/>
      <c r="H19" s="236"/>
      <c r="I19" s="236"/>
      <c r="J19" s="236"/>
      <c r="K19" s="236"/>
      <c r="L19" s="236"/>
    </row>
    <row r="20" spans="1:12" ht="20.100000000000001" customHeight="1" thickBot="1" x14ac:dyDescent="0.3">
      <c r="A20" s="234" t="s">
        <v>369</v>
      </c>
      <c r="B20" s="235" t="s">
        <v>370</v>
      </c>
      <c r="C20" s="236">
        <v>0</v>
      </c>
      <c r="D20" s="236">
        <v>130</v>
      </c>
      <c r="E20" s="236">
        <v>0</v>
      </c>
      <c r="F20" s="236">
        <v>145</v>
      </c>
      <c r="G20" s="236">
        <v>0</v>
      </c>
      <c r="H20" s="236">
        <v>155</v>
      </c>
      <c r="I20" s="236"/>
      <c r="J20" s="236"/>
      <c r="K20" s="236"/>
      <c r="L20" s="236"/>
    </row>
    <row r="21" spans="1:12" ht="20.100000000000001" customHeight="1" thickBot="1" x14ac:dyDescent="0.3">
      <c r="A21" s="231"/>
      <c r="B21" s="232"/>
      <c r="C21" s="236"/>
      <c r="D21" s="236"/>
      <c r="E21" s="236"/>
      <c r="F21" s="236"/>
      <c r="G21" s="236"/>
      <c r="H21" s="236"/>
      <c r="I21" s="236"/>
      <c r="J21" s="236"/>
      <c r="K21" s="236"/>
      <c r="L21" s="236"/>
    </row>
  </sheetData>
  <mergeCells count="16">
    <mergeCell ref="B2:F2"/>
    <mergeCell ref="A3:H3"/>
    <mergeCell ref="A4:E4"/>
    <mergeCell ref="B7:B8"/>
    <mergeCell ref="C7:D7"/>
    <mergeCell ref="E7:F7"/>
    <mergeCell ref="G7:H7"/>
    <mergeCell ref="A13:L13"/>
    <mergeCell ref="I7:J7"/>
    <mergeCell ref="K7:L7"/>
    <mergeCell ref="A11:B12"/>
    <mergeCell ref="C12:D12"/>
    <mergeCell ref="E12:F12"/>
    <mergeCell ref="G12:H12"/>
    <mergeCell ref="I12:J12"/>
    <mergeCell ref="K12:L12"/>
  </mergeCells>
  <phoneticPr fontId="32" type="noConversion"/>
  <pageMargins left="0.7" right="0.7" top="0.75" bottom="0.75" header="0.3" footer="0.3"/>
  <pageSetup paperSize="9" scale="65" orientation="landscape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zoomScaleNormal="100" workbookViewId="0">
      <selection activeCell="K18" sqref="K18"/>
    </sheetView>
  </sheetViews>
  <sheetFormatPr defaultRowHeight="15" x14ac:dyDescent="0.25"/>
  <cols>
    <col min="10" max="10" width="18.140625" customWidth="1"/>
    <col min="11" max="11" width="17.140625" customWidth="1"/>
    <col min="12" max="12" width="18" customWidth="1"/>
    <col min="13" max="13" width="19.85546875" customWidth="1"/>
  </cols>
  <sheetData>
    <row r="2" spans="2:15" x14ac:dyDescent="0.25">
      <c r="B2" s="317" t="s">
        <v>400</v>
      </c>
      <c r="C2" s="317"/>
      <c r="D2" s="317"/>
      <c r="E2" s="317"/>
      <c r="F2" s="317"/>
      <c r="G2" s="317"/>
      <c r="H2" s="317"/>
      <c r="I2" s="317"/>
      <c r="J2" s="317"/>
      <c r="K2" s="316" t="s">
        <v>371</v>
      </c>
      <c r="L2" s="316"/>
      <c r="M2" s="316"/>
      <c r="N2" s="316"/>
      <c r="O2" s="316"/>
    </row>
    <row r="4" spans="2:15" x14ac:dyDescent="0.25">
      <c r="B4" s="518" t="s">
        <v>372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</row>
    <row r="5" spans="2:15" ht="15.75" thickBot="1" x14ac:dyDescent="0.3"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</row>
    <row r="6" spans="2:15" ht="16.5" thickTop="1" x14ac:dyDescent="0.25">
      <c r="B6" s="505" t="s">
        <v>373</v>
      </c>
      <c r="C6" s="505"/>
      <c r="D6" s="505"/>
      <c r="E6" s="505"/>
      <c r="F6" s="506"/>
      <c r="G6" s="505" t="s">
        <v>374</v>
      </c>
      <c r="H6" s="505"/>
      <c r="I6" s="505"/>
      <c r="J6" s="519" t="s">
        <v>375</v>
      </c>
      <c r="K6" s="519"/>
      <c r="L6" s="519" t="s">
        <v>376</v>
      </c>
      <c r="M6" s="519"/>
      <c r="N6" s="505" t="s">
        <v>377</v>
      </c>
      <c r="O6" s="505"/>
    </row>
    <row r="7" spans="2:15" ht="16.5" thickBot="1" x14ac:dyDescent="0.3">
      <c r="B7" s="507"/>
      <c r="C7" s="507"/>
      <c r="D7" s="507"/>
      <c r="E7" s="507"/>
      <c r="F7" s="508"/>
      <c r="G7" s="507"/>
      <c r="H7" s="507"/>
      <c r="I7" s="507"/>
      <c r="J7" s="237" t="s">
        <v>378</v>
      </c>
      <c r="K7" s="237" t="s">
        <v>379</v>
      </c>
      <c r="L7" s="237" t="s">
        <v>378</v>
      </c>
      <c r="M7" s="237" t="s">
        <v>379</v>
      </c>
      <c r="N7" s="507"/>
      <c r="O7" s="507"/>
    </row>
    <row r="8" spans="2:15" ht="24.95" customHeight="1" thickTop="1" x14ac:dyDescent="0.25">
      <c r="B8" s="504" t="s">
        <v>19</v>
      </c>
      <c r="C8" s="504"/>
      <c r="D8" s="504"/>
      <c r="E8" s="504"/>
      <c r="F8" s="504"/>
      <c r="G8" s="509" t="s">
        <v>380</v>
      </c>
      <c r="H8" s="510"/>
      <c r="I8" s="511"/>
      <c r="J8" s="238"/>
      <c r="K8" s="239">
        <v>0</v>
      </c>
      <c r="L8" s="238"/>
      <c r="M8" s="239">
        <v>0</v>
      </c>
      <c r="N8" s="499">
        <f t="shared" ref="N8:N16" si="0">K8+M8</f>
        <v>0</v>
      </c>
      <c r="O8" s="499"/>
    </row>
    <row r="9" spans="2:15" ht="24.95" customHeight="1" x14ac:dyDescent="0.25">
      <c r="B9" s="500" t="s">
        <v>381</v>
      </c>
      <c r="C9" s="500"/>
      <c r="D9" s="500"/>
      <c r="E9" s="500"/>
      <c r="F9" s="500"/>
      <c r="G9" s="501" t="s">
        <v>382</v>
      </c>
      <c r="H9" s="502"/>
      <c r="I9" s="503"/>
      <c r="J9" s="240" t="s">
        <v>383</v>
      </c>
      <c r="K9" s="241">
        <v>0</v>
      </c>
      <c r="L9" s="240" t="s">
        <v>383</v>
      </c>
      <c r="M9" s="241">
        <v>0</v>
      </c>
      <c r="N9" s="499">
        <f t="shared" si="0"/>
        <v>0</v>
      </c>
      <c r="O9" s="499"/>
    </row>
    <row r="10" spans="2:15" ht="24.95" customHeight="1" x14ac:dyDescent="0.25">
      <c r="B10" s="500" t="s">
        <v>384</v>
      </c>
      <c r="C10" s="500"/>
      <c r="D10" s="500"/>
      <c r="E10" s="500"/>
      <c r="F10" s="500"/>
      <c r="G10" s="501"/>
      <c r="H10" s="502"/>
      <c r="I10" s="503"/>
      <c r="J10" s="240"/>
      <c r="K10" s="241"/>
      <c r="L10" s="240"/>
      <c r="M10" s="241"/>
      <c r="N10" s="499">
        <f t="shared" si="0"/>
        <v>0</v>
      </c>
      <c r="O10" s="499"/>
    </row>
    <row r="11" spans="2:15" ht="24.95" customHeight="1" x14ac:dyDescent="0.25">
      <c r="B11" s="516" t="s">
        <v>385</v>
      </c>
      <c r="C11" s="516"/>
      <c r="D11" s="516"/>
      <c r="E11" s="516"/>
      <c r="F11" s="516"/>
      <c r="G11" s="501" t="s">
        <v>386</v>
      </c>
      <c r="H11" s="502"/>
      <c r="I11" s="503"/>
      <c r="J11" s="240" t="s">
        <v>383</v>
      </c>
      <c r="K11" s="241">
        <v>0</v>
      </c>
      <c r="L11" s="240" t="s">
        <v>383</v>
      </c>
      <c r="M11" s="241">
        <v>0</v>
      </c>
      <c r="N11" s="499">
        <f t="shared" si="0"/>
        <v>0</v>
      </c>
      <c r="O11" s="499"/>
    </row>
    <row r="12" spans="2:15" ht="24.95" customHeight="1" x14ac:dyDescent="0.25">
      <c r="B12" s="500" t="s">
        <v>387</v>
      </c>
      <c r="C12" s="500"/>
      <c r="D12" s="500"/>
      <c r="E12" s="500"/>
      <c r="F12" s="500"/>
      <c r="G12" s="501" t="s">
        <v>380</v>
      </c>
      <c r="H12" s="502"/>
      <c r="I12" s="503"/>
      <c r="J12" s="240"/>
      <c r="K12" s="241"/>
      <c r="L12" s="240"/>
      <c r="M12" s="241"/>
      <c r="N12" s="499">
        <f t="shared" si="0"/>
        <v>0</v>
      </c>
      <c r="O12" s="499"/>
    </row>
    <row r="13" spans="2:15" ht="24.95" customHeight="1" x14ac:dyDescent="0.25">
      <c r="B13" s="500"/>
      <c r="C13" s="500"/>
      <c r="D13" s="500"/>
      <c r="E13" s="500"/>
      <c r="F13" s="500"/>
      <c r="G13" s="501"/>
      <c r="H13" s="502"/>
      <c r="I13" s="503"/>
      <c r="J13" s="240"/>
      <c r="K13" s="241"/>
      <c r="L13" s="240"/>
      <c r="M13" s="241"/>
      <c r="N13" s="499">
        <f t="shared" si="0"/>
        <v>0</v>
      </c>
      <c r="O13" s="499"/>
    </row>
    <row r="14" spans="2:15" ht="24.95" customHeight="1" x14ac:dyDescent="0.25">
      <c r="B14" s="500"/>
      <c r="C14" s="500"/>
      <c r="D14" s="500"/>
      <c r="E14" s="500"/>
      <c r="F14" s="500"/>
      <c r="G14" s="501"/>
      <c r="H14" s="502"/>
      <c r="I14" s="503"/>
      <c r="J14" s="240"/>
      <c r="K14" s="241"/>
      <c r="L14" s="240"/>
      <c r="M14" s="241"/>
      <c r="N14" s="499">
        <f t="shared" si="0"/>
        <v>0</v>
      </c>
      <c r="O14" s="499"/>
    </row>
    <row r="15" spans="2:15" ht="24.95" customHeight="1" x14ac:dyDescent="0.25">
      <c r="B15" s="500"/>
      <c r="C15" s="500"/>
      <c r="D15" s="500"/>
      <c r="E15" s="500"/>
      <c r="F15" s="500"/>
      <c r="G15" s="501"/>
      <c r="H15" s="502"/>
      <c r="I15" s="503"/>
      <c r="J15" s="240"/>
      <c r="K15" s="241"/>
      <c r="L15" s="240"/>
      <c r="M15" s="241"/>
      <c r="N15" s="499">
        <f t="shared" si="0"/>
        <v>0</v>
      </c>
      <c r="O15" s="499"/>
    </row>
    <row r="16" spans="2:15" ht="24.95" customHeight="1" x14ac:dyDescent="0.25">
      <c r="B16" s="500"/>
      <c r="C16" s="500"/>
      <c r="D16" s="500"/>
      <c r="E16" s="500"/>
      <c r="F16" s="500"/>
      <c r="G16" s="501"/>
      <c r="H16" s="502"/>
      <c r="I16" s="503"/>
      <c r="J16" s="240"/>
      <c r="K16" s="241"/>
      <c r="L16" s="240"/>
      <c r="M16" s="241"/>
      <c r="N16" s="499">
        <f t="shared" si="0"/>
        <v>0</v>
      </c>
      <c r="O16" s="499"/>
    </row>
    <row r="17" spans="2:15" ht="24.95" customHeight="1" x14ac:dyDescent="0.3">
      <c r="B17" s="513" t="s">
        <v>388</v>
      </c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5"/>
      <c r="N17" s="517">
        <f>SUM(N8:O16)</f>
        <v>0</v>
      </c>
      <c r="O17" s="517"/>
    </row>
    <row r="18" spans="2:15" ht="24.95" customHeight="1" x14ac:dyDescent="0.25">
      <c r="B18" s="317"/>
      <c r="C18" s="317"/>
      <c r="D18" s="317"/>
      <c r="E18" s="317"/>
      <c r="F18" s="317"/>
      <c r="K18" s="200"/>
      <c r="M18" s="200"/>
      <c r="N18" s="512"/>
      <c r="O18" s="512"/>
    </row>
    <row r="19" spans="2:15" ht="24.95" customHeight="1" x14ac:dyDescent="0.25">
      <c r="B19" s="317"/>
      <c r="C19" s="317"/>
      <c r="D19" s="317"/>
      <c r="E19" s="317"/>
      <c r="F19" s="317"/>
      <c r="K19" s="200"/>
      <c r="M19" s="200"/>
      <c r="N19" s="512"/>
      <c r="O19" s="512"/>
    </row>
    <row r="20" spans="2:15" ht="24.95" customHeight="1" x14ac:dyDescent="0.25">
      <c r="B20" s="317"/>
      <c r="C20" s="317"/>
      <c r="D20" s="317"/>
      <c r="E20" s="317"/>
      <c r="F20" s="317"/>
      <c r="K20" s="200"/>
      <c r="M20" s="200"/>
      <c r="N20" s="512"/>
      <c r="O20" s="512"/>
    </row>
    <row r="21" spans="2:15" ht="24.95" customHeight="1" x14ac:dyDescent="0.25">
      <c r="B21" s="317"/>
      <c r="C21" s="317"/>
      <c r="D21" s="317"/>
      <c r="E21" s="317"/>
      <c r="F21" s="317"/>
      <c r="K21" s="200"/>
      <c r="N21" s="512"/>
      <c r="O21" s="512"/>
    </row>
    <row r="22" spans="2:15" ht="24.95" customHeight="1" x14ac:dyDescent="0.25">
      <c r="K22" s="200"/>
      <c r="N22" s="512"/>
      <c r="O22" s="512"/>
    </row>
    <row r="23" spans="2:15" ht="24.95" customHeight="1" x14ac:dyDescent="0.25">
      <c r="N23" s="512"/>
      <c r="O23" s="512"/>
    </row>
    <row r="24" spans="2:15" ht="24.95" customHeight="1" x14ac:dyDescent="0.25"/>
    <row r="25" spans="2:15" ht="24.95" customHeight="1" x14ac:dyDescent="0.25"/>
    <row r="26" spans="2:15" ht="24.95" customHeight="1" x14ac:dyDescent="0.25"/>
    <row r="27" spans="2:15" ht="24.95" customHeight="1" x14ac:dyDescent="0.25"/>
    <row r="28" spans="2:15" ht="24.95" customHeight="1" x14ac:dyDescent="0.25"/>
    <row r="29" spans="2:15" ht="24.95" customHeight="1" x14ac:dyDescent="0.25"/>
    <row r="30" spans="2:15" ht="24.95" customHeight="1" x14ac:dyDescent="0.25"/>
    <row r="31" spans="2:15" ht="24.95" customHeight="1" x14ac:dyDescent="0.25"/>
    <row r="32" spans="2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</sheetData>
  <mergeCells count="47">
    <mergeCell ref="N22:O22"/>
    <mergeCell ref="B20:F20"/>
    <mergeCell ref="N23:O23"/>
    <mergeCell ref="B4:O5"/>
    <mergeCell ref="G6:I7"/>
    <mergeCell ref="J6:K6"/>
    <mergeCell ref="L6:M6"/>
    <mergeCell ref="N6:O7"/>
    <mergeCell ref="N18:O18"/>
    <mergeCell ref="N19:O19"/>
    <mergeCell ref="N20:O20"/>
    <mergeCell ref="G14:I14"/>
    <mergeCell ref="G15:I15"/>
    <mergeCell ref="G16:I16"/>
    <mergeCell ref="N15:O15"/>
    <mergeCell ref="N16:O16"/>
    <mergeCell ref="G12:I12"/>
    <mergeCell ref="G13:I13"/>
    <mergeCell ref="N12:O12"/>
    <mergeCell ref="N13:O13"/>
    <mergeCell ref="N17:O17"/>
    <mergeCell ref="B21:F21"/>
    <mergeCell ref="B6:F7"/>
    <mergeCell ref="G8:I8"/>
    <mergeCell ref="N14:O14"/>
    <mergeCell ref="N21:O21"/>
    <mergeCell ref="B18:F18"/>
    <mergeCell ref="B19:F19"/>
    <mergeCell ref="B14:F14"/>
    <mergeCell ref="B17:M17"/>
    <mergeCell ref="G11:I11"/>
    <mergeCell ref="B11:F11"/>
    <mergeCell ref="B12:F12"/>
    <mergeCell ref="B15:F15"/>
    <mergeCell ref="B16:F16"/>
    <mergeCell ref="N11:O11"/>
    <mergeCell ref="B13:F13"/>
    <mergeCell ref="B2:J2"/>
    <mergeCell ref="N10:O10"/>
    <mergeCell ref="N8:O8"/>
    <mergeCell ref="N9:O9"/>
    <mergeCell ref="B9:F9"/>
    <mergeCell ref="B10:F10"/>
    <mergeCell ref="K2:O2"/>
    <mergeCell ref="G9:I9"/>
    <mergeCell ref="G10:I10"/>
    <mergeCell ref="B8:F8"/>
  </mergeCells>
  <phoneticPr fontId="32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0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zoomScale="150" zoomScaleNormal="150" workbookViewId="0">
      <pane xSplit="2" ySplit="2" topLeftCell="G54" activePane="bottomRight" state="frozen"/>
      <selection pane="topRight" activeCell="C1" sqref="C1"/>
      <selection pane="bottomLeft" activeCell="A8" sqref="A8"/>
      <selection pane="bottomRight" activeCell="I66" sqref="I66"/>
    </sheetView>
  </sheetViews>
  <sheetFormatPr defaultColWidth="8.85546875" defaultRowHeight="12.75" x14ac:dyDescent="0.2"/>
  <cols>
    <col min="1" max="1" width="41.28515625" style="1" customWidth="1"/>
    <col min="2" max="2" width="26.5703125" style="1" customWidth="1"/>
    <col min="3" max="3" width="29.7109375" style="1" customWidth="1"/>
    <col min="4" max="4" width="27" style="1" customWidth="1"/>
    <col min="5" max="5" width="28.140625" style="1" customWidth="1"/>
    <col min="6" max="7" width="31.7109375" style="1" customWidth="1"/>
    <col min="8" max="16384" width="8.85546875" style="1"/>
  </cols>
  <sheetData>
    <row r="2" spans="1:7" ht="30.75" customHeight="1" x14ac:dyDescent="0.2">
      <c r="B2" s="323"/>
      <c r="C2" s="324"/>
      <c r="D2" s="324"/>
      <c r="E2" s="324"/>
      <c r="F2" s="324"/>
      <c r="G2" s="324"/>
    </row>
    <row r="3" spans="1:7" x14ac:dyDescent="0.2">
      <c r="A3" s="323" t="s">
        <v>404</v>
      </c>
      <c r="B3" s="324"/>
      <c r="C3" s="324"/>
      <c r="D3" s="324"/>
      <c r="E3" s="324"/>
      <c r="F3" s="324"/>
    </row>
    <row r="4" spans="1:7" ht="12.75" customHeight="1" x14ac:dyDescent="0.2">
      <c r="A4" s="325" t="s">
        <v>42</v>
      </c>
      <c r="B4" s="325"/>
      <c r="C4" s="325"/>
      <c r="D4" s="325"/>
      <c r="E4" s="325"/>
      <c r="F4" s="325"/>
    </row>
    <row r="5" spans="1:7" ht="12.75" customHeight="1" x14ac:dyDescent="0.2">
      <c r="A5" s="325"/>
      <c r="B5" s="325"/>
      <c r="C5" s="325"/>
      <c r="D5" s="325"/>
      <c r="E5" s="325"/>
      <c r="F5" s="325"/>
    </row>
    <row r="6" spans="1:7" ht="12.75" customHeight="1" x14ac:dyDescent="0.2">
      <c r="A6" s="326"/>
      <c r="B6" s="326"/>
      <c r="C6" s="326"/>
      <c r="D6" s="326"/>
      <c r="E6" s="326"/>
      <c r="F6" s="326"/>
    </row>
    <row r="7" spans="1:7" ht="37.5" x14ac:dyDescent="0.2">
      <c r="A7" s="10" t="s">
        <v>43</v>
      </c>
      <c r="B7" s="11" t="s">
        <v>44</v>
      </c>
      <c r="C7" s="11" t="s">
        <v>45</v>
      </c>
      <c r="D7" s="11" t="s">
        <v>46</v>
      </c>
      <c r="E7" s="12" t="s">
        <v>47</v>
      </c>
      <c r="F7" s="13" t="s">
        <v>48</v>
      </c>
    </row>
    <row r="8" spans="1:7" ht="25.5" x14ac:dyDescent="0.2">
      <c r="A8" s="14" t="s">
        <v>49</v>
      </c>
      <c r="B8" s="15" t="s">
        <v>50</v>
      </c>
      <c r="C8" s="15" t="s">
        <v>405</v>
      </c>
      <c r="D8" s="15" t="s">
        <v>405</v>
      </c>
      <c r="E8" s="16" t="s">
        <v>406</v>
      </c>
      <c r="F8" s="17" t="s">
        <v>407</v>
      </c>
    </row>
    <row r="9" spans="1:7" ht="15.75" x14ac:dyDescent="0.2">
      <c r="A9" s="18" t="s">
        <v>22</v>
      </c>
      <c r="B9" s="19"/>
      <c r="C9" s="19"/>
      <c r="D9" s="19"/>
      <c r="E9" s="20"/>
      <c r="F9" s="21"/>
    </row>
    <row r="10" spans="1:7" ht="15.75" x14ac:dyDescent="0.2">
      <c r="A10" s="22" t="s">
        <v>51</v>
      </c>
      <c r="B10" s="260">
        <v>141336</v>
      </c>
      <c r="C10" s="23"/>
      <c r="D10" s="23"/>
      <c r="E10" s="24"/>
      <c r="F10" s="25">
        <f t="shared" ref="F10:F17" si="0">SUM(B10:E10)</f>
        <v>141336</v>
      </c>
    </row>
    <row r="11" spans="1:7" ht="27" x14ac:dyDescent="0.2">
      <c r="A11" s="26" t="s">
        <v>52</v>
      </c>
      <c r="B11" s="260">
        <v>50599</v>
      </c>
      <c r="C11" s="261">
        <v>879</v>
      </c>
      <c r="D11" s="27"/>
      <c r="E11" s="28"/>
      <c r="F11" s="29">
        <f t="shared" si="0"/>
        <v>51478</v>
      </c>
    </row>
    <row r="12" spans="1:7" ht="15.75" x14ac:dyDescent="0.2">
      <c r="A12" s="22" t="s">
        <v>17</v>
      </c>
      <c r="B12" s="23">
        <v>28500</v>
      </c>
      <c r="C12" s="23"/>
      <c r="D12" s="30"/>
      <c r="E12" s="31"/>
      <c r="F12" s="25">
        <f t="shared" si="0"/>
        <v>28500</v>
      </c>
    </row>
    <row r="13" spans="1:7" ht="15.75" x14ac:dyDescent="0.2">
      <c r="A13" s="32" t="s">
        <v>22</v>
      </c>
      <c r="B13" s="260">
        <v>10734</v>
      </c>
      <c r="C13" s="23">
        <v>100</v>
      </c>
      <c r="D13" s="23"/>
      <c r="E13" s="24">
        <v>150</v>
      </c>
      <c r="F13" s="25">
        <f t="shared" si="0"/>
        <v>10984</v>
      </c>
    </row>
    <row r="14" spans="1:7" ht="15.75" x14ac:dyDescent="0.2">
      <c r="A14" s="22" t="s">
        <v>53</v>
      </c>
      <c r="B14" s="23">
        <v>0</v>
      </c>
      <c r="C14" s="23"/>
      <c r="D14" s="23"/>
      <c r="E14" s="24">
        <v>329</v>
      </c>
      <c r="F14" s="25">
        <f t="shared" si="0"/>
        <v>329</v>
      </c>
    </row>
    <row r="15" spans="1:7" ht="19.5" thickBot="1" x14ac:dyDescent="0.25">
      <c r="A15" s="33" t="s">
        <v>54</v>
      </c>
      <c r="B15" s="34">
        <f>SUM(B10:B14)</f>
        <v>231169</v>
      </c>
      <c r="C15" s="262">
        <f>SUM(C10:C14)</f>
        <v>979</v>
      </c>
      <c r="D15" s="34">
        <f>SUM(D10:D14)</f>
        <v>0</v>
      </c>
      <c r="E15" s="35">
        <f>SUM(E10:E14)</f>
        <v>479</v>
      </c>
      <c r="F15" s="36">
        <f t="shared" si="0"/>
        <v>232627</v>
      </c>
    </row>
    <row r="16" spans="1:7" ht="17.25" thickTop="1" thickBot="1" x14ac:dyDescent="0.25">
      <c r="A16" s="37" t="s">
        <v>55</v>
      </c>
      <c r="B16" s="38"/>
      <c r="C16" s="39">
        <v>69024</v>
      </c>
      <c r="D16" s="263">
        <v>39689</v>
      </c>
      <c r="E16" s="264">
        <v>4348</v>
      </c>
      <c r="F16" s="40">
        <f t="shared" si="0"/>
        <v>113061</v>
      </c>
    </row>
    <row r="17" spans="1:6" ht="20.25" thickTop="1" thickBot="1" x14ac:dyDescent="0.25">
      <c r="A17" s="41" t="s">
        <v>56</v>
      </c>
      <c r="B17" s="42">
        <v>3158</v>
      </c>
      <c r="C17" s="42">
        <v>70</v>
      </c>
      <c r="D17" s="42">
        <v>41</v>
      </c>
      <c r="E17" s="43">
        <v>211</v>
      </c>
      <c r="F17" s="44">
        <f t="shared" si="0"/>
        <v>3480</v>
      </c>
    </row>
    <row r="18" spans="1:6" ht="27.75" thickTop="1" x14ac:dyDescent="0.2">
      <c r="A18" s="45" t="s">
        <v>57</v>
      </c>
      <c r="B18" s="46">
        <f>SUM(B15:B17)</f>
        <v>234327</v>
      </c>
      <c r="C18" s="47">
        <f>SUM(C15:C17)</f>
        <v>70073</v>
      </c>
      <c r="D18" s="47">
        <f>SUM(D15:D17)</f>
        <v>39730</v>
      </c>
      <c r="E18" s="48">
        <f>SUM(E15:E17)</f>
        <v>5038</v>
      </c>
      <c r="F18" s="49">
        <f>SUM(B18:E18)-F16</f>
        <v>236107</v>
      </c>
    </row>
    <row r="19" spans="1:6" ht="15.75" x14ac:dyDescent="0.2">
      <c r="A19" s="32" t="s">
        <v>58</v>
      </c>
      <c r="B19" s="50">
        <v>0</v>
      </c>
      <c r="C19" s="51">
        <v>0</v>
      </c>
      <c r="D19" s="51">
        <v>0</v>
      </c>
      <c r="E19" s="52">
        <v>0</v>
      </c>
      <c r="F19" s="53">
        <f>SUM(B19:E19)</f>
        <v>0</v>
      </c>
    </row>
    <row r="20" spans="1:6" ht="27" x14ac:dyDescent="0.2">
      <c r="A20" s="54" t="s">
        <v>59</v>
      </c>
      <c r="B20" s="55">
        <f>B18</f>
        <v>234327</v>
      </c>
      <c r="C20" s="56">
        <f>SUM(C18:C19)</f>
        <v>70073</v>
      </c>
      <c r="D20" s="56">
        <f>SUM(D18:D19)</f>
        <v>39730</v>
      </c>
      <c r="E20" s="57">
        <f>SUM(E18:E19)</f>
        <v>5038</v>
      </c>
      <c r="F20" s="58">
        <f>SUM(F18:F19)</f>
        <v>236107</v>
      </c>
    </row>
    <row r="21" spans="1:6" ht="15.75" x14ac:dyDescent="0.2">
      <c r="A21" s="59" t="s">
        <v>60</v>
      </c>
      <c r="B21" s="55">
        <f>SUM(B20)</f>
        <v>234327</v>
      </c>
      <c r="C21" s="56">
        <f>SUM(C20)</f>
        <v>70073</v>
      </c>
      <c r="D21" s="56">
        <f>SUM(D20)</f>
        <v>39730</v>
      </c>
      <c r="E21" s="57">
        <f>SUM(E20)</f>
        <v>5038</v>
      </c>
      <c r="F21" s="58">
        <f>F20</f>
        <v>236107</v>
      </c>
    </row>
    <row r="22" spans="1:6" ht="15.75" x14ac:dyDescent="0.2">
      <c r="A22" s="18" t="s">
        <v>61</v>
      </c>
      <c r="B22" s="19"/>
      <c r="C22" s="19"/>
      <c r="D22" s="19"/>
      <c r="E22" s="20"/>
      <c r="F22" s="21"/>
    </row>
    <row r="23" spans="1:6" ht="15.75" x14ac:dyDescent="0.2">
      <c r="A23" s="32" t="s">
        <v>33</v>
      </c>
      <c r="B23" s="260">
        <v>39816</v>
      </c>
      <c r="C23" s="23"/>
      <c r="D23" s="23"/>
      <c r="E23" s="24"/>
      <c r="F23" s="60">
        <f>SUM(B23:E23)</f>
        <v>39816</v>
      </c>
    </row>
    <row r="24" spans="1:6" ht="15.75" x14ac:dyDescent="0.2">
      <c r="A24" s="32" t="s">
        <v>62</v>
      </c>
      <c r="B24" s="23">
        <v>0</v>
      </c>
      <c r="C24" s="23"/>
      <c r="D24" s="23"/>
      <c r="E24" s="24"/>
      <c r="F24" s="60">
        <f>SUM(B24:E24)</f>
        <v>0</v>
      </c>
    </row>
    <row r="25" spans="1:6" ht="15.75" x14ac:dyDescent="0.2">
      <c r="A25" s="32" t="s">
        <v>63</v>
      </c>
      <c r="B25" s="23">
        <v>7540</v>
      </c>
      <c r="C25" s="23"/>
      <c r="D25" s="23"/>
      <c r="E25" s="24"/>
      <c r="F25" s="60">
        <f>SUM(B25:E25)</f>
        <v>7540</v>
      </c>
    </row>
    <row r="26" spans="1:6" ht="27" x14ac:dyDescent="0.2">
      <c r="A26" s="54" t="s">
        <v>64</v>
      </c>
      <c r="B26" s="55">
        <f>SUM(B23:B25)</f>
        <v>47356</v>
      </c>
      <c r="C26" s="55">
        <f>SUM(C23:C25)</f>
        <v>0</v>
      </c>
      <c r="D26" s="55">
        <f>SUM(D23:D25)</f>
        <v>0</v>
      </c>
      <c r="E26" s="61">
        <f>SUM(E23:E25)</f>
        <v>0</v>
      </c>
      <c r="F26" s="58">
        <f>SUM(F23:F25)</f>
        <v>47356</v>
      </c>
    </row>
    <row r="27" spans="1:6" ht="15.75" x14ac:dyDescent="0.2">
      <c r="A27" s="32" t="s">
        <v>65</v>
      </c>
      <c r="B27" s="23"/>
      <c r="C27" s="23"/>
      <c r="D27" s="23"/>
      <c r="E27" s="24"/>
      <c r="F27" s="25">
        <f>SUM(B27:E27)</f>
        <v>0</v>
      </c>
    </row>
    <row r="28" spans="1:6" ht="27" x14ac:dyDescent="0.2">
      <c r="A28" s="54" t="s">
        <v>66</v>
      </c>
      <c r="B28" s="62">
        <f>SUM(B26+BB27)</f>
        <v>47356</v>
      </c>
      <c r="C28" s="62">
        <f>SUM(C26+BC27)</f>
        <v>0</v>
      </c>
      <c r="D28" s="62">
        <f>SUM(D26+BD27)</f>
        <v>0</v>
      </c>
      <c r="E28" s="63">
        <f>SUM(E26+BE27)</f>
        <v>0</v>
      </c>
      <c r="F28" s="64">
        <f>SUM(B28:E28)</f>
        <v>47356</v>
      </c>
    </row>
    <row r="29" spans="1:6" ht="15.75" x14ac:dyDescent="0.2">
      <c r="A29" s="32" t="s">
        <v>67</v>
      </c>
      <c r="B29" s="23">
        <v>25418</v>
      </c>
      <c r="C29" s="23">
        <v>0</v>
      </c>
      <c r="D29" s="23">
        <v>0</v>
      </c>
      <c r="E29" s="24">
        <v>0</v>
      </c>
      <c r="F29" s="25">
        <f>SUM(B29:E29)</f>
        <v>25418</v>
      </c>
    </row>
    <row r="30" spans="1:6" ht="15.75" x14ac:dyDescent="0.2">
      <c r="A30" s="54" t="s">
        <v>68</v>
      </c>
      <c r="B30" s="55">
        <f>SUM(B26+B27+B29)</f>
        <v>72774</v>
      </c>
      <c r="C30" s="55">
        <f>SUM(C26+C27+C29)</f>
        <v>0</v>
      </c>
      <c r="D30" s="55">
        <f>SUM(D26+D27+D29)</f>
        <v>0</v>
      </c>
      <c r="E30" s="61">
        <f>SUM(E26+E27+E29)</f>
        <v>0</v>
      </c>
      <c r="F30" s="58">
        <f>SUM(F26+F27+F29)</f>
        <v>72774</v>
      </c>
    </row>
    <row r="31" spans="1:6" ht="15.75" x14ac:dyDescent="0.2">
      <c r="A31" s="32"/>
      <c r="B31" s="19"/>
      <c r="C31" s="19"/>
      <c r="D31" s="19"/>
      <c r="E31" s="20"/>
      <c r="F31" s="25">
        <f>SUM(B31:E31)</f>
        <v>0</v>
      </c>
    </row>
    <row r="32" spans="1:6" ht="18.75" x14ac:dyDescent="0.2">
      <c r="A32" s="65" t="s">
        <v>69</v>
      </c>
      <c r="B32" s="66">
        <f>SUM(B21+B30)</f>
        <v>307101</v>
      </c>
      <c r="C32" s="67">
        <f>SUM(C21+C30)</f>
        <v>70073</v>
      </c>
      <c r="D32" s="67">
        <f>SUM(D21+D30)</f>
        <v>39730</v>
      </c>
      <c r="E32" s="68">
        <f>SUM(E21+E30)</f>
        <v>5038</v>
      </c>
      <c r="F32" s="69">
        <f>SUM(F21+F30)</f>
        <v>308881</v>
      </c>
    </row>
    <row r="33" spans="1:6" ht="15.75" x14ac:dyDescent="0.2">
      <c r="A33" s="70" t="s">
        <v>70</v>
      </c>
      <c r="B33" s="71"/>
      <c r="C33" s="71"/>
      <c r="D33" s="71"/>
      <c r="E33" s="72"/>
      <c r="F33" s="73"/>
    </row>
    <row r="34" spans="1:6" ht="15.75" x14ac:dyDescent="0.2">
      <c r="A34" s="74" t="s">
        <v>71</v>
      </c>
      <c r="B34" s="75"/>
      <c r="C34" s="75"/>
      <c r="D34" s="75"/>
      <c r="E34" s="76"/>
      <c r="F34" s="77"/>
    </row>
    <row r="35" spans="1:6" ht="15.75" x14ac:dyDescent="0.2">
      <c r="A35" s="78" t="s">
        <v>72</v>
      </c>
      <c r="B35" s="79">
        <f>SUM(B36+B37)</f>
        <v>60134</v>
      </c>
      <c r="C35" s="79">
        <f>SUM(C36+C37)</f>
        <v>29511</v>
      </c>
      <c r="D35" s="79">
        <f>SUM(D36+D37)</f>
        <v>29070</v>
      </c>
      <c r="E35" s="80">
        <f>SUM(E36+E37)</f>
        <v>1928</v>
      </c>
      <c r="F35" s="81">
        <f>SUM(F36+F37)</f>
        <v>120643</v>
      </c>
    </row>
    <row r="36" spans="1:6" ht="15.75" x14ac:dyDescent="0.2">
      <c r="A36" s="82" t="s">
        <v>73</v>
      </c>
      <c r="B36" s="265">
        <v>59191</v>
      </c>
      <c r="C36" s="265">
        <v>28243</v>
      </c>
      <c r="D36" s="19">
        <v>28215</v>
      </c>
      <c r="E36" s="20">
        <v>1840</v>
      </c>
      <c r="F36" s="21">
        <f>SUM(B36:E36)</f>
        <v>117489</v>
      </c>
    </row>
    <row r="37" spans="1:6" ht="15.75" x14ac:dyDescent="0.2">
      <c r="A37" s="82" t="s">
        <v>74</v>
      </c>
      <c r="B37" s="19">
        <v>943</v>
      </c>
      <c r="C37" s="19">
        <v>1268</v>
      </c>
      <c r="D37" s="19">
        <v>855</v>
      </c>
      <c r="E37" s="20">
        <v>88</v>
      </c>
      <c r="F37" s="21">
        <f>SUM(B37:E37)</f>
        <v>3154</v>
      </c>
    </row>
    <row r="38" spans="1:6" ht="25.5" x14ac:dyDescent="0.2">
      <c r="A38" s="78" t="s">
        <v>75</v>
      </c>
      <c r="B38" s="79">
        <f>SUM(B39+B40)</f>
        <v>14843</v>
      </c>
      <c r="C38" s="79">
        <f>SUM(C39+C40)</f>
        <v>7732</v>
      </c>
      <c r="D38" s="79">
        <f>SUM(D39+D40)</f>
        <v>7760</v>
      </c>
      <c r="E38" s="80">
        <f>SUM(E39+E40)</f>
        <v>512</v>
      </c>
      <c r="F38" s="81">
        <f>SUM(F39+F40)</f>
        <v>30847</v>
      </c>
    </row>
    <row r="39" spans="1:6" ht="15.75" x14ac:dyDescent="0.2">
      <c r="A39" s="82" t="s">
        <v>76</v>
      </c>
      <c r="B39" s="265">
        <v>14686</v>
      </c>
      <c r="C39" s="265">
        <v>7521</v>
      </c>
      <c r="D39" s="19">
        <v>7618</v>
      </c>
      <c r="E39" s="20">
        <v>497</v>
      </c>
      <c r="F39" s="21">
        <f>SUM(B39:E39)</f>
        <v>30322</v>
      </c>
    </row>
    <row r="40" spans="1:6" ht="15.75" x14ac:dyDescent="0.2">
      <c r="A40" s="82" t="s">
        <v>77</v>
      </c>
      <c r="B40" s="19">
        <v>157</v>
      </c>
      <c r="C40" s="19">
        <v>211</v>
      </c>
      <c r="D40" s="19">
        <v>142</v>
      </c>
      <c r="E40" s="20">
        <v>15</v>
      </c>
      <c r="F40" s="21">
        <f>SUM(B40:E40)</f>
        <v>525</v>
      </c>
    </row>
    <row r="41" spans="1:6" ht="15.75" x14ac:dyDescent="0.2">
      <c r="A41" s="78" t="s">
        <v>78</v>
      </c>
      <c r="B41" s="79">
        <f>SUM(B42+B43)</f>
        <v>41264</v>
      </c>
      <c r="C41" s="79">
        <f>SUM(C42+C43)</f>
        <v>8530</v>
      </c>
      <c r="D41" s="79">
        <f>SUM(D42+D43)</f>
        <v>2900</v>
      </c>
      <c r="E41" s="80">
        <f>SUM(E42+E43)</f>
        <v>2560</v>
      </c>
      <c r="F41" s="81">
        <f>SUM(F42+F43)</f>
        <v>55254</v>
      </c>
    </row>
    <row r="42" spans="1:6" ht="15.75" x14ac:dyDescent="0.2">
      <c r="A42" s="82" t="s">
        <v>79</v>
      </c>
      <c r="B42" s="265">
        <v>41084</v>
      </c>
      <c r="C42" s="265">
        <v>8288</v>
      </c>
      <c r="D42" s="265">
        <v>2737</v>
      </c>
      <c r="E42" s="20">
        <v>2543</v>
      </c>
      <c r="F42" s="21">
        <f>SUM(B42:E42)</f>
        <v>54652</v>
      </c>
    </row>
    <row r="43" spans="1:6" ht="15.75" x14ac:dyDescent="0.2">
      <c r="A43" s="82" t="s">
        <v>80</v>
      </c>
      <c r="B43" s="19">
        <v>180</v>
      </c>
      <c r="C43" s="19">
        <v>242</v>
      </c>
      <c r="D43" s="19">
        <v>163</v>
      </c>
      <c r="E43" s="20">
        <v>17</v>
      </c>
      <c r="F43" s="21">
        <f>SUM(B43:E43)</f>
        <v>602</v>
      </c>
    </row>
    <row r="44" spans="1:6" ht="15.75" x14ac:dyDescent="0.2">
      <c r="A44" s="78" t="s">
        <v>81</v>
      </c>
      <c r="B44" s="266">
        <v>388</v>
      </c>
      <c r="C44" s="79">
        <v>24300</v>
      </c>
      <c r="D44" s="79"/>
      <c r="E44" s="80"/>
      <c r="F44" s="81">
        <f>SUM(B44:E44)</f>
        <v>24688</v>
      </c>
    </row>
    <row r="45" spans="1:6" ht="15.75" x14ac:dyDescent="0.2">
      <c r="A45" s="78" t="s">
        <v>82</v>
      </c>
      <c r="B45" s="266">
        <v>3932</v>
      </c>
      <c r="C45" s="79"/>
      <c r="D45" s="79"/>
      <c r="E45" s="80"/>
      <c r="F45" s="81">
        <f>SUM(B45:E45)</f>
        <v>3932</v>
      </c>
    </row>
    <row r="46" spans="1:6" ht="15.75" x14ac:dyDescent="0.2">
      <c r="A46" s="78" t="s">
        <v>83</v>
      </c>
      <c r="B46" s="79">
        <f>SUM(B47+B48)</f>
        <v>743</v>
      </c>
      <c r="C46" s="79"/>
      <c r="D46" s="79"/>
      <c r="E46" s="80"/>
      <c r="F46" s="81">
        <f>SUM(F47+F48)</f>
        <v>743</v>
      </c>
    </row>
    <row r="47" spans="1:6" ht="15.75" x14ac:dyDescent="0.2">
      <c r="A47" s="82" t="s">
        <v>84</v>
      </c>
      <c r="B47" s="265">
        <v>743</v>
      </c>
      <c r="C47" s="19"/>
      <c r="D47" s="19"/>
      <c r="E47" s="20"/>
      <c r="F47" s="21">
        <f t="shared" ref="F47:F53" si="1">SUM(B47:E47)</f>
        <v>743</v>
      </c>
    </row>
    <row r="48" spans="1:6" ht="15.75" x14ac:dyDescent="0.2">
      <c r="A48" s="82" t="s">
        <v>85</v>
      </c>
      <c r="B48" s="19"/>
      <c r="C48" s="19"/>
      <c r="D48" s="19"/>
      <c r="E48" s="20"/>
      <c r="F48" s="21">
        <f t="shared" si="1"/>
        <v>0</v>
      </c>
    </row>
    <row r="49" spans="1:6" ht="27.75" thickBot="1" x14ac:dyDescent="0.25">
      <c r="A49" s="33" t="s">
        <v>86</v>
      </c>
      <c r="B49" s="83">
        <f>SUM(B35+B38+B41+B44+B45+B46)</f>
        <v>121304</v>
      </c>
      <c r="C49" s="83">
        <f>SUM(C35+C38+C41+C44+C45+C46)</f>
        <v>70073</v>
      </c>
      <c r="D49" s="83">
        <f>SUM(D35+D38+D41+D44+D45+D46)</f>
        <v>39730</v>
      </c>
      <c r="E49" s="84">
        <f>SUM(E35+E38+E41+E44+E45+E46)</f>
        <v>5000</v>
      </c>
      <c r="F49" s="85">
        <f t="shared" si="1"/>
        <v>236107</v>
      </c>
    </row>
    <row r="50" spans="1:6" ht="26.25" thickTop="1" x14ac:dyDescent="0.2">
      <c r="A50" s="86" t="s">
        <v>87</v>
      </c>
      <c r="B50" s="87">
        <f>C16</f>
        <v>69024</v>
      </c>
      <c r="C50" s="88"/>
      <c r="D50" s="88"/>
      <c r="E50" s="89"/>
      <c r="F50" s="90">
        <f t="shared" si="1"/>
        <v>69024</v>
      </c>
    </row>
    <row r="51" spans="1:6" ht="25.5" x14ac:dyDescent="0.2">
      <c r="A51" s="91" t="s">
        <v>88</v>
      </c>
      <c r="B51" s="92">
        <f>E16</f>
        <v>4348</v>
      </c>
      <c r="C51" s="93"/>
      <c r="D51" s="93"/>
      <c r="E51" s="94"/>
      <c r="F51" s="95">
        <f t="shared" si="1"/>
        <v>4348</v>
      </c>
    </row>
    <row r="52" spans="1:6" ht="25.5" x14ac:dyDescent="0.2">
      <c r="A52" s="96" t="s">
        <v>89</v>
      </c>
      <c r="B52" s="30">
        <f>D16</f>
        <v>39689</v>
      </c>
      <c r="C52" s="97"/>
      <c r="D52" s="97"/>
      <c r="E52" s="98"/>
      <c r="F52" s="95">
        <f t="shared" si="1"/>
        <v>39689</v>
      </c>
    </row>
    <row r="53" spans="1:6" ht="27.75" thickBot="1" x14ac:dyDescent="0.25">
      <c r="A53" s="99" t="s">
        <v>90</v>
      </c>
      <c r="B53" s="100">
        <f>SUM(B50:B52)</f>
        <v>113061</v>
      </c>
      <c r="C53" s="101">
        <f>SUM(C50:C52)</f>
        <v>0</v>
      </c>
      <c r="D53" s="101">
        <f>SUM(D50:D52)</f>
        <v>0</v>
      </c>
      <c r="E53" s="102">
        <f>SUM(E50:E52)</f>
        <v>0</v>
      </c>
      <c r="F53" s="103">
        <f t="shared" si="1"/>
        <v>113061</v>
      </c>
    </row>
    <row r="54" spans="1:6" ht="16.5" thickTop="1" x14ac:dyDescent="0.2">
      <c r="A54" s="104" t="s">
        <v>91</v>
      </c>
      <c r="B54" s="105">
        <f>SUM(B49+B53)</f>
        <v>234365</v>
      </c>
      <c r="C54" s="106">
        <f>SUM(C49+C53)</f>
        <v>70073</v>
      </c>
      <c r="D54" s="106">
        <f>SUM(D49+D53)</f>
        <v>39730</v>
      </c>
      <c r="E54" s="107">
        <f>SUM(E49+E53)</f>
        <v>5000</v>
      </c>
      <c r="F54" s="108">
        <f>SUM(F49)</f>
        <v>236107</v>
      </c>
    </row>
    <row r="55" spans="1:6" ht="15.75" x14ac:dyDescent="0.2">
      <c r="A55" s="18" t="s">
        <v>92</v>
      </c>
      <c r="B55" s="19"/>
      <c r="C55" s="19"/>
      <c r="D55" s="19"/>
      <c r="E55" s="20"/>
      <c r="F55" s="21"/>
    </row>
    <row r="56" spans="1:6" ht="15.75" x14ac:dyDescent="0.2">
      <c r="A56" s="109" t="s">
        <v>93</v>
      </c>
      <c r="B56" s="266">
        <v>43544</v>
      </c>
      <c r="C56" s="79"/>
      <c r="D56" s="79"/>
      <c r="E56" s="267">
        <v>38</v>
      </c>
      <c r="F56" s="110">
        <f>SUM(B56:E56)</f>
        <v>43582</v>
      </c>
    </row>
    <row r="57" spans="1:6" ht="15.75" x14ac:dyDescent="0.2">
      <c r="A57" s="109" t="s">
        <v>94</v>
      </c>
      <c r="B57" s="79"/>
      <c r="C57" s="79"/>
      <c r="D57" s="79"/>
      <c r="E57" s="80"/>
      <c r="F57" s="110"/>
    </row>
    <row r="58" spans="1:6" ht="15.75" x14ac:dyDescent="0.2">
      <c r="A58" s="78" t="s">
        <v>95</v>
      </c>
      <c r="B58" s="79">
        <v>29192</v>
      </c>
      <c r="C58" s="79"/>
      <c r="D58" s="79"/>
      <c r="E58" s="80"/>
      <c r="F58" s="110">
        <f>SUM(B58:E58)</f>
        <v>29192</v>
      </c>
    </row>
    <row r="59" spans="1:6" ht="27" x14ac:dyDescent="0.2">
      <c r="A59" s="54" t="s">
        <v>96</v>
      </c>
      <c r="B59" s="111">
        <f>SUM(B56:B58)</f>
        <v>72736</v>
      </c>
      <c r="C59" s="111">
        <f>SUM(C56:C58)</f>
        <v>0</v>
      </c>
      <c r="D59" s="111">
        <f>SUM(D56:D58)</f>
        <v>0</v>
      </c>
      <c r="E59" s="112">
        <f>SUM(E56:E58)</f>
        <v>38</v>
      </c>
      <c r="F59" s="110">
        <f>SUM(B59:E59)</f>
        <v>72774</v>
      </c>
    </row>
    <row r="60" spans="1:6" ht="15.75" x14ac:dyDescent="0.2">
      <c r="A60" s="26" t="s">
        <v>97</v>
      </c>
      <c r="B60" s="92"/>
      <c r="C60" s="92"/>
      <c r="D60" s="92"/>
      <c r="E60" s="113"/>
      <c r="F60" s="114">
        <f>SUM(B60:E60)</f>
        <v>0</v>
      </c>
    </row>
    <row r="61" spans="1:6" ht="15.75" x14ac:dyDescent="0.2">
      <c r="A61" s="115"/>
      <c r="B61" s="116"/>
      <c r="C61" s="116"/>
      <c r="D61" s="116"/>
      <c r="E61" s="117"/>
      <c r="F61" s="114">
        <f>SUM(B61:E61)</f>
        <v>0</v>
      </c>
    </row>
    <row r="62" spans="1:6" ht="15.75" x14ac:dyDescent="0.2">
      <c r="A62" s="118" t="s">
        <v>98</v>
      </c>
      <c r="B62" s="111">
        <f>SUM(B59:B61)</f>
        <v>72736</v>
      </c>
      <c r="C62" s="111">
        <f>SUM(C59+C61)</f>
        <v>0</v>
      </c>
      <c r="D62" s="111">
        <f>SUM(D59+D61)</f>
        <v>0</v>
      </c>
      <c r="E62" s="112">
        <f>SUM(E59+E61)</f>
        <v>38</v>
      </c>
      <c r="F62" s="110">
        <f>SUM(B62:E62)</f>
        <v>72774</v>
      </c>
    </row>
    <row r="63" spans="1:6" x14ac:dyDescent="0.2">
      <c r="A63" s="119"/>
      <c r="B63" s="71"/>
      <c r="C63" s="71"/>
      <c r="D63" s="71"/>
      <c r="E63" s="72"/>
      <c r="F63" s="73"/>
    </row>
    <row r="64" spans="1:6" ht="18.75" x14ac:dyDescent="0.2">
      <c r="A64" s="65" t="s">
        <v>99</v>
      </c>
      <c r="B64" s="66">
        <f>SUM(B54+B62)</f>
        <v>307101</v>
      </c>
      <c r="C64" s="120">
        <f>SUM(C54+C62)</f>
        <v>70073</v>
      </c>
      <c r="D64" s="120">
        <f>SUM(D54+D62)</f>
        <v>39730</v>
      </c>
      <c r="E64" s="121">
        <f>SUM(E54+E62)</f>
        <v>5038</v>
      </c>
      <c r="F64" s="69">
        <f>F54+F62</f>
        <v>308881</v>
      </c>
    </row>
    <row r="65" spans="1:6" x14ac:dyDescent="0.2">
      <c r="A65" s="119"/>
      <c r="B65" s="71"/>
      <c r="C65" s="71"/>
      <c r="D65" s="71"/>
      <c r="E65" s="72"/>
      <c r="F65" s="71"/>
    </row>
    <row r="66" spans="1:6" x14ac:dyDescent="0.2">
      <c r="A66" s="122"/>
      <c r="B66" s="122"/>
      <c r="C66" s="122"/>
      <c r="D66" s="122"/>
      <c r="E66" s="122"/>
      <c r="F66" s="123"/>
    </row>
    <row r="67" spans="1:6" x14ac:dyDescent="0.2">
      <c r="A67" s="124" t="s">
        <v>100</v>
      </c>
      <c r="B67" s="125">
        <f>SUM(B68)</f>
        <v>9</v>
      </c>
      <c r="C67" s="125">
        <v>9</v>
      </c>
      <c r="D67" s="125">
        <v>10</v>
      </c>
      <c r="E67" s="126">
        <v>1</v>
      </c>
      <c r="F67" s="127">
        <f>SUM(B67:E67)</f>
        <v>29</v>
      </c>
    </row>
    <row r="68" spans="1:6" x14ac:dyDescent="0.2">
      <c r="A68" s="128" t="s">
        <v>101</v>
      </c>
      <c r="B68" s="129">
        <v>9</v>
      </c>
      <c r="C68" s="129">
        <v>8</v>
      </c>
      <c r="D68" s="129">
        <v>10</v>
      </c>
      <c r="E68" s="130">
        <v>1</v>
      </c>
      <c r="F68" s="131">
        <f>SUM(B68:E68)</f>
        <v>28</v>
      </c>
    </row>
    <row r="69" spans="1:6" x14ac:dyDescent="0.2">
      <c r="A69" s="124" t="s">
        <v>102</v>
      </c>
      <c r="B69" s="125">
        <v>9</v>
      </c>
      <c r="C69" s="125">
        <v>9</v>
      </c>
      <c r="D69" s="125">
        <v>10</v>
      </c>
      <c r="E69" s="132">
        <v>1</v>
      </c>
      <c r="F69" s="133">
        <f>SUM(B69:E69)</f>
        <v>29</v>
      </c>
    </row>
    <row r="70" spans="1:6" x14ac:dyDescent="0.2">
      <c r="A70" s="128" t="s">
        <v>101</v>
      </c>
      <c r="B70" s="129">
        <v>9</v>
      </c>
      <c r="C70" s="129">
        <v>8</v>
      </c>
      <c r="D70" s="129">
        <v>10</v>
      </c>
      <c r="E70" s="134">
        <v>1</v>
      </c>
      <c r="F70" s="135">
        <f>SUM(B70:E70)</f>
        <v>28</v>
      </c>
    </row>
    <row r="71" spans="1:6" x14ac:dyDescent="0.2">
      <c r="A71" s="124" t="s">
        <v>103</v>
      </c>
      <c r="B71" s="125">
        <v>43</v>
      </c>
      <c r="C71" s="125">
        <v>0</v>
      </c>
      <c r="D71" s="125">
        <v>0</v>
      </c>
      <c r="E71" s="126">
        <v>0</v>
      </c>
      <c r="F71" s="127">
        <f>SUM(B71:E71)</f>
        <v>43</v>
      </c>
    </row>
  </sheetData>
  <mergeCells count="3">
    <mergeCell ref="B2:G2"/>
    <mergeCell ref="A3:F3"/>
    <mergeCell ref="A4:F6"/>
  </mergeCells>
  <phoneticPr fontId="32" type="noConversion"/>
  <printOptions horizontalCentered="1" verticalCentered="1"/>
  <pageMargins left="0" right="0" top="0.19685039370078741" bottom="0.19685039370078741" header="0.11811023622047245" footer="0.11811023622047245"/>
  <pageSetup paperSize="9" scale="58" orientation="landscape" horizontalDpi="4294967295" verticalDpi="300" r:id="rId1"/>
  <headerFooter alignWithMargins="0">
    <oddFooter>&amp;R&amp;P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zoomScaleNormal="100" workbookViewId="0">
      <selection activeCell="H7" sqref="H7"/>
    </sheetView>
  </sheetViews>
  <sheetFormatPr defaultColWidth="8.85546875" defaultRowHeight="12.75" x14ac:dyDescent="0.2"/>
  <cols>
    <col min="1" max="1" width="8.85546875" style="1" customWidth="1"/>
    <col min="2" max="2" width="62.28515625" style="1" customWidth="1"/>
    <col min="3" max="3" width="16.28515625" style="1" customWidth="1"/>
    <col min="4" max="4" width="17.5703125" style="1" customWidth="1"/>
    <col min="5" max="5" width="17.7109375" style="1" customWidth="1"/>
    <col min="6" max="6" width="15.7109375" style="1" customWidth="1"/>
    <col min="7" max="16384" width="8.85546875" style="1"/>
  </cols>
  <sheetData>
    <row r="1" spans="2:5" x14ac:dyDescent="0.2">
      <c r="B1" s="331"/>
      <c r="C1" s="332"/>
      <c r="D1" s="332"/>
      <c r="E1" s="332"/>
    </row>
    <row r="2" spans="2:5" ht="15.75" x14ac:dyDescent="0.25">
      <c r="B2" s="333" t="s">
        <v>411</v>
      </c>
      <c r="C2" s="334"/>
      <c r="D2" s="334"/>
      <c r="E2" s="334"/>
    </row>
    <row r="3" spans="2:5" ht="39" customHeight="1" x14ac:dyDescent="0.2">
      <c r="B3" s="335" t="s">
        <v>394</v>
      </c>
      <c r="C3" s="336"/>
      <c r="D3" s="336"/>
      <c r="E3" s="336"/>
    </row>
    <row r="4" spans="2:5" ht="30" customHeight="1" x14ac:dyDescent="0.2">
      <c r="B4" s="336"/>
      <c r="C4" s="336"/>
      <c r="D4" s="336"/>
      <c r="E4" s="336"/>
    </row>
    <row r="5" spans="2:5" ht="48" customHeight="1" x14ac:dyDescent="0.2">
      <c r="B5" s="336"/>
      <c r="C5" s="336"/>
      <c r="D5" s="336"/>
      <c r="E5" s="336"/>
    </row>
    <row r="6" spans="2:5" ht="24.95" customHeight="1" thickBot="1" x14ac:dyDescent="0.35">
      <c r="B6" s="136" t="s">
        <v>393</v>
      </c>
    </row>
    <row r="7" spans="2:5" ht="42" customHeight="1" thickBot="1" x14ac:dyDescent="0.25">
      <c r="B7" s="327" t="s">
        <v>104</v>
      </c>
      <c r="C7" s="252" t="s">
        <v>105</v>
      </c>
      <c r="D7" s="252" t="s">
        <v>408</v>
      </c>
    </row>
    <row r="8" spans="2:5" ht="35.25" customHeight="1" thickBot="1" x14ac:dyDescent="0.25">
      <c r="B8" s="328"/>
      <c r="C8" s="253" t="s">
        <v>106</v>
      </c>
      <c r="D8" s="268"/>
    </row>
    <row r="9" spans="2:5" ht="24.95" customHeight="1" thickBot="1" x14ac:dyDescent="0.25">
      <c r="B9" s="137" t="s">
        <v>107</v>
      </c>
      <c r="C9" s="254">
        <v>24000</v>
      </c>
      <c r="D9" s="269">
        <v>24000</v>
      </c>
    </row>
    <row r="10" spans="2:5" ht="24.95" customHeight="1" thickBot="1" x14ac:dyDescent="0.25">
      <c r="B10" s="137" t="s">
        <v>108</v>
      </c>
      <c r="C10" s="254">
        <v>1500</v>
      </c>
      <c r="D10" s="269">
        <v>1000</v>
      </c>
    </row>
    <row r="11" spans="2:5" ht="24.95" customHeight="1" thickBot="1" x14ac:dyDescent="0.25">
      <c r="B11" s="137" t="s">
        <v>109</v>
      </c>
      <c r="C11" s="254">
        <v>0</v>
      </c>
      <c r="D11" s="143">
        <v>0</v>
      </c>
    </row>
    <row r="12" spans="2:5" ht="24.95" customHeight="1" thickBot="1" x14ac:dyDescent="0.25">
      <c r="B12" s="137" t="s">
        <v>110</v>
      </c>
      <c r="C12" s="254">
        <v>500</v>
      </c>
      <c r="D12" s="269">
        <v>500</v>
      </c>
    </row>
    <row r="13" spans="2:5" ht="24.95" customHeight="1" thickBot="1" x14ac:dyDescent="0.25">
      <c r="B13" s="137" t="s">
        <v>25</v>
      </c>
      <c r="C13" s="254">
        <v>5000</v>
      </c>
      <c r="D13" s="143">
        <v>1000</v>
      </c>
    </row>
    <row r="14" spans="2:5" ht="24.95" customHeight="1" thickBot="1" x14ac:dyDescent="0.25">
      <c r="B14" s="137" t="s">
        <v>111</v>
      </c>
      <c r="C14" s="254">
        <v>0</v>
      </c>
      <c r="D14" s="143">
        <v>0</v>
      </c>
    </row>
    <row r="15" spans="2:5" ht="24.95" customHeight="1" thickBot="1" x14ac:dyDescent="0.25">
      <c r="B15" s="137" t="s">
        <v>112</v>
      </c>
      <c r="C15" s="254">
        <v>0</v>
      </c>
      <c r="D15" s="143">
        <v>0</v>
      </c>
    </row>
    <row r="16" spans="2:5" ht="24.95" customHeight="1" thickBot="1" x14ac:dyDescent="0.25">
      <c r="B16" s="139" t="s">
        <v>113</v>
      </c>
      <c r="C16" s="255">
        <f>SUM(C9:C15)</f>
        <v>31000</v>
      </c>
      <c r="D16" s="270">
        <v>26500</v>
      </c>
    </row>
    <row r="17" spans="2:6" ht="24.95" customHeight="1" thickBot="1" x14ac:dyDescent="0.25">
      <c r="B17" s="137" t="s">
        <v>397</v>
      </c>
      <c r="C17" s="254">
        <v>25418</v>
      </c>
      <c r="D17" s="143">
        <v>25376</v>
      </c>
    </row>
    <row r="18" spans="2:6" ht="24.95" customHeight="1" thickBot="1" x14ac:dyDescent="0.25">
      <c r="B18" s="137" t="s">
        <v>114</v>
      </c>
      <c r="C18" s="254">
        <v>0</v>
      </c>
      <c r="D18" s="143"/>
    </row>
    <row r="19" spans="2:6" ht="24.95" customHeight="1" thickBot="1" x14ac:dyDescent="0.25">
      <c r="B19" s="137" t="s">
        <v>115</v>
      </c>
      <c r="C19" s="254">
        <v>0</v>
      </c>
      <c r="D19" s="143"/>
    </row>
    <row r="20" spans="2:6" ht="24.95" customHeight="1" thickBot="1" x14ac:dyDescent="0.25">
      <c r="B20" s="137" t="s">
        <v>116</v>
      </c>
      <c r="C20" s="254">
        <v>0</v>
      </c>
      <c r="D20" s="143"/>
    </row>
    <row r="21" spans="2:6" ht="24.95" customHeight="1" thickBot="1" x14ac:dyDescent="0.25">
      <c r="B21" s="137" t="s">
        <v>117</v>
      </c>
      <c r="C21" s="254">
        <v>0</v>
      </c>
      <c r="D21" s="143"/>
    </row>
    <row r="22" spans="2:6" ht="30" customHeight="1" thickBot="1" x14ac:dyDescent="0.25">
      <c r="B22" s="137" t="s">
        <v>118</v>
      </c>
      <c r="C22" s="254">
        <v>0</v>
      </c>
      <c r="D22" s="143"/>
    </row>
    <row r="23" spans="2:6" ht="32.25" customHeight="1" thickBot="1" x14ac:dyDescent="0.25">
      <c r="B23" s="137" t="s">
        <v>119</v>
      </c>
      <c r="C23" s="254">
        <v>0</v>
      </c>
      <c r="D23" s="143"/>
    </row>
    <row r="24" spans="2:6" ht="24.95" customHeight="1" thickBot="1" x14ac:dyDescent="0.25">
      <c r="B24" s="139" t="s">
        <v>398</v>
      </c>
      <c r="C24" s="255">
        <f>SUM(C17:C23)</f>
        <v>25418</v>
      </c>
      <c r="D24" s="270">
        <v>25376</v>
      </c>
    </row>
    <row r="25" spans="2:6" ht="24.95" customHeight="1" x14ac:dyDescent="0.2">
      <c r="B25" s="141"/>
    </row>
    <row r="26" spans="2:6" ht="24.95" customHeight="1" thickBot="1" x14ac:dyDescent="0.35">
      <c r="B26" s="136" t="s">
        <v>121</v>
      </c>
    </row>
    <row r="27" spans="2:6" ht="24.95" customHeight="1" thickBot="1" x14ac:dyDescent="0.25">
      <c r="B27" s="327" t="s">
        <v>104</v>
      </c>
      <c r="C27" s="142" t="s">
        <v>122</v>
      </c>
      <c r="D27" s="142" t="s">
        <v>123</v>
      </c>
      <c r="E27" s="142" t="s">
        <v>124</v>
      </c>
      <c r="F27" s="271" t="s">
        <v>409</v>
      </c>
    </row>
    <row r="28" spans="2:6" ht="24.95" customHeight="1" thickBot="1" x14ac:dyDescent="0.25">
      <c r="B28" s="328"/>
      <c r="C28" s="329" t="s">
        <v>125</v>
      </c>
      <c r="D28" s="330"/>
      <c r="E28" s="330"/>
    </row>
    <row r="29" spans="2:6" ht="24.95" customHeight="1" thickBot="1" x14ac:dyDescent="0.25">
      <c r="B29" s="137" t="s">
        <v>107</v>
      </c>
      <c r="C29" s="143">
        <v>21000</v>
      </c>
      <c r="D29" s="143">
        <v>22000</v>
      </c>
      <c r="E29" s="143">
        <v>23000</v>
      </c>
      <c r="F29" s="272">
        <v>23000</v>
      </c>
    </row>
    <row r="30" spans="2:6" ht="24.95" customHeight="1" thickBot="1" x14ac:dyDescent="0.25">
      <c r="B30" s="137" t="s">
        <v>109</v>
      </c>
      <c r="C30" s="138">
        <v>0</v>
      </c>
      <c r="D30" s="138">
        <v>0</v>
      </c>
      <c r="E30" s="138">
        <v>0</v>
      </c>
      <c r="F30" s="272">
        <v>0</v>
      </c>
    </row>
    <row r="31" spans="2:6" ht="24.95" customHeight="1" thickBot="1" x14ac:dyDescent="0.25">
      <c r="B31" s="137" t="s">
        <v>110</v>
      </c>
      <c r="C31" s="138">
        <v>500</v>
      </c>
      <c r="D31" s="138">
        <v>500</v>
      </c>
      <c r="E31" s="138">
        <v>500</v>
      </c>
      <c r="F31" s="272">
        <v>500</v>
      </c>
    </row>
    <row r="32" spans="2:6" ht="29.25" customHeight="1" thickBot="1" x14ac:dyDescent="0.25">
      <c r="B32" s="137" t="s">
        <v>25</v>
      </c>
      <c r="C32" s="138">
        <v>5000</v>
      </c>
      <c r="D32" s="138">
        <v>5500</v>
      </c>
      <c r="E32" s="138">
        <v>6000</v>
      </c>
      <c r="F32" s="272">
        <v>6000</v>
      </c>
    </row>
    <row r="33" spans="2:6" ht="24.95" customHeight="1" thickBot="1" x14ac:dyDescent="0.25">
      <c r="B33" s="137" t="s">
        <v>111</v>
      </c>
      <c r="C33" s="138">
        <v>0</v>
      </c>
      <c r="D33" s="138">
        <v>0</v>
      </c>
      <c r="E33" s="138">
        <v>0</v>
      </c>
      <c r="F33" s="272">
        <v>0</v>
      </c>
    </row>
    <row r="34" spans="2:6" ht="24.95" customHeight="1" thickBot="1" x14ac:dyDescent="0.25">
      <c r="B34" s="137" t="s">
        <v>112</v>
      </c>
      <c r="C34" s="138">
        <v>0</v>
      </c>
      <c r="D34" s="138">
        <v>0</v>
      </c>
      <c r="E34" s="138">
        <v>0</v>
      </c>
      <c r="F34" s="272">
        <v>0</v>
      </c>
    </row>
    <row r="35" spans="2:6" ht="24.95" customHeight="1" thickBot="1" x14ac:dyDescent="0.25">
      <c r="B35" s="139" t="s">
        <v>113</v>
      </c>
      <c r="C35" s="140">
        <f>SUM(C29:C34)</f>
        <v>26500</v>
      </c>
      <c r="D35" s="140">
        <f>SUM(D29:D34)</f>
        <v>28000</v>
      </c>
      <c r="E35" s="140">
        <f>SUM(E29:E34)</f>
        <v>29500</v>
      </c>
      <c r="F35" s="273">
        <v>29500</v>
      </c>
    </row>
    <row r="36" spans="2:6" ht="24.95" customHeight="1" thickBot="1" x14ac:dyDescent="0.25">
      <c r="B36" s="137" t="s">
        <v>392</v>
      </c>
      <c r="C36" s="138">
        <v>10506</v>
      </c>
      <c r="D36" s="138">
        <v>9829</v>
      </c>
      <c r="E36" s="138">
        <v>9150</v>
      </c>
      <c r="F36" s="272">
        <v>9108</v>
      </c>
    </row>
    <row r="37" spans="2:6" ht="24.95" customHeight="1" thickBot="1" x14ac:dyDescent="0.25">
      <c r="B37" s="137" t="s">
        <v>410</v>
      </c>
      <c r="C37" s="138">
        <v>8473</v>
      </c>
      <c r="D37" s="138">
        <v>8473</v>
      </c>
      <c r="E37" s="138">
        <v>8472</v>
      </c>
      <c r="F37" s="272">
        <v>8430</v>
      </c>
    </row>
    <row r="38" spans="2:6" ht="24.95" customHeight="1" thickBot="1" x14ac:dyDescent="0.25">
      <c r="B38" s="137" t="s">
        <v>114</v>
      </c>
      <c r="C38" s="138">
        <v>0</v>
      </c>
      <c r="D38" s="138">
        <v>0</v>
      </c>
      <c r="E38" s="138">
        <v>0</v>
      </c>
      <c r="F38" s="272">
        <v>0</v>
      </c>
    </row>
    <row r="39" spans="2:6" ht="24.95" customHeight="1" thickBot="1" x14ac:dyDescent="0.25">
      <c r="B39" s="137" t="s">
        <v>115</v>
      </c>
      <c r="C39" s="138">
        <v>0</v>
      </c>
      <c r="D39" s="138">
        <v>0</v>
      </c>
      <c r="E39" s="138">
        <v>0</v>
      </c>
      <c r="F39" s="272">
        <v>0</v>
      </c>
    </row>
    <row r="40" spans="2:6" ht="24.95" customHeight="1" thickBot="1" x14ac:dyDescent="0.25">
      <c r="B40" s="137" t="s">
        <v>116</v>
      </c>
      <c r="C40" s="138">
        <v>0</v>
      </c>
      <c r="D40" s="138">
        <v>0</v>
      </c>
      <c r="E40" s="138">
        <v>0</v>
      </c>
      <c r="F40" s="272">
        <v>0</v>
      </c>
    </row>
    <row r="41" spans="2:6" ht="24.95" customHeight="1" thickBot="1" x14ac:dyDescent="0.25">
      <c r="B41" s="137" t="s">
        <v>117</v>
      </c>
      <c r="C41" s="138">
        <v>0</v>
      </c>
      <c r="D41" s="138">
        <v>0</v>
      </c>
      <c r="E41" s="138">
        <v>0</v>
      </c>
      <c r="F41" s="272">
        <v>0</v>
      </c>
    </row>
    <row r="42" spans="2:6" ht="24.95" customHeight="1" thickBot="1" x14ac:dyDescent="0.25">
      <c r="B42" s="137" t="s">
        <v>118</v>
      </c>
      <c r="C42" s="138">
        <v>0</v>
      </c>
      <c r="D42" s="138">
        <v>0</v>
      </c>
      <c r="E42" s="138">
        <v>0</v>
      </c>
      <c r="F42" s="272">
        <v>0</v>
      </c>
    </row>
    <row r="43" spans="2:6" ht="26.25" customHeight="1" thickBot="1" x14ac:dyDescent="0.25">
      <c r="B43" s="137" t="s">
        <v>119</v>
      </c>
      <c r="C43" s="138">
        <v>0</v>
      </c>
      <c r="D43" s="138">
        <v>0</v>
      </c>
      <c r="E43" s="138">
        <v>0</v>
      </c>
      <c r="F43" s="272">
        <v>0</v>
      </c>
    </row>
    <row r="44" spans="2:6" ht="24.95" customHeight="1" thickBot="1" x14ac:dyDescent="0.25">
      <c r="B44" s="139" t="s">
        <v>120</v>
      </c>
      <c r="C44" s="140">
        <v>10506</v>
      </c>
      <c r="D44" s="140">
        <v>9829</v>
      </c>
      <c r="E44" s="140">
        <v>9150</v>
      </c>
      <c r="F44" s="273">
        <v>9108</v>
      </c>
    </row>
    <row r="45" spans="2:6" ht="24.95" customHeight="1" x14ac:dyDescent="0.2"/>
    <row r="46" spans="2:6" ht="24.95" customHeight="1" x14ac:dyDescent="0.2"/>
  </sheetData>
  <mergeCells count="6">
    <mergeCell ref="B27:B28"/>
    <mergeCell ref="C28:E28"/>
    <mergeCell ref="B1:E1"/>
    <mergeCell ref="B2:E2"/>
    <mergeCell ref="B3:E5"/>
    <mergeCell ref="B7:B8"/>
  </mergeCells>
  <phoneticPr fontId="32" type="noConversion"/>
  <pageMargins left="0.75" right="0.75" top="1" bottom="1" header="0.5" footer="0.5"/>
  <pageSetup paperSize="9" scale="61" orientation="portrait" horizontalDpi="4294967295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zoomScale="60" zoomScaleNormal="100" workbookViewId="0">
      <selection activeCell="Q24" sqref="Q24"/>
    </sheetView>
  </sheetViews>
  <sheetFormatPr defaultColWidth="8.85546875" defaultRowHeight="12.75" x14ac:dyDescent="0.2"/>
  <cols>
    <col min="1" max="7" width="8.85546875" style="1" customWidth="1"/>
    <col min="8" max="8" width="40.1406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1" spans="1:11" ht="15" x14ac:dyDescent="0.25">
      <c r="A1" s="339" t="s">
        <v>412</v>
      </c>
      <c r="B1" s="317"/>
      <c r="C1" s="317"/>
      <c r="D1" s="317"/>
      <c r="E1" s="317"/>
      <c r="F1" s="317"/>
      <c r="G1" s="317"/>
      <c r="H1" s="317"/>
      <c r="I1" s="317"/>
      <c r="J1" s="345"/>
      <c r="K1" s="316"/>
    </row>
    <row r="2" spans="1:11" ht="24.95" customHeight="1" x14ac:dyDescent="0.4">
      <c r="B2" s="346" t="s">
        <v>413</v>
      </c>
      <c r="C2" s="346"/>
      <c r="D2" s="346"/>
      <c r="E2" s="346"/>
      <c r="F2" s="346"/>
      <c r="G2" s="346"/>
      <c r="H2" s="346"/>
      <c r="I2" s="346"/>
      <c r="J2" s="346"/>
      <c r="K2" s="346"/>
    </row>
    <row r="3" spans="1:11" ht="24.95" customHeight="1" x14ac:dyDescent="0.3">
      <c r="B3" s="347" t="s">
        <v>300</v>
      </c>
      <c r="C3" s="347"/>
      <c r="D3" s="347"/>
      <c r="E3" s="347"/>
      <c r="F3" s="347"/>
      <c r="G3" s="347"/>
      <c r="H3" s="347"/>
      <c r="I3" s="347"/>
      <c r="J3" s="347"/>
      <c r="K3" s="347"/>
    </row>
    <row r="4" spans="1:11" ht="24.95" customHeight="1" x14ac:dyDescent="0.25">
      <c r="A4" s="3" t="s">
        <v>0</v>
      </c>
      <c r="B4" s="340" t="s">
        <v>8</v>
      </c>
      <c r="C4" s="340"/>
      <c r="D4" s="340"/>
      <c r="E4" s="340"/>
      <c r="F4" s="340"/>
      <c r="G4" s="340"/>
      <c r="H4" s="340"/>
      <c r="I4" s="340"/>
      <c r="J4" s="4">
        <f>SUM(I5:I10)</f>
        <v>141336000</v>
      </c>
    </row>
    <row r="5" spans="1:11" ht="24.95" customHeight="1" x14ac:dyDescent="0.2">
      <c r="B5" s="5">
        <v>1</v>
      </c>
      <c r="C5" s="337" t="s">
        <v>1</v>
      </c>
      <c r="D5" s="337"/>
      <c r="E5" s="337"/>
      <c r="F5" s="337"/>
      <c r="G5" s="337"/>
      <c r="H5" s="337"/>
      <c r="I5" s="6">
        <v>70168000</v>
      </c>
    </row>
    <row r="6" spans="1:11" ht="24.95" customHeight="1" x14ac:dyDescent="0.25">
      <c r="B6" s="5">
        <v>2</v>
      </c>
      <c r="C6" s="337" t="s">
        <v>9</v>
      </c>
      <c r="D6" s="337"/>
      <c r="E6" s="337"/>
      <c r="F6" s="337"/>
      <c r="G6" s="337"/>
      <c r="H6" s="337"/>
      <c r="I6" s="276">
        <v>31473000</v>
      </c>
    </row>
    <row r="7" spans="1:11" ht="24.95" customHeight="1" x14ac:dyDescent="0.25">
      <c r="B7" s="5">
        <v>3</v>
      </c>
      <c r="C7" s="337" t="s">
        <v>10</v>
      </c>
      <c r="D7" s="337"/>
      <c r="E7" s="337"/>
      <c r="F7" s="337"/>
      <c r="G7" s="337"/>
      <c r="H7" s="337"/>
      <c r="I7" s="276">
        <v>35457000</v>
      </c>
    </row>
    <row r="8" spans="1:11" ht="24.95" customHeight="1" x14ac:dyDescent="0.2">
      <c r="B8" s="5">
        <v>4</v>
      </c>
      <c r="C8" s="337" t="s">
        <v>11</v>
      </c>
      <c r="D8" s="337"/>
      <c r="E8" s="337"/>
      <c r="F8" s="337"/>
      <c r="G8" s="337"/>
      <c r="H8" s="337"/>
      <c r="I8" s="6">
        <v>2713000</v>
      </c>
    </row>
    <row r="9" spans="1:11" ht="24.95" customHeight="1" x14ac:dyDescent="0.2">
      <c r="B9" s="5">
        <v>5</v>
      </c>
      <c r="C9" s="337" t="s">
        <v>12</v>
      </c>
      <c r="D9" s="337"/>
      <c r="E9" s="337"/>
      <c r="F9" s="337"/>
      <c r="G9" s="337"/>
      <c r="H9" s="337"/>
      <c r="I9" s="6">
        <v>740000</v>
      </c>
    </row>
    <row r="10" spans="1:11" ht="24.95" customHeight="1" x14ac:dyDescent="0.25">
      <c r="B10" s="274">
        <v>6</v>
      </c>
      <c r="C10" s="344" t="s">
        <v>414</v>
      </c>
      <c r="D10" s="344"/>
      <c r="E10" s="344"/>
      <c r="F10" s="344"/>
      <c r="G10" s="344"/>
      <c r="H10" s="344"/>
      <c r="I10" s="276">
        <v>785000</v>
      </c>
    </row>
    <row r="11" spans="1:11" ht="24.95" customHeight="1" x14ac:dyDescent="0.25">
      <c r="A11" s="3" t="s">
        <v>5</v>
      </c>
      <c r="B11" s="340" t="s">
        <v>13</v>
      </c>
      <c r="C11" s="340"/>
      <c r="D11" s="340"/>
      <c r="E11" s="340"/>
      <c r="F11" s="340"/>
      <c r="G11" s="340"/>
      <c r="H11" s="340"/>
      <c r="I11" s="340"/>
      <c r="J11" s="4">
        <f>SUM(I12:I15)</f>
        <v>50599000</v>
      </c>
    </row>
    <row r="12" spans="1:11" ht="24.95" customHeight="1" x14ac:dyDescent="0.2">
      <c r="B12" s="5">
        <v>1</v>
      </c>
      <c r="C12" s="337" t="s">
        <v>14</v>
      </c>
      <c r="D12" s="337"/>
      <c r="E12" s="337"/>
      <c r="F12" s="337"/>
      <c r="G12" s="337"/>
      <c r="H12" s="337"/>
      <c r="I12" s="6">
        <v>4120000</v>
      </c>
    </row>
    <row r="13" spans="1:11" ht="24.95" customHeight="1" x14ac:dyDescent="0.2">
      <c r="B13" s="5">
        <v>2</v>
      </c>
      <c r="C13" s="337" t="s">
        <v>15</v>
      </c>
      <c r="D13" s="337"/>
      <c r="E13" s="337"/>
      <c r="F13" s="337"/>
      <c r="G13" s="337"/>
      <c r="H13" s="337"/>
      <c r="I13" s="6">
        <v>4695000</v>
      </c>
    </row>
    <row r="14" spans="1:11" ht="24.95" customHeight="1" x14ac:dyDescent="0.2">
      <c r="B14" s="274">
        <v>3</v>
      </c>
      <c r="C14" s="344" t="s">
        <v>16</v>
      </c>
      <c r="D14" s="344"/>
      <c r="E14" s="344"/>
      <c r="F14" s="344"/>
      <c r="G14" s="344"/>
      <c r="H14" s="344"/>
      <c r="I14" s="277">
        <v>0</v>
      </c>
    </row>
    <row r="15" spans="1:11" ht="24.95" customHeight="1" x14ac:dyDescent="0.25">
      <c r="B15" s="5">
        <v>4</v>
      </c>
      <c r="C15" s="337" t="s">
        <v>415</v>
      </c>
      <c r="D15" s="337"/>
      <c r="E15" s="337"/>
      <c r="F15" s="337"/>
      <c r="G15" s="337"/>
      <c r="H15" s="337"/>
      <c r="I15" s="276">
        <v>41784000</v>
      </c>
    </row>
    <row r="16" spans="1:11" ht="24.95" customHeight="1" x14ac:dyDescent="0.25">
      <c r="A16" s="3" t="s">
        <v>6</v>
      </c>
      <c r="B16" s="340" t="s">
        <v>17</v>
      </c>
      <c r="C16" s="340"/>
      <c r="D16" s="340"/>
      <c r="E16" s="340"/>
      <c r="F16" s="340"/>
      <c r="G16" s="340"/>
      <c r="H16" s="340"/>
      <c r="I16" s="340"/>
      <c r="J16" s="4">
        <f>SUM(I18:I23)</f>
        <v>28500000</v>
      </c>
    </row>
    <row r="17" spans="1:10" ht="24.95" customHeight="1" x14ac:dyDescent="0.25">
      <c r="A17" s="3"/>
      <c r="B17" s="256"/>
      <c r="C17" s="343" t="s">
        <v>416</v>
      </c>
      <c r="D17" s="343"/>
      <c r="E17" s="343"/>
      <c r="F17" s="343"/>
      <c r="G17" s="343"/>
      <c r="H17" s="343"/>
      <c r="I17" s="256"/>
      <c r="J17" s="4"/>
    </row>
    <row r="18" spans="1:10" ht="24.95" customHeight="1" x14ac:dyDescent="0.2">
      <c r="B18" s="5">
        <v>1</v>
      </c>
      <c r="C18" s="337" t="s">
        <v>18</v>
      </c>
      <c r="D18" s="337"/>
      <c r="E18" s="337"/>
      <c r="F18" s="337"/>
      <c r="G18" s="337"/>
      <c r="H18" s="337"/>
      <c r="I18" s="6">
        <v>3000000</v>
      </c>
    </row>
    <row r="19" spans="1:10" ht="24.95" customHeight="1" x14ac:dyDescent="0.2">
      <c r="B19" s="5">
        <v>2</v>
      </c>
      <c r="C19" s="337" t="s">
        <v>19</v>
      </c>
      <c r="D19" s="337"/>
      <c r="E19" s="337"/>
      <c r="F19" s="337"/>
      <c r="G19" s="337"/>
      <c r="H19" s="337"/>
      <c r="I19" s="6">
        <v>24000000</v>
      </c>
    </row>
    <row r="20" spans="1:10" ht="24.95" customHeight="1" x14ac:dyDescent="0.2">
      <c r="B20" s="5">
        <v>3</v>
      </c>
      <c r="C20" s="337" t="s">
        <v>20</v>
      </c>
      <c r="D20" s="337"/>
      <c r="E20" s="337"/>
      <c r="F20" s="337"/>
      <c r="G20" s="337"/>
      <c r="H20" s="337"/>
      <c r="I20" s="6">
        <v>1000000</v>
      </c>
    </row>
    <row r="21" spans="1:10" ht="24.95" customHeight="1" x14ac:dyDescent="0.25">
      <c r="B21" s="5"/>
      <c r="C21" s="343" t="s">
        <v>417</v>
      </c>
      <c r="D21" s="343"/>
      <c r="E21" s="343"/>
      <c r="F21" s="343"/>
      <c r="G21" s="343"/>
      <c r="H21" s="343"/>
      <c r="I21" s="6"/>
    </row>
    <row r="22" spans="1:10" ht="24.95" customHeight="1" x14ac:dyDescent="0.2">
      <c r="B22" s="5">
        <v>4</v>
      </c>
      <c r="C22" s="337" t="s">
        <v>21</v>
      </c>
      <c r="D22" s="337"/>
      <c r="E22" s="337"/>
      <c r="F22" s="337"/>
      <c r="G22" s="337"/>
      <c r="H22" s="337"/>
      <c r="I22" s="6">
        <v>500000</v>
      </c>
    </row>
    <row r="23" spans="1:10" ht="24.95" customHeight="1" x14ac:dyDescent="0.25">
      <c r="B23" s="5"/>
      <c r="C23" s="337"/>
      <c r="D23" s="337"/>
      <c r="E23" s="337"/>
      <c r="F23" s="337"/>
      <c r="G23" s="337"/>
      <c r="H23" s="337"/>
      <c r="I23" s="276"/>
    </row>
    <row r="24" spans="1:10" ht="24.95" customHeight="1" x14ac:dyDescent="0.25">
      <c r="A24" s="3" t="s">
        <v>7</v>
      </c>
      <c r="B24" s="340" t="s">
        <v>22</v>
      </c>
      <c r="C24" s="340"/>
      <c r="D24" s="340"/>
      <c r="E24" s="340"/>
      <c r="F24" s="340"/>
      <c r="G24" s="340"/>
      <c r="H24" s="340"/>
      <c r="I24" s="340"/>
      <c r="J24" s="4">
        <f>SUM(I25:I38)</f>
        <v>10734000</v>
      </c>
    </row>
    <row r="25" spans="1:10" ht="24.95" customHeight="1" x14ac:dyDescent="0.2">
      <c r="B25" s="5">
        <v>1</v>
      </c>
      <c r="C25" s="337" t="s">
        <v>23</v>
      </c>
      <c r="D25" s="337"/>
      <c r="E25" s="337"/>
      <c r="F25" s="337"/>
      <c r="G25" s="337"/>
      <c r="H25" s="337"/>
      <c r="I25" s="6">
        <v>0</v>
      </c>
    </row>
    <row r="26" spans="1:10" ht="24.95" customHeight="1" x14ac:dyDescent="0.2">
      <c r="B26" s="5">
        <v>2</v>
      </c>
      <c r="C26" s="337" t="s">
        <v>418</v>
      </c>
      <c r="D26" s="337"/>
      <c r="E26" s="337"/>
      <c r="F26" s="337"/>
      <c r="G26" s="337"/>
      <c r="H26" s="337"/>
      <c r="I26" s="6">
        <v>4000000</v>
      </c>
    </row>
    <row r="27" spans="1:10" ht="24.95" customHeight="1" x14ac:dyDescent="0.2">
      <c r="B27" s="5">
        <v>3</v>
      </c>
      <c r="C27" s="337" t="s">
        <v>24</v>
      </c>
      <c r="D27" s="337"/>
      <c r="E27" s="337"/>
      <c r="F27" s="337"/>
      <c r="G27" s="337"/>
      <c r="H27" s="337"/>
      <c r="I27" s="6">
        <v>1000000</v>
      </c>
    </row>
    <row r="28" spans="1:10" ht="24.95" customHeight="1" x14ac:dyDescent="0.2">
      <c r="B28" s="5">
        <v>4</v>
      </c>
      <c r="C28" s="337" t="s">
        <v>419</v>
      </c>
      <c r="D28" s="337"/>
      <c r="E28" s="337"/>
      <c r="F28" s="337"/>
      <c r="G28" s="337"/>
      <c r="H28" s="337"/>
      <c r="I28" s="6">
        <v>1000000</v>
      </c>
    </row>
    <row r="29" spans="1:10" ht="24.95" customHeight="1" x14ac:dyDescent="0.2">
      <c r="B29" s="5">
        <v>5</v>
      </c>
      <c r="C29" s="337" t="s">
        <v>26</v>
      </c>
      <c r="D29" s="337"/>
      <c r="E29" s="337"/>
      <c r="F29" s="337"/>
      <c r="G29" s="337"/>
      <c r="H29" s="337"/>
      <c r="I29" s="6">
        <f>SUM(H30:H33)</f>
        <v>2949000</v>
      </c>
    </row>
    <row r="30" spans="1:10" ht="24.95" customHeight="1" x14ac:dyDescent="0.2">
      <c r="B30" s="5"/>
      <c r="C30" s="7" t="s">
        <v>2</v>
      </c>
      <c r="D30" s="337" t="s">
        <v>27</v>
      </c>
      <c r="E30" s="337"/>
      <c r="F30" s="337"/>
      <c r="G30" s="337"/>
      <c r="H30" s="8">
        <v>1199000</v>
      </c>
      <c r="I30" s="6"/>
    </row>
    <row r="31" spans="1:10" ht="24.95" customHeight="1" x14ac:dyDescent="0.2">
      <c r="B31" s="5"/>
      <c r="C31" s="7" t="s">
        <v>3</v>
      </c>
      <c r="D31" s="337" t="s">
        <v>28</v>
      </c>
      <c r="E31" s="337"/>
      <c r="F31" s="337"/>
      <c r="G31" s="337"/>
      <c r="H31" s="8">
        <v>1500000</v>
      </c>
      <c r="I31" s="6"/>
    </row>
    <row r="32" spans="1:10" ht="24.95" customHeight="1" x14ac:dyDescent="0.2">
      <c r="B32" s="5"/>
      <c r="C32" s="7" t="s">
        <v>4</v>
      </c>
      <c r="D32" s="337" t="s">
        <v>29</v>
      </c>
      <c r="E32" s="337"/>
      <c r="F32" s="337"/>
      <c r="G32" s="337"/>
      <c r="H32" s="8">
        <v>250000</v>
      </c>
      <c r="I32" s="6"/>
    </row>
    <row r="33" spans="1:10" ht="24.95" customHeight="1" x14ac:dyDescent="0.2">
      <c r="B33" s="5"/>
      <c r="C33" s="7"/>
      <c r="D33" s="337"/>
      <c r="E33" s="337"/>
      <c r="F33" s="337"/>
      <c r="G33" s="337"/>
      <c r="H33" s="8"/>
      <c r="I33" s="6"/>
    </row>
    <row r="34" spans="1:10" ht="24.95" customHeight="1" x14ac:dyDescent="0.2">
      <c r="B34" s="5">
        <v>6</v>
      </c>
      <c r="C34" s="337" t="s">
        <v>30</v>
      </c>
      <c r="D34" s="337"/>
      <c r="E34" s="337"/>
      <c r="F34" s="337"/>
      <c r="G34" s="337"/>
      <c r="H34" s="337"/>
      <c r="I34" s="6">
        <v>1150000</v>
      </c>
    </row>
    <row r="35" spans="1:10" ht="24.95" customHeight="1" x14ac:dyDescent="0.2">
      <c r="B35" s="5">
        <v>8</v>
      </c>
      <c r="C35" s="337" t="s">
        <v>31</v>
      </c>
      <c r="D35" s="337"/>
      <c r="E35" s="337"/>
      <c r="F35" s="337"/>
      <c r="G35" s="337"/>
      <c r="H35" s="337"/>
      <c r="I35" s="6">
        <v>150000</v>
      </c>
    </row>
    <row r="36" spans="1:10" ht="24.95" customHeight="1" x14ac:dyDescent="0.2">
      <c r="B36" s="5">
        <v>7</v>
      </c>
      <c r="C36" s="337" t="s">
        <v>31</v>
      </c>
      <c r="D36" s="337"/>
      <c r="E36" s="337"/>
      <c r="F36" s="337"/>
      <c r="G36" s="337"/>
      <c r="H36" s="337"/>
      <c r="I36" s="6">
        <v>0</v>
      </c>
    </row>
    <row r="37" spans="1:10" ht="24.95" customHeight="1" x14ac:dyDescent="0.25">
      <c r="B37" s="5">
        <v>7</v>
      </c>
      <c r="C37" s="337" t="s">
        <v>420</v>
      </c>
      <c r="D37" s="337"/>
      <c r="E37" s="337"/>
      <c r="F37" s="337"/>
      <c r="G37" s="337"/>
      <c r="H37" s="337"/>
      <c r="I37" s="276">
        <v>485000</v>
      </c>
    </row>
    <row r="38" spans="1:10" ht="24.95" customHeight="1" x14ac:dyDescent="0.2">
      <c r="I38" s="6"/>
    </row>
    <row r="39" spans="1:10" ht="24.95" customHeight="1" x14ac:dyDescent="0.25">
      <c r="A39" s="3" t="s">
        <v>32</v>
      </c>
      <c r="B39" s="340" t="s">
        <v>33</v>
      </c>
      <c r="C39" s="340"/>
      <c r="D39" s="340"/>
      <c r="E39" s="340"/>
      <c r="F39" s="340"/>
      <c r="G39" s="340"/>
      <c r="H39" s="340"/>
      <c r="I39" s="340"/>
      <c r="J39" s="4">
        <f>SUM(I40:I42)</f>
        <v>39816000</v>
      </c>
    </row>
    <row r="40" spans="1:10" ht="24.95" customHeight="1" x14ac:dyDescent="0.2">
      <c r="B40" s="5">
        <v>1</v>
      </c>
      <c r="C40" s="337" t="s">
        <v>34</v>
      </c>
      <c r="D40" s="337"/>
      <c r="E40" s="337"/>
      <c r="F40" s="337"/>
      <c r="G40" s="337"/>
      <c r="H40" s="337"/>
      <c r="I40" s="6">
        <v>33890000</v>
      </c>
    </row>
    <row r="41" spans="1:10" ht="24.95" customHeight="1" x14ac:dyDescent="0.25">
      <c r="B41" s="5">
        <v>2</v>
      </c>
      <c r="C41" s="337" t="s">
        <v>299</v>
      </c>
      <c r="D41" s="337"/>
      <c r="E41" s="337"/>
      <c r="F41" s="337"/>
      <c r="G41" s="337"/>
      <c r="H41" s="337"/>
      <c r="I41" s="276">
        <v>5888000</v>
      </c>
    </row>
    <row r="42" spans="1:10" ht="24.95" customHeight="1" x14ac:dyDescent="0.25">
      <c r="B42" s="275">
        <v>3</v>
      </c>
      <c r="C42" s="341" t="s">
        <v>421</v>
      </c>
      <c r="D42" s="342"/>
      <c r="E42" s="342"/>
      <c r="F42" s="342"/>
      <c r="G42" s="342"/>
      <c r="H42" s="342"/>
      <c r="I42" s="276">
        <v>38000</v>
      </c>
    </row>
    <row r="43" spans="1:10" ht="24.95" customHeight="1" x14ac:dyDescent="0.25">
      <c r="A43" s="3" t="s">
        <v>35</v>
      </c>
      <c r="B43" s="340" t="s">
        <v>36</v>
      </c>
      <c r="C43" s="340"/>
      <c r="D43" s="340"/>
      <c r="E43" s="340"/>
      <c r="F43" s="340"/>
      <c r="G43" s="340"/>
      <c r="H43" s="340"/>
      <c r="I43" s="340"/>
      <c r="J43" s="4">
        <f>SUM(I44:I46)</f>
        <v>7540000</v>
      </c>
    </row>
    <row r="44" spans="1:10" ht="24.95" customHeight="1" x14ac:dyDescent="0.2">
      <c r="B44" s="5">
        <v>1</v>
      </c>
      <c r="C44" s="337" t="s">
        <v>37</v>
      </c>
      <c r="D44" s="337"/>
      <c r="E44" s="337"/>
      <c r="F44" s="337"/>
      <c r="G44" s="337"/>
      <c r="H44" s="337"/>
      <c r="I44" s="6">
        <v>7540000</v>
      </c>
    </row>
    <row r="45" spans="1:10" ht="24.95" customHeight="1" x14ac:dyDescent="0.2">
      <c r="B45" s="5">
        <v>2</v>
      </c>
      <c r="C45" s="337"/>
      <c r="D45" s="337"/>
      <c r="E45" s="337"/>
      <c r="F45" s="337"/>
      <c r="G45" s="337"/>
      <c r="H45" s="337"/>
      <c r="I45" s="6">
        <v>0</v>
      </c>
    </row>
    <row r="46" spans="1:10" ht="24.95" customHeight="1" x14ac:dyDescent="0.2">
      <c r="B46" s="5">
        <v>3</v>
      </c>
      <c r="C46" s="337"/>
      <c r="D46" s="337"/>
      <c r="E46" s="337"/>
      <c r="F46" s="337"/>
      <c r="G46" s="337"/>
      <c r="H46" s="337"/>
      <c r="I46" s="6">
        <v>0</v>
      </c>
    </row>
    <row r="47" spans="1:10" ht="24.95" customHeight="1" x14ac:dyDescent="0.2"/>
    <row r="48" spans="1:10" ht="24.95" customHeight="1" x14ac:dyDescent="0.25">
      <c r="A48" s="3" t="s">
        <v>38</v>
      </c>
      <c r="B48" s="340" t="s">
        <v>39</v>
      </c>
      <c r="C48" s="340"/>
      <c r="D48" s="340"/>
      <c r="E48" s="340"/>
      <c r="F48" s="340"/>
      <c r="G48" s="340"/>
      <c r="H48" s="340"/>
      <c r="I48" s="340"/>
      <c r="J48" s="4">
        <f>SUM(I49:I59)</f>
        <v>28576000</v>
      </c>
    </row>
    <row r="49" spans="1:11" ht="24.95" customHeight="1" x14ac:dyDescent="0.2">
      <c r="B49" s="5">
        <v>1</v>
      </c>
      <c r="C49" s="337" t="s">
        <v>40</v>
      </c>
      <c r="D49" s="337"/>
      <c r="E49" s="337"/>
      <c r="F49" s="337"/>
      <c r="G49" s="337"/>
      <c r="H49" s="337"/>
      <c r="I49" s="6">
        <v>25418000</v>
      </c>
    </row>
    <row r="50" spans="1:11" ht="24.95" customHeight="1" x14ac:dyDescent="0.2">
      <c r="B50" s="5">
        <v>2</v>
      </c>
      <c r="C50" s="337" t="s">
        <v>41</v>
      </c>
      <c r="D50" s="337"/>
      <c r="E50" s="337"/>
      <c r="F50" s="337"/>
      <c r="G50" s="337"/>
      <c r="H50" s="337"/>
      <c r="I50" s="6">
        <v>3158000</v>
      </c>
    </row>
    <row r="51" spans="1:11" ht="24.95" customHeight="1" x14ac:dyDescent="0.2">
      <c r="B51" s="5"/>
      <c r="C51" s="337"/>
      <c r="D51" s="337"/>
      <c r="E51" s="337"/>
      <c r="F51" s="337"/>
      <c r="G51" s="337"/>
      <c r="H51" s="337"/>
      <c r="I51" s="6"/>
    </row>
    <row r="52" spans="1:11" ht="24.95" customHeight="1" x14ac:dyDescent="0.2"/>
    <row r="53" spans="1:11" ht="24.95" customHeight="1" x14ac:dyDescent="0.35">
      <c r="A53" s="338" t="s">
        <v>422</v>
      </c>
      <c r="B53" s="332"/>
      <c r="C53" s="332"/>
      <c r="D53" s="332"/>
      <c r="E53" s="332"/>
      <c r="F53" s="332"/>
      <c r="G53" s="332"/>
      <c r="H53" s="332"/>
      <c r="I53" s="332"/>
      <c r="J53" s="9">
        <f>SUM(J4:J52)</f>
        <v>307101000</v>
      </c>
      <c r="K53" s="257"/>
    </row>
    <row r="54" spans="1:11" ht="24.95" customHeight="1" x14ac:dyDescent="0.25">
      <c r="A54" s="339" t="s">
        <v>423</v>
      </c>
      <c r="B54" s="317"/>
      <c r="C54" s="317"/>
      <c r="D54" s="317"/>
      <c r="E54" s="317"/>
      <c r="F54" s="317"/>
      <c r="G54" s="317"/>
      <c r="H54" s="317"/>
      <c r="I54" s="317"/>
    </row>
    <row r="55" spans="1:11" ht="24.95" customHeight="1" x14ac:dyDescent="0.2"/>
  </sheetData>
  <mergeCells count="52">
    <mergeCell ref="C10:H10"/>
    <mergeCell ref="B11:I11"/>
    <mergeCell ref="C5:H5"/>
    <mergeCell ref="C6:H6"/>
    <mergeCell ref="C7:H7"/>
    <mergeCell ref="C8:H8"/>
    <mergeCell ref="C9:H9"/>
    <mergeCell ref="A1:I1"/>
    <mergeCell ref="J1:K1"/>
    <mergeCell ref="B2:K2"/>
    <mergeCell ref="B3:K3"/>
    <mergeCell ref="B4:I4"/>
    <mergeCell ref="C12:H12"/>
    <mergeCell ref="C13:H13"/>
    <mergeCell ref="C14:H14"/>
    <mergeCell ref="C15:H15"/>
    <mergeCell ref="B16:I16"/>
    <mergeCell ref="C17:H17"/>
    <mergeCell ref="C18:H18"/>
    <mergeCell ref="C19:H19"/>
    <mergeCell ref="C20:H20"/>
    <mergeCell ref="C21:H21"/>
    <mergeCell ref="C22:H22"/>
    <mergeCell ref="C23:H23"/>
    <mergeCell ref="B24:I24"/>
    <mergeCell ref="C25:H25"/>
    <mergeCell ref="C26:H26"/>
    <mergeCell ref="C27:H27"/>
    <mergeCell ref="C28:H28"/>
    <mergeCell ref="C29:H29"/>
    <mergeCell ref="D30:G30"/>
    <mergeCell ref="D31:G31"/>
    <mergeCell ref="D32:G32"/>
    <mergeCell ref="D33:G33"/>
    <mergeCell ref="C34:H34"/>
    <mergeCell ref="C35:H35"/>
    <mergeCell ref="C36:H36"/>
    <mergeCell ref="C37:H37"/>
    <mergeCell ref="B39:I39"/>
    <mergeCell ref="C40:H40"/>
    <mergeCell ref="C41:H41"/>
    <mergeCell ref="C42:H42"/>
    <mergeCell ref="B43:I43"/>
    <mergeCell ref="C44:H44"/>
    <mergeCell ref="C45:H45"/>
    <mergeCell ref="C46:H46"/>
    <mergeCell ref="B48:I48"/>
    <mergeCell ref="C49:H49"/>
    <mergeCell ref="C50:H50"/>
    <mergeCell ref="C51:H51"/>
    <mergeCell ref="A53:I53"/>
    <mergeCell ref="A54:I54"/>
  </mergeCells>
  <phoneticPr fontId="32" type="noConversion"/>
  <pageMargins left="0.75" right="0.75" top="1" bottom="1" header="0.5" footer="0.5"/>
  <pageSetup paperSize="9" scale="37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K10" sqref="K10"/>
    </sheetView>
  </sheetViews>
  <sheetFormatPr defaultColWidth="8.85546875" defaultRowHeight="12.75" x14ac:dyDescent="0.2"/>
  <cols>
    <col min="1" max="1" width="41.140625" style="1" customWidth="1"/>
    <col min="2" max="2" width="23.42578125" style="1" customWidth="1"/>
    <col min="3" max="3" width="22.42578125" style="1" customWidth="1"/>
    <col min="4" max="4" width="19.28515625" style="1" customWidth="1"/>
    <col min="5" max="5" width="10.5703125" style="1" customWidth="1"/>
    <col min="6" max="7" width="1.7109375" style="1" customWidth="1"/>
    <col min="8" max="16384" width="8.85546875" style="1"/>
  </cols>
  <sheetData>
    <row r="1" spans="1:6" ht="15.75" x14ac:dyDescent="0.25">
      <c r="A1" s="348" t="s">
        <v>424</v>
      </c>
      <c r="B1" s="317"/>
      <c r="C1" s="317"/>
      <c r="D1" s="317"/>
      <c r="E1" s="317"/>
    </row>
    <row r="2" spans="1:6" x14ac:dyDescent="0.2">
      <c r="A2" s="349"/>
      <c r="B2" s="332"/>
      <c r="C2" s="332"/>
      <c r="D2" s="332"/>
      <c r="E2" s="332"/>
      <c r="F2" s="332"/>
    </row>
    <row r="3" spans="1:6" ht="24.95" customHeight="1" x14ac:dyDescent="0.2">
      <c r="A3" s="349"/>
      <c r="B3" s="332"/>
      <c r="C3" s="332"/>
      <c r="D3" s="332"/>
      <c r="E3" s="332"/>
      <c r="F3" s="332"/>
    </row>
    <row r="4" spans="1:6" ht="24.95" customHeight="1" x14ac:dyDescent="0.2">
      <c r="A4" s="141"/>
      <c r="B4" s="141"/>
    </row>
    <row r="5" spans="1:6" ht="24.95" customHeight="1" x14ac:dyDescent="0.25">
      <c r="A5" s="350" t="s">
        <v>150</v>
      </c>
      <c r="B5" s="351"/>
      <c r="C5" s="351"/>
      <c r="D5" s="352"/>
    </row>
    <row r="6" spans="1:6" ht="24.95" customHeight="1" x14ac:dyDescent="0.2">
      <c r="A6" s="162" t="s">
        <v>151</v>
      </c>
      <c r="B6" s="162" t="s">
        <v>152</v>
      </c>
      <c r="C6" s="162" t="s">
        <v>153</v>
      </c>
      <c r="D6" s="162" t="s">
        <v>154</v>
      </c>
    </row>
    <row r="7" spans="1:6" ht="24.95" customHeight="1" x14ac:dyDescent="0.2">
      <c r="A7" s="163"/>
      <c r="B7" s="162" t="s">
        <v>425</v>
      </c>
      <c r="C7" s="162" t="s">
        <v>426</v>
      </c>
      <c r="D7" s="162" t="s">
        <v>426</v>
      </c>
    </row>
    <row r="8" spans="1:6" ht="24.95" customHeight="1" x14ac:dyDescent="0.2">
      <c r="A8" s="196" t="s">
        <v>242</v>
      </c>
      <c r="B8" s="198">
        <f>SUM(B9:B11)</f>
        <v>0</v>
      </c>
      <c r="C8" s="198">
        <f>SUM(C9:C11)</f>
        <v>14500</v>
      </c>
      <c r="D8" s="198">
        <f>SUM(D9:D11)</f>
        <v>14500</v>
      </c>
    </row>
    <row r="9" spans="1:6" ht="24.95" customHeight="1" x14ac:dyDescent="0.2">
      <c r="A9" s="163" t="s">
        <v>155</v>
      </c>
      <c r="B9" s="19"/>
      <c r="C9" s="197">
        <v>1500</v>
      </c>
      <c r="D9" s="197">
        <f>SUM(B9:C9)</f>
        <v>1500</v>
      </c>
    </row>
    <row r="10" spans="1:6" ht="24.95" customHeight="1" x14ac:dyDescent="0.2">
      <c r="A10" s="163" t="s">
        <v>156</v>
      </c>
      <c r="B10" s="19"/>
      <c r="C10" s="197">
        <v>12000</v>
      </c>
      <c r="D10" s="197">
        <f>SUM(B10:C10)</f>
        <v>12000</v>
      </c>
    </row>
    <row r="11" spans="1:6" ht="24.95" customHeight="1" x14ac:dyDescent="0.2">
      <c r="A11" s="163" t="s">
        <v>157</v>
      </c>
      <c r="B11" s="19"/>
      <c r="C11" s="197">
        <v>1000</v>
      </c>
      <c r="D11" s="197">
        <f t="shared" ref="D11:D17" si="0">SUM(B11:C11)</f>
        <v>1000</v>
      </c>
    </row>
    <row r="12" spans="1:6" ht="24.95" customHeight="1" x14ac:dyDescent="0.2">
      <c r="A12" s="196" t="s">
        <v>243</v>
      </c>
      <c r="B12" s="199">
        <f>SUM(B13:B14)</f>
        <v>0</v>
      </c>
      <c r="C12" s="199">
        <f>SUM(C13:C14)</f>
        <v>9800</v>
      </c>
      <c r="D12" s="199">
        <f>SUM(D13:D14)</f>
        <v>9800</v>
      </c>
    </row>
    <row r="13" spans="1:6" ht="24.95" customHeight="1" x14ac:dyDescent="0.2">
      <c r="A13" s="163" t="s">
        <v>158</v>
      </c>
      <c r="B13" s="19"/>
      <c r="C13" s="197">
        <v>9000</v>
      </c>
      <c r="D13" s="197">
        <f t="shared" si="0"/>
        <v>9000</v>
      </c>
    </row>
    <row r="14" spans="1:6" ht="24.95" customHeight="1" x14ac:dyDescent="0.2">
      <c r="A14" s="163" t="s">
        <v>159</v>
      </c>
      <c r="B14" s="19"/>
      <c r="C14" s="197">
        <v>800</v>
      </c>
      <c r="D14" s="197">
        <f t="shared" si="0"/>
        <v>800</v>
      </c>
    </row>
    <row r="15" spans="1:6" ht="24.95" customHeight="1" x14ac:dyDescent="0.2">
      <c r="A15" s="196" t="s">
        <v>241</v>
      </c>
      <c r="B15" s="164">
        <v>0</v>
      </c>
      <c r="C15" s="19"/>
      <c r="D15" s="164">
        <f t="shared" si="0"/>
        <v>0</v>
      </c>
    </row>
    <row r="16" spans="1:6" ht="24.95" customHeight="1" x14ac:dyDescent="0.2">
      <c r="A16" s="196" t="s">
        <v>244</v>
      </c>
      <c r="B16" s="164">
        <f>SUM(B17:B19)</f>
        <v>388</v>
      </c>
      <c r="C16" s="164">
        <f>SUM(C17:C19)</f>
        <v>0</v>
      </c>
      <c r="D16" s="164">
        <f>SUM(D17:D19)</f>
        <v>388</v>
      </c>
    </row>
    <row r="17" spans="1:4" ht="24.95" customHeight="1" x14ac:dyDescent="0.2">
      <c r="A17" s="163" t="s">
        <v>160</v>
      </c>
      <c r="B17" s="197">
        <f>SUM(C17:C19)</f>
        <v>0</v>
      </c>
      <c r="C17" s="197"/>
      <c r="D17" s="197">
        <f t="shared" si="0"/>
        <v>0</v>
      </c>
    </row>
    <row r="18" spans="1:4" ht="24.95" customHeight="1" x14ac:dyDescent="0.2">
      <c r="A18" s="195" t="s">
        <v>161</v>
      </c>
      <c r="B18" s="51">
        <v>388</v>
      </c>
      <c r="C18" s="51"/>
      <c r="D18" s="51">
        <f>SUM(B18:C18)</f>
        <v>388</v>
      </c>
    </row>
    <row r="19" spans="1:4" ht="24.95" customHeight="1" x14ac:dyDescent="0.2">
      <c r="A19" s="195" t="s">
        <v>162</v>
      </c>
      <c r="B19" s="51"/>
      <c r="C19" s="51"/>
      <c r="D19" s="51">
        <f>SUM(B19:C19)</f>
        <v>0</v>
      </c>
    </row>
    <row r="20" spans="1:4" ht="24.95" customHeight="1" x14ac:dyDescent="0.2">
      <c r="A20" s="163"/>
      <c r="B20" s="165"/>
      <c r="C20" s="165"/>
      <c r="D20" s="165"/>
    </row>
    <row r="21" spans="1:4" ht="24.95" customHeight="1" x14ac:dyDescent="0.2">
      <c r="A21" s="78" t="s">
        <v>163</v>
      </c>
      <c r="B21" s="166">
        <f>B8+B12+B16</f>
        <v>388</v>
      </c>
      <c r="C21" s="166">
        <f>C8+C12+C16</f>
        <v>24300</v>
      </c>
      <c r="D21" s="166">
        <f>D8+D12+D16</f>
        <v>24688</v>
      </c>
    </row>
    <row r="22" spans="1:4" ht="24.95" customHeight="1" x14ac:dyDescent="0.2"/>
  </sheetData>
  <mergeCells count="4">
    <mergeCell ref="A1:E1"/>
    <mergeCell ref="A2:F2"/>
    <mergeCell ref="A3:F3"/>
    <mergeCell ref="A5:D5"/>
  </mergeCells>
  <phoneticPr fontId="32" type="noConversion"/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7" sqref="H7"/>
    </sheetView>
  </sheetViews>
  <sheetFormatPr defaultColWidth="8.85546875" defaultRowHeight="12.75" x14ac:dyDescent="0.2"/>
  <cols>
    <col min="1" max="1" width="4.42578125" style="1" customWidth="1"/>
    <col min="2" max="2" width="48" style="1" customWidth="1"/>
    <col min="3" max="3" width="20.5703125" style="1" customWidth="1"/>
    <col min="4" max="4" width="16.5703125" style="1" customWidth="1"/>
    <col min="5" max="5" width="16.28515625" style="1" customWidth="1"/>
    <col min="6" max="6" width="19.42578125" style="1" customWidth="1"/>
    <col min="7" max="16384" width="8.85546875" style="1"/>
  </cols>
  <sheetData>
    <row r="1" spans="1:6" x14ac:dyDescent="0.2">
      <c r="B1" s="375" t="s">
        <v>396</v>
      </c>
      <c r="C1" s="376"/>
      <c r="D1" s="376"/>
      <c r="E1" s="376"/>
      <c r="F1" s="376"/>
    </row>
    <row r="3" spans="1:6" x14ac:dyDescent="0.2">
      <c r="B3" s="379" t="s">
        <v>164</v>
      </c>
      <c r="C3" s="380"/>
      <c r="D3" s="380"/>
      <c r="E3" s="380"/>
      <c r="F3" s="380"/>
    </row>
    <row r="4" spans="1:6" ht="26.25" customHeight="1" thickBot="1" x14ac:dyDescent="0.3">
      <c r="A4" s="167"/>
      <c r="B4" s="380"/>
      <c r="C4" s="380"/>
      <c r="D4" s="380"/>
      <c r="E4" s="380"/>
      <c r="F4" s="380"/>
    </row>
    <row r="5" spans="1:6" ht="27.75" customHeight="1" x14ac:dyDescent="0.2">
      <c r="B5" s="367" t="s">
        <v>104</v>
      </c>
      <c r="C5" s="168" t="s">
        <v>301</v>
      </c>
      <c r="D5" s="367" t="s">
        <v>302</v>
      </c>
      <c r="E5" s="367" t="s">
        <v>303</v>
      </c>
      <c r="F5" s="367" t="s">
        <v>165</v>
      </c>
    </row>
    <row r="6" spans="1:6" ht="16.5" thickBot="1" x14ac:dyDescent="0.25">
      <c r="B6" s="368"/>
      <c r="C6" s="169" t="s">
        <v>166</v>
      </c>
      <c r="D6" s="368"/>
      <c r="E6" s="368"/>
      <c r="F6" s="368"/>
    </row>
    <row r="7" spans="1:6" ht="16.5" thickBot="1" x14ac:dyDescent="0.25">
      <c r="B7" s="357"/>
      <c r="C7" s="358"/>
      <c r="D7" s="358"/>
      <c r="E7" s="358"/>
      <c r="F7" s="359"/>
    </row>
    <row r="8" spans="1:6" ht="16.5" thickBot="1" x14ac:dyDescent="0.25">
      <c r="B8" s="357" t="s">
        <v>167</v>
      </c>
      <c r="C8" s="358"/>
      <c r="D8" s="358"/>
      <c r="E8" s="358"/>
      <c r="F8" s="359"/>
    </row>
    <row r="9" spans="1:6" ht="20.100000000000001" customHeight="1" thickBot="1" x14ac:dyDescent="0.25">
      <c r="B9" s="201" t="s">
        <v>168</v>
      </c>
      <c r="C9" s="205">
        <v>1</v>
      </c>
      <c r="D9" s="205">
        <v>0</v>
      </c>
      <c r="E9" s="205">
        <v>0</v>
      </c>
      <c r="F9" s="205">
        <f>C9+D9+E9</f>
        <v>1</v>
      </c>
    </row>
    <row r="10" spans="1:6" ht="20.100000000000001" customHeight="1" thickBot="1" x14ac:dyDescent="0.25">
      <c r="B10" s="201" t="s">
        <v>169</v>
      </c>
      <c r="C10" s="205">
        <v>2</v>
      </c>
      <c r="D10" s="205">
        <v>0</v>
      </c>
      <c r="E10" s="205">
        <v>0</v>
      </c>
      <c r="F10" s="205">
        <f t="shared" ref="F10:F18" si="0">C10+D10+E10</f>
        <v>2</v>
      </c>
    </row>
    <row r="11" spans="1:6" ht="20.100000000000001" customHeight="1" thickBot="1" x14ac:dyDescent="0.25">
      <c r="B11" s="201" t="s">
        <v>170</v>
      </c>
      <c r="C11" s="205">
        <v>1</v>
      </c>
      <c r="D11" s="205">
        <v>0</v>
      </c>
      <c r="E11" s="205">
        <v>0</v>
      </c>
      <c r="F11" s="205">
        <f t="shared" si="0"/>
        <v>1</v>
      </c>
    </row>
    <row r="12" spans="1:6" ht="20.100000000000001" customHeight="1" thickBot="1" x14ac:dyDescent="0.25">
      <c r="B12" s="201" t="s">
        <v>171</v>
      </c>
      <c r="C12" s="205">
        <v>1</v>
      </c>
      <c r="D12" s="205">
        <v>0</v>
      </c>
      <c r="E12" s="205">
        <v>0</v>
      </c>
      <c r="F12" s="205">
        <f t="shared" si="0"/>
        <v>1</v>
      </c>
    </row>
    <row r="13" spans="1:6" ht="20.100000000000001" customHeight="1" thickBot="1" x14ac:dyDescent="0.25">
      <c r="B13" s="201" t="s">
        <v>172</v>
      </c>
      <c r="C13" s="205">
        <v>1</v>
      </c>
      <c r="D13" s="205">
        <v>0</v>
      </c>
      <c r="E13" s="205">
        <v>0</v>
      </c>
      <c r="F13" s="205">
        <f t="shared" si="0"/>
        <v>1</v>
      </c>
    </row>
    <row r="14" spans="1:6" ht="20.100000000000001" customHeight="1" thickBot="1" x14ac:dyDescent="0.25">
      <c r="B14" s="201" t="s">
        <v>173</v>
      </c>
      <c r="C14" s="205">
        <v>0.5</v>
      </c>
      <c r="D14" s="205">
        <v>0</v>
      </c>
      <c r="E14" s="205">
        <v>0</v>
      </c>
      <c r="F14" s="205">
        <f t="shared" si="0"/>
        <v>0.5</v>
      </c>
    </row>
    <row r="15" spans="1:6" ht="20.100000000000001" customHeight="1" thickBot="1" x14ac:dyDescent="0.25">
      <c r="B15" s="201" t="s">
        <v>174</v>
      </c>
      <c r="C15" s="205">
        <v>0.5</v>
      </c>
      <c r="D15" s="205">
        <v>0</v>
      </c>
      <c r="E15" s="205">
        <v>0</v>
      </c>
      <c r="F15" s="205">
        <f t="shared" si="0"/>
        <v>0.5</v>
      </c>
    </row>
    <row r="16" spans="1:6" ht="20.100000000000001" customHeight="1" thickBot="1" x14ac:dyDescent="0.25">
      <c r="B16" s="201" t="s">
        <v>175</v>
      </c>
      <c r="C16" s="205">
        <v>1</v>
      </c>
      <c r="D16" s="205">
        <v>0</v>
      </c>
      <c r="E16" s="205">
        <v>0</v>
      </c>
      <c r="F16" s="205">
        <f t="shared" si="0"/>
        <v>1</v>
      </c>
    </row>
    <row r="17" spans="2:6" ht="27.75" customHeight="1" thickBot="1" x14ac:dyDescent="0.25">
      <c r="B17" s="201" t="s">
        <v>176</v>
      </c>
      <c r="C17" s="205">
        <v>1</v>
      </c>
      <c r="D17" s="205">
        <v>0</v>
      </c>
      <c r="E17" s="205">
        <v>0</v>
      </c>
      <c r="F17" s="205">
        <f t="shared" si="0"/>
        <v>1</v>
      </c>
    </row>
    <row r="18" spans="2:6" ht="20.100000000000001" customHeight="1" thickBot="1" x14ac:dyDescent="0.25">
      <c r="B18" s="201" t="s">
        <v>177</v>
      </c>
      <c r="C18" s="205">
        <v>0</v>
      </c>
      <c r="D18" s="205">
        <v>0</v>
      </c>
      <c r="E18" s="205">
        <v>0</v>
      </c>
      <c r="F18" s="205">
        <f t="shared" si="0"/>
        <v>0</v>
      </c>
    </row>
    <row r="19" spans="2:6" ht="33" customHeight="1" thickBot="1" x14ac:dyDescent="0.25">
      <c r="B19" s="201" t="s">
        <v>178</v>
      </c>
      <c r="C19" s="169">
        <f>SUM(C9:C18)</f>
        <v>9</v>
      </c>
      <c r="D19" s="169">
        <f>SUM(D9:D18)</f>
        <v>0</v>
      </c>
      <c r="E19" s="169">
        <f>SUM(E9:E18)</f>
        <v>0</v>
      </c>
      <c r="F19" s="202">
        <f>SUM(C19:E19)</f>
        <v>9</v>
      </c>
    </row>
    <row r="20" spans="2:6" ht="33.75" customHeight="1" thickBot="1" x14ac:dyDescent="0.25">
      <c r="B20" s="208" t="s">
        <v>179</v>
      </c>
      <c r="C20" s="212">
        <v>10</v>
      </c>
      <c r="D20" s="212">
        <v>0</v>
      </c>
      <c r="E20" s="212">
        <v>0</v>
      </c>
      <c r="F20" s="202">
        <f>SUM(C20:E20)</f>
        <v>10</v>
      </c>
    </row>
    <row r="21" spans="2:6" ht="20.100000000000001" customHeight="1" x14ac:dyDescent="0.2">
      <c r="B21" s="371" t="s">
        <v>180</v>
      </c>
      <c r="C21" s="367">
        <v>43</v>
      </c>
      <c r="D21" s="367">
        <v>0</v>
      </c>
      <c r="E21" s="367">
        <v>0</v>
      </c>
      <c r="F21" s="373">
        <f>SUM(C21:E22)</f>
        <v>43</v>
      </c>
    </row>
    <row r="22" spans="2:6" ht="12" customHeight="1" thickBot="1" x14ac:dyDescent="0.25">
      <c r="B22" s="372"/>
      <c r="C22" s="368"/>
      <c r="D22" s="368"/>
      <c r="E22" s="368"/>
      <c r="F22" s="374"/>
    </row>
    <row r="23" spans="2:6" ht="30" customHeight="1" thickBot="1" x14ac:dyDescent="0.25">
      <c r="B23" s="201" t="s">
        <v>181</v>
      </c>
      <c r="C23" s="169">
        <v>33</v>
      </c>
      <c r="D23" s="169">
        <v>0</v>
      </c>
      <c r="E23" s="169">
        <v>0</v>
      </c>
      <c r="F23" s="202">
        <f>SUM(C23:E23)</f>
        <v>33</v>
      </c>
    </row>
    <row r="24" spans="2:6" ht="20.100000000000001" customHeight="1" thickBot="1" x14ac:dyDescent="0.25">
      <c r="B24" s="357" t="s">
        <v>182</v>
      </c>
      <c r="C24" s="358"/>
      <c r="D24" s="358"/>
      <c r="E24" s="358"/>
      <c r="F24" s="359"/>
    </row>
    <row r="25" spans="2:6" ht="20.100000000000001" customHeight="1" x14ac:dyDescent="0.2">
      <c r="B25" s="213" t="s">
        <v>183</v>
      </c>
      <c r="C25" s="214">
        <v>9</v>
      </c>
      <c r="D25" s="214">
        <v>1</v>
      </c>
      <c r="E25" s="214">
        <v>-1</v>
      </c>
      <c r="F25" s="203">
        <f>C25+D25+E25</f>
        <v>9</v>
      </c>
    </row>
    <row r="26" spans="2:6" ht="20.100000000000001" customHeight="1" thickBot="1" x14ac:dyDescent="0.25">
      <c r="B26" s="201" t="s">
        <v>184</v>
      </c>
      <c r="C26" s="204">
        <v>1</v>
      </c>
      <c r="D26" s="204">
        <v>0</v>
      </c>
      <c r="E26" s="204">
        <v>0</v>
      </c>
      <c r="F26" s="204">
        <f>C26+D26+E26</f>
        <v>1</v>
      </c>
    </row>
    <row r="27" spans="2:6" ht="20.100000000000001" customHeight="1" x14ac:dyDescent="0.2">
      <c r="B27" s="371" t="s">
        <v>185</v>
      </c>
      <c r="C27" s="373">
        <v>9</v>
      </c>
      <c r="D27" s="373">
        <v>0</v>
      </c>
      <c r="E27" s="373">
        <v>0</v>
      </c>
      <c r="F27" s="373">
        <f>SUM(C27:E28)</f>
        <v>9</v>
      </c>
    </row>
    <row r="28" spans="2:6" ht="20.100000000000001" customHeight="1" thickBot="1" x14ac:dyDescent="0.25">
      <c r="B28" s="372"/>
      <c r="C28" s="374"/>
      <c r="D28" s="374"/>
      <c r="E28" s="374"/>
      <c r="F28" s="374"/>
    </row>
    <row r="29" spans="2:6" ht="28.5" customHeight="1" thickBot="1" x14ac:dyDescent="0.25">
      <c r="B29" s="208" t="s">
        <v>186</v>
      </c>
      <c r="C29" s="215">
        <v>9</v>
      </c>
      <c r="D29" s="215">
        <v>0</v>
      </c>
      <c r="E29" s="215">
        <v>0</v>
      </c>
      <c r="F29" s="204">
        <f>C29+D29+E29</f>
        <v>9</v>
      </c>
    </row>
    <row r="30" spans="2:6" ht="33" customHeight="1" thickBot="1" x14ac:dyDescent="0.25">
      <c r="B30" s="201" t="s">
        <v>187</v>
      </c>
      <c r="C30" s="204">
        <v>0</v>
      </c>
      <c r="D30" s="204">
        <v>0</v>
      </c>
      <c r="E30" s="204">
        <v>0</v>
      </c>
      <c r="F30" s="204">
        <f>C30+D30+E30</f>
        <v>0</v>
      </c>
    </row>
    <row r="31" spans="2:6" ht="38.25" customHeight="1" thickBot="1" x14ac:dyDescent="0.25">
      <c r="B31" s="201" t="s">
        <v>188</v>
      </c>
      <c r="C31" s="204">
        <v>0</v>
      </c>
      <c r="D31" s="204">
        <v>0</v>
      </c>
      <c r="E31" s="204">
        <v>0</v>
      </c>
      <c r="F31" s="204">
        <f>C31+D31+E31</f>
        <v>0</v>
      </c>
    </row>
    <row r="32" spans="2:6" ht="20.100000000000001" customHeight="1" thickBot="1" x14ac:dyDescent="0.25">
      <c r="B32" s="357" t="s">
        <v>189</v>
      </c>
      <c r="C32" s="358"/>
      <c r="D32" s="358"/>
      <c r="E32" s="358"/>
      <c r="F32" s="359"/>
    </row>
    <row r="33" spans="2:6" ht="20.100000000000001" customHeight="1" x14ac:dyDescent="0.2">
      <c r="B33" s="216" t="s">
        <v>190</v>
      </c>
      <c r="C33" s="206">
        <v>1</v>
      </c>
      <c r="D33" s="206">
        <v>0</v>
      </c>
      <c r="E33" s="206">
        <v>0</v>
      </c>
      <c r="F33" s="203">
        <f>SUM(C33:E33)</f>
        <v>1</v>
      </c>
    </row>
    <row r="34" spans="2:6" ht="20.100000000000001" customHeight="1" thickBot="1" x14ac:dyDescent="0.25">
      <c r="B34" s="201" t="s">
        <v>191</v>
      </c>
      <c r="C34" s="204">
        <v>1</v>
      </c>
      <c r="D34" s="204">
        <v>0</v>
      </c>
      <c r="E34" s="204">
        <v>0</v>
      </c>
      <c r="F34" s="204">
        <f>SUM(C34:E34)</f>
        <v>1</v>
      </c>
    </row>
    <row r="35" spans="2:6" ht="20.100000000000001" customHeight="1" thickBot="1" x14ac:dyDescent="0.25">
      <c r="B35" s="208" t="s">
        <v>192</v>
      </c>
      <c r="C35" s="215">
        <v>1</v>
      </c>
      <c r="D35" s="215">
        <v>0</v>
      </c>
      <c r="E35" s="215">
        <v>0</v>
      </c>
      <c r="F35" s="215">
        <f>SUM(C35:E35)</f>
        <v>1</v>
      </c>
    </row>
    <row r="36" spans="2:6" ht="33" customHeight="1" thickBot="1" x14ac:dyDescent="0.25">
      <c r="B36" s="201" t="s">
        <v>193</v>
      </c>
      <c r="C36" s="204">
        <v>0</v>
      </c>
      <c r="D36" s="204">
        <v>0</v>
      </c>
      <c r="E36" s="204">
        <v>0</v>
      </c>
      <c r="F36" s="204">
        <f>SUM(C36:E36)</f>
        <v>0</v>
      </c>
    </row>
    <row r="37" spans="2:6" ht="34.5" customHeight="1" thickBot="1" x14ac:dyDescent="0.25">
      <c r="B37" s="201" t="s">
        <v>194</v>
      </c>
      <c r="C37" s="204">
        <v>0</v>
      </c>
      <c r="D37" s="204">
        <v>0</v>
      </c>
      <c r="E37" s="204">
        <v>0</v>
      </c>
      <c r="F37" s="204">
        <f>SUM(C37:E37)</f>
        <v>0</v>
      </c>
    </row>
    <row r="38" spans="2:6" ht="20.100000000000001" customHeight="1" thickBot="1" x14ac:dyDescent="0.25">
      <c r="B38" s="357" t="s">
        <v>195</v>
      </c>
      <c r="C38" s="358"/>
      <c r="D38" s="358"/>
      <c r="E38" s="358"/>
      <c r="F38" s="359"/>
    </row>
    <row r="39" spans="2:6" ht="20.100000000000001" customHeight="1" thickBot="1" x14ac:dyDescent="0.25">
      <c r="B39" s="201" t="s">
        <v>304</v>
      </c>
      <c r="C39" s="203">
        <v>7</v>
      </c>
      <c r="D39" s="203">
        <v>0</v>
      </c>
      <c r="E39" s="203">
        <v>0</v>
      </c>
      <c r="F39" s="217">
        <f>SUM(C39:E39)</f>
        <v>7</v>
      </c>
    </row>
    <row r="40" spans="2:6" ht="20.100000000000001" customHeight="1" thickBot="1" x14ac:dyDescent="0.25">
      <c r="B40" s="201" t="s">
        <v>196</v>
      </c>
      <c r="C40" s="204">
        <v>3</v>
      </c>
      <c r="D40" s="204">
        <v>0</v>
      </c>
      <c r="E40" s="204">
        <v>0</v>
      </c>
      <c r="F40" s="217">
        <f>SUM(C40:E40)</f>
        <v>3</v>
      </c>
    </row>
    <row r="41" spans="2:6" ht="20.100000000000001" customHeight="1" thickBot="1" x14ac:dyDescent="0.25">
      <c r="B41" s="201" t="s">
        <v>197</v>
      </c>
      <c r="C41" s="204">
        <v>0</v>
      </c>
      <c r="D41" s="204">
        <v>0</v>
      </c>
      <c r="E41" s="204">
        <v>0</v>
      </c>
      <c r="F41" s="217">
        <f>SUM(C41:E41)</f>
        <v>0</v>
      </c>
    </row>
    <row r="42" spans="2:6" ht="20.100000000000001" customHeight="1" x14ac:dyDescent="0.2">
      <c r="B42" s="371" t="s">
        <v>198</v>
      </c>
      <c r="C42" s="355">
        <f>SUM(C39:C41)</f>
        <v>10</v>
      </c>
      <c r="D42" s="355">
        <f>SUM(D39:D41)</f>
        <v>0</v>
      </c>
      <c r="E42" s="355">
        <f>SUM(E39:E41)</f>
        <v>0</v>
      </c>
      <c r="F42" s="355">
        <f>SUM(F39:F41)</f>
        <v>10</v>
      </c>
    </row>
    <row r="43" spans="2:6" ht="20.100000000000001" customHeight="1" thickBot="1" x14ac:dyDescent="0.25">
      <c r="B43" s="372"/>
      <c r="C43" s="356"/>
      <c r="D43" s="356"/>
      <c r="E43" s="356"/>
      <c r="F43" s="356"/>
    </row>
    <row r="44" spans="2:6" ht="20.100000000000001" customHeight="1" x14ac:dyDescent="0.2">
      <c r="B44" s="377" t="s">
        <v>199</v>
      </c>
      <c r="C44" s="369">
        <v>10</v>
      </c>
      <c r="D44" s="369">
        <v>0</v>
      </c>
      <c r="E44" s="369">
        <v>0</v>
      </c>
      <c r="F44" s="369">
        <f>SUM(C44:E45)</f>
        <v>10</v>
      </c>
    </row>
    <row r="45" spans="2:6" ht="20.100000000000001" customHeight="1" thickBot="1" x14ac:dyDescent="0.25">
      <c r="B45" s="378"/>
      <c r="C45" s="370"/>
      <c r="D45" s="370"/>
      <c r="E45" s="370"/>
      <c r="F45" s="370"/>
    </row>
    <row r="46" spans="2:6" ht="29.25" customHeight="1" thickBot="1" x14ac:dyDescent="0.25">
      <c r="B46" s="201" t="s">
        <v>200</v>
      </c>
      <c r="C46" s="204">
        <v>0</v>
      </c>
      <c r="D46" s="204">
        <v>0</v>
      </c>
      <c r="E46" s="204">
        <v>0</v>
      </c>
      <c r="F46" s="204">
        <v>0</v>
      </c>
    </row>
    <row r="47" spans="2:6" ht="28.5" customHeight="1" thickBot="1" x14ac:dyDescent="0.25">
      <c r="B47" s="201" t="s">
        <v>201</v>
      </c>
      <c r="C47" s="204">
        <v>0</v>
      </c>
      <c r="D47" s="204">
        <v>0</v>
      </c>
      <c r="E47" s="204">
        <v>0</v>
      </c>
      <c r="F47" s="204">
        <v>0</v>
      </c>
    </row>
    <row r="48" spans="2:6" ht="20.100000000000001" customHeight="1" thickBot="1" x14ac:dyDescent="0.25">
      <c r="B48" s="201"/>
      <c r="C48" s="205"/>
      <c r="D48" s="205"/>
      <c r="E48" s="207"/>
      <c r="F48" s="205"/>
    </row>
    <row r="49" spans="2:6" ht="20.100000000000001" customHeight="1" thickBot="1" x14ac:dyDescent="0.25">
      <c r="B49" s="357" t="s">
        <v>202</v>
      </c>
      <c r="C49" s="358"/>
      <c r="D49" s="358"/>
      <c r="E49" s="358"/>
      <c r="F49" s="359"/>
    </row>
    <row r="50" spans="2:6" ht="37.5" customHeight="1" thickBot="1" x14ac:dyDescent="0.25">
      <c r="B50" s="201" t="s">
        <v>178</v>
      </c>
      <c r="C50" s="205">
        <f>C19</f>
        <v>9</v>
      </c>
      <c r="D50" s="205">
        <f>D19</f>
        <v>0</v>
      </c>
      <c r="E50" s="205">
        <f>E19</f>
        <v>0</v>
      </c>
      <c r="F50" s="205">
        <f>F19</f>
        <v>9</v>
      </c>
    </row>
    <row r="51" spans="2:6" ht="27" customHeight="1" thickBot="1" x14ac:dyDescent="0.25">
      <c r="B51" s="201" t="s">
        <v>185</v>
      </c>
      <c r="C51" s="204">
        <f>C27</f>
        <v>9</v>
      </c>
      <c r="D51" s="204">
        <f>D27</f>
        <v>0</v>
      </c>
      <c r="E51" s="204">
        <f>E27</f>
        <v>0</v>
      </c>
      <c r="F51" s="204">
        <f>F27</f>
        <v>9</v>
      </c>
    </row>
    <row r="52" spans="2:6" ht="20.100000000000001" customHeight="1" thickBot="1" x14ac:dyDescent="0.25">
      <c r="B52" s="201" t="s">
        <v>191</v>
      </c>
      <c r="C52" s="204">
        <f>C34</f>
        <v>1</v>
      </c>
      <c r="D52" s="204">
        <f>D34</f>
        <v>0</v>
      </c>
      <c r="E52" s="204">
        <f>E34</f>
        <v>0</v>
      </c>
      <c r="F52" s="204">
        <f>F34</f>
        <v>1</v>
      </c>
    </row>
    <row r="53" spans="2:6" ht="20.100000000000001" customHeight="1" thickBot="1" x14ac:dyDescent="0.25">
      <c r="B53" s="201" t="s">
        <v>198</v>
      </c>
      <c r="C53" s="204">
        <f>C42</f>
        <v>10</v>
      </c>
      <c r="D53" s="204">
        <f>D42</f>
        <v>0</v>
      </c>
      <c r="E53" s="204">
        <f>E42</f>
        <v>0</v>
      </c>
      <c r="F53" s="204">
        <f>F42</f>
        <v>10</v>
      </c>
    </row>
    <row r="54" spans="2:6" ht="20.100000000000001" customHeight="1" x14ac:dyDescent="0.2">
      <c r="B54" s="353" t="s">
        <v>203</v>
      </c>
      <c r="C54" s="353">
        <f>SUM(C50:C53)</f>
        <v>29</v>
      </c>
      <c r="D54" s="353">
        <f>SUM(D50:D53)</f>
        <v>0</v>
      </c>
      <c r="E54" s="353">
        <f>SUM(E50:E53)</f>
        <v>0</v>
      </c>
      <c r="F54" s="353">
        <f>SUM(F50:F53)</f>
        <v>29</v>
      </c>
    </row>
    <row r="55" spans="2:6" ht="6" customHeight="1" thickBot="1" x14ac:dyDescent="0.25">
      <c r="B55" s="354"/>
      <c r="C55" s="354"/>
      <c r="D55" s="354"/>
      <c r="E55" s="354"/>
      <c r="F55" s="354"/>
    </row>
    <row r="56" spans="2:6" ht="20.100000000000001" customHeight="1" thickBot="1" x14ac:dyDescent="0.25">
      <c r="B56" s="357" t="s">
        <v>204</v>
      </c>
      <c r="C56" s="358"/>
      <c r="D56" s="358"/>
      <c r="E56" s="358"/>
      <c r="F56" s="359"/>
    </row>
    <row r="57" spans="2:6" ht="20.100000000000001" customHeight="1" x14ac:dyDescent="0.2">
      <c r="B57" s="363" t="s">
        <v>205</v>
      </c>
      <c r="C57" s="365">
        <v>43</v>
      </c>
      <c r="D57" s="365">
        <v>0</v>
      </c>
      <c r="E57" s="365">
        <v>0</v>
      </c>
      <c r="F57" s="365">
        <f>SUM(C57:E58)</f>
        <v>43</v>
      </c>
    </row>
    <row r="58" spans="2:6" ht="27" customHeight="1" thickBot="1" x14ac:dyDescent="0.25">
      <c r="B58" s="364"/>
      <c r="C58" s="366"/>
      <c r="D58" s="366"/>
      <c r="E58" s="366"/>
      <c r="F58" s="366"/>
    </row>
    <row r="59" spans="2:6" ht="20.100000000000001" customHeight="1" thickBot="1" x14ac:dyDescent="0.25">
      <c r="B59" s="208"/>
      <c r="C59" s="209"/>
      <c r="D59" s="209"/>
      <c r="E59" s="209"/>
      <c r="F59" s="209"/>
    </row>
    <row r="60" spans="2:6" ht="20.100000000000001" customHeight="1" thickBot="1" x14ac:dyDescent="0.25">
      <c r="B60" s="360" t="s">
        <v>206</v>
      </c>
      <c r="C60" s="361"/>
      <c r="D60" s="361"/>
      <c r="E60" s="361"/>
      <c r="F60" s="362"/>
    </row>
    <row r="61" spans="2:6" ht="39.75" customHeight="1" thickBot="1" x14ac:dyDescent="0.25">
      <c r="B61" s="201" t="s">
        <v>207</v>
      </c>
      <c r="C61" s="205">
        <v>12</v>
      </c>
      <c r="D61" s="205">
        <v>0</v>
      </c>
      <c r="E61" s="205">
        <v>0</v>
      </c>
      <c r="F61" s="205">
        <v>12</v>
      </c>
    </row>
    <row r="62" spans="2:6" ht="20.100000000000001" customHeight="1" thickBot="1" x14ac:dyDescent="0.25">
      <c r="B62" s="201" t="s">
        <v>208</v>
      </c>
      <c r="C62" s="205">
        <v>0</v>
      </c>
      <c r="D62" s="205">
        <v>0</v>
      </c>
      <c r="E62" s="205">
        <v>0</v>
      </c>
      <c r="F62" s="205">
        <v>0</v>
      </c>
    </row>
    <row r="63" spans="2:6" ht="20.100000000000001" customHeight="1" thickBot="1" x14ac:dyDescent="0.25">
      <c r="B63" s="210" t="s">
        <v>209</v>
      </c>
      <c r="C63" s="211">
        <f>SUM(C61:C62)</f>
        <v>12</v>
      </c>
      <c r="D63" s="211">
        <f>SUM(D61:D62)</f>
        <v>0</v>
      </c>
      <c r="E63" s="211">
        <f>SUM(E61:E62)</f>
        <v>0</v>
      </c>
      <c r="F63" s="211">
        <f>SUM(F61:F62)</f>
        <v>12</v>
      </c>
    </row>
  </sheetData>
  <mergeCells count="44">
    <mergeCell ref="B1:F1"/>
    <mergeCell ref="B38:F38"/>
    <mergeCell ref="C44:C45"/>
    <mergeCell ref="F42:F43"/>
    <mergeCell ref="B44:B45"/>
    <mergeCell ref="B3:F4"/>
    <mergeCell ref="B5:B6"/>
    <mergeCell ref="B32:F32"/>
    <mergeCell ref="D42:D43"/>
    <mergeCell ref="B7:F7"/>
    <mergeCell ref="E44:E45"/>
    <mergeCell ref="D5:D6"/>
    <mergeCell ref="C27:C28"/>
    <mergeCell ref="B21:B22"/>
    <mergeCell ref="C21:C22"/>
    <mergeCell ref="D21:D22"/>
    <mergeCell ref="E5:E6"/>
    <mergeCell ref="D44:D45"/>
    <mergeCell ref="B42:B43"/>
    <mergeCell ref="F5:F6"/>
    <mergeCell ref="B8:F8"/>
    <mergeCell ref="F27:F28"/>
    <mergeCell ref="D27:D28"/>
    <mergeCell ref="E42:E43"/>
    <mergeCell ref="F44:F45"/>
    <mergeCell ref="B24:F24"/>
    <mergeCell ref="B27:B28"/>
    <mergeCell ref="E21:E22"/>
    <mergeCell ref="F21:F22"/>
    <mergeCell ref="E27:E28"/>
    <mergeCell ref="B60:F60"/>
    <mergeCell ref="B56:F56"/>
    <mergeCell ref="B57:B58"/>
    <mergeCell ref="C57:C58"/>
    <mergeCell ref="D57:D58"/>
    <mergeCell ref="E57:E58"/>
    <mergeCell ref="F57:F58"/>
    <mergeCell ref="D54:D55"/>
    <mergeCell ref="E54:E55"/>
    <mergeCell ref="C42:C43"/>
    <mergeCell ref="B54:B55"/>
    <mergeCell ref="C54:C55"/>
    <mergeCell ref="B49:F49"/>
    <mergeCell ref="F54:F55"/>
  </mergeCells>
  <phoneticPr fontId="32" type="noConversion"/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zoomScaleNormal="100" workbookViewId="0">
      <selection activeCell="A7" sqref="A7"/>
    </sheetView>
  </sheetViews>
  <sheetFormatPr defaultColWidth="8.85546875" defaultRowHeight="12.75" x14ac:dyDescent="0.2"/>
  <cols>
    <col min="1" max="1" width="63.42578125" style="1" customWidth="1"/>
    <col min="2" max="2" width="20.7109375" style="1" customWidth="1"/>
    <col min="3" max="3" width="18.140625" style="1" customWidth="1"/>
    <col min="4" max="16384" width="8.85546875" style="1"/>
  </cols>
  <sheetData>
    <row r="1" spans="1:3" ht="15" x14ac:dyDescent="0.25">
      <c r="A1" s="349" t="s">
        <v>427</v>
      </c>
      <c r="B1" s="345"/>
      <c r="C1" s="317"/>
    </row>
    <row r="4" spans="1:3" ht="18.75" x14ac:dyDescent="0.3">
      <c r="A4" s="383" t="s">
        <v>428</v>
      </c>
      <c r="B4" s="384"/>
    </row>
    <row r="5" spans="1:3" ht="15.75" x14ac:dyDescent="0.25">
      <c r="A5" s="385" t="s">
        <v>210</v>
      </c>
      <c r="B5" s="386"/>
      <c r="C5" s="352"/>
    </row>
    <row r="6" spans="1:3" ht="25.5" x14ac:dyDescent="0.2">
      <c r="A6" s="170"/>
      <c r="B6" s="15" t="s">
        <v>305</v>
      </c>
      <c r="C6" s="15" t="s">
        <v>429</v>
      </c>
    </row>
    <row r="7" spans="1:3" ht="15.75" customHeight="1" x14ac:dyDescent="0.2">
      <c r="A7" s="82" t="s">
        <v>211</v>
      </c>
      <c r="B7" s="19">
        <v>1400</v>
      </c>
      <c r="C7" s="19">
        <v>1200</v>
      </c>
    </row>
    <row r="8" spans="1:3" ht="15.75" x14ac:dyDescent="0.2">
      <c r="A8" s="171" t="s">
        <v>212</v>
      </c>
      <c r="B8" s="172"/>
      <c r="C8" s="172">
        <v>163</v>
      </c>
    </row>
    <row r="9" spans="1:3" ht="15.75" x14ac:dyDescent="0.2">
      <c r="A9" s="82" t="s">
        <v>213</v>
      </c>
      <c r="B9" s="19">
        <v>200</v>
      </c>
      <c r="C9" s="19">
        <v>473</v>
      </c>
    </row>
    <row r="10" spans="1:3" ht="15.75" x14ac:dyDescent="0.2">
      <c r="A10" s="171" t="s">
        <v>214</v>
      </c>
      <c r="B10" s="19">
        <v>460</v>
      </c>
      <c r="C10" s="19">
        <v>224</v>
      </c>
    </row>
    <row r="11" spans="1:3" ht="15.75" x14ac:dyDescent="0.2">
      <c r="A11" s="171" t="s">
        <v>215</v>
      </c>
      <c r="B11" s="172">
        <v>40</v>
      </c>
      <c r="C11" s="172">
        <v>40</v>
      </c>
    </row>
    <row r="12" spans="1:3" ht="15.75" x14ac:dyDescent="0.2">
      <c r="A12" s="171" t="s">
        <v>216</v>
      </c>
      <c r="B12" s="172"/>
      <c r="C12" s="172"/>
    </row>
    <row r="13" spans="1:3" ht="15.75" x14ac:dyDescent="0.2">
      <c r="A13" s="82" t="s">
        <v>217</v>
      </c>
      <c r="B13" s="172">
        <v>100</v>
      </c>
      <c r="C13" s="172">
        <v>100</v>
      </c>
    </row>
    <row r="14" spans="1:3" ht="15.75" x14ac:dyDescent="0.2">
      <c r="A14" s="78" t="s">
        <v>218</v>
      </c>
      <c r="B14" s="62">
        <f>SUM(B7:B13)</f>
        <v>2200</v>
      </c>
      <c r="C14" s="62">
        <f>SUM(C7:C13)</f>
        <v>2200</v>
      </c>
    </row>
    <row r="15" spans="1:3" x14ac:dyDescent="0.2">
      <c r="A15" s="173"/>
      <c r="B15" s="174"/>
      <c r="C15" s="174"/>
    </row>
    <row r="16" spans="1:3" ht="15.75" x14ac:dyDescent="0.2">
      <c r="A16" s="385" t="s">
        <v>219</v>
      </c>
      <c r="B16" s="387"/>
    </row>
    <row r="17" spans="1:3" ht="15.75" x14ac:dyDescent="0.2">
      <c r="A17" s="175" t="s">
        <v>220</v>
      </c>
      <c r="B17" s="259"/>
      <c r="C17" s="259"/>
    </row>
    <row r="18" spans="1:3" ht="15.75" x14ac:dyDescent="0.2">
      <c r="A18" s="175" t="s">
        <v>221</v>
      </c>
      <c r="B18" s="259"/>
      <c r="C18" s="259"/>
    </row>
    <row r="19" spans="1:3" ht="15.75" x14ac:dyDescent="0.2">
      <c r="A19" s="175" t="s">
        <v>222</v>
      </c>
      <c r="B19" s="259"/>
      <c r="C19" s="259"/>
    </row>
    <row r="20" spans="1:3" ht="15.75" x14ac:dyDescent="0.2">
      <c r="A20" s="175" t="s">
        <v>223</v>
      </c>
      <c r="B20" s="259"/>
      <c r="C20" s="259"/>
    </row>
    <row r="21" spans="1:3" ht="15.75" x14ac:dyDescent="0.2">
      <c r="A21" s="175" t="s">
        <v>224</v>
      </c>
      <c r="B21" s="259"/>
      <c r="C21" s="259"/>
    </row>
    <row r="22" spans="1:3" ht="15.75" x14ac:dyDescent="0.2">
      <c r="A22" s="175" t="s">
        <v>225</v>
      </c>
      <c r="B22" s="259"/>
      <c r="C22" s="259"/>
    </row>
    <row r="23" spans="1:3" ht="15.75" x14ac:dyDescent="0.2">
      <c r="A23" s="175" t="s">
        <v>226</v>
      </c>
      <c r="B23" s="259"/>
      <c r="C23" s="259"/>
    </row>
    <row r="24" spans="1:3" ht="15.75" x14ac:dyDescent="0.2">
      <c r="A24" s="175" t="s">
        <v>227</v>
      </c>
      <c r="B24" s="259"/>
      <c r="C24" s="259"/>
    </row>
    <row r="25" spans="1:3" ht="15.75" x14ac:dyDescent="0.2">
      <c r="A25" s="175" t="s">
        <v>228</v>
      </c>
      <c r="B25" s="259"/>
      <c r="C25" s="259"/>
    </row>
    <row r="26" spans="1:3" ht="15.75" x14ac:dyDescent="0.2">
      <c r="A26" s="176" t="s">
        <v>229</v>
      </c>
      <c r="B26" s="177">
        <f>SUM(B17:B25)</f>
        <v>0</v>
      </c>
      <c r="C26" s="177">
        <f>SUM(C17:C25)</f>
        <v>0</v>
      </c>
    </row>
    <row r="27" spans="1:3" ht="31.5" x14ac:dyDescent="0.2">
      <c r="A27" s="175" t="s">
        <v>430</v>
      </c>
      <c r="B27" s="388"/>
      <c r="C27" s="388">
        <v>1732</v>
      </c>
    </row>
    <row r="28" spans="1:3" ht="15.75" x14ac:dyDescent="0.2">
      <c r="A28" s="175"/>
      <c r="B28" s="388"/>
      <c r="C28" s="388"/>
    </row>
    <row r="29" spans="1:3" ht="15.75" x14ac:dyDescent="0.2">
      <c r="A29" s="381"/>
      <c r="B29" s="382"/>
    </row>
    <row r="30" spans="1:3" ht="15.75" x14ac:dyDescent="0.2">
      <c r="A30" s="176" t="s">
        <v>230</v>
      </c>
      <c r="B30" s="177">
        <v>0</v>
      </c>
      <c r="C30" s="177">
        <v>0</v>
      </c>
    </row>
    <row r="31" spans="1:3" ht="18.75" x14ac:dyDescent="0.3">
      <c r="A31" s="258" t="s">
        <v>431</v>
      </c>
      <c r="B31" s="218">
        <f>B30+B26+B14</f>
        <v>2200</v>
      </c>
      <c r="C31" s="218">
        <f>C30+C26+C14+C27</f>
        <v>3932</v>
      </c>
    </row>
  </sheetData>
  <mergeCells count="7">
    <mergeCell ref="A29:B29"/>
    <mergeCell ref="A1:C1"/>
    <mergeCell ref="A4:B4"/>
    <mergeCell ref="A5:C5"/>
    <mergeCell ref="A16:B16"/>
    <mergeCell ref="B27:B28"/>
    <mergeCell ref="C27:C28"/>
  </mergeCells>
  <phoneticPr fontId="32" type="noConversion"/>
  <pageMargins left="0.75" right="0.75" top="1" bottom="1" header="0.5" footer="0.5"/>
  <pageSetup paperSize="9" scale="82" orientation="portrait" horizontalDpi="4294967295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zoomScaleNormal="100" workbookViewId="0">
      <selection activeCell="M10" sqref="L10:M10"/>
    </sheetView>
  </sheetViews>
  <sheetFormatPr defaultColWidth="8.85546875" defaultRowHeight="12.75" x14ac:dyDescent="0.2"/>
  <cols>
    <col min="1" max="1" width="7.42578125" style="1" customWidth="1"/>
    <col min="2" max="2" width="8.85546875" style="1" customWidth="1"/>
    <col min="3" max="3" width="46.42578125" style="1" customWidth="1"/>
    <col min="4" max="4" width="20.140625" style="1" customWidth="1"/>
    <col min="5" max="5" width="13" style="1" hidden="1" customWidth="1"/>
    <col min="6" max="6" width="0.5703125" style="1" hidden="1" customWidth="1"/>
    <col min="7" max="7" width="9.140625" style="1" hidden="1" customWidth="1"/>
    <col min="8" max="8" width="19" style="1" customWidth="1"/>
    <col min="9" max="16384" width="8.85546875" style="1"/>
  </cols>
  <sheetData>
    <row r="1" spans="2:9" x14ac:dyDescent="0.2">
      <c r="B1" s="349"/>
      <c r="C1" s="332"/>
      <c r="D1" s="332"/>
      <c r="E1" s="332"/>
      <c r="F1" s="332"/>
      <c r="G1" s="332"/>
    </row>
    <row r="2" spans="2:9" ht="15" x14ac:dyDescent="0.25">
      <c r="B2" s="323" t="s">
        <v>399</v>
      </c>
      <c r="C2" s="324"/>
      <c r="D2" s="324"/>
      <c r="E2" s="324"/>
      <c r="F2" s="324"/>
      <c r="G2" s="324"/>
      <c r="H2" s="418"/>
    </row>
    <row r="4" spans="2:9" ht="12.75" customHeight="1" x14ac:dyDescent="0.2">
      <c r="B4" s="419" t="s">
        <v>126</v>
      </c>
      <c r="C4" s="420"/>
      <c r="D4" s="420"/>
      <c r="E4" s="420"/>
      <c r="F4" s="420"/>
      <c r="G4" s="420"/>
      <c r="H4" s="420"/>
    </row>
    <row r="5" spans="2:9" x14ac:dyDescent="0.2">
      <c r="B5" s="420"/>
      <c r="C5" s="420"/>
      <c r="D5" s="420"/>
      <c r="E5" s="420"/>
      <c r="F5" s="420"/>
      <c r="G5" s="420"/>
      <c r="H5" s="420"/>
    </row>
    <row r="6" spans="2:9" ht="13.5" thickBot="1" x14ac:dyDescent="0.25">
      <c r="B6" s="421"/>
      <c r="C6" s="421"/>
      <c r="D6" s="421"/>
      <c r="E6" s="421"/>
      <c r="F6" s="421"/>
      <c r="G6" s="421"/>
      <c r="H6" s="421"/>
    </row>
    <row r="7" spans="2:9" ht="31.5" customHeight="1" thickBot="1" x14ac:dyDescent="0.3">
      <c r="B7" s="422" t="s">
        <v>127</v>
      </c>
      <c r="C7" s="423"/>
      <c r="D7" s="423"/>
      <c r="E7" s="423"/>
      <c r="F7" s="423"/>
      <c r="G7" s="423"/>
      <c r="H7" s="424"/>
    </row>
    <row r="8" spans="2:9" ht="31.5" customHeight="1" thickBot="1" x14ac:dyDescent="0.3">
      <c r="B8" s="397" t="s">
        <v>104</v>
      </c>
      <c r="C8" s="425"/>
      <c r="D8" s="144" t="s">
        <v>128</v>
      </c>
      <c r="E8" s="144" t="s">
        <v>129</v>
      </c>
      <c r="F8" s="144" t="s">
        <v>130</v>
      </c>
      <c r="G8" s="145"/>
      <c r="H8" s="146" t="s">
        <v>131</v>
      </c>
    </row>
    <row r="9" spans="2:9" ht="31.5" customHeight="1" thickBot="1" x14ac:dyDescent="0.3">
      <c r="B9" s="416" t="s">
        <v>132</v>
      </c>
      <c r="C9" s="417"/>
      <c r="D9" s="417"/>
      <c r="E9" s="417"/>
      <c r="F9" s="417"/>
      <c r="G9" s="147"/>
      <c r="H9" s="147"/>
    </row>
    <row r="10" spans="2:9" ht="47.25" customHeight="1" thickBot="1" x14ac:dyDescent="0.25">
      <c r="B10" s="148">
        <v>1</v>
      </c>
      <c r="C10" s="149"/>
      <c r="D10" s="150"/>
      <c r="E10" s="151"/>
      <c r="F10" s="152"/>
      <c r="G10" s="152"/>
      <c r="H10" s="152"/>
    </row>
    <row r="11" spans="2:9" ht="35.1" customHeight="1" x14ac:dyDescent="0.2">
      <c r="B11" s="395">
        <v>2</v>
      </c>
      <c r="C11" s="153"/>
      <c r="D11" s="414"/>
      <c r="E11" s="391"/>
      <c r="F11" s="408"/>
      <c r="G11" s="408"/>
      <c r="H11" s="408"/>
    </row>
    <row r="12" spans="2:9" ht="35.1" customHeight="1" thickBot="1" x14ac:dyDescent="0.25">
      <c r="B12" s="396"/>
      <c r="C12" s="149"/>
      <c r="D12" s="415"/>
      <c r="E12" s="392"/>
      <c r="F12" s="392"/>
      <c r="G12" s="392"/>
      <c r="H12" s="392"/>
    </row>
    <row r="13" spans="2:9" ht="35.1" customHeight="1" x14ac:dyDescent="0.2">
      <c r="B13" s="395">
        <v>3</v>
      </c>
      <c r="C13" s="153"/>
      <c r="D13" s="391"/>
      <c r="E13" s="391"/>
      <c r="F13" s="391"/>
      <c r="G13" s="391"/>
      <c r="H13" s="391"/>
    </row>
    <row r="14" spans="2:9" ht="35.1" customHeight="1" thickBot="1" x14ac:dyDescent="0.25">
      <c r="B14" s="396"/>
      <c r="C14" s="149"/>
      <c r="D14" s="392"/>
      <c r="E14" s="392"/>
      <c r="F14" s="392"/>
      <c r="G14" s="392"/>
      <c r="H14" s="392"/>
    </row>
    <row r="15" spans="2:9" ht="35.1" customHeight="1" thickBot="1" x14ac:dyDescent="0.25">
      <c r="B15" s="148" t="s">
        <v>133</v>
      </c>
      <c r="C15" s="149"/>
      <c r="D15" s="151"/>
      <c r="E15" s="151"/>
      <c r="F15" s="151"/>
      <c r="H15" s="151"/>
    </row>
    <row r="16" spans="2:9" ht="35.1" customHeight="1" thickBot="1" x14ac:dyDescent="0.25">
      <c r="B16" s="400" t="s">
        <v>134</v>
      </c>
      <c r="C16" s="401"/>
      <c r="D16" s="154">
        <f>SUM(D10:D15)</f>
        <v>0</v>
      </c>
      <c r="E16" s="154">
        <f>SUM(E10:E15)</f>
        <v>0</v>
      </c>
      <c r="F16" s="154">
        <f>SUM(F10:F15)</f>
        <v>0</v>
      </c>
      <c r="G16" s="154">
        <f>SUM(G10:G15)</f>
        <v>0</v>
      </c>
      <c r="H16" s="154">
        <f>SUM(H10:H15)</f>
        <v>0</v>
      </c>
      <c r="I16" s="2"/>
    </row>
    <row r="17" spans="2:8" ht="35.1" customHeight="1" thickBot="1" x14ac:dyDescent="0.3">
      <c r="B17" s="397"/>
      <c r="C17" s="398"/>
      <c r="D17" s="398"/>
      <c r="E17" s="398"/>
      <c r="F17" s="399"/>
    </row>
    <row r="18" spans="2:8" ht="35.1" customHeight="1" x14ac:dyDescent="0.2">
      <c r="B18" s="395" t="s">
        <v>135</v>
      </c>
      <c r="C18" s="153" t="s">
        <v>136</v>
      </c>
      <c r="D18" s="391">
        <v>4694</v>
      </c>
      <c r="E18" s="391">
        <v>0</v>
      </c>
      <c r="F18" s="391">
        <v>6032</v>
      </c>
      <c r="G18" s="391">
        <v>6033</v>
      </c>
      <c r="H18" s="391">
        <v>4628</v>
      </c>
    </row>
    <row r="19" spans="2:8" ht="35.1" customHeight="1" thickBot="1" x14ac:dyDescent="0.25">
      <c r="B19" s="396"/>
      <c r="C19" s="149" t="s">
        <v>137</v>
      </c>
      <c r="D19" s="392"/>
      <c r="E19" s="392"/>
      <c r="F19" s="392"/>
      <c r="G19" s="392"/>
      <c r="H19" s="392"/>
    </row>
    <row r="20" spans="2:8" ht="35.1" customHeight="1" x14ac:dyDescent="0.2">
      <c r="B20" s="395" t="s">
        <v>138</v>
      </c>
      <c r="C20" s="153" t="s">
        <v>139</v>
      </c>
      <c r="D20" s="391">
        <v>329</v>
      </c>
      <c r="E20" s="391">
        <v>160</v>
      </c>
      <c r="F20" s="391">
        <v>642</v>
      </c>
      <c r="G20" s="391">
        <v>643</v>
      </c>
      <c r="H20" s="391">
        <v>329</v>
      </c>
    </row>
    <row r="21" spans="2:8" ht="99" customHeight="1" thickBot="1" x14ac:dyDescent="0.25">
      <c r="B21" s="396"/>
      <c r="C21" s="149" t="s">
        <v>140</v>
      </c>
      <c r="D21" s="392"/>
      <c r="E21" s="392"/>
      <c r="F21" s="392"/>
      <c r="G21" s="392"/>
      <c r="H21" s="392"/>
    </row>
    <row r="22" spans="2:8" ht="35.1" customHeight="1" thickBot="1" x14ac:dyDescent="0.25">
      <c r="B22" s="148" t="s">
        <v>141</v>
      </c>
      <c r="C22" s="149"/>
      <c r="D22" s="151"/>
      <c r="E22" s="151"/>
      <c r="F22" s="151"/>
      <c r="H22" s="151"/>
    </row>
    <row r="23" spans="2:8" ht="35.1" customHeight="1" thickBot="1" x14ac:dyDescent="0.25">
      <c r="B23" s="400" t="s">
        <v>142</v>
      </c>
      <c r="C23" s="401"/>
      <c r="D23" s="154">
        <f>SUM(D18:D22)</f>
        <v>5023</v>
      </c>
      <c r="E23" s="154"/>
      <c r="F23" s="154">
        <f>SUM(F18:F22)</f>
        <v>6674</v>
      </c>
      <c r="G23" s="154">
        <f>SUM(G18:G22)</f>
        <v>6676</v>
      </c>
      <c r="H23" s="154">
        <f>SUM(H18:H22)</f>
        <v>4957</v>
      </c>
    </row>
    <row r="24" spans="2:8" ht="35.1" customHeight="1" thickBot="1" x14ac:dyDescent="0.25">
      <c r="B24" s="406" t="s">
        <v>143</v>
      </c>
      <c r="C24" s="407"/>
      <c r="D24" s="155">
        <f>D23+D16</f>
        <v>5023</v>
      </c>
      <c r="E24" s="155">
        <f>E23+E16</f>
        <v>0</v>
      </c>
      <c r="F24" s="155">
        <f>F23+F16</f>
        <v>6674</v>
      </c>
      <c r="G24" s="155">
        <f>G23+G16</f>
        <v>6676</v>
      </c>
      <c r="H24" s="155">
        <f>H23+H16</f>
        <v>4957</v>
      </c>
    </row>
    <row r="25" spans="2:8" ht="35.1" customHeight="1" thickBot="1" x14ac:dyDescent="0.3">
      <c r="B25" s="156" t="s">
        <v>144</v>
      </c>
      <c r="C25" s="410" t="s">
        <v>145</v>
      </c>
      <c r="D25" s="410"/>
      <c r="E25" s="410"/>
      <c r="F25" s="410"/>
    </row>
    <row r="26" spans="2:8" ht="35.1" customHeight="1" x14ac:dyDescent="0.2">
      <c r="B26" s="409" t="s">
        <v>135</v>
      </c>
      <c r="C26" s="157" t="s">
        <v>146</v>
      </c>
      <c r="D26" s="411">
        <v>0</v>
      </c>
      <c r="E26" s="411"/>
      <c r="F26" s="389">
        <v>477</v>
      </c>
      <c r="G26" s="389">
        <v>478</v>
      </c>
      <c r="H26" s="389" t="s">
        <v>147</v>
      </c>
    </row>
    <row r="27" spans="2:8" ht="95.25" customHeight="1" thickBot="1" x14ac:dyDescent="0.25">
      <c r="B27" s="390"/>
      <c r="C27" s="158" t="s">
        <v>306</v>
      </c>
      <c r="D27" s="390"/>
      <c r="E27" s="412"/>
      <c r="F27" s="390"/>
      <c r="G27" s="390"/>
      <c r="H27" s="390"/>
    </row>
    <row r="28" spans="2:8" ht="35.1" customHeight="1" thickBot="1" x14ac:dyDescent="0.25">
      <c r="B28" s="406" t="s">
        <v>148</v>
      </c>
      <c r="C28" s="407"/>
      <c r="D28" s="155">
        <f>SUM(D26)</f>
        <v>0</v>
      </c>
      <c r="E28" s="155"/>
      <c r="F28" s="155">
        <f>SUM(F26)</f>
        <v>477</v>
      </c>
      <c r="H28" s="155"/>
    </row>
    <row r="29" spans="2:8" ht="15" customHeight="1" thickBot="1" x14ac:dyDescent="0.25">
      <c r="B29" s="159"/>
      <c r="C29" s="149"/>
      <c r="D29" s="151"/>
      <c r="E29" s="151"/>
      <c r="F29" s="151"/>
      <c r="H29" s="151"/>
    </row>
    <row r="30" spans="2:8" ht="18" customHeight="1" x14ac:dyDescent="0.2">
      <c r="B30" s="402" t="s">
        <v>149</v>
      </c>
      <c r="C30" s="403"/>
      <c r="D30" s="393">
        <f>D28+D24</f>
        <v>5023</v>
      </c>
      <c r="E30" s="393">
        <f>E28+E24</f>
        <v>0</v>
      </c>
      <c r="F30" s="393">
        <f>F28+F24</f>
        <v>7151</v>
      </c>
      <c r="G30" s="393">
        <f>G28+G24</f>
        <v>6676</v>
      </c>
      <c r="H30" s="393">
        <f>H28+H24</f>
        <v>4957</v>
      </c>
    </row>
    <row r="31" spans="2:8" ht="35.1" customHeight="1" thickBot="1" x14ac:dyDescent="0.25">
      <c r="B31" s="404"/>
      <c r="C31" s="405"/>
      <c r="D31" s="394"/>
      <c r="E31" s="413"/>
      <c r="F31" s="394"/>
      <c r="G31" s="394"/>
      <c r="H31" s="394"/>
    </row>
    <row r="32" spans="2:8" ht="15.75" x14ac:dyDescent="0.25">
      <c r="B32" s="160"/>
    </row>
    <row r="33" spans="2:2" ht="15.75" x14ac:dyDescent="0.25">
      <c r="B33" s="160"/>
    </row>
    <row r="34" spans="2:2" ht="15.75" x14ac:dyDescent="0.25">
      <c r="B34" s="161"/>
    </row>
  </sheetData>
  <mergeCells count="48">
    <mergeCell ref="B9:F9"/>
    <mergeCell ref="B2:H2"/>
    <mergeCell ref="B1:G1"/>
    <mergeCell ref="B4:H6"/>
    <mergeCell ref="B7:H7"/>
    <mergeCell ref="B8:C8"/>
    <mergeCell ref="H11:H12"/>
    <mergeCell ref="B11:B12"/>
    <mergeCell ref="D11:D12"/>
    <mergeCell ref="E11:E12"/>
    <mergeCell ref="F11:F12"/>
    <mergeCell ref="B30:C31"/>
    <mergeCell ref="D30:D31"/>
    <mergeCell ref="B28:C28"/>
    <mergeCell ref="B24:C24"/>
    <mergeCell ref="G11:G12"/>
    <mergeCell ref="E18:E19"/>
    <mergeCell ref="B26:B27"/>
    <mergeCell ref="B23:C23"/>
    <mergeCell ref="C25:F25"/>
    <mergeCell ref="D20:D21"/>
    <mergeCell ref="D26:D27"/>
    <mergeCell ref="F30:F31"/>
    <mergeCell ref="E26:E27"/>
    <mergeCell ref="F26:F27"/>
    <mergeCell ref="E30:E31"/>
    <mergeCell ref="H13:H14"/>
    <mergeCell ref="G13:G14"/>
    <mergeCell ref="H20:H21"/>
    <mergeCell ref="B13:B14"/>
    <mergeCell ref="D13:D14"/>
    <mergeCell ref="B17:F17"/>
    <mergeCell ref="F13:F14"/>
    <mergeCell ref="E13:E14"/>
    <mergeCell ref="F20:F21"/>
    <mergeCell ref="H18:H19"/>
    <mergeCell ref="B16:C16"/>
    <mergeCell ref="G18:G19"/>
    <mergeCell ref="F18:F19"/>
    <mergeCell ref="B18:B19"/>
    <mergeCell ref="D18:D19"/>
    <mergeCell ref="B20:B21"/>
    <mergeCell ref="H26:H27"/>
    <mergeCell ref="E20:E21"/>
    <mergeCell ref="G20:G21"/>
    <mergeCell ref="G26:G27"/>
    <mergeCell ref="G30:G31"/>
    <mergeCell ref="H30:H31"/>
  </mergeCells>
  <phoneticPr fontId="32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portrait" horizontalDpi="4294967295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6" zoomScale="200" zoomScaleNormal="200" workbookViewId="0">
      <selection activeCell="M40" sqref="M40"/>
    </sheetView>
  </sheetViews>
  <sheetFormatPr defaultColWidth="8.85546875" defaultRowHeight="12.75" x14ac:dyDescent="0.2"/>
  <cols>
    <col min="1" max="1" width="26" style="178" customWidth="1"/>
    <col min="2" max="6" width="7.5703125" style="178" bestFit="1" customWidth="1"/>
    <col min="7" max="7" width="7.7109375" style="178" customWidth="1"/>
    <col min="8" max="8" width="7.42578125" style="178" customWidth="1"/>
    <col min="9" max="9" width="7.140625" style="178" customWidth="1"/>
    <col min="10" max="11" width="7.5703125" style="178" bestFit="1" customWidth="1"/>
    <col min="12" max="12" width="7.42578125" style="178" customWidth="1"/>
    <col min="13" max="16384" width="8.85546875" style="178"/>
  </cols>
  <sheetData>
    <row r="1" spans="1:14" ht="15" x14ac:dyDescent="0.25">
      <c r="A1" s="436" t="s">
        <v>349</v>
      </c>
      <c r="B1" s="317"/>
      <c r="C1" s="317"/>
      <c r="D1" s="317"/>
      <c r="E1" s="317"/>
      <c r="F1" s="317"/>
      <c r="H1" s="349" t="s">
        <v>344</v>
      </c>
      <c r="I1" s="332"/>
      <c r="J1" s="332"/>
      <c r="K1" s="332"/>
      <c r="L1" s="332"/>
      <c r="M1" s="332"/>
      <c r="N1" s="426"/>
    </row>
    <row r="2" spans="1:14" x14ac:dyDescent="0.2">
      <c r="A2" s="428"/>
      <c r="B2" s="429"/>
      <c r="C2" s="429"/>
      <c r="M2" s="430" t="s">
        <v>231</v>
      </c>
      <c r="N2" s="430"/>
    </row>
    <row r="3" spans="1:14" ht="25.5" customHeight="1" x14ac:dyDescent="0.3">
      <c r="A3" s="431" t="s">
        <v>333</v>
      </c>
      <c r="B3" s="432"/>
      <c r="C3" s="432"/>
      <c r="D3" s="432"/>
      <c r="E3" s="432"/>
      <c r="F3" s="432"/>
      <c r="G3" s="432"/>
      <c r="H3" s="432"/>
      <c r="I3" s="433"/>
      <c r="J3" s="433"/>
      <c r="K3" s="433"/>
      <c r="L3" s="433"/>
      <c r="M3" s="433"/>
    </row>
    <row r="4" spans="1:14" x14ac:dyDescent="0.2">
      <c r="A4" s="179" t="s">
        <v>49</v>
      </c>
      <c r="M4" s="434" t="s">
        <v>327</v>
      </c>
      <c r="N4" s="435"/>
    </row>
    <row r="5" spans="1:14" ht="15" customHeight="1" x14ac:dyDescent="0.2">
      <c r="A5" s="180" t="s">
        <v>232</v>
      </c>
      <c r="B5" s="219" t="s">
        <v>315</v>
      </c>
      <c r="C5" s="219" t="s">
        <v>316</v>
      </c>
      <c r="D5" s="219" t="s">
        <v>317</v>
      </c>
      <c r="E5" s="219" t="s">
        <v>318</v>
      </c>
      <c r="F5" s="219" t="s">
        <v>319</v>
      </c>
      <c r="G5" s="219" t="s">
        <v>320</v>
      </c>
      <c r="H5" s="219" t="s">
        <v>321</v>
      </c>
      <c r="I5" s="219" t="s">
        <v>322</v>
      </c>
      <c r="J5" s="219" t="s">
        <v>323</v>
      </c>
      <c r="K5" s="219" t="s">
        <v>324</v>
      </c>
      <c r="L5" s="219" t="s">
        <v>325</v>
      </c>
      <c r="M5" s="219" t="s">
        <v>326</v>
      </c>
      <c r="N5" s="180" t="s">
        <v>165</v>
      </c>
    </row>
    <row r="6" spans="1:14" ht="15" customHeight="1" x14ac:dyDescent="0.2">
      <c r="A6" s="222" t="s">
        <v>342</v>
      </c>
      <c r="B6" s="222">
        <v>0</v>
      </c>
      <c r="C6" s="222">
        <f>B43</f>
        <v>12337</v>
      </c>
      <c r="D6" s="222">
        <f t="shared" ref="D6:M6" si="0">C43</f>
        <v>13654</v>
      </c>
      <c r="E6" s="222">
        <f t="shared" si="0"/>
        <v>27821</v>
      </c>
      <c r="F6" s="222">
        <f t="shared" si="0"/>
        <v>54300</v>
      </c>
      <c r="G6" s="222">
        <f t="shared" si="0"/>
        <v>36689</v>
      </c>
      <c r="H6" s="222">
        <f t="shared" si="0"/>
        <v>13215</v>
      </c>
      <c r="I6" s="222">
        <f t="shared" si="0"/>
        <v>4795</v>
      </c>
      <c r="J6" s="222">
        <f t="shared" si="0"/>
        <v>864</v>
      </c>
      <c r="K6" s="222">
        <f t="shared" si="0"/>
        <v>8935</v>
      </c>
      <c r="L6" s="222">
        <f t="shared" si="0"/>
        <v>4654</v>
      </c>
      <c r="M6" s="222">
        <f t="shared" si="0"/>
        <v>8</v>
      </c>
      <c r="N6" s="182"/>
    </row>
    <row r="7" spans="1:14" ht="15" customHeight="1" x14ac:dyDescent="0.2">
      <c r="A7" s="220" t="s">
        <v>307</v>
      </c>
      <c r="B7" s="181">
        <v>9990</v>
      </c>
      <c r="C7" s="181">
        <v>9990</v>
      </c>
      <c r="D7" s="181">
        <v>9990</v>
      </c>
      <c r="E7" s="181">
        <v>9990</v>
      </c>
      <c r="F7" s="181">
        <v>9990</v>
      </c>
      <c r="G7" s="181">
        <v>9990</v>
      </c>
      <c r="H7" s="181">
        <v>9990</v>
      </c>
      <c r="I7" s="181">
        <v>9990</v>
      </c>
      <c r="J7" s="181">
        <v>9990</v>
      </c>
      <c r="K7" s="181">
        <v>9990</v>
      </c>
      <c r="L7" s="181">
        <v>9990</v>
      </c>
      <c r="M7" s="181">
        <v>9992</v>
      </c>
      <c r="N7" s="182">
        <f t="shared" ref="N7:N22" si="1">SUM(B7:M7)</f>
        <v>119882</v>
      </c>
    </row>
    <row r="8" spans="1:14" ht="15" customHeight="1" x14ac:dyDescent="0.2">
      <c r="A8" s="220" t="s">
        <v>308</v>
      </c>
      <c r="B8" s="181">
        <v>7350</v>
      </c>
      <c r="C8" s="181">
        <v>7350</v>
      </c>
      <c r="D8" s="181">
        <v>7350</v>
      </c>
      <c r="E8" s="181">
        <v>7350</v>
      </c>
      <c r="F8" s="181">
        <v>7740</v>
      </c>
      <c r="G8" s="181">
        <v>2657</v>
      </c>
      <c r="H8" s="181">
        <v>2657</v>
      </c>
      <c r="I8" s="181">
        <v>2657</v>
      </c>
      <c r="J8" s="181">
        <v>2657</v>
      </c>
      <c r="K8" s="181">
        <v>2657</v>
      </c>
      <c r="L8" s="181">
        <v>2512</v>
      </c>
      <c r="M8" s="181">
        <v>1401</v>
      </c>
      <c r="N8" s="182">
        <f t="shared" si="1"/>
        <v>54338</v>
      </c>
    </row>
    <row r="9" spans="1:14" ht="15" customHeight="1" x14ac:dyDescent="0.2">
      <c r="A9" s="220" t="s">
        <v>260</v>
      </c>
      <c r="B9" s="181">
        <v>250</v>
      </c>
      <c r="C9" s="181">
        <v>250</v>
      </c>
      <c r="D9" s="181">
        <v>13500</v>
      </c>
      <c r="E9" s="181">
        <v>650</v>
      </c>
      <c r="F9" s="181">
        <v>250</v>
      </c>
      <c r="G9" s="181">
        <v>250</v>
      </c>
      <c r="H9" s="181">
        <v>250</v>
      </c>
      <c r="I9" s="181">
        <v>250</v>
      </c>
      <c r="J9" s="181">
        <v>12500</v>
      </c>
      <c r="K9" s="181">
        <v>150</v>
      </c>
      <c r="L9" s="181">
        <v>150</v>
      </c>
      <c r="M9" s="181">
        <v>50</v>
      </c>
      <c r="N9" s="182">
        <f t="shared" si="1"/>
        <v>28500</v>
      </c>
    </row>
    <row r="10" spans="1:14" ht="15" customHeight="1" x14ac:dyDescent="0.2">
      <c r="A10" s="220" t="s">
        <v>261</v>
      </c>
      <c r="B10" s="181">
        <v>1075</v>
      </c>
      <c r="C10" s="181">
        <v>1075</v>
      </c>
      <c r="D10" s="181">
        <v>1075</v>
      </c>
      <c r="E10" s="181">
        <v>1075</v>
      </c>
      <c r="F10" s="181">
        <v>1075</v>
      </c>
      <c r="G10" s="181">
        <v>475</v>
      </c>
      <c r="H10" s="181">
        <v>475</v>
      </c>
      <c r="I10" s="181">
        <v>1075</v>
      </c>
      <c r="J10" s="181">
        <v>992</v>
      </c>
      <c r="K10" s="181">
        <v>992</v>
      </c>
      <c r="L10" s="181">
        <v>992</v>
      </c>
      <c r="M10" s="181">
        <v>123</v>
      </c>
      <c r="N10" s="182">
        <f t="shared" si="1"/>
        <v>10499</v>
      </c>
    </row>
    <row r="11" spans="1:14" ht="15" customHeight="1" x14ac:dyDescent="0.2">
      <c r="A11" s="220" t="s">
        <v>309</v>
      </c>
      <c r="B11" s="181"/>
      <c r="C11" s="181"/>
      <c r="D11" s="181"/>
      <c r="E11" s="181">
        <v>164</v>
      </c>
      <c r="F11" s="181"/>
      <c r="G11" s="181"/>
      <c r="H11" s="181"/>
      <c r="I11" s="181">
        <v>165</v>
      </c>
      <c r="J11" s="181"/>
      <c r="K11" s="181"/>
      <c r="L11" s="181"/>
      <c r="M11" s="181"/>
      <c r="N11" s="182">
        <f t="shared" si="1"/>
        <v>329</v>
      </c>
    </row>
    <row r="12" spans="1:14" ht="15" customHeight="1" x14ac:dyDescent="0.2">
      <c r="A12" s="184" t="s">
        <v>234</v>
      </c>
      <c r="B12" s="185">
        <f>SUM(B7:B11)</f>
        <v>18665</v>
      </c>
      <c r="C12" s="185">
        <f t="shared" ref="C12:M12" si="2">SUM(C7:C11)</f>
        <v>18665</v>
      </c>
      <c r="D12" s="185">
        <f t="shared" si="2"/>
        <v>31915</v>
      </c>
      <c r="E12" s="185">
        <f t="shared" si="2"/>
        <v>19229</v>
      </c>
      <c r="F12" s="185">
        <f t="shared" si="2"/>
        <v>19055</v>
      </c>
      <c r="G12" s="185">
        <f t="shared" si="2"/>
        <v>13372</v>
      </c>
      <c r="H12" s="185">
        <f t="shared" si="2"/>
        <v>13372</v>
      </c>
      <c r="I12" s="185">
        <f t="shared" si="2"/>
        <v>14137</v>
      </c>
      <c r="J12" s="185">
        <f t="shared" si="2"/>
        <v>26139</v>
      </c>
      <c r="K12" s="185">
        <f t="shared" si="2"/>
        <v>13789</v>
      </c>
      <c r="L12" s="185">
        <f t="shared" si="2"/>
        <v>13644</v>
      </c>
      <c r="M12" s="185">
        <f t="shared" si="2"/>
        <v>11566</v>
      </c>
      <c r="N12" s="185">
        <f>SUM(N6:N11)</f>
        <v>213548</v>
      </c>
    </row>
    <row r="13" spans="1:14" ht="15" customHeight="1" x14ac:dyDescent="0.2">
      <c r="A13" s="183" t="s">
        <v>310</v>
      </c>
      <c r="B13" s="181">
        <v>3480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>
        <f t="shared" si="1"/>
        <v>3480</v>
      </c>
    </row>
    <row r="14" spans="1:14" ht="15" customHeight="1" x14ac:dyDescent="0.2">
      <c r="A14" s="184" t="s">
        <v>234</v>
      </c>
      <c r="B14" s="185">
        <f>SUM(B12+B13)</f>
        <v>22145</v>
      </c>
      <c r="C14" s="185">
        <f t="shared" ref="C14:M14" si="3">SUM(C12+C13)</f>
        <v>18665</v>
      </c>
      <c r="D14" s="185">
        <f t="shared" si="3"/>
        <v>31915</v>
      </c>
      <c r="E14" s="185">
        <f t="shared" si="3"/>
        <v>19229</v>
      </c>
      <c r="F14" s="185">
        <f t="shared" si="3"/>
        <v>19055</v>
      </c>
      <c r="G14" s="185">
        <f t="shared" si="3"/>
        <v>13372</v>
      </c>
      <c r="H14" s="185">
        <f t="shared" si="3"/>
        <v>13372</v>
      </c>
      <c r="I14" s="185">
        <f t="shared" si="3"/>
        <v>14137</v>
      </c>
      <c r="J14" s="185">
        <f t="shared" si="3"/>
        <v>26139</v>
      </c>
      <c r="K14" s="185">
        <f t="shared" si="3"/>
        <v>13789</v>
      </c>
      <c r="L14" s="185">
        <f t="shared" si="3"/>
        <v>13644</v>
      </c>
      <c r="M14" s="185">
        <f t="shared" si="3"/>
        <v>11566</v>
      </c>
      <c r="N14" s="185">
        <f>SUM(N12:N13)</f>
        <v>217028</v>
      </c>
    </row>
    <row r="15" spans="1:14" ht="15" customHeight="1" x14ac:dyDescent="0.2">
      <c r="A15" s="183" t="s">
        <v>311</v>
      </c>
      <c r="B15" s="182"/>
      <c r="C15" s="182"/>
      <c r="D15" s="182"/>
      <c r="E15" s="181">
        <v>25418</v>
      </c>
      <c r="F15" s="181"/>
      <c r="G15" s="181"/>
      <c r="H15" s="181"/>
      <c r="I15" s="181"/>
      <c r="J15" s="181"/>
      <c r="K15" s="181"/>
      <c r="L15" s="181"/>
      <c r="M15" s="181"/>
      <c r="N15" s="182">
        <f>SUM(E15:M15)</f>
        <v>25418</v>
      </c>
    </row>
    <row r="16" spans="1:14" ht="15" customHeight="1" x14ac:dyDescent="0.2">
      <c r="A16" s="183"/>
      <c r="B16" s="182"/>
      <c r="C16" s="182"/>
      <c r="D16" s="182"/>
      <c r="E16" s="181"/>
      <c r="F16" s="181"/>
      <c r="G16" s="181"/>
      <c r="H16" s="181"/>
      <c r="I16" s="181"/>
      <c r="J16" s="181"/>
      <c r="K16" s="181"/>
      <c r="L16" s="181"/>
      <c r="M16" s="181"/>
      <c r="N16" s="182">
        <f>SUM(B16:M16)</f>
        <v>0</v>
      </c>
    </row>
    <row r="17" spans="1:14" ht="15" customHeight="1" x14ac:dyDescent="0.2">
      <c r="A17" s="186" t="s">
        <v>235</v>
      </c>
      <c r="B17" s="187">
        <f t="shared" ref="B17:N17" si="4">SUM(B14:B16)</f>
        <v>22145</v>
      </c>
      <c r="C17" s="187">
        <f t="shared" si="4"/>
        <v>18665</v>
      </c>
      <c r="D17" s="187">
        <f t="shared" si="4"/>
        <v>31915</v>
      </c>
      <c r="E17" s="187">
        <f t="shared" si="4"/>
        <v>44647</v>
      </c>
      <c r="F17" s="187">
        <f t="shared" si="4"/>
        <v>19055</v>
      </c>
      <c r="G17" s="187">
        <f t="shared" si="4"/>
        <v>13372</v>
      </c>
      <c r="H17" s="187">
        <f t="shared" si="4"/>
        <v>13372</v>
      </c>
      <c r="I17" s="187">
        <f t="shared" si="4"/>
        <v>14137</v>
      </c>
      <c r="J17" s="187">
        <f t="shared" si="4"/>
        <v>26139</v>
      </c>
      <c r="K17" s="187">
        <f t="shared" si="4"/>
        <v>13789</v>
      </c>
      <c r="L17" s="187">
        <f t="shared" si="4"/>
        <v>13644</v>
      </c>
      <c r="M17" s="187">
        <f t="shared" si="4"/>
        <v>11566</v>
      </c>
      <c r="N17" s="187">
        <f t="shared" si="4"/>
        <v>242446</v>
      </c>
    </row>
    <row r="18" spans="1:14" ht="26.25" customHeight="1" x14ac:dyDescent="0.2">
      <c r="A18" s="183" t="s">
        <v>312</v>
      </c>
      <c r="B18" s="182"/>
      <c r="C18" s="182"/>
      <c r="D18" s="182"/>
      <c r="E18" s="182"/>
      <c r="F18" s="182">
        <v>180</v>
      </c>
      <c r="G18" s="182"/>
      <c r="H18" s="182"/>
      <c r="I18" s="182"/>
      <c r="J18" s="182"/>
      <c r="K18" s="182"/>
      <c r="L18" s="182"/>
      <c r="M18" s="182">
        <v>33890</v>
      </c>
      <c r="N18" s="182">
        <f t="shared" si="1"/>
        <v>34070</v>
      </c>
    </row>
    <row r="19" spans="1:14" ht="15" customHeight="1" x14ac:dyDescent="0.2">
      <c r="A19" s="220" t="s">
        <v>313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>
        <f t="shared" si="1"/>
        <v>0</v>
      </c>
    </row>
    <row r="20" spans="1:14" ht="15" customHeight="1" x14ac:dyDescent="0.2">
      <c r="A20" s="220" t="s">
        <v>314</v>
      </c>
      <c r="B20" s="182">
        <v>7540</v>
      </c>
      <c r="C20" s="182"/>
      <c r="D20" s="182"/>
      <c r="E20" s="182"/>
      <c r="F20" s="182"/>
      <c r="G20" s="181"/>
      <c r="H20" s="182"/>
      <c r="I20" s="182"/>
      <c r="J20" s="182"/>
      <c r="K20" s="182"/>
      <c r="L20" s="182"/>
      <c r="M20" s="182"/>
      <c r="N20" s="182">
        <f t="shared" si="1"/>
        <v>7540</v>
      </c>
    </row>
    <row r="21" spans="1:14" ht="15" customHeight="1" x14ac:dyDescent="0.2">
      <c r="A21" s="189" t="s">
        <v>335</v>
      </c>
      <c r="B21" s="187">
        <f>SUM(B18:B20)</f>
        <v>7540</v>
      </c>
      <c r="C21" s="187">
        <f t="shared" ref="C21:M21" si="5">SUM(C18:C20)</f>
        <v>0</v>
      </c>
      <c r="D21" s="187">
        <f t="shared" si="5"/>
        <v>0</v>
      </c>
      <c r="E21" s="187">
        <f t="shared" si="5"/>
        <v>0</v>
      </c>
      <c r="F21" s="187">
        <f t="shared" si="5"/>
        <v>180</v>
      </c>
      <c r="G21" s="187">
        <f t="shared" si="5"/>
        <v>0</v>
      </c>
      <c r="H21" s="187">
        <f t="shared" si="5"/>
        <v>0</v>
      </c>
      <c r="I21" s="187">
        <f t="shared" si="5"/>
        <v>0</v>
      </c>
      <c r="J21" s="187">
        <f t="shared" si="5"/>
        <v>0</v>
      </c>
      <c r="K21" s="187">
        <f t="shared" si="5"/>
        <v>0</v>
      </c>
      <c r="L21" s="187">
        <f t="shared" si="5"/>
        <v>0</v>
      </c>
      <c r="M21" s="187">
        <f t="shared" si="5"/>
        <v>33890</v>
      </c>
      <c r="N21" s="187">
        <f t="shared" si="1"/>
        <v>41610</v>
      </c>
    </row>
    <row r="22" spans="1:14" ht="15" customHeight="1" x14ac:dyDescent="0.2">
      <c r="A22" s="188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>
        <f t="shared" si="1"/>
        <v>0</v>
      </c>
    </row>
    <row r="23" spans="1:14" ht="15" customHeight="1" x14ac:dyDescent="0.2">
      <c r="A23" s="186" t="s">
        <v>236</v>
      </c>
      <c r="B23" s="187">
        <f>SUM(B14+B21)</f>
        <v>29685</v>
      </c>
      <c r="C23" s="187">
        <f>SUM(C14+C21)</f>
        <v>18665</v>
      </c>
      <c r="D23" s="187">
        <f>SUM(D14+D21)</f>
        <v>31915</v>
      </c>
      <c r="E23" s="187">
        <f t="shared" ref="E23:M23" si="6">SUM(E17+E21)</f>
        <v>44647</v>
      </c>
      <c r="F23" s="187">
        <f t="shared" si="6"/>
        <v>19235</v>
      </c>
      <c r="G23" s="187">
        <f t="shared" si="6"/>
        <v>13372</v>
      </c>
      <c r="H23" s="187">
        <f t="shared" si="6"/>
        <v>13372</v>
      </c>
      <c r="I23" s="187">
        <f t="shared" si="6"/>
        <v>14137</v>
      </c>
      <c r="J23" s="187">
        <f t="shared" si="6"/>
        <v>26139</v>
      </c>
      <c r="K23" s="187">
        <f t="shared" si="6"/>
        <v>13789</v>
      </c>
      <c r="L23" s="187">
        <f t="shared" si="6"/>
        <v>13644</v>
      </c>
      <c r="M23" s="187">
        <f t="shared" si="6"/>
        <v>45456</v>
      </c>
      <c r="N23" s="187">
        <f>SUM(B23:M23)</f>
        <v>284056</v>
      </c>
    </row>
    <row r="26" spans="1:14" ht="14.25" x14ac:dyDescent="0.2">
      <c r="A26" s="190" t="s">
        <v>328</v>
      </c>
      <c r="M26" s="427" t="s">
        <v>238</v>
      </c>
      <c r="N26" s="427"/>
    </row>
    <row r="27" spans="1:14" ht="14.25" x14ac:dyDescent="0.2">
      <c r="A27" s="180" t="s">
        <v>232</v>
      </c>
      <c r="B27" s="219" t="s">
        <v>315</v>
      </c>
      <c r="C27" s="219" t="s">
        <v>316</v>
      </c>
      <c r="D27" s="219" t="s">
        <v>317</v>
      </c>
      <c r="E27" s="219" t="s">
        <v>318</v>
      </c>
      <c r="F27" s="219" t="s">
        <v>319</v>
      </c>
      <c r="G27" s="219" t="s">
        <v>320</v>
      </c>
      <c r="H27" s="219" t="s">
        <v>321</v>
      </c>
      <c r="I27" s="219" t="s">
        <v>322</v>
      </c>
      <c r="J27" s="219" t="s">
        <v>323</v>
      </c>
      <c r="K27" s="219" t="s">
        <v>324</v>
      </c>
      <c r="L27" s="219" t="s">
        <v>325</v>
      </c>
      <c r="M27" s="219" t="s">
        <v>326</v>
      </c>
      <c r="N27" s="180" t="s">
        <v>233</v>
      </c>
    </row>
    <row r="28" spans="1:14" ht="15" x14ac:dyDescent="0.2">
      <c r="A28" s="221" t="s">
        <v>329</v>
      </c>
      <c r="B28" s="181">
        <v>8725</v>
      </c>
      <c r="C28" s="181">
        <v>8725</v>
      </c>
      <c r="D28" s="181">
        <v>8725</v>
      </c>
      <c r="E28" s="181">
        <v>9074</v>
      </c>
      <c r="F28" s="181">
        <v>9074</v>
      </c>
      <c r="G28" s="181">
        <v>9074</v>
      </c>
      <c r="H28" s="181">
        <v>9074</v>
      </c>
      <c r="I28" s="181">
        <v>9074</v>
      </c>
      <c r="J28" s="181">
        <v>9074</v>
      </c>
      <c r="K28" s="181">
        <v>9075</v>
      </c>
      <c r="L28" s="181">
        <v>9075</v>
      </c>
      <c r="M28" s="181">
        <v>9075</v>
      </c>
      <c r="N28" s="182">
        <f>SUM(B28:M28)</f>
        <v>107844</v>
      </c>
    </row>
    <row r="29" spans="1:14" ht="15" x14ac:dyDescent="0.2">
      <c r="A29" s="221" t="s">
        <v>330</v>
      </c>
      <c r="B29" s="181">
        <v>2108</v>
      </c>
      <c r="C29" s="181">
        <v>2108</v>
      </c>
      <c r="D29" s="181">
        <v>2108</v>
      </c>
      <c r="E29" s="181">
        <v>2165</v>
      </c>
      <c r="F29" s="181">
        <v>2167</v>
      </c>
      <c r="G29" s="181">
        <v>2167</v>
      </c>
      <c r="H29" s="181">
        <v>2167</v>
      </c>
      <c r="I29" s="181">
        <v>2167</v>
      </c>
      <c r="J29" s="181">
        <v>2167</v>
      </c>
      <c r="K29" s="181">
        <v>2168</v>
      </c>
      <c r="L29" s="181">
        <v>2168</v>
      </c>
      <c r="M29" s="181">
        <v>2168</v>
      </c>
      <c r="N29" s="182">
        <f t="shared" ref="N29:N42" si="7">SUM(B29:M29)</f>
        <v>25828</v>
      </c>
    </row>
    <row r="30" spans="1:14" ht="15" x14ac:dyDescent="0.2">
      <c r="A30" s="221" t="s">
        <v>334</v>
      </c>
      <c r="B30" s="181">
        <v>4490</v>
      </c>
      <c r="C30" s="181">
        <v>4490</v>
      </c>
      <c r="D30" s="181">
        <v>4490</v>
      </c>
      <c r="E30" s="181">
        <v>4557</v>
      </c>
      <c r="F30" s="181">
        <v>4557</v>
      </c>
      <c r="G30" s="181">
        <v>4557</v>
      </c>
      <c r="H30" s="181">
        <v>4557</v>
      </c>
      <c r="I30" s="181">
        <v>4557</v>
      </c>
      <c r="J30" s="181">
        <v>4557</v>
      </c>
      <c r="K30" s="181">
        <v>4557</v>
      </c>
      <c r="L30" s="181">
        <v>4557</v>
      </c>
      <c r="M30" s="181">
        <v>4557</v>
      </c>
      <c r="N30" s="182">
        <f t="shared" si="7"/>
        <v>54483</v>
      </c>
    </row>
    <row r="31" spans="1:14" ht="15" x14ac:dyDescent="0.2">
      <c r="A31" s="221" t="s">
        <v>331</v>
      </c>
      <c r="B31" s="181">
        <v>2025</v>
      </c>
      <c r="C31" s="181">
        <v>2025</v>
      </c>
      <c r="D31" s="181">
        <v>2025</v>
      </c>
      <c r="E31" s="181">
        <v>2152</v>
      </c>
      <c r="F31" s="181">
        <v>2000</v>
      </c>
      <c r="G31" s="181">
        <v>2000</v>
      </c>
      <c r="H31" s="181">
        <v>2000</v>
      </c>
      <c r="I31" s="181">
        <v>2050</v>
      </c>
      <c r="J31" s="181">
        <v>2050</v>
      </c>
      <c r="K31" s="181">
        <v>2050</v>
      </c>
      <c r="L31" s="181">
        <v>2270</v>
      </c>
      <c r="M31" s="181">
        <v>2033</v>
      </c>
      <c r="N31" s="182">
        <f t="shared" si="7"/>
        <v>24680</v>
      </c>
    </row>
    <row r="32" spans="1:14" ht="15.75" customHeight="1" x14ac:dyDescent="0.2">
      <c r="A32" s="221" t="s">
        <v>332</v>
      </c>
      <c r="B32" s="181"/>
      <c r="C32" s="181"/>
      <c r="D32" s="181">
        <v>220</v>
      </c>
      <c r="E32" s="181">
        <v>220</v>
      </c>
      <c r="F32" s="181">
        <v>220</v>
      </c>
      <c r="G32" s="181">
        <v>220</v>
      </c>
      <c r="H32" s="181">
        <v>220</v>
      </c>
      <c r="I32" s="181">
        <v>220</v>
      </c>
      <c r="J32" s="181">
        <v>220</v>
      </c>
      <c r="K32" s="181">
        <v>220</v>
      </c>
      <c r="L32" s="181">
        <v>220</v>
      </c>
      <c r="M32" s="181">
        <v>220</v>
      </c>
      <c r="N32" s="182">
        <f t="shared" si="7"/>
        <v>2200</v>
      </c>
    </row>
    <row r="33" spans="1:14" ht="15.75" customHeight="1" x14ac:dyDescent="0.2">
      <c r="A33" s="221" t="s">
        <v>336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>
        <v>1993</v>
      </c>
      <c r="N33" s="182">
        <f t="shared" si="7"/>
        <v>1993</v>
      </c>
    </row>
    <row r="34" spans="1:14" ht="15" x14ac:dyDescent="0.2">
      <c r="A34" s="192" t="s">
        <v>239</v>
      </c>
      <c r="B34" s="187">
        <f>SUM(B28:B33)</f>
        <v>17348</v>
      </c>
      <c r="C34" s="187">
        <f t="shared" ref="C34:M34" si="8">SUM(C28:C33)</f>
        <v>17348</v>
      </c>
      <c r="D34" s="187">
        <f t="shared" si="8"/>
        <v>17568</v>
      </c>
      <c r="E34" s="187">
        <f t="shared" si="8"/>
        <v>18168</v>
      </c>
      <c r="F34" s="187">
        <f t="shared" si="8"/>
        <v>18018</v>
      </c>
      <c r="G34" s="187">
        <f t="shared" si="8"/>
        <v>18018</v>
      </c>
      <c r="H34" s="187">
        <f t="shared" si="8"/>
        <v>18018</v>
      </c>
      <c r="I34" s="187">
        <f t="shared" si="8"/>
        <v>18068</v>
      </c>
      <c r="J34" s="187">
        <f t="shared" si="8"/>
        <v>18068</v>
      </c>
      <c r="K34" s="187">
        <f t="shared" si="8"/>
        <v>18070</v>
      </c>
      <c r="L34" s="187">
        <f t="shared" si="8"/>
        <v>18290</v>
      </c>
      <c r="M34" s="187">
        <f t="shared" si="8"/>
        <v>20046</v>
      </c>
      <c r="N34" s="187">
        <f>SUM(N28:N33)</f>
        <v>217028</v>
      </c>
    </row>
    <row r="35" spans="1:14" ht="15" x14ac:dyDescent="0.2">
      <c r="A35" s="191" t="s">
        <v>337</v>
      </c>
      <c r="B35" s="182"/>
      <c r="C35" s="182"/>
      <c r="D35" s="182">
        <v>180</v>
      </c>
      <c r="E35" s="182"/>
      <c r="F35" s="182">
        <v>18828</v>
      </c>
      <c r="G35" s="182">
        <v>18828</v>
      </c>
      <c r="H35" s="182"/>
      <c r="I35" s="182"/>
      <c r="J35" s="182"/>
      <c r="K35" s="182"/>
      <c r="L35" s="182"/>
      <c r="M35" s="182"/>
      <c r="N35" s="182">
        <f t="shared" si="7"/>
        <v>37836</v>
      </c>
    </row>
    <row r="36" spans="1:14" ht="15" x14ac:dyDescent="0.2">
      <c r="A36" s="191" t="s">
        <v>338</v>
      </c>
      <c r="B36" s="182"/>
      <c r="C36" s="182"/>
      <c r="D36" s="182"/>
      <c r="E36" s="182"/>
      <c r="F36" s="181"/>
      <c r="G36" s="181"/>
      <c r="H36" s="181"/>
      <c r="I36" s="181"/>
      <c r="J36" s="181"/>
      <c r="K36" s="181"/>
      <c r="L36" s="181"/>
      <c r="M36" s="181"/>
      <c r="N36" s="182">
        <f t="shared" si="7"/>
        <v>0</v>
      </c>
    </row>
    <row r="37" spans="1:14" ht="15" x14ac:dyDescent="0.2">
      <c r="A37" s="221" t="s">
        <v>339</v>
      </c>
      <c r="B37" s="182"/>
      <c r="C37" s="182"/>
      <c r="D37" s="182"/>
      <c r="E37" s="182"/>
      <c r="F37" s="181"/>
      <c r="G37" s="181"/>
      <c r="H37" s="181"/>
      <c r="I37" s="181"/>
      <c r="J37" s="181"/>
      <c r="K37" s="181"/>
      <c r="L37" s="181"/>
      <c r="M37" s="181"/>
      <c r="N37" s="182">
        <f t="shared" si="7"/>
        <v>0</v>
      </c>
    </row>
    <row r="38" spans="1:14" ht="15" x14ac:dyDescent="0.2">
      <c r="A38" s="191" t="s">
        <v>341</v>
      </c>
      <c r="B38" s="182"/>
      <c r="C38" s="182"/>
      <c r="D38" s="182"/>
      <c r="E38" s="182"/>
      <c r="F38" s="181"/>
      <c r="G38" s="181"/>
      <c r="H38" s="181">
        <v>3774</v>
      </c>
      <c r="I38" s="181"/>
      <c r="J38" s="181"/>
      <c r="K38" s="181"/>
      <c r="L38" s="181"/>
      <c r="M38" s="181">
        <v>25418</v>
      </c>
      <c r="N38" s="182">
        <f t="shared" si="7"/>
        <v>29192</v>
      </c>
    </row>
    <row r="39" spans="1:14" ht="15" x14ac:dyDescent="0.2">
      <c r="A39" s="191" t="s">
        <v>340</v>
      </c>
      <c r="B39" s="182"/>
      <c r="C39" s="182"/>
      <c r="D39" s="182"/>
      <c r="E39" s="182"/>
      <c r="F39" s="181"/>
      <c r="G39" s="181"/>
      <c r="H39" s="181"/>
      <c r="I39" s="181"/>
      <c r="J39" s="181"/>
      <c r="K39" s="181"/>
      <c r="L39" s="181"/>
      <c r="M39" s="181">
        <v>0</v>
      </c>
      <c r="N39" s="182">
        <f t="shared" si="7"/>
        <v>0</v>
      </c>
    </row>
    <row r="40" spans="1:14" ht="15" x14ac:dyDescent="0.2">
      <c r="A40" s="192" t="s">
        <v>240</v>
      </c>
      <c r="B40" s="187">
        <f>SUM(B35:B39)</f>
        <v>0</v>
      </c>
      <c r="C40" s="187">
        <f t="shared" ref="C40:M40" si="9">SUM(C35:C39)</f>
        <v>0</v>
      </c>
      <c r="D40" s="187">
        <f t="shared" si="9"/>
        <v>180</v>
      </c>
      <c r="E40" s="187">
        <f t="shared" si="9"/>
        <v>0</v>
      </c>
      <c r="F40" s="187">
        <f t="shared" si="9"/>
        <v>18828</v>
      </c>
      <c r="G40" s="187">
        <f t="shared" si="9"/>
        <v>18828</v>
      </c>
      <c r="H40" s="187">
        <f t="shared" si="9"/>
        <v>3774</v>
      </c>
      <c r="I40" s="187">
        <f t="shared" si="9"/>
        <v>0</v>
      </c>
      <c r="J40" s="187">
        <f t="shared" si="9"/>
        <v>0</v>
      </c>
      <c r="K40" s="187">
        <f t="shared" si="9"/>
        <v>0</v>
      </c>
      <c r="L40" s="187">
        <f t="shared" si="9"/>
        <v>0</v>
      </c>
      <c r="M40" s="187">
        <f t="shared" si="9"/>
        <v>25418</v>
      </c>
      <c r="N40" s="187">
        <f>SUM(N35:N39)</f>
        <v>67028</v>
      </c>
    </row>
    <row r="41" spans="1:14" ht="15" x14ac:dyDescent="0.2">
      <c r="A41" s="193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>
        <f t="shared" si="7"/>
        <v>0</v>
      </c>
    </row>
    <row r="42" spans="1:14" ht="14.25" x14ac:dyDescent="0.2">
      <c r="A42" s="194" t="s">
        <v>237</v>
      </c>
      <c r="B42" s="187">
        <f t="shared" ref="B42:M42" si="10">SUM(B34+B40)</f>
        <v>17348</v>
      </c>
      <c r="C42" s="187">
        <f t="shared" si="10"/>
        <v>17348</v>
      </c>
      <c r="D42" s="187">
        <f t="shared" si="10"/>
        <v>17748</v>
      </c>
      <c r="E42" s="187">
        <f t="shared" si="10"/>
        <v>18168</v>
      </c>
      <c r="F42" s="187">
        <f t="shared" si="10"/>
        <v>36846</v>
      </c>
      <c r="G42" s="187">
        <f t="shared" si="10"/>
        <v>36846</v>
      </c>
      <c r="H42" s="187">
        <f t="shared" si="10"/>
        <v>21792</v>
      </c>
      <c r="I42" s="187">
        <f t="shared" si="10"/>
        <v>18068</v>
      </c>
      <c r="J42" s="187">
        <f t="shared" si="10"/>
        <v>18068</v>
      </c>
      <c r="K42" s="187">
        <f t="shared" si="10"/>
        <v>18070</v>
      </c>
      <c r="L42" s="187">
        <f t="shared" si="10"/>
        <v>18290</v>
      </c>
      <c r="M42" s="187">
        <f t="shared" si="10"/>
        <v>45464</v>
      </c>
      <c r="N42" s="187">
        <f t="shared" si="7"/>
        <v>284056</v>
      </c>
    </row>
    <row r="43" spans="1:14" x14ac:dyDescent="0.2">
      <c r="A43" s="223" t="s">
        <v>343</v>
      </c>
      <c r="B43" s="224">
        <f>B6+B23-B42</f>
        <v>12337</v>
      </c>
      <c r="C43" s="224">
        <f t="shared" ref="C43:M43" si="11">C6+C23-C42</f>
        <v>13654</v>
      </c>
      <c r="D43" s="224">
        <f t="shared" si="11"/>
        <v>27821</v>
      </c>
      <c r="E43" s="224">
        <f t="shared" si="11"/>
        <v>54300</v>
      </c>
      <c r="F43" s="224">
        <f t="shared" si="11"/>
        <v>36689</v>
      </c>
      <c r="G43" s="224">
        <f t="shared" si="11"/>
        <v>13215</v>
      </c>
      <c r="H43" s="224">
        <f t="shared" si="11"/>
        <v>4795</v>
      </c>
      <c r="I43" s="224">
        <f t="shared" si="11"/>
        <v>864</v>
      </c>
      <c r="J43" s="224">
        <f t="shared" si="11"/>
        <v>8935</v>
      </c>
      <c r="K43" s="224">
        <f t="shared" si="11"/>
        <v>4654</v>
      </c>
      <c r="L43" s="224">
        <f t="shared" si="11"/>
        <v>8</v>
      </c>
      <c r="M43" s="224">
        <f t="shared" si="11"/>
        <v>0</v>
      </c>
    </row>
  </sheetData>
  <mergeCells count="7">
    <mergeCell ref="H1:N1"/>
    <mergeCell ref="M26:N26"/>
    <mergeCell ref="A2:C2"/>
    <mergeCell ref="M2:N2"/>
    <mergeCell ref="A3:M3"/>
    <mergeCell ref="M4:N4"/>
    <mergeCell ref="A1:F1"/>
  </mergeCells>
  <phoneticPr fontId="32" type="noConversion"/>
  <printOptions horizontalCentered="1" verticalCentered="1"/>
  <pageMargins left="0" right="0" top="0.59055118110236227" bottom="0.78740157480314965" header="0.51181102362204722" footer="0.51181102362204722"/>
  <pageSetup paperSize="9" scale="105" orientation="landscape" verticalDpi="300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8</vt:i4>
      </vt:variant>
    </vt:vector>
  </HeadingPairs>
  <TitlesOfParts>
    <vt:vector size="22" baseType="lpstr">
      <vt:lpstr>1. Ktgv.mérlege</vt:lpstr>
      <vt:lpstr>2. Ktgv.egys.</vt:lpstr>
      <vt:lpstr>9.Saját.bev. rész</vt:lpstr>
      <vt:lpstr>3.önk.ktgv.várh.bevételek</vt:lpstr>
      <vt:lpstr>5.Lak.szoc.</vt:lpstr>
      <vt:lpstr>5.Létszám</vt:lpstr>
      <vt:lpstr>6. Önk.nyújt tám</vt:lpstr>
      <vt:lpstr>11.Uniós tám pr.</vt:lpstr>
      <vt:lpstr>1.a Ei felhaszn.ütemt.</vt:lpstr>
      <vt:lpstr>7.Beruházások feladatonként</vt:lpstr>
      <vt:lpstr>közfoglalkoztatás</vt:lpstr>
      <vt:lpstr>10.Többéves kihatással járó fel</vt:lpstr>
      <vt:lpstr>12. Közvetett támogatások</vt:lpstr>
      <vt:lpstr>Munka3</vt:lpstr>
      <vt:lpstr>'5.Létszám'!_ftnref5</vt:lpstr>
      <vt:lpstr>'5.Létszám'!Nyomtatási_cím</vt:lpstr>
      <vt:lpstr>'1. Ktgv.mérlege'!Nyomtatási_terület</vt:lpstr>
      <vt:lpstr>'11.Uniós tám pr.'!Nyomtatási_terület</vt:lpstr>
      <vt:lpstr>'12. Közvetett támogatások'!Nyomtatási_terület</vt:lpstr>
      <vt:lpstr>'2. Ktgv.egys.'!Nyomtatási_terület</vt:lpstr>
      <vt:lpstr>'3.önk.ktgv.várh.bevételek'!Nyomtatási_terület</vt:lpstr>
      <vt:lpstr>közfoglalkoztatás!Nyomtatási_terület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2014-02-27T08:23:25Z</cp:lastPrinted>
  <dcterms:created xsi:type="dcterms:W3CDTF">2006-09-16T00:00:00Z</dcterms:created>
  <dcterms:modified xsi:type="dcterms:W3CDTF">2014-09-04T11:41:55Z</dcterms:modified>
</cp:coreProperties>
</file>