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9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F31" i="1"/>
  <c r="C31" i="1"/>
  <c r="G31" i="1" s="1"/>
  <c r="G30" i="1"/>
  <c r="G29" i="1"/>
  <c r="G28" i="1"/>
  <c r="F27" i="1"/>
  <c r="C27" i="1"/>
  <c r="G27" i="1" s="1"/>
  <c r="G26" i="1"/>
  <c r="G25" i="1"/>
  <c r="G24" i="1"/>
  <c r="C18" i="1"/>
  <c r="E8" i="1"/>
  <c r="E32" i="1" s="1"/>
  <c r="G7" i="1"/>
  <c r="G8" i="1" l="1"/>
  <c r="F8" i="1"/>
  <c r="F32" i="1" s="1"/>
</calcChain>
</file>

<file path=xl/sharedStrings.xml><?xml version="1.0" encoding="utf-8"?>
<sst xmlns="http://schemas.openxmlformats.org/spreadsheetml/2006/main" count="73" uniqueCount="70">
  <si>
    <t>Beruházási kiadások előirányzata beruházásonként</t>
  </si>
  <si>
    <t xml:space="preserve">Forintban </t>
  </si>
  <si>
    <t>Sor-szám</t>
  </si>
  <si>
    <t>Beruházás  megnevezése</t>
  </si>
  <si>
    <t>Teljes költség</t>
  </si>
  <si>
    <t>Kivitelezés kezdési és befejezési éve</t>
  </si>
  <si>
    <t>Felhasználás
2020. XII.31-ig</t>
  </si>
  <si>
    <t>2021. évi előirányzat</t>
  </si>
  <si>
    <t>2021.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</si>
  <si>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</si>
  <si>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</si>
  <si>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</si>
  <si>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</si>
  <si>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</si>
  <si>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</si>
  <si>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</si>
  <si>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</si>
  <si>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</si>
  <si>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Rendezési terv felülvizsgálata</t>
  </si>
  <si>
    <t>2017-2021</t>
  </si>
  <si>
    <t>1.2.</t>
  </si>
  <si>
    <t>Fénydekoráció beszerzése</t>
  </si>
  <si>
    <t>1.3.</t>
  </si>
  <si>
    <t>Fedett utasváró, kerékpártároló építése</t>
  </si>
  <si>
    <t>1.4.</t>
  </si>
  <si>
    <t>Kun utcai tűzcsap kiépítése</t>
  </si>
  <si>
    <t>1.5.</t>
  </si>
  <si>
    <t xml:space="preserve">Oszlop csatlakozó dobozok kiépítése </t>
  </si>
  <si>
    <t>2020-2021</t>
  </si>
  <si>
    <t>1.6.</t>
  </si>
  <si>
    <t>Oszlop csatlakozó dobozok kiépítésének bővítése</t>
  </si>
  <si>
    <t>1.7.</t>
  </si>
  <si>
    <t>Víziközműeszközök beszerzése</t>
  </si>
  <si>
    <t>2019-2021</t>
  </si>
  <si>
    <t>1.8.</t>
  </si>
  <si>
    <t>Gépjárműbeszerzés</t>
  </si>
  <si>
    <t>1.9.</t>
  </si>
  <si>
    <t>Tervek, tanulmányok</t>
  </si>
  <si>
    <t>1.10.</t>
  </si>
  <si>
    <t>Térfigyelő kamerarendszer bővítése</t>
  </si>
  <si>
    <t>1.11.</t>
  </si>
  <si>
    <t>Ivóvízhálózat bővítése (áthúzódó beruházás)</t>
  </si>
  <si>
    <t>1.12.</t>
  </si>
  <si>
    <t>Kisértékű eszközbeszerzés</t>
  </si>
  <si>
    <t>1.13.</t>
  </si>
  <si>
    <t xml:space="preserve">Kültéri ping-pong asztalok </t>
  </si>
  <si>
    <t>1.14.</t>
  </si>
  <si>
    <t>Közművelődési érdekeltségnövelő támogatás - 2020.</t>
  </si>
  <si>
    <t>1.15.</t>
  </si>
  <si>
    <t>Telekvásárlás</t>
  </si>
  <si>
    <t>1.16.</t>
  </si>
  <si>
    <t>Ledes közvilágítás fejlesztés</t>
  </si>
  <si>
    <t>2021-2022</t>
  </si>
  <si>
    <t>2.</t>
  </si>
  <si>
    <t>Hivatal</t>
  </si>
  <si>
    <t>2.1.</t>
  </si>
  <si>
    <t>3.</t>
  </si>
  <si>
    <t>Óvoda</t>
  </si>
  <si>
    <t>3.1.</t>
  </si>
  <si>
    <t>Kisértékű eszközbeszerzés, vízelvezető rendszer kiépítése</t>
  </si>
  <si>
    <t>4.</t>
  </si>
  <si>
    <t>Könyvtár</t>
  </si>
  <si>
    <t>4.1.</t>
  </si>
  <si>
    <t>Kisértékű eszközbeszerzés, könyv vásárlás</t>
  </si>
  <si>
    <t xml:space="preserve">5. </t>
  </si>
  <si>
    <t>Bölcsőde és Családsegítő</t>
  </si>
  <si>
    <t>5.1.</t>
  </si>
  <si>
    <t>6.</t>
  </si>
  <si>
    <t>ÖSSZESEN:</t>
  </si>
  <si>
    <t>9.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</si>
</sst>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49" fontId="6" fillId="0" borderId="10" xfId="0" applyNumberFormat="1" applyFont="1" applyBorder="1" applyAlignment="1">
      <alignment horizontal="left" indent="1"/>
    </xf>
    <xf numFmtId="0" fontId="6" fillId="0" borderId="10" xfId="0" applyFont="1" applyBorder="1" applyAlignment="1">
      <alignment horizontal="left" indent="2"/>
    </xf>
    <xf numFmtId="3" fontId="7" fillId="0" borderId="0" xfId="0" applyNumberFormat="1" applyFont="1" applyBorder="1"/>
    <xf numFmtId="3" fontId="7" fillId="0" borderId="0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wrapText="1" indent="2"/>
    </xf>
    <xf numFmtId="164" fontId="6" fillId="0" borderId="9" xfId="0" applyNumberFormat="1" applyFont="1" applyFill="1" applyBorder="1" applyAlignment="1" applyProtection="1">
      <alignment horizontal="right" vertical="center" wrapText="1"/>
    </xf>
    <xf numFmtId="0" fontId="4" fillId="0" borderId="10" xfId="0" applyFont="1" applyBorder="1" applyAlignment="1">
      <alignment horizontal="left" indent="1"/>
    </xf>
    <xf numFmtId="164" fontId="0" fillId="0" borderId="0" xfId="0" applyNumberFormat="1" applyFont="1" applyFill="1" applyAlignment="1">
      <alignment vertical="center" wrapText="1"/>
    </xf>
    <xf numFmtId="3" fontId="8" fillId="0" borderId="0" xfId="0" applyNumberFormat="1" applyFont="1" applyBorder="1" applyAlignment="1">
      <alignment horizontal="right"/>
    </xf>
    <xf numFmtId="164" fontId="6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5"/>
  <sheetViews>
    <sheetView tabSelected="1" zoomScaleNormal="100" workbookViewId="0">
      <selection activeCell="K14" sqref="K14"/>
    </sheetView>
  </sheetViews>
  <sheetFormatPr defaultRowHeight="12.75" x14ac:dyDescent="0.2"/>
  <cols>
    <col min="1" max="1" width="8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3" customWidth="1"/>
    <col min="8" max="9" width="12.83203125" style="1" customWidth="1"/>
    <col min="10" max="10" width="13.83203125" style="1" customWidth="1"/>
    <col min="11" max="11" width="40.6640625" style="1" bestFit="1" customWidth="1"/>
    <col min="12" max="12" width="11.83203125" style="1" bestFit="1" customWidth="1"/>
    <col min="13" max="16384" width="9.33203125" style="1"/>
  </cols>
  <sheetData>
    <row r="1" spans="1:12" ht="12.75" customHeight="1" x14ac:dyDescent="0.2">
      <c r="D1" s="3"/>
      <c r="E1" s="3"/>
      <c r="G1" s="4" t="s">
        <v>69</v>
      </c>
      <c r="H1" s="5"/>
      <c r="I1" s="5"/>
      <c r="J1" s="5"/>
    </row>
    <row r="3" spans="1:12" ht="25.5" customHeight="1" x14ac:dyDescent="0.2">
      <c r="B3" s="6" t="s">
        <v>0</v>
      </c>
      <c r="C3" s="6"/>
      <c r="D3" s="6"/>
      <c r="E3" s="6"/>
      <c r="F3" s="6"/>
      <c r="G3" s="6"/>
    </row>
    <row r="4" spans="1:12" ht="22.5" customHeight="1" thickBot="1" x14ac:dyDescent="0.3">
      <c r="B4" s="7"/>
      <c r="C4" s="3"/>
      <c r="D4" s="3"/>
      <c r="E4" s="3"/>
      <c r="F4" s="3"/>
      <c r="G4" s="8" t="s">
        <v>1</v>
      </c>
    </row>
    <row r="5" spans="1:12" s="12" customFormat="1" ht="44.25" customHeight="1" thickBot="1" x14ac:dyDescent="0.25">
      <c r="A5" s="9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</row>
    <row r="6" spans="1:12" s="3" customFormat="1" ht="12" customHeight="1" thickBot="1" x14ac:dyDescent="0.25">
      <c r="A6" s="13">
        <v>0</v>
      </c>
      <c r="B6" s="13" t="s">
        <v>9</v>
      </c>
      <c r="C6" s="14" t="s">
        <v>10</v>
      </c>
      <c r="D6" s="13" t="s">
        <v>11</v>
      </c>
      <c r="E6" s="14" t="s">
        <v>12</v>
      </c>
      <c r="F6" s="13" t="s">
        <v>13</v>
      </c>
      <c r="G6" s="15" t="s">
        <v>14</v>
      </c>
    </row>
    <row r="7" spans="1:12" ht="15.95" customHeight="1" x14ac:dyDescent="0.2">
      <c r="A7" s="16" t="s">
        <v>15</v>
      </c>
      <c r="B7" s="17" t="s">
        <v>16</v>
      </c>
      <c r="C7" s="18"/>
      <c r="D7" s="19"/>
      <c r="E7" s="20"/>
      <c r="F7" s="18"/>
      <c r="G7" s="21">
        <f>C7-E7-F7</f>
        <v>0</v>
      </c>
    </row>
    <row r="8" spans="1:12" ht="15.95" customHeight="1" x14ac:dyDescent="0.2">
      <c r="A8" s="22" t="s">
        <v>17</v>
      </c>
      <c r="B8" s="23" t="s">
        <v>18</v>
      </c>
      <c r="C8" s="18">
        <v>8865000</v>
      </c>
      <c r="D8" s="19" t="s">
        <v>19</v>
      </c>
      <c r="E8" s="20">
        <f>1751000+1751330</f>
        <v>3502330</v>
      </c>
      <c r="F8" s="18">
        <f>+C8-E8</f>
        <v>5362670</v>
      </c>
      <c r="G8" s="21">
        <f>C8-E8-F8</f>
        <v>0</v>
      </c>
    </row>
    <row r="9" spans="1:12" ht="15.95" customHeight="1" x14ac:dyDescent="0.2">
      <c r="A9" s="22" t="s">
        <v>20</v>
      </c>
      <c r="B9" s="23" t="s">
        <v>21</v>
      </c>
      <c r="C9" s="18">
        <v>2500000</v>
      </c>
      <c r="D9" s="19">
        <v>2021</v>
      </c>
      <c r="E9" s="20"/>
      <c r="F9" s="18">
        <v>2500000</v>
      </c>
      <c r="G9" s="21"/>
    </row>
    <row r="10" spans="1:12" ht="15.95" customHeight="1" x14ac:dyDescent="0.2">
      <c r="A10" s="22" t="s">
        <v>22</v>
      </c>
      <c r="B10" s="23" t="s">
        <v>23</v>
      </c>
      <c r="C10" s="18">
        <v>5000000</v>
      </c>
      <c r="D10" s="19">
        <v>2021</v>
      </c>
      <c r="E10" s="20"/>
      <c r="F10" s="18">
        <v>5000000</v>
      </c>
      <c r="G10" s="21"/>
    </row>
    <row r="11" spans="1:12" ht="15.95" customHeight="1" x14ac:dyDescent="0.25">
      <c r="A11" s="22" t="s">
        <v>24</v>
      </c>
      <c r="B11" s="23" t="s">
        <v>25</v>
      </c>
      <c r="C11" s="18">
        <v>735000</v>
      </c>
      <c r="D11" s="19">
        <v>2021</v>
      </c>
      <c r="E11" s="20"/>
      <c r="F11" s="18">
        <v>735000</v>
      </c>
      <c r="G11" s="21"/>
      <c r="K11" s="24"/>
      <c r="L11" s="25"/>
    </row>
    <row r="12" spans="1:12" ht="15.95" customHeight="1" x14ac:dyDescent="0.25">
      <c r="A12" s="22" t="s">
        <v>26</v>
      </c>
      <c r="B12" s="26" t="s">
        <v>27</v>
      </c>
      <c r="C12" s="18">
        <v>1502879</v>
      </c>
      <c r="D12" s="19" t="s">
        <v>28</v>
      </c>
      <c r="E12" s="20">
        <v>782879</v>
      </c>
      <c r="F12" s="18">
        <v>720000</v>
      </c>
      <c r="G12" s="21"/>
      <c r="K12" s="24"/>
      <c r="L12" s="25"/>
    </row>
    <row r="13" spans="1:12" ht="15.95" customHeight="1" x14ac:dyDescent="0.25">
      <c r="A13" s="22" t="s">
        <v>29</v>
      </c>
      <c r="B13" s="26" t="s">
        <v>30</v>
      </c>
      <c r="C13" s="18">
        <v>1000000</v>
      </c>
      <c r="D13" s="19">
        <v>2021</v>
      </c>
      <c r="E13" s="20"/>
      <c r="F13" s="18">
        <v>1000000</v>
      </c>
      <c r="G13" s="21"/>
      <c r="K13" s="24"/>
      <c r="L13" s="25"/>
    </row>
    <row r="14" spans="1:12" ht="15.95" customHeight="1" x14ac:dyDescent="0.25">
      <c r="A14" s="22" t="s">
        <v>31</v>
      </c>
      <c r="B14" s="26" t="s">
        <v>32</v>
      </c>
      <c r="C14" s="18">
        <v>10411070</v>
      </c>
      <c r="D14" s="19" t="s">
        <v>33</v>
      </c>
      <c r="E14" s="20"/>
      <c r="F14" s="18">
        <v>10411070</v>
      </c>
      <c r="G14" s="21"/>
      <c r="K14" s="24"/>
      <c r="L14" s="25"/>
    </row>
    <row r="15" spans="1:12" ht="15.95" customHeight="1" x14ac:dyDescent="0.25">
      <c r="A15" s="22" t="s">
        <v>34</v>
      </c>
      <c r="B15" s="26" t="s">
        <v>35</v>
      </c>
      <c r="C15" s="18">
        <v>13000000</v>
      </c>
      <c r="D15" s="19">
        <v>2021</v>
      </c>
      <c r="E15" s="20"/>
      <c r="F15" s="18">
        <v>13000000</v>
      </c>
      <c r="G15" s="21"/>
      <c r="K15" s="24"/>
      <c r="L15" s="25"/>
    </row>
    <row r="16" spans="1:12" ht="15.95" customHeight="1" x14ac:dyDescent="0.25">
      <c r="A16" s="22" t="s">
        <v>36</v>
      </c>
      <c r="B16" s="26" t="s">
        <v>37</v>
      </c>
      <c r="C16" s="18">
        <v>10000000</v>
      </c>
      <c r="D16" s="19">
        <v>2021</v>
      </c>
      <c r="E16" s="20"/>
      <c r="F16" s="18">
        <v>10000000</v>
      </c>
      <c r="G16" s="21"/>
      <c r="K16" s="24"/>
      <c r="L16" s="25"/>
    </row>
    <row r="17" spans="1:12" ht="15.95" customHeight="1" x14ac:dyDescent="0.25">
      <c r="A17" s="22" t="s">
        <v>38</v>
      </c>
      <c r="B17" s="26" t="s">
        <v>39</v>
      </c>
      <c r="C17" s="18">
        <v>3000000</v>
      </c>
      <c r="D17" s="19">
        <v>2021</v>
      </c>
      <c r="E17" s="20"/>
      <c r="F17" s="18">
        <v>3000000</v>
      </c>
      <c r="G17" s="21"/>
      <c r="K17" s="24"/>
      <c r="L17" s="25"/>
    </row>
    <row r="18" spans="1:12" ht="15.95" customHeight="1" x14ac:dyDescent="0.25">
      <c r="A18" s="22" t="s">
        <v>40</v>
      </c>
      <c r="B18" s="23" t="s">
        <v>41</v>
      </c>
      <c r="C18" s="18">
        <f>5651325+646510</f>
        <v>6297835</v>
      </c>
      <c r="D18" s="19" t="s">
        <v>28</v>
      </c>
      <c r="E18" s="20"/>
      <c r="F18" s="18">
        <v>646510</v>
      </c>
      <c r="G18" s="27"/>
      <c r="K18" s="24"/>
      <c r="L18" s="25"/>
    </row>
    <row r="19" spans="1:12" ht="15.95" customHeight="1" x14ac:dyDescent="0.25">
      <c r="A19" s="22" t="s">
        <v>42</v>
      </c>
      <c r="B19" s="23" t="s">
        <v>43</v>
      </c>
      <c r="C19" s="18">
        <v>1270000</v>
      </c>
      <c r="D19" s="19">
        <v>2021</v>
      </c>
      <c r="E19" s="20"/>
      <c r="F19" s="18">
        <v>1270000</v>
      </c>
      <c r="G19" s="27"/>
      <c r="K19" s="24"/>
      <c r="L19" s="25"/>
    </row>
    <row r="20" spans="1:12" ht="15.95" customHeight="1" x14ac:dyDescent="0.25">
      <c r="A20" s="22" t="s">
        <v>44</v>
      </c>
      <c r="B20" s="23" t="s">
        <v>45</v>
      </c>
      <c r="C20" s="18">
        <v>1800000</v>
      </c>
      <c r="D20" s="19">
        <v>2021</v>
      </c>
      <c r="E20" s="20"/>
      <c r="F20" s="18">
        <v>1800000</v>
      </c>
      <c r="G20" s="27"/>
      <c r="K20" s="24"/>
      <c r="L20" s="25"/>
    </row>
    <row r="21" spans="1:12" ht="15.95" customHeight="1" x14ac:dyDescent="0.25">
      <c r="A21" s="22" t="s">
        <v>46</v>
      </c>
      <c r="B21" s="23" t="s">
        <v>47</v>
      </c>
      <c r="C21" s="18">
        <v>287000</v>
      </c>
      <c r="D21" s="19">
        <v>2021</v>
      </c>
      <c r="E21" s="20"/>
      <c r="F21" s="18">
        <v>287000</v>
      </c>
      <c r="G21" s="27"/>
      <c r="K21" s="24"/>
      <c r="L21" s="25"/>
    </row>
    <row r="22" spans="1:12" ht="15.95" customHeight="1" x14ac:dyDescent="0.25">
      <c r="A22" s="22" t="s">
        <v>48</v>
      </c>
      <c r="B22" s="23" t="s">
        <v>49</v>
      </c>
      <c r="C22" s="18">
        <v>39000000</v>
      </c>
      <c r="D22" s="19">
        <v>2021</v>
      </c>
      <c r="E22" s="20"/>
      <c r="F22" s="18">
        <v>39000000</v>
      </c>
      <c r="G22" s="21"/>
      <c r="K22" s="24"/>
      <c r="L22" s="25"/>
    </row>
    <row r="23" spans="1:12" ht="15.95" customHeight="1" x14ac:dyDescent="0.25">
      <c r="A23" s="22" t="s">
        <v>50</v>
      </c>
      <c r="B23" s="23" t="s">
        <v>51</v>
      </c>
      <c r="C23" s="18">
        <v>83000000</v>
      </c>
      <c r="D23" s="19" t="s">
        <v>52</v>
      </c>
      <c r="E23" s="20"/>
      <c r="F23" s="18">
        <v>83000000</v>
      </c>
      <c r="G23" s="21"/>
      <c r="K23" s="24"/>
      <c r="L23" s="25"/>
    </row>
    <row r="24" spans="1:12" ht="15.95" customHeight="1" x14ac:dyDescent="0.25">
      <c r="A24" s="22" t="s">
        <v>53</v>
      </c>
      <c r="B24" s="28" t="s">
        <v>54</v>
      </c>
      <c r="C24" s="18"/>
      <c r="D24" s="19"/>
      <c r="E24" s="20"/>
      <c r="F24" s="18"/>
      <c r="G24" s="21">
        <f t="shared" ref="G24:G31" si="0">C24-E24-F24</f>
        <v>0</v>
      </c>
      <c r="K24" s="24"/>
      <c r="L24" s="25"/>
    </row>
    <row r="25" spans="1:12" s="29" customFormat="1" ht="15.95" customHeight="1" x14ac:dyDescent="0.25">
      <c r="A25" s="22" t="s">
        <v>55</v>
      </c>
      <c r="B25" s="23" t="s">
        <v>43</v>
      </c>
      <c r="C25" s="18">
        <v>2921000</v>
      </c>
      <c r="D25" s="19">
        <v>2021</v>
      </c>
      <c r="E25" s="20"/>
      <c r="F25" s="18">
        <v>2921000</v>
      </c>
      <c r="G25" s="21">
        <f t="shared" si="0"/>
        <v>0</v>
      </c>
      <c r="K25" s="24"/>
      <c r="L25" s="25"/>
    </row>
    <row r="26" spans="1:12" ht="15.95" customHeight="1" x14ac:dyDescent="0.25">
      <c r="A26" s="22" t="s">
        <v>56</v>
      </c>
      <c r="B26" s="28" t="s">
        <v>57</v>
      </c>
      <c r="C26" s="18"/>
      <c r="D26" s="19"/>
      <c r="E26" s="20"/>
      <c r="F26" s="18"/>
      <c r="G26" s="21">
        <f t="shared" si="0"/>
        <v>0</v>
      </c>
      <c r="K26" s="24"/>
      <c r="L26" s="25"/>
    </row>
    <row r="27" spans="1:12" ht="15.95" customHeight="1" x14ac:dyDescent="0.25">
      <c r="A27" s="22" t="s">
        <v>58</v>
      </c>
      <c r="B27" s="23" t="s">
        <v>59</v>
      </c>
      <c r="C27" s="18">
        <f>361000+381000</f>
        <v>742000</v>
      </c>
      <c r="D27" s="19">
        <v>2021</v>
      </c>
      <c r="E27" s="20"/>
      <c r="F27" s="18">
        <f>381000+361000</f>
        <v>742000</v>
      </c>
      <c r="G27" s="21">
        <f t="shared" si="0"/>
        <v>0</v>
      </c>
      <c r="K27" s="24"/>
      <c r="L27" s="30"/>
    </row>
    <row r="28" spans="1:12" ht="15.95" customHeight="1" x14ac:dyDescent="0.25">
      <c r="A28" s="22" t="s">
        <v>60</v>
      </c>
      <c r="B28" s="28" t="s">
        <v>61</v>
      </c>
      <c r="C28" s="18"/>
      <c r="D28" s="19"/>
      <c r="E28" s="20"/>
      <c r="F28" s="18"/>
      <c r="G28" s="21">
        <f t="shared" si="0"/>
        <v>0</v>
      </c>
      <c r="K28" s="24"/>
      <c r="L28" s="30"/>
    </row>
    <row r="29" spans="1:12" ht="15.95" customHeight="1" x14ac:dyDescent="0.25">
      <c r="A29" s="22" t="s">
        <v>62</v>
      </c>
      <c r="B29" s="31" t="s">
        <v>63</v>
      </c>
      <c r="C29" s="18">
        <v>1125000</v>
      </c>
      <c r="D29" s="19">
        <v>2021</v>
      </c>
      <c r="E29" s="20"/>
      <c r="F29" s="18">
        <v>1125000</v>
      </c>
      <c r="G29" s="21">
        <f t="shared" si="0"/>
        <v>0</v>
      </c>
      <c r="K29" s="24"/>
      <c r="L29" s="30"/>
    </row>
    <row r="30" spans="1:12" ht="15.95" customHeight="1" x14ac:dyDescent="0.25">
      <c r="A30" s="22" t="s">
        <v>64</v>
      </c>
      <c r="B30" s="32" t="s">
        <v>65</v>
      </c>
      <c r="C30" s="20"/>
      <c r="D30" s="33"/>
      <c r="E30" s="20"/>
      <c r="F30" s="20"/>
      <c r="G30" s="21">
        <f t="shared" si="0"/>
        <v>0</v>
      </c>
      <c r="K30" s="24"/>
      <c r="L30" s="30"/>
    </row>
    <row r="31" spans="1:12" ht="15.95" customHeight="1" thickBot="1" x14ac:dyDescent="0.25">
      <c r="A31" s="22" t="s">
        <v>66</v>
      </c>
      <c r="B31" s="31" t="s">
        <v>43</v>
      </c>
      <c r="C31" s="18">
        <f>254000+127000</f>
        <v>381000</v>
      </c>
      <c r="D31" s="19">
        <v>2021</v>
      </c>
      <c r="E31" s="20"/>
      <c r="F31" s="18">
        <f>127000+254000</f>
        <v>381000</v>
      </c>
      <c r="G31" s="21">
        <f t="shared" si="0"/>
        <v>0</v>
      </c>
    </row>
    <row r="32" spans="1:12" s="40" customFormat="1" ht="18" customHeight="1" thickBot="1" x14ac:dyDescent="0.25">
      <c r="A32" s="34" t="s">
        <v>67</v>
      </c>
      <c r="B32" s="35" t="s">
        <v>68</v>
      </c>
      <c r="C32" s="36">
        <f>SUM(C7:C31)</f>
        <v>192837784</v>
      </c>
      <c r="D32" s="37"/>
      <c r="E32" s="38">
        <f>SUM(E7:E31)</f>
        <v>4285209</v>
      </c>
      <c r="F32" s="36">
        <f>SUM(F7:F31)</f>
        <v>182901250</v>
      </c>
      <c r="G32" s="39">
        <v>26091196</v>
      </c>
    </row>
    <row r="35" spans="1:7" x14ac:dyDescent="0.2">
      <c r="A35" s="41"/>
      <c r="B35" s="41"/>
      <c r="C35" s="41"/>
      <c r="D35" s="41"/>
      <c r="E35" s="41"/>
      <c r="F35" s="41"/>
      <c r="G35" s="41"/>
    </row>
  </sheetData>
  <mergeCells count="2">
    <mergeCell ref="B3:G3"/>
    <mergeCell ref="A35:G35"/>
  </mergeCells>
  <printOptions horizontalCentered="1"/>
  <pageMargins left="0.78740157480314965" right="0.78740157480314965" top="1.0236220472440944" bottom="0.98425196850393704" header="0.78740157480314965" footer="0.78740157480314965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2021-02-26T07:08:58Z</dcterms:created>
  <dcterms:modified xsi:type="dcterms:W3CDTF">2021-02-26T07:09:26Z</dcterms:modified>
</cp:coreProperties>
</file>