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8_{8F041A06-7D34-4C48-B956-ECCA541B81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1 mell" sheetId="4" r:id="rId1"/>
    <sheet name="2.1.1" sheetId="5" r:id="rId2"/>
    <sheet name="2.1.2 mell" sheetId="6" r:id="rId3"/>
    <sheet name="1. tájékoztató tábla" sheetId="7" r:id="rId4"/>
    <sheet name="3.sz. mell" sheetId="8" r:id="rId5"/>
    <sheet name="2.sz." sheetId="12" r:id="rId6"/>
    <sheet name="vagyonkim." sheetId="15" r:id="rId7"/>
    <sheet name="Vagyonkimutatás" sheetId="16" r:id="rId8"/>
  </sheets>
  <externalReferences>
    <externalReference r:id="rId9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1" i="16" l="1"/>
  <c r="I25" i="15"/>
  <c r="E37" i="5"/>
  <c r="D37" i="5"/>
  <c r="C37" i="5"/>
  <c r="I18" i="15" l="1"/>
  <c r="I22" i="15"/>
  <c r="I29" i="12"/>
  <c r="H29" i="12"/>
  <c r="G29" i="12"/>
  <c r="E25" i="12"/>
  <c r="D25" i="12"/>
  <c r="C25" i="12"/>
  <c r="E19" i="12"/>
  <c r="D19" i="12"/>
  <c r="C19" i="12"/>
  <c r="C29" i="12" s="1"/>
  <c r="I18" i="12"/>
  <c r="H18" i="12"/>
  <c r="G18" i="12"/>
  <c r="G30" i="12" s="1"/>
  <c r="E18" i="12"/>
  <c r="D18" i="12"/>
  <c r="C18" i="12"/>
  <c r="I4" i="12"/>
  <c r="H4" i="12"/>
  <c r="G4" i="12"/>
  <c r="I2" i="12"/>
  <c r="E29" i="12" l="1"/>
  <c r="E30" i="12" s="1"/>
  <c r="D29" i="12"/>
  <c r="I30" i="12"/>
  <c r="H30" i="12"/>
  <c r="E31" i="12"/>
  <c r="D31" i="12"/>
  <c r="G31" i="12"/>
  <c r="D30" i="12"/>
  <c r="I31" i="12"/>
  <c r="H31" i="12"/>
  <c r="C30" i="12"/>
  <c r="C31" i="12"/>
  <c r="E32" i="12" l="1"/>
  <c r="D32" i="12"/>
  <c r="I32" i="12"/>
  <c r="H32" i="12"/>
  <c r="C32" i="12"/>
  <c r="G32" i="12"/>
  <c r="E142" i="7" l="1"/>
  <c r="D142" i="7"/>
  <c r="C142" i="7"/>
  <c r="E137" i="7"/>
  <c r="D137" i="7"/>
  <c r="C137" i="7"/>
  <c r="E132" i="7"/>
  <c r="D132" i="7"/>
  <c r="C132" i="7"/>
  <c r="E128" i="7"/>
  <c r="D128" i="7"/>
  <c r="C128" i="7"/>
  <c r="E124" i="7"/>
  <c r="D124" i="7"/>
  <c r="C124" i="7"/>
  <c r="E110" i="7"/>
  <c r="E127" i="7" s="1"/>
  <c r="D110" i="7"/>
  <c r="C110" i="7"/>
  <c r="E94" i="7"/>
  <c r="D94" i="7"/>
  <c r="C94" i="7"/>
  <c r="D91" i="7"/>
  <c r="C91" i="7"/>
  <c r="E81" i="7"/>
  <c r="D81" i="7"/>
  <c r="C81" i="7"/>
  <c r="E77" i="7"/>
  <c r="D77" i="7"/>
  <c r="C77" i="7"/>
  <c r="E74" i="7"/>
  <c r="D74" i="7"/>
  <c r="C74" i="7"/>
  <c r="E69" i="7"/>
  <c r="D69" i="7"/>
  <c r="C69" i="7"/>
  <c r="E65" i="7"/>
  <c r="D65" i="7"/>
  <c r="C65" i="7"/>
  <c r="E59" i="7"/>
  <c r="D59" i="7"/>
  <c r="C59" i="7"/>
  <c r="E54" i="7"/>
  <c r="D54" i="7"/>
  <c r="C54" i="7"/>
  <c r="E48" i="7"/>
  <c r="D48" i="7"/>
  <c r="C48" i="7"/>
  <c r="E37" i="7"/>
  <c r="D37" i="7"/>
  <c r="C37" i="7"/>
  <c r="E30" i="7"/>
  <c r="D30" i="7"/>
  <c r="C30" i="7"/>
  <c r="E23" i="7"/>
  <c r="D23" i="7"/>
  <c r="C23" i="7"/>
  <c r="E16" i="7"/>
  <c r="D16" i="7"/>
  <c r="C16" i="7"/>
  <c r="E9" i="7"/>
  <c r="D9" i="7"/>
  <c r="C9" i="7"/>
  <c r="E146" i="6"/>
  <c r="D146" i="6"/>
  <c r="C146" i="6"/>
  <c r="E140" i="6"/>
  <c r="D140" i="6"/>
  <c r="C140" i="6"/>
  <c r="E133" i="6"/>
  <c r="D133" i="6"/>
  <c r="C133" i="6"/>
  <c r="E129" i="6"/>
  <c r="D129" i="6"/>
  <c r="C129" i="6"/>
  <c r="C128" i="6"/>
  <c r="E114" i="6"/>
  <c r="D114" i="6"/>
  <c r="C114" i="6"/>
  <c r="E93" i="6"/>
  <c r="E128" i="6" s="1"/>
  <c r="D93" i="6"/>
  <c r="C93" i="6"/>
  <c r="E82" i="6"/>
  <c r="D82" i="6"/>
  <c r="C82" i="6"/>
  <c r="E78" i="6"/>
  <c r="D78" i="6"/>
  <c r="C78" i="6"/>
  <c r="E75" i="6"/>
  <c r="D75" i="6"/>
  <c r="C75" i="6"/>
  <c r="E70" i="6"/>
  <c r="D70" i="6"/>
  <c r="C70" i="6"/>
  <c r="E66" i="6"/>
  <c r="D66" i="6"/>
  <c r="D89" i="6" s="1"/>
  <c r="C66" i="6"/>
  <c r="E60" i="6"/>
  <c r="D60" i="6"/>
  <c r="C60" i="6"/>
  <c r="E55" i="6"/>
  <c r="D55" i="6"/>
  <c r="C55" i="6"/>
  <c r="E49" i="6"/>
  <c r="D49" i="6"/>
  <c r="C49" i="6"/>
  <c r="E37" i="6"/>
  <c r="D37" i="6"/>
  <c r="C37" i="6"/>
  <c r="E29" i="6"/>
  <c r="D29" i="6"/>
  <c r="C29" i="6"/>
  <c r="E22" i="6"/>
  <c r="D22" i="6"/>
  <c r="C22" i="6"/>
  <c r="E15" i="6"/>
  <c r="D15" i="6"/>
  <c r="C15" i="6"/>
  <c r="E8" i="6"/>
  <c r="D8" i="6"/>
  <c r="D65" i="6" s="1"/>
  <c r="D90" i="6" s="1"/>
  <c r="C8" i="6"/>
  <c r="E146" i="5"/>
  <c r="D146" i="5"/>
  <c r="C146" i="5"/>
  <c r="E140" i="5"/>
  <c r="D140" i="5"/>
  <c r="C140" i="5"/>
  <c r="E133" i="5"/>
  <c r="D133" i="5"/>
  <c r="C133" i="5"/>
  <c r="E129" i="5"/>
  <c r="D129" i="5"/>
  <c r="C129" i="5"/>
  <c r="C154" i="5" s="1"/>
  <c r="E114" i="5"/>
  <c r="D114" i="5"/>
  <c r="C114" i="5"/>
  <c r="E93" i="5"/>
  <c r="E128" i="5" s="1"/>
  <c r="D93" i="5"/>
  <c r="C93" i="5"/>
  <c r="E82" i="5"/>
  <c r="D82" i="5"/>
  <c r="C82" i="5"/>
  <c r="E78" i="5"/>
  <c r="D78" i="5"/>
  <c r="C78" i="5"/>
  <c r="E75" i="5"/>
  <c r="D75" i="5"/>
  <c r="C75" i="5"/>
  <c r="E70" i="5"/>
  <c r="D70" i="5"/>
  <c r="C70" i="5"/>
  <c r="E66" i="5"/>
  <c r="D66" i="5"/>
  <c r="D89" i="5" s="1"/>
  <c r="C66" i="5"/>
  <c r="E60" i="5"/>
  <c r="D60" i="5"/>
  <c r="C60" i="5"/>
  <c r="E55" i="5"/>
  <c r="D55" i="5"/>
  <c r="C55" i="5"/>
  <c r="E49" i="5"/>
  <c r="D49" i="5"/>
  <c r="C49" i="5"/>
  <c r="E29" i="5"/>
  <c r="D29" i="5"/>
  <c r="C29" i="5"/>
  <c r="E22" i="5"/>
  <c r="D22" i="5"/>
  <c r="C22" i="5"/>
  <c r="E15" i="5"/>
  <c r="D15" i="5"/>
  <c r="C15" i="5"/>
  <c r="E8" i="5"/>
  <c r="D8" i="5"/>
  <c r="C8" i="5"/>
  <c r="E146" i="4"/>
  <c r="D146" i="4"/>
  <c r="C146" i="4"/>
  <c r="E140" i="4"/>
  <c r="D140" i="4"/>
  <c r="C140" i="4"/>
  <c r="E133" i="4"/>
  <c r="D133" i="4"/>
  <c r="C133" i="4"/>
  <c r="E129" i="4"/>
  <c r="D129" i="4"/>
  <c r="C129" i="4"/>
  <c r="E114" i="4"/>
  <c r="D114" i="4"/>
  <c r="C114" i="4"/>
  <c r="E93" i="4"/>
  <c r="D93" i="4"/>
  <c r="C93" i="4"/>
  <c r="E82" i="4"/>
  <c r="D82" i="4"/>
  <c r="C82" i="4"/>
  <c r="E78" i="4"/>
  <c r="D78" i="4"/>
  <c r="C78" i="4"/>
  <c r="E75" i="4"/>
  <c r="D75" i="4"/>
  <c r="C75" i="4"/>
  <c r="E70" i="4"/>
  <c r="D70" i="4"/>
  <c r="C70" i="4"/>
  <c r="E66" i="4"/>
  <c r="D66" i="4"/>
  <c r="C66" i="4"/>
  <c r="E60" i="4"/>
  <c r="D60" i="4"/>
  <c r="C60" i="4"/>
  <c r="E55" i="4"/>
  <c r="D55" i="4"/>
  <c r="C55" i="4"/>
  <c r="E49" i="4"/>
  <c r="D49" i="4"/>
  <c r="C49" i="4"/>
  <c r="E37" i="4"/>
  <c r="D37" i="4"/>
  <c r="C37" i="4"/>
  <c r="E29" i="4"/>
  <c r="D29" i="4"/>
  <c r="C29" i="4"/>
  <c r="E22" i="4"/>
  <c r="D22" i="4"/>
  <c r="C22" i="4"/>
  <c r="E15" i="4"/>
  <c r="D15" i="4"/>
  <c r="C15" i="4"/>
  <c r="E8" i="4"/>
  <c r="D8" i="4"/>
  <c r="C8" i="4"/>
  <c r="E147" i="7" l="1"/>
  <c r="C127" i="7"/>
  <c r="D87" i="7"/>
  <c r="D64" i="7"/>
  <c r="D65" i="5"/>
  <c r="D90" i="5" s="1"/>
  <c r="D128" i="4"/>
  <c r="C89" i="4"/>
  <c r="D89" i="4"/>
  <c r="C65" i="4"/>
  <c r="C90" i="4" s="1"/>
  <c r="C154" i="4"/>
  <c r="E89" i="5"/>
  <c r="E65" i="6"/>
  <c r="E90" i="6" s="1"/>
  <c r="C154" i="6"/>
  <c r="C155" i="6" s="1"/>
  <c r="E64" i="7"/>
  <c r="E65" i="4"/>
  <c r="E89" i="4"/>
  <c r="D154" i="4"/>
  <c r="C128" i="5"/>
  <c r="C155" i="5" s="1"/>
  <c r="E154" i="5"/>
  <c r="E155" i="5" s="1"/>
  <c r="C89" i="6"/>
  <c r="C90" i="6" s="1"/>
  <c r="D154" i="6"/>
  <c r="C87" i="7"/>
  <c r="C147" i="7"/>
  <c r="D65" i="4"/>
  <c r="E128" i="4"/>
  <c r="E65" i="5"/>
  <c r="E90" i="5" s="1"/>
  <c r="D154" i="5"/>
  <c r="E89" i="6"/>
  <c r="E87" i="7"/>
  <c r="D127" i="7"/>
  <c r="C128" i="4"/>
  <c r="C155" i="4" s="1"/>
  <c r="E154" i="4"/>
  <c r="C65" i="5"/>
  <c r="C89" i="5"/>
  <c r="D128" i="5"/>
  <c r="C65" i="6"/>
  <c r="D128" i="6"/>
  <c r="E154" i="6"/>
  <c r="E155" i="6" s="1"/>
  <c r="C64" i="7"/>
  <c r="D147" i="7"/>
  <c r="E148" i="7"/>
  <c r="D155" i="6"/>
  <c r="D156" i="6" s="1"/>
  <c r="D155" i="4"/>
  <c r="C148" i="7" l="1"/>
  <c r="C88" i="7"/>
  <c r="D148" i="7"/>
  <c r="D88" i="7"/>
  <c r="D155" i="5"/>
  <c r="D156" i="5" s="1"/>
  <c r="D90" i="4"/>
  <c r="D156" i="4" s="1"/>
  <c r="C156" i="4"/>
  <c r="E155" i="4"/>
  <c r="C90" i="5"/>
  <c r="C156" i="5" s="1"/>
  <c r="E90" i="4"/>
  <c r="E88" i="7"/>
  <c r="C156" i="6"/>
  <c r="D149" i="7" l="1"/>
</calcChain>
</file>

<file path=xl/sharedStrings.xml><?xml version="1.0" encoding="utf-8"?>
<sst xmlns="http://schemas.openxmlformats.org/spreadsheetml/2006/main" count="1517" uniqueCount="534">
  <si>
    <t>B E V É T E L E K</t>
  </si>
  <si>
    <t>1. sz. táblázat</t>
  </si>
  <si>
    <t>Sor-
szám</t>
  </si>
  <si>
    <t>Bevételi jogcím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</si>
  <si>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</si>
  <si>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</si>
  <si>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</si>
  <si>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</si>
  <si>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</si>
  <si>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</si>
  <si>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</si>
  <si>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</si>
  <si>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</si>
  <si>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</si>
  <si>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</si>
  <si>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</si>
  <si>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</si>
  <si>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</si>
  <si>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</si>
  <si>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</si>
  <si>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</si>
  <si>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</si>
  <si>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</si>
  <si>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</si>
  <si>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</si>
  <si>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</si>
  <si>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</si>
  <si>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</si>
  <si>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</si>
  <si>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</si>
  <si>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</si>
  <si>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</si>
  <si>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</si>
  <si>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</si>
  <si>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</si>
  <si>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</si>
  <si>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</si>
  <si>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</si>
  <si>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</si>
  <si>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</si>
  <si>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</si>
  <si>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</si>
  <si>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</si>
  <si>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</si>
  <si>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</si>
  <si>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</si>
  <si>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</si>
  <si>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</si>
  <si>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</si>
  <si>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</si>
  <si>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</si>
  <si>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</si>
  <si>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</si>
  <si>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</si>
  <si>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</si>
  <si>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</si>
  <si>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</si>
  <si>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</si>
  <si>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</si>
  <si>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</si>
  <si>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</si>
  <si>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</si>
  <si>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</si>
  <si>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</si>
  <si>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</si>
  <si>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</si>
  <si>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</si>
  <si>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</si>
  <si>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</si>
  <si>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</si>
  <si>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</si>
  <si>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</si>
  <si>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</si>
  <si>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</si>
  <si>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</si>
  <si>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</si>
  <si>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</si>
  <si>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</si>
  <si>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</si>
  <si>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</si>
  <si>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</si>
  <si>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</si>
  <si>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</si>
  <si>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</si>
  <si>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</si>
  <si>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</si>
  <si>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</si>
  <si>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</si>
  <si>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</si>
  <si>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</si>
  <si>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</si>
  <si>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</si>
  <si>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</si>
  <si>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</si>
  <si>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</si>
  <si>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</si>
  <si>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</si>
  <si>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</si>
  <si>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</si>
  <si>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</si>
  <si>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</si>
  <si>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</si>
  <si>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</si>
  <si>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</si>
  <si>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</si>
  <si>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</si>
  <si>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</si>
  <si>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</si>
  <si>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</si>
  <si>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</si>
  <si>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</si>
  <si>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</si>
  <si>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</si>
  <si>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</si>
  <si>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</si>
  <si>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</si>
  <si>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</si>
  <si>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</si>
  <si>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</si>
  <si>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</si>
  <si>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</si>
  <si>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</si>
  <si>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</si>
  <si>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</si>
  <si>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</si>
  <si>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</si>
  <si>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</si>
  <si>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</si>
  <si>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</si>
  <si>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</si>
  <si>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</si>
  <si>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</si>
  <si>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</si>
  <si>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</si>
  <si>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</si>
  <si>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</si>
  <si>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</si>
  <si>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</si>
  <si>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</si>
  <si>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</si>
  <si>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</si>
  <si>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</si>
  <si>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</si>
  <si>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</si>
  <si>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</si>
  <si>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</si>
  <si>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</si>
  <si>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</si>
  <si>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</si>
  <si>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</si>
  <si>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</si>
  <si>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</si>
  <si>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</si>
  <si>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</si>
  <si>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</si>
  <si>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</si>
  <si>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</si>
  <si>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</si>
  <si>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</si>
  <si>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</si>
  <si>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</si>
  <si>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</si>
  <si>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</si>
  <si>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</si>
  <si>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</si>
  <si>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</si>
  <si>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</si>
  <si>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</si>
  <si>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</si>
  <si>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</si>
  <si>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</si>
  <si>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>K I A D Á S O K</t>
  </si>
  <si>
    <t>2. sz. táblázat</t>
  </si>
  <si>
    <t>Kiadási jogcím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</si>
  <si>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</si>
  <si>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</si>
  <si>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</si>
  <si>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</si>
  <si>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</si>
  <si>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</si>
  <si>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</si>
  <si>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</si>
  <si>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</si>
  <si>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</si>
  <si>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</si>
  <si>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</si>
  <si>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</si>
  <si>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</si>
  <si>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</si>
  <si>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</si>
  <si>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</si>
  <si>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</si>
  <si>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</si>
  <si>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</si>
  <si>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</si>
  <si>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</si>
  <si>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</si>
  <si>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</si>
  <si>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</si>
  <si>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</si>
  <si>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</si>
  <si>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</si>
  <si>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</si>
  <si>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</si>
  <si>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</si>
  <si>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>1.20.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</si>
  <si>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</si>
  <si>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</si>
  <si>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</si>
  <si>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</si>
  <si>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</si>
  <si>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</si>
  <si>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</si>
  <si>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</si>
  <si>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</si>
  <si>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</si>
  <si>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</si>
  <si>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</si>
  <si>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</si>
  <si>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</si>
  <si>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</si>
  <si>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</si>
  <si>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</si>
  <si>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</si>
  <si>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</si>
  <si>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</si>
  <si>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</si>
  <si>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Likviditási célú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</si>
  <si>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</si>
  <si>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</si>
  <si>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</si>
  <si>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</si>
  <si>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Belföldi kötvények beváltása</t>
  </si>
  <si>
    <t>Éven túli lejáratú belföldi értékpapírok beváltása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</si>
  <si>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</si>
  <si>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</si>
  <si>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</si>
  <si>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</si>
  <si>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</si>
  <si>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</si>
  <si>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</si>
  <si>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</si>
  <si>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</si>
  <si>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</si>
  <si>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</si>
  <si>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</si>
  <si>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</si>
  <si>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</si>
  <si>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</si>
  <si>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</si>
  <si>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</si>
  <si>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</si>
  <si>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Megnevezés</t>
  </si>
  <si>
    <t>01</t>
  </si>
  <si>
    <t>Feladat megnevezése</t>
  </si>
  <si>
    <t>Összes bevétel, kiadás</t>
  </si>
  <si>
    <t>Száma</t>
  </si>
  <si>
    <t>Kiemelt előirányzat, előirányzat megnevezése</t>
  </si>
  <si>
    <t>Eredeti előirányzat</t>
  </si>
  <si>
    <t>Módosított előirányzat</t>
  </si>
  <si>
    <t>Bevételek</t>
  </si>
  <si>
    <t>Működési célú kvi támogatások és kiegészítő támogatások</t>
  </si>
  <si>
    <t xml:space="preserve"> 10.</t>
  </si>
  <si>
    <t xml:space="preserve">   16.</t>
  </si>
  <si>
    <t xml:space="preserve">   17.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</si>
  <si>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</si>
  <si>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</si>
  <si>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</si>
  <si>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</si>
  <si>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</si>
  <si>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</si>
  <si>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</si>
  <si>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</si>
  <si>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</si>
  <si>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</si>
  <si>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</si>
  <si>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</si>
  <si>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</si>
  <si>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</si>
  <si>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Tényleges állományi létszám előirányzat (fő)</t>
  </si>
  <si>
    <t>Közfoglalkoztatottak tényleges állományi létszáma (fő)</t>
  </si>
  <si>
    <t>Kötelező feladatok bevételei, kiadásai</t>
  </si>
  <si>
    <t>02</t>
  </si>
  <si>
    <t xml:space="preserve">    Rövid lejáratú  hitelek, kölcsönök felvétele</t>
  </si>
  <si>
    <t>Önként vállalt feladatok bevételei, kiadásai</t>
  </si>
  <si>
    <t>2019. ÉVI ZÁRSZÁMADÁSÁNAK PÉNZÜGYI MÉRLEGE</t>
  </si>
  <si>
    <t>Teljesítés</t>
  </si>
  <si>
    <t>F</t>
  </si>
  <si>
    <t>Működési célú központosított előirányzatok</t>
  </si>
  <si>
    <t>Helyi önkormányzatok kiegészítő támogatásai</t>
  </si>
  <si>
    <t>Közhatalmi bevételek (4.1.+...+4.7.)</t>
  </si>
  <si>
    <t>Működési bevételek (5.1.+…+ 5.10.)</t>
  </si>
  <si>
    <t>Kamatbevételek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</si>
  <si>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</si>
  <si>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</si>
  <si>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</si>
  <si>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</si>
  <si>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</si>
  <si>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</si>
  <si>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</si>
  <si>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</si>
  <si>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</si>
  <si>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</si>
  <si>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</si>
  <si>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</si>
  <si>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</si>
  <si>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</si>
  <si>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</si>
  <si>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Forgatási célú belföldi értékpapírok beváltása</t>
  </si>
  <si>
    <t>Befektetési célú belföldi értékpapírok beváltása</t>
  </si>
  <si>
    <t>Belföldi finanszírozás kiadásai (7.1. + … + 7.4.)</t>
  </si>
  <si>
    <t xml:space="preserve">Pénzeszközök betétként elhelyezése 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</si>
  <si>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</si>
  <si>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</si>
  <si>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</si>
  <si>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</si>
  <si>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</si>
  <si>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</si>
  <si>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</si>
  <si>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MARADVÁNYKIMUTATÁS</t>
  </si>
  <si>
    <t>Sorszám</t>
  </si>
  <si>
    <t>Összeg</t>
  </si>
  <si>
    <t>01 Alaptevékenység költségvetési bevételei</t>
  </si>
  <si>
    <t>02 Alaptevékenység költségvetési kiadásai</t>
  </si>
  <si>
    <t>I. Alaptevékenység költségvetési egyenlege (=01-02)</t>
  </si>
  <si>
    <t>03 Alaptevékenység finanszírozási bevételei</t>
  </si>
  <si>
    <t>04 Alaptevékenység finanszírozási kiadásai</t>
  </si>
  <si>
    <t>II.Alaptevékenység finanszírozási egyenlege (=03-04)</t>
  </si>
  <si>
    <t>A) Alaptevékenység maradványa (=I.+II.)</t>
  </si>
  <si>
    <t>B) Összes maradvány (=A+B)</t>
  </si>
  <si>
    <t>E) Alaptevékenység szabad maradványa (=A-D)</t>
  </si>
  <si>
    <t>2019.évi</t>
  </si>
  <si>
    <t>2019.12.31.  Teljesítés</t>
  </si>
  <si>
    <t>2019.12.31.  Telejesítés</t>
  </si>
  <si>
    <t xml:space="preserve">Cserépváralja   Község Önkormányzata </t>
  </si>
  <si>
    <t xml:space="preserve">Cserépváralja Község Önkormányzata </t>
  </si>
  <si>
    <t>Cserépváralja  Község Önkormányzata</t>
  </si>
  <si>
    <t>2019.év</t>
  </si>
  <si>
    <t>2018. évi tény</t>
  </si>
  <si>
    <t xml:space="preserve">Cserépváralja Község Önkormányzatának </t>
  </si>
  <si>
    <t>I. Működési célú bevételek és kiadások mérlege
(Önkormányzati szinten)</t>
  </si>
  <si>
    <t xml:space="preserve">F 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</si>
  <si>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</si>
  <si>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</si>
  <si>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</si>
  <si>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</si>
  <si>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</si>
  <si>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</si>
  <si>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</si>
  <si>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</si>
  <si>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</si>
  <si>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</si>
  <si>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</si>
  <si>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</si>
  <si>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</si>
  <si>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</si>
  <si>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</si>
  <si>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</si>
  <si>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</si>
  <si>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(15.+…+19.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</si>
  <si>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</si>
  <si>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</si>
  <si>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</si>
  <si>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</si>
  <si>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</si>
  <si>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</si>
  <si>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</si>
  <si>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</si>
  <si>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</si>
  <si>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</si>
  <si>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</si>
  <si>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bevételek, megelőlegeszés</t>
  </si>
  <si>
    <t>Kölcsön törlesztése</t>
  </si>
  <si>
    <t>19.</t>
  </si>
  <si>
    <t xml:space="preserve">   Értékpapírok bevételei</t>
  </si>
  <si>
    <t>Forgatási célú belföldi, külföldi értékpapírok vásárlása</t>
  </si>
  <si>
    <t>20.</t>
  </si>
  <si>
    <t xml:space="preserve">Hiány külső finanszírozásának bevételei (21.+…+23.) </t>
  </si>
  <si>
    <t>21.</t>
  </si>
  <si>
    <t>Likviditási célú hitelek, kölcsönök felvétele</t>
  </si>
  <si>
    <t>22.</t>
  </si>
  <si>
    <t>23.</t>
  </si>
  <si>
    <t xml:space="preserve">Államháztartáson belüli megelőlegezés visszafizetése </t>
  </si>
  <si>
    <t>24.</t>
  </si>
  <si>
    <t>Működési célú finanszírozási bevételek összesen (14.+20.)</t>
  </si>
  <si>
    <t>Működési célú finanszírozási kiadások összesen (13.+...+23.)</t>
  </si>
  <si>
    <t>25.</t>
  </si>
  <si>
    <t>BEVÉTEL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</si>
  <si>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</si>
  <si>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</si>
  <si>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</si>
  <si>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</si>
  <si>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</si>
  <si>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</si>
  <si>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VAGYONKIMUTATÁS</t>
  </si>
  <si>
    <t>A könyviteli mérlegben értékkel szereplő forrásokról</t>
  </si>
  <si>
    <t>FORRÁSOK</t>
  </si>
  <si>
    <t>Állományi érték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</si>
  <si>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</si>
  <si>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</si>
  <si>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</si>
  <si>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</si>
  <si>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</si>
  <si>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</si>
  <si>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</si>
  <si>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</si>
  <si>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</si>
  <si>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</si>
  <si>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</si>
  <si>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</si>
  <si>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(01+…...+06)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</si>
  <si>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</si>
  <si>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</si>
  <si>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</si>
  <si>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</si>
  <si>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</si>
  <si>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</si>
  <si>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</si>
  <si>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</si>
  <si>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</si>
  <si>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(07+11+12+13)</t>
  </si>
  <si>
    <t>2019. év</t>
  </si>
  <si>
    <t>a könyvileti mérlegben értékkel szereplő eszközökről</t>
  </si>
  <si>
    <t>ESZKÖZÖK</t>
  </si>
  <si>
    <t>Bruttó</t>
  </si>
  <si>
    <t>Könyv szerinti (Ft)</t>
  </si>
  <si>
    <t>Becsült</t>
  </si>
  <si>
    <t>I. Immateriális javak</t>
  </si>
  <si>
    <t>II Tárgyi eszközök (03+08+13+18+23)</t>
  </si>
  <si>
    <t>1. Ingatlanok és kapcsolódó vagyoni értékű jogok (04+05+06+07)</t>
  </si>
  <si>
    <t>1.1. Forgalomképtelen ingatlanok és kapcsolódó vagyoni értékű jogok</t>
  </si>
  <si>
    <t>1.2. Nemzetgazdasági szempontból kiemelt jelentőségű ingatlanok és kapcsolódó vagyoni értékű jogok</t>
  </si>
  <si>
    <t>1.3. Korlátozottan forgalomképes ingatlanok és kapcsolódó vagyoni értékű jogok</t>
  </si>
  <si>
    <t>1.4. Üzleti ingatlanok és kapcsolódó vagyoni érétkű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</si>
  <si>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</si>
  <si>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</si>
  <si>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felszerelések, járművek</t>
  </si>
  <si>
    <t>2.3. Korlátozottan forgalomképes gépek, berendezések, felszerelések, járművek</t>
  </si>
  <si>
    <t>2.4. Üzelti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</si>
  <si>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</si>
  <si>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</si>
  <si>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</si>
  <si>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</si>
  <si>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Üzelti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</si>
  <si>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</si>
  <si>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</si>
  <si>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</si>
  <si>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</si>
  <si>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Üzeleti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</si>
  <si>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</si>
  <si>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</si>
  <si>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értékhelyesbítése</t>
  </si>
  <si>
    <t>5.3. Korlátozottan forgalomképes tárgyi eszközök értékhelyesítése</t>
  </si>
  <si>
    <t>5.4. Üzelti tárgyi eszközök értékhelyesbítése</t>
  </si>
  <si>
    <t>III. Bekektetett pénzügyi eszközök (29+34+39)</t>
  </si>
  <si>
    <t>1. Tartós részesedés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</si>
  <si>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</si>
  <si>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</si>
  <si>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</si>
  <si>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</si>
  <si>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</si>
  <si>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</si>
  <si>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 tartós hitelviszonyt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</si>
  <si>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</si>
  <si>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</si>
  <si>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</si>
  <si>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 befektetett pénzügyi eszközök értékhelyesbítése</t>
  </si>
  <si>
    <t>3.2. Nemzetgazdasági szempontból kiemelt jelentőségű bBefektetett pénzügyi eszközök értékhelyesbítése</t>
  </si>
  <si>
    <t>3.3. korlátozottan forgalomképes befektetett pénzügyi eszközök értékhelyesbítése</t>
  </si>
  <si>
    <t>3.4. Üzelti  befektetett pénzügyi eszközök értékhelyesbítése</t>
  </si>
  <si>
    <t>IV. Koncesszióba, vagyonkezelésbe adott eszközök</t>
  </si>
  <si>
    <t>A) NEMZETI VAGYONBA TARTOZÓ BEFEKTETETT ESZKÖZÖK (01+02+28+44)</t>
  </si>
  <si>
    <t>I. Készletek</t>
  </si>
  <si>
    <t>II. Értékpapírok</t>
  </si>
  <si>
    <t>B) NEMZETI VAGYONBA TARTOZÓ FORGÓESZKÖZÖK (46+47)</t>
  </si>
  <si>
    <t>I. Lekötött bankbetét</t>
  </si>
  <si>
    <t>II. Pénztárak, csekkek, betétkönyvek</t>
  </si>
  <si>
    <t>III. Forintszámlák</t>
  </si>
  <si>
    <t>IV. Devizaszámlá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</si>
  <si>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</si>
  <si>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</si>
  <si>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</si>
  <si>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</si>
  <si>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</si>
  <si>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</si>
  <si>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készpénzt helyettesítő fizetési eszköznek nem minősülő eszközök elszámolásai</t>
  </si>
  <si>
    <t>E) EGYÉB SAJÁTOS ELSZÁMOLÁSOK (58+59)</t>
  </si>
  <si>
    <t>F) AKTÍV IDŐBELI ELHATÁROLÁSOK</t>
  </si>
  <si>
    <t>ESZKÖZÖK ÖSSZESEN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</si>
  <si>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</si>
  <si>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</si>
  <si>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</si>
  <si>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</si>
  <si>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</si>
  <si>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</si>
  <si>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</si>
  <si>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</si>
  <si>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</si>
  <si>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</si>
  <si>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</si>
  <si>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</si>
  <si>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</si>
  <si>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</si>
  <si>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</si>
  <si>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</si>
  <si>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</si>
  <si>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</si>
  <si>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</si>
  <si>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</si>
  <si>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</si>
  <si>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</si>
  <si>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</si>
  <si>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</si>
  <si>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</si>
  <si>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</si>
  <si>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</si>
  <si>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</si>
  <si>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</si>
  <si>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</si>
  <si>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</si>
  <si>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</si>
  <si>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</si>
  <si>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</si>
  <si>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2019.évi eredeti előirányzat</t>
  </si>
  <si>
    <t>2019. évi módosított erőirányzat</t>
  </si>
  <si>
    <t xml:space="preserve">2019.XII.31. Teljesítés </t>
  </si>
  <si>
    <t>2.1.  számú melléklet a 6/2020. (VII.15.) önkormányzati renelethez</t>
  </si>
  <si>
    <t>2.1.2. számú mellékelet a 6/2020.(VII.15.)önkormányzati rendelethez</t>
  </si>
  <si>
    <t>2.1.1. számú mellékelt  a 6/2020. (VII.15.)önkormányzati rendelthez</t>
  </si>
  <si>
    <t>1. számú tájékoztató tábla a 6/2020 (VII.15.) önkormányzti rendelthez</t>
  </si>
  <si>
    <t>3. számú melléklet a 6/2020 (VII.15.) önkormányzati rendelethez</t>
  </si>
  <si>
    <t>2. számú melléklet a 6./2020. (VII.15.) önkormányzati rendelethez</t>
  </si>
  <si>
    <t xml:space="preserve">4.2.számú tájékoztató tábla a 6/2020. (VII.15.) önkormányzati rendelthez </t>
  </si>
  <si>
    <t>4.1 számú melléklet  a 6/2020 (VII.15.)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</si>
</sst>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9"/>
      <name val="Times New Roman CE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9">
    <xf numFmtId="0" fontId="0" fillId="0" borderId="0" xfId="0"/>
    <xf numFmtId="0" fontId="2" fillId="0" borderId="0" xfId="1" applyFill="1" applyProtection="1"/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13" xfId="1" applyFont="1" applyFill="1" applyBorder="1" applyAlignment="1" applyProtection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15" xfId="1" applyNumberFormat="1" applyFont="1" applyFill="1" applyBorder="1" applyAlignment="1" applyProtection="1">
      <alignment horizontal="left" vertical="center" wrapText="1" indent="1"/>
    </xf>
    <xf numFmtId="0" fontId="13" fillId="0" borderId="16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8" xfId="1" applyNumberFormat="1" applyFont="1" applyFill="1" applyBorder="1" applyAlignment="1" applyProtection="1">
      <alignment horizontal="left" vertical="center" wrapText="1" indent="1"/>
    </xf>
    <xf numFmtId="0" fontId="13" fillId="0" borderId="19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1" applyNumberFormat="1" applyFont="1" applyFill="1" applyBorder="1" applyAlignment="1" applyProtection="1">
      <alignment horizontal="left" vertical="center" wrapText="1" indent="1"/>
    </xf>
    <xf numFmtId="0" fontId="14" fillId="0" borderId="13" xfId="0" applyFont="1" applyBorder="1" applyAlignment="1" applyProtection="1">
      <alignment horizontal="lef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0" applyFont="1" applyBorder="1" applyAlignment="1" applyProtection="1">
      <alignment horizontal="left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</xf>
    <xf numFmtId="164" fontId="15" fillId="0" borderId="14" xfId="1" applyNumberFormat="1" applyFont="1" applyFill="1" applyBorder="1" applyAlignment="1" applyProtection="1">
      <alignment horizontal="right" vertical="center" wrapText="1" indent="1"/>
    </xf>
    <xf numFmtId="0" fontId="13" fillId="0" borderId="22" xfId="0" applyFont="1" applyBorder="1" applyAlignment="1" applyProtection="1">
      <alignment horizontal="left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2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vertical="center" wrapText="1"/>
    </xf>
    <xf numFmtId="0" fontId="13" fillId="0" borderId="16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3" xfId="0" applyFont="1" applyBorder="1" applyAlignment="1" applyProtection="1">
      <alignment wrapText="1"/>
    </xf>
    <xf numFmtId="0" fontId="14" fillId="0" borderId="6" xfId="0" applyFont="1" applyBorder="1" applyAlignment="1" applyProtection="1">
      <alignment vertical="center" wrapText="1"/>
    </xf>
    <xf numFmtId="0" fontId="14" fillId="0" borderId="7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26" xfId="1" applyNumberFormat="1" applyFont="1" applyFill="1" applyBorder="1" applyAlignment="1" applyProtection="1">
      <alignment horizontal="right" vertical="center" wrapText="1" indent="1"/>
    </xf>
    <xf numFmtId="49" fontId="11" fillId="0" borderId="27" xfId="1" applyNumberFormat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1" applyNumberFormat="1" applyFont="1" applyFill="1" applyBorder="1" applyAlignment="1" applyProtection="1">
      <alignment horizontal="right" vertical="center" wrapText="1" indent="1"/>
    </xf>
    <xf numFmtId="164" fontId="14" fillId="0" borderId="13" xfId="0" applyNumberFormat="1" applyFont="1" applyBorder="1" applyAlignment="1" applyProtection="1">
      <alignment horizontal="right" vertical="center" wrapText="1" indent="1"/>
    </xf>
    <xf numFmtId="164" fontId="14" fillId="0" borderId="25" xfId="0" applyNumberFormat="1" applyFont="1" applyBorder="1" applyAlignment="1" applyProtection="1">
      <alignment horizontal="right" vertical="center" wrapText="1" indent="1"/>
    </xf>
    <xf numFmtId="164" fontId="14" fillId="0" borderId="14" xfId="0" applyNumberFormat="1" applyFont="1" applyBorder="1" applyAlignment="1" applyProtection="1">
      <alignment horizontal="right" vertical="center" wrapText="1" indent="1"/>
    </xf>
    <xf numFmtId="164" fontId="17" fillId="0" borderId="13" xfId="0" quotePrefix="1" applyNumberFormat="1" applyFont="1" applyBorder="1" applyAlignment="1" applyProtection="1">
      <alignment horizontal="right" vertical="center" wrapText="1" indent="1"/>
    </xf>
    <xf numFmtId="164" fontId="17" fillId="0" borderId="25" xfId="0" quotePrefix="1" applyNumberFormat="1" applyFont="1" applyBorder="1" applyAlignment="1" applyProtection="1">
      <alignment horizontal="right" vertical="center" wrapText="1" indent="1"/>
    </xf>
    <xf numFmtId="164" fontId="17" fillId="0" borderId="1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4" fillId="0" borderId="0" xfId="1" applyFont="1" applyFill="1" applyProtection="1"/>
    <xf numFmtId="0" fontId="14" fillId="0" borderId="6" xfId="0" applyFont="1" applyBorder="1" applyAlignment="1" applyProtection="1">
      <alignment horizontal="left" vertical="center" wrapText="1" indent="1"/>
    </xf>
    <xf numFmtId="0" fontId="2" fillId="0" borderId="0" xfId="1" applyFont="1" applyFill="1" applyProtection="1"/>
    <xf numFmtId="0" fontId="10" fillId="0" borderId="13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horizontal="right" vertical="center" indent="1"/>
    </xf>
    <xf numFmtId="164" fontId="20" fillId="0" borderId="0" xfId="0" applyNumberFormat="1" applyFont="1" applyFill="1" applyAlignment="1" applyProtection="1">
      <alignment horizontal="left" vertical="center" wrapText="1"/>
      <protection locked="0"/>
    </xf>
    <xf numFmtId="164" fontId="20" fillId="0" borderId="0" xfId="0" applyNumberFormat="1" applyFont="1" applyFill="1" applyAlignment="1">
      <alignment vertical="center" wrapText="1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0" borderId="35" xfId="0" quotePrefix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49" fontId="9" fillId="0" borderId="35" xfId="0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right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8" fillId="0" borderId="0" xfId="0" applyNumberFormat="1" applyFont="1" applyFill="1" applyAlignment="1" applyProtection="1">
      <alignment horizontal="right"/>
      <protection locked="0"/>
    </xf>
    <xf numFmtId="0" fontId="23" fillId="0" borderId="0" xfId="0" applyFont="1" applyFill="1" applyAlignment="1">
      <alignment vertical="center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 wrapText="1"/>
    </xf>
    <xf numFmtId="0" fontId="10" fillId="0" borderId="3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11" fillId="0" borderId="15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 wrapText="1"/>
    </xf>
    <xf numFmtId="49" fontId="11" fillId="0" borderId="18" xfId="1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vertical="center" wrapTex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164" fontId="1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2" xfId="0" applyFont="1" applyBorder="1" applyAlignment="1" applyProtection="1">
      <alignment horizontal="center" wrapText="1"/>
    </xf>
    <xf numFmtId="49" fontId="11" fillId="0" borderId="31" xfId="1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wrapText="1"/>
    </xf>
    <xf numFmtId="164" fontId="1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0" applyFont="1" applyBorder="1" applyAlignment="1" applyProtection="1">
      <alignment horizontal="center" wrapText="1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4" fillId="0" borderId="6" xfId="0" applyFont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>
      <alignment vertical="center" wrapText="1"/>
    </xf>
    <xf numFmtId="49" fontId="11" fillId="0" borderId="27" xfId="1" applyNumberFormat="1" applyFont="1" applyFill="1" applyBorder="1" applyAlignment="1" applyProtection="1">
      <alignment horizontal="center"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49" fontId="15" fillId="0" borderId="12" xfId="1" applyNumberFormat="1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vertical="center" wrapText="1"/>
    </xf>
    <xf numFmtId="164" fontId="28" fillId="0" borderId="0" xfId="0" applyNumberFormat="1" applyFont="1" applyFill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horizontal="right" vertical="center" wrapText="1" indent="1"/>
    </xf>
    <xf numFmtId="0" fontId="23" fillId="0" borderId="12" xfId="0" applyFont="1" applyFill="1" applyBorder="1" applyAlignment="1" applyProtection="1">
      <alignment horizontal="left" vertical="center"/>
    </xf>
    <xf numFmtId="0" fontId="23" fillId="0" borderId="25" xfId="0" applyFont="1" applyFill="1" applyBorder="1" applyAlignment="1" applyProtection="1">
      <alignment vertical="center" wrapText="1"/>
    </xf>
    <xf numFmtId="3" fontId="2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2" xfId="0" applyFont="1" applyBorder="1" applyAlignment="1">
      <alignment horizontal="left" vertical="center"/>
    </xf>
    <xf numFmtId="0" fontId="23" fillId="0" borderId="25" xfId="0" applyFont="1" applyBorder="1" applyAlignment="1">
      <alignment vertical="center" wrapText="1"/>
    </xf>
    <xf numFmtId="0" fontId="23" fillId="0" borderId="6" xfId="0" applyFont="1" applyBorder="1" applyAlignment="1">
      <alignment horizontal="left" vertical="center"/>
    </xf>
    <xf numFmtId="0" fontId="23" fillId="0" borderId="39" xfId="0" applyFont="1" applyBorder="1" applyAlignment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1" xfId="1" applyNumberFormat="1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right" vertical="center"/>
      <protection locked="0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12" xfId="1" applyFont="1" applyFill="1" applyBorder="1" applyAlignment="1" applyProtection="1">
      <alignment horizontal="center" vertical="center" wrapText="1"/>
      <protection locked="0"/>
    </xf>
    <xf numFmtId="0" fontId="10" fillId="0" borderId="13" xfId="1" applyFont="1" applyFill="1" applyBorder="1" applyAlignment="1" applyProtection="1">
      <alignment horizontal="center" vertical="center" wrapText="1"/>
      <protection locked="0"/>
    </xf>
    <xf numFmtId="0" fontId="10" fillId="0" borderId="38" xfId="1" applyFont="1" applyFill="1" applyBorder="1" applyAlignment="1" applyProtection="1">
      <alignment horizontal="center" vertical="center" wrapText="1"/>
      <protection locked="0"/>
    </xf>
    <xf numFmtId="0" fontId="10" fillId="0" borderId="13" xfId="1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vertical="center" wrapText="1"/>
    </xf>
    <xf numFmtId="0" fontId="13" fillId="0" borderId="19" xfId="0" applyFont="1" applyBorder="1" applyAlignment="1" applyProtection="1">
      <alignment horizontal="left" vertical="center" wrapText="1"/>
    </xf>
    <xf numFmtId="164" fontId="11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0" applyFont="1" applyBorder="1" applyAlignment="1" applyProtection="1">
      <alignment horizontal="left" vertical="center" wrapText="1"/>
    </xf>
    <xf numFmtId="164" fontId="11" fillId="2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3" xfId="0" applyFont="1" applyBorder="1" applyAlignment="1" applyProtection="1">
      <alignment horizontal="left" vertical="center" wrapText="1"/>
    </xf>
    <xf numFmtId="0" fontId="13" fillId="0" borderId="16" xfId="0" applyFont="1" applyBorder="1" applyAlignment="1">
      <alignment horizontal="left" wrapText="1"/>
    </xf>
    <xf numFmtId="0" fontId="13" fillId="0" borderId="24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15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0" fontId="13" fillId="0" borderId="21" xfId="0" applyFont="1" applyBorder="1" applyAlignment="1" applyProtection="1">
      <alignment vertical="center" wrapText="1"/>
    </xf>
    <xf numFmtId="0" fontId="14" fillId="0" borderId="13" xfId="0" applyFont="1" applyBorder="1" applyAlignment="1" applyProtection="1">
      <alignment vertical="center" wrapText="1"/>
    </xf>
    <xf numFmtId="0" fontId="14" fillId="0" borderId="7" xfId="0" applyFont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/>
    <xf numFmtId="0" fontId="9" fillId="0" borderId="10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left" vertical="center" wrapText="1"/>
    </xf>
    <xf numFmtId="0" fontId="11" fillId="0" borderId="19" xfId="1" applyFont="1" applyFill="1" applyBorder="1" applyAlignment="1" applyProtection="1">
      <alignment horizontal="left" vertical="center" wrapText="1"/>
    </xf>
    <xf numFmtId="0" fontId="11" fillId="0" borderId="29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11" fillId="0" borderId="2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16" xfId="1" applyFont="1" applyFill="1" applyBorder="1" applyAlignment="1" applyProtection="1">
      <alignment horizontal="left" vertical="center" wrapText="1"/>
    </xf>
    <xf numFmtId="0" fontId="2" fillId="0" borderId="0" xfId="1" applyFill="1" applyAlignment="1" applyProtection="1">
      <alignment horizontal="left" vertical="center" indent="1"/>
    </xf>
    <xf numFmtId="0" fontId="15" fillId="0" borderId="13" xfId="1" applyFont="1" applyFill="1" applyBorder="1" applyAlignment="1" applyProtection="1">
      <alignment horizontal="left" vertical="center" wrapText="1"/>
    </xf>
    <xf numFmtId="0" fontId="11" fillId="0" borderId="24" xfId="1" applyFont="1" applyFill="1" applyBorder="1" applyAlignment="1" applyProtection="1">
      <alignment horizontal="left" vertical="center" wrapText="1"/>
    </xf>
    <xf numFmtId="0" fontId="17" fillId="0" borderId="7" xfId="0" applyFont="1" applyBorder="1" applyAlignment="1" applyProtection="1">
      <alignment horizontal="left" vertical="center" wrapText="1"/>
    </xf>
    <xf numFmtId="164" fontId="19" fillId="0" borderId="0" xfId="1" applyNumberFormat="1" applyFont="1" applyFill="1" applyProtection="1"/>
    <xf numFmtId="0" fontId="2" fillId="0" borderId="0" xfId="1" applyFont="1" applyFill="1" applyAlignment="1" applyProtection="1">
      <alignment wrapText="1"/>
    </xf>
    <xf numFmtId="0" fontId="13" fillId="0" borderId="16" xfId="0" applyFont="1" applyBorder="1" applyAlignment="1" applyProtection="1">
      <alignment horizontal="left" wrapText="1"/>
    </xf>
    <xf numFmtId="0" fontId="13" fillId="0" borderId="19" xfId="0" applyFont="1" applyBorder="1" applyAlignment="1" applyProtection="1">
      <alignment horizontal="left" wrapText="1"/>
    </xf>
    <xf numFmtId="0" fontId="13" fillId="0" borderId="22" xfId="0" applyFont="1" applyBorder="1" applyAlignment="1" applyProtection="1">
      <alignment horizontal="left" wrapText="1"/>
    </xf>
    <xf numFmtId="0" fontId="11" fillId="0" borderId="19" xfId="1" applyFont="1" applyFill="1" applyBorder="1" applyAlignment="1" applyProtection="1">
      <alignment horizontal="left" wrapText="1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164" fontId="7" fillId="0" borderId="1" xfId="1" applyNumberFormat="1" applyFont="1" applyFill="1" applyBorder="1" applyAlignment="1" applyProtection="1">
      <alignment vertical="center" wrapText="1"/>
      <protection locked="0"/>
    </xf>
    <xf numFmtId="164" fontId="7" fillId="0" borderId="1" xfId="1" applyNumberFormat="1" applyFont="1" applyFill="1" applyBorder="1" applyAlignment="1" applyProtection="1">
      <alignment wrapText="1"/>
    </xf>
    <xf numFmtId="0" fontId="10" fillId="0" borderId="35" xfId="0" applyFont="1" applyFill="1" applyBorder="1" applyAlignment="1" applyProtection="1">
      <alignment horizontal="center" vertical="center" wrapText="1"/>
      <protection locked="0"/>
    </xf>
    <xf numFmtId="0" fontId="11" fillId="0" borderId="19" xfId="1" applyFont="1" applyFill="1" applyBorder="1" applyAlignment="1" applyProtection="1">
      <alignment vertical="center" wrapText="1"/>
    </xf>
    <xf numFmtId="0" fontId="11" fillId="0" borderId="19" xfId="1" applyFont="1" applyFill="1" applyBorder="1" applyAlignment="1" applyProtection="1">
      <alignment vertical="center"/>
    </xf>
    <xf numFmtId="0" fontId="11" fillId="0" borderId="22" xfId="1" applyFont="1" applyFill="1" applyBorder="1" applyAlignment="1" applyProtection="1">
      <alignment vertical="center"/>
    </xf>
    <xf numFmtId="0" fontId="11" fillId="0" borderId="19" xfId="1" applyFont="1" applyFill="1" applyBorder="1" applyAlignment="1" applyProtection="1"/>
    <xf numFmtId="0" fontId="10" fillId="0" borderId="13" xfId="1" applyFont="1" applyFill="1" applyBorder="1" applyAlignment="1" applyProtection="1">
      <alignment vertical="center"/>
    </xf>
    <xf numFmtId="0" fontId="11" fillId="0" borderId="16" xfId="1" applyFont="1" applyFill="1" applyBorder="1" applyAlignment="1" applyProtection="1">
      <alignment vertical="center" wrapText="1"/>
    </xf>
    <xf numFmtId="0" fontId="11" fillId="0" borderId="22" xfId="1" applyFont="1" applyFill="1" applyBorder="1" applyAlignment="1" applyProtection="1">
      <alignment vertical="center" wrapText="1"/>
    </xf>
    <xf numFmtId="0" fontId="13" fillId="0" borderId="19" xfId="0" applyFont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vertical="center" wrapText="1"/>
    </xf>
    <xf numFmtId="0" fontId="15" fillId="0" borderId="13" xfId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vertical="center" wrapText="1"/>
    </xf>
    <xf numFmtId="0" fontId="11" fillId="0" borderId="4" xfId="1" applyFont="1" applyFill="1" applyBorder="1" applyAlignment="1" applyProtection="1">
      <alignment vertical="center" wrapText="1"/>
    </xf>
    <xf numFmtId="0" fontId="11" fillId="0" borderId="29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11" fillId="0" borderId="9" xfId="1" applyFont="1" applyFill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left" wrapText="1"/>
    </xf>
    <xf numFmtId="0" fontId="14" fillId="0" borderId="13" xfId="0" applyFont="1" applyBorder="1" applyAlignment="1" applyProtection="1">
      <alignment horizontal="left" wrapText="1"/>
    </xf>
    <xf numFmtId="0" fontId="14" fillId="0" borderId="7" xfId="0" applyFont="1" applyBorder="1" applyAlignment="1" applyProtection="1">
      <alignment horizontal="left" wrapText="1"/>
    </xf>
    <xf numFmtId="0" fontId="10" fillId="0" borderId="35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vertical="center"/>
    </xf>
    <xf numFmtId="164" fontId="0" fillId="0" borderId="0" xfId="0" applyNumberFormat="1" applyAlignment="1" applyProtection="1">
      <alignment vertical="center" wrapText="1"/>
      <protection locked="0"/>
    </xf>
    <xf numFmtId="164" fontId="6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 applyProtection="1">
      <alignment horizontal="centerContinuous" vertical="center"/>
      <protection locked="0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right" vertical="center"/>
      <protection locked="0"/>
    </xf>
    <xf numFmtId="164" fontId="9" fillId="0" borderId="12" xfId="0" applyNumberFormat="1" applyFont="1" applyBorder="1" applyAlignment="1" applyProtection="1">
      <alignment horizontal="centerContinuous" vertical="center" wrapText="1"/>
      <protection locked="0"/>
    </xf>
    <xf numFmtId="164" fontId="9" fillId="0" borderId="13" xfId="0" applyNumberFormat="1" applyFont="1" applyBorder="1" applyAlignment="1" applyProtection="1">
      <alignment horizontal="centerContinuous" vertical="center" wrapText="1"/>
      <protection locked="0"/>
    </xf>
    <xf numFmtId="164" fontId="9" fillId="0" borderId="25" xfId="0" applyNumberFormat="1" applyFont="1" applyBorder="1" applyAlignment="1" applyProtection="1">
      <alignment horizontal="centerContinuous" vertical="center" wrapText="1"/>
      <protection locked="0"/>
    </xf>
    <xf numFmtId="164" fontId="9" fillId="0" borderId="38" xfId="0" applyNumberFormat="1" applyFont="1" applyBorder="1" applyAlignment="1" applyProtection="1">
      <alignment horizontal="centerContinuous" vertical="center" wrapText="1"/>
      <protection locked="0"/>
    </xf>
    <xf numFmtId="164" fontId="9" fillId="0" borderId="41" xfId="0" applyNumberFormat="1" applyFont="1" applyBorder="1" applyAlignment="1" applyProtection="1">
      <alignment horizontal="centerContinuous" vertical="center" wrapText="1"/>
      <protection locked="0"/>
    </xf>
    <xf numFmtId="164" fontId="9" fillId="0" borderId="26" xfId="0" applyNumberFormat="1" applyFont="1" applyBorder="1" applyAlignment="1" applyProtection="1">
      <alignment horizontal="centerContinuous" vertical="center" wrapText="1"/>
      <protection locked="0"/>
    </xf>
    <xf numFmtId="164" fontId="9" fillId="0" borderId="12" xfId="0" applyNumberFormat="1" applyFont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Border="1" applyAlignment="1" applyProtection="1">
      <alignment horizontal="center" vertical="center" wrapText="1"/>
      <protection locked="0"/>
    </xf>
    <xf numFmtId="164" fontId="9" fillId="0" borderId="25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Alignment="1">
      <alignment horizontal="center" vertical="center" wrapText="1"/>
    </xf>
    <xf numFmtId="164" fontId="15" fillId="0" borderId="35" xfId="0" applyNumberFormat="1" applyFont="1" applyBorder="1" applyAlignment="1" applyProtection="1">
      <alignment horizontal="center" vertical="center" wrapText="1"/>
      <protection locked="0"/>
    </xf>
    <xf numFmtId="164" fontId="15" fillId="0" borderId="12" xfId="0" applyNumberFormat="1" applyFont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0" borderId="25" xfId="0" applyNumberFormat="1" applyFont="1" applyBorder="1" applyAlignment="1" applyProtection="1">
      <alignment horizontal="center" vertical="center" wrapText="1"/>
      <protection locked="0"/>
    </xf>
    <xf numFmtId="164" fontId="15" fillId="0" borderId="14" xfId="0" applyNumberFormat="1" applyFont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Alignment="1">
      <alignment horizontal="center" vertical="center" wrapText="1"/>
    </xf>
    <xf numFmtId="164" fontId="0" fillId="0" borderId="43" xfId="0" applyNumberFormat="1" applyBorder="1" applyAlignment="1">
      <alignment horizontal="left" vertical="center" wrapText="1" indent="1"/>
    </xf>
    <xf numFmtId="164" fontId="11" fillId="0" borderId="15" xfId="0" applyNumberFormat="1" applyFont="1" applyBorder="1" applyAlignment="1">
      <alignment horizontal="left" vertical="center" wrapText="1" indent="1"/>
    </xf>
    <xf numFmtId="164" fontId="11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0" fillId="0" borderId="44" xfId="0" applyNumberFormat="1" applyBorder="1" applyAlignment="1">
      <alignment horizontal="left" vertical="center" wrapText="1" indent="1"/>
    </xf>
    <xf numFmtId="164" fontId="11" fillId="0" borderId="18" xfId="0" applyNumberFormat="1" applyFont="1" applyBorder="1" applyAlignment="1">
      <alignment horizontal="left" vertical="center" wrapText="1" indent="1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45" xfId="0" applyNumberFormat="1" applyFont="1" applyBorder="1" applyAlignment="1">
      <alignment horizontal="left" vertical="center" wrapText="1" indent="1"/>
    </xf>
    <xf numFmtId="164" fontId="11" fillId="0" borderId="4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Border="1" applyAlignment="1" applyProtection="1">
      <alignment horizontal="left" vertical="center" wrapText="1" indent="1"/>
      <protection locked="0"/>
    </xf>
    <xf numFmtId="164" fontId="16" fillId="0" borderId="0" xfId="0" applyNumberFormat="1" applyFont="1" applyAlignment="1" applyProtection="1">
      <alignment horizontal="left" vertical="center" wrapText="1" indent="1"/>
      <protection locked="0"/>
    </xf>
    <xf numFmtId="164" fontId="11" fillId="0" borderId="21" xfId="0" applyNumberFormat="1" applyFont="1" applyBorder="1" applyAlignment="1" applyProtection="1">
      <alignment horizontal="left" vertical="center" wrapText="1" indent="1"/>
      <protection locked="0"/>
    </xf>
    <xf numFmtId="164" fontId="11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5" fillId="0" borderId="35" xfId="0" applyNumberFormat="1" applyFont="1" applyBorder="1" applyAlignment="1">
      <alignment horizontal="left" vertical="center" wrapText="1" indent="1"/>
    </xf>
    <xf numFmtId="164" fontId="15" fillId="0" borderId="12" xfId="0" applyNumberFormat="1" applyFont="1" applyBorder="1" applyAlignment="1">
      <alignment horizontal="left" vertical="center" wrapText="1" indent="1"/>
    </xf>
    <xf numFmtId="164" fontId="15" fillId="0" borderId="13" xfId="0" applyNumberFormat="1" applyFont="1" applyBorder="1" applyAlignment="1">
      <alignment horizontal="right" vertical="center" wrapText="1" indent="1"/>
    </xf>
    <xf numFmtId="164" fontId="15" fillId="0" borderId="14" xfId="0" applyNumberFormat="1" applyFont="1" applyBorder="1" applyAlignment="1">
      <alignment horizontal="right" vertical="center" wrapText="1" indent="1"/>
    </xf>
    <xf numFmtId="164" fontId="27" fillId="0" borderId="47" xfId="0" applyNumberFormat="1" applyFont="1" applyBorder="1" applyAlignment="1">
      <alignment horizontal="left" vertical="center" wrapText="1" indent="1"/>
    </xf>
    <xf numFmtId="164" fontId="16" fillId="0" borderId="30" xfId="0" applyNumberFormat="1" applyFont="1" applyBorder="1" applyAlignment="1">
      <alignment horizontal="left" vertical="center" wrapText="1" indent="1"/>
    </xf>
    <xf numFmtId="164" fontId="32" fillId="0" borderId="24" xfId="0" applyNumberFormat="1" applyFont="1" applyBorder="1" applyAlignment="1">
      <alignment horizontal="right" vertical="center" wrapText="1" indent="1"/>
    </xf>
    <xf numFmtId="164" fontId="16" fillId="0" borderId="18" xfId="0" applyNumberFormat="1" applyFont="1" applyBorder="1" applyAlignment="1">
      <alignment horizontal="left" vertical="center" wrapText="1" indent="1"/>
    </xf>
    <xf numFmtId="164" fontId="16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44" xfId="0" applyNumberFormat="1" applyFont="1" applyBorder="1" applyAlignment="1">
      <alignment horizontal="left" vertical="center" wrapText="1" indent="1"/>
    </xf>
    <xf numFmtId="164" fontId="16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19" xfId="0" applyNumberFormat="1" applyFont="1" applyBorder="1" applyAlignment="1">
      <alignment horizontal="right" vertical="center" wrapText="1" indent="1"/>
    </xf>
    <xf numFmtId="164" fontId="0" fillId="0" borderId="47" xfId="0" applyNumberFormat="1" applyBorder="1" applyAlignment="1">
      <alignment horizontal="left" vertical="center" wrapText="1" indent="1"/>
    </xf>
    <xf numFmtId="164" fontId="11" fillId="0" borderId="30" xfId="0" applyNumberFormat="1" applyFont="1" applyBorder="1" applyAlignment="1" applyProtection="1">
      <alignment horizontal="lef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5" fillId="0" borderId="12" xfId="0" applyNumberFormat="1" applyFont="1" applyBorder="1" applyAlignment="1">
      <alignment horizontal="left" vertical="center" wrapText="1" indent="1"/>
    </xf>
    <xf numFmtId="164" fontId="29" fillId="0" borderId="13" xfId="0" applyNumberFormat="1" applyFont="1" applyBorder="1" applyAlignment="1">
      <alignment horizontal="right" vertical="center" wrapText="1" indent="1"/>
    </xf>
    <xf numFmtId="164" fontId="29" fillId="0" borderId="14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center" vertical="center" wrapText="1"/>
    </xf>
    <xf numFmtId="0" fontId="0" fillId="0" borderId="19" xfId="0" applyBorder="1"/>
    <xf numFmtId="0" fontId="1" fillId="0" borderId="19" xfId="0" applyFont="1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3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7" xfId="0" applyFont="1" applyBorder="1"/>
    <xf numFmtId="0" fontId="1" fillId="0" borderId="18" xfId="0" applyFont="1" applyBorder="1"/>
    <xf numFmtId="0" fontId="0" fillId="0" borderId="48" xfId="0" applyBorder="1"/>
    <xf numFmtId="0" fontId="31" fillId="0" borderId="18" xfId="0" applyFont="1" applyBorder="1"/>
    <xf numFmtId="0" fontId="31" fillId="0" borderId="18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31" xfId="0" applyFont="1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wrapText="1"/>
    </xf>
    <xf numFmtId="3" fontId="0" fillId="0" borderId="4" xfId="0" applyNumberFormat="1" applyBorder="1"/>
    <xf numFmtId="3" fontId="0" fillId="0" borderId="19" xfId="0" applyNumberFormat="1" applyBorder="1"/>
    <xf numFmtId="3" fontId="0" fillId="0" borderId="9" xfId="0" applyNumberFormat="1" applyBorder="1"/>
    <xf numFmtId="0" fontId="3" fillId="0" borderId="0" xfId="1" applyFont="1" applyFill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6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right" vertical="top"/>
      <protection locked="0"/>
    </xf>
    <xf numFmtId="0" fontId="22" fillId="0" borderId="1" xfId="0" applyFont="1" applyBorder="1" applyAlignment="1" applyProtection="1"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 vertical="top"/>
      <protection locked="0"/>
    </xf>
    <xf numFmtId="0" fontId="9" fillId="0" borderId="27" xfId="1" applyFont="1" applyFill="1" applyBorder="1" applyAlignment="1" applyProtection="1">
      <alignment horizontal="center" vertical="center" wrapText="1"/>
      <protection locked="0"/>
    </xf>
    <xf numFmtId="0" fontId="9" fillId="0" borderId="31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164" fontId="29" fillId="0" borderId="4" xfId="1" applyNumberFormat="1" applyFont="1" applyFill="1" applyBorder="1" applyAlignment="1" applyProtection="1">
      <alignment horizontal="center" vertical="center"/>
      <protection locked="0"/>
    </xf>
    <xf numFmtId="164" fontId="29" fillId="0" borderId="5" xfId="1" applyNumberFormat="1" applyFont="1" applyFill="1" applyBorder="1" applyAlignment="1" applyProtection="1">
      <alignment horizontal="center" vertical="center"/>
      <protection locked="0"/>
    </xf>
    <xf numFmtId="0" fontId="9" fillId="0" borderId="27" xfId="1" applyFont="1" applyFill="1" applyBorder="1" applyAlignment="1" applyProtection="1">
      <alignment horizontal="center" vertical="center" wrapTex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64" fontId="29" fillId="0" borderId="4" xfId="1" applyNumberFormat="1" applyFont="1" applyFill="1" applyBorder="1" applyAlignment="1" applyProtection="1">
      <alignment horizontal="center" vertical="center"/>
    </xf>
    <xf numFmtId="164" fontId="29" fillId="0" borderId="5" xfId="1" applyNumberFormat="1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1" fillId="0" borderId="19" xfId="0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164" fontId="3" fillId="0" borderId="0" xfId="0" applyNumberFormat="1" applyFont="1" applyAlignment="1" applyProtection="1">
      <alignment horizontal="center" textRotation="180" wrapText="1"/>
      <protection locked="0"/>
    </xf>
    <xf numFmtId="164" fontId="29" fillId="0" borderId="40" xfId="0" applyNumberFormat="1" applyFont="1" applyBorder="1" applyAlignment="1" applyProtection="1">
      <alignment horizontal="center" vertical="center" wrapText="1"/>
      <protection locked="0"/>
    </xf>
    <xf numFmtId="164" fontId="29" fillId="0" borderId="42" xfId="0" applyNumberFormat="1" applyFont="1" applyBorder="1" applyAlignment="1" applyProtection="1">
      <alignment horizontal="center" vertical="center" wrapText="1"/>
      <protection locked="0"/>
    </xf>
    <xf numFmtId="164" fontId="33" fillId="0" borderId="41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3" fontId="1" fillId="0" borderId="4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3" fontId="1" fillId="0" borderId="16" xfId="0" applyNumberFormat="1" applyFont="1" applyBorder="1" applyAlignment="1">
      <alignment horizontal="center"/>
    </xf>
    <xf numFmtId="3" fontId="1" fillId="0" borderId="49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34" fillId="0" borderId="27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2">
    <cellStyle name="Normál" xfId="0" builtinId="0"/>
    <cellStyle name="Normál_KVRENMUNKA" xfId="1" xr:uid="{EDE9C600-2931-46BC-8922-7F5A35F71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P3/Desktop/Vad&#225;szin&#233;/Z&#225;rsz&#225;mad&#225;s%20Bzs%20&#246;nkorm/Z&#193;RSZ&#193;M_20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ovi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E7" t="str">
            <v xml:space="preserve"> 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F323F-FCF1-45A5-BA13-032E4C832FC8}">
  <dimension ref="A1:K158"/>
  <sheetViews>
    <sheetView tabSelected="1" zoomScale="184" zoomScaleNormal="184" workbookViewId="0">
      <selection activeCell="B1" sqref="B1:E1"/>
    </sheetView>
  </sheetViews>
  <sheetFormatPr defaultRowHeight="15" x14ac:dyDescent="0.25"/>
  <cols>
    <col min="1" max="1" width="10" style="123" customWidth="1"/>
    <col min="2" max="2" width="40.140625" style="124" customWidth="1"/>
    <col min="3" max="3" width="10.7109375" style="126" customWidth="1"/>
    <col min="4" max="5" width="10.7109375" style="90" customWidth="1"/>
    <col min="6" max="256" width="9.140625" style="90"/>
    <col min="257" max="257" width="13.85546875" style="90" customWidth="1"/>
    <col min="258" max="258" width="54.7109375" style="90" customWidth="1"/>
    <col min="259" max="261" width="12.140625" style="90" customWidth="1"/>
    <col min="262" max="512" width="9.140625" style="90"/>
    <col min="513" max="513" width="13.85546875" style="90" customWidth="1"/>
    <col min="514" max="514" width="54.7109375" style="90" customWidth="1"/>
    <col min="515" max="517" width="12.140625" style="90" customWidth="1"/>
    <col min="518" max="768" width="9.140625" style="90"/>
    <col min="769" max="769" width="13.85546875" style="90" customWidth="1"/>
    <col min="770" max="770" width="54.7109375" style="90" customWidth="1"/>
    <col min="771" max="773" width="12.140625" style="90" customWidth="1"/>
    <col min="774" max="1024" width="9.140625" style="90"/>
    <col min="1025" max="1025" width="13.85546875" style="90" customWidth="1"/>
    <col min="1026" max="1026" width="54.7109375" style="90" customWidth="1"/>
    <col min="1027" max="1029" width="12.140625" style="90" customWidth="1"/>
    <col min="1030" max="1280" width="9.140625" style="90"/>
    <col min="1281" max="1281" width="13.85546875" style="90" customWidth="1"/>
    <col min="1282" max="1282" width="54.7109375" style="90" customWidth="1"/>
    <col min="1283" max="1285" width="12.140625" style="90" customWidth="1"/>
    <col min="1286" max="1536" width="9.140625" style="90"/>
    <col min="1537" max="1537" width="13.85546875" style="90" customWidth="1"/>
    <col min="1538" max="1538" width="54.7109375" style="90" customWidth="1"/>
    <col min="1539" max="1541" width="12.140625" style="90" customWidth="1"/>
    <col min="1542" max="1792" width="9.140625" style="90"/>
    <col min="1793" max="1793" width="13.85546875" style="90" customWidth="1"/>
    <col min="1794" max="1794" width="54.7109375" style="90" customWidth="1"/>
    <col min="1795" max="1797" width="12.140625" style="90" customWidth="1"/>
    <col min="1798" max="2048" width="9.140625" style="90"/>
    <col min="2049" max="2049" width="13.85546875" style="90" customWidth="1"/>
    <col min="2050" max="2050" width="54.7109375" style="90" customWidth="1"/>
    <col min="2051" max="2053" width="12.140625" style="90" customWidth="1"/>
    <col min="2054" max="2304" width="9.140625" style="90"/>
    <col min="2305" max="2305" width="13.85546875" style="90" customWidth="1"/>
    <col min="2306" max="2306" width="54.7109375" style="90" customWidth="1"/>
    <col min="2307" max="2309" width="12.140625" style="90" customWidth="1"/>
    <col min="2310" max="2560" width="9.140625" style="90"/>
    <col min="2561" max="2561" width="13.85546875" style="90" customWidth="1"/>
    <col min="2562" max="2562" width="54.7109375" style="90" customWidth="1"/>
    <col min="2563" max="2565" width="12.140625" style="90" customWidth="1"/>
    <col min="2566" max="2816" width="9.140625" style="90"/>
    <col min="2817" max="2817" width="13.85546875" style="90" customWidth="1"/>
    <col min="2818" max="2818" width="54.7109375" style="90" customWidth="1"/>
    <col min="2819" max="2821" width="12.140625" style="90" customWidth="1"/>
    <col min="2822" max="3072" width="9.140625" style="90"/>
    <col min="3073" max="3073" width="13.85546875" style="90" customWidth="1"/>
    <col min="3074" max="3074" width="54.7109375" style="90" customWidth="1"/>
    <col min="3075" max="3077" width="12.140625" style="90" customWidth="1"/>
    <col min="3078" max="3328" width="9.140625" style="90"/>
    <col min="3329" max="3329" width="13.85546875" style="90" customWidth="1"/>
    <col min="3330" max="3330" width="54.7109375" style="90" customWidth="1"/>
    <col min="3331" max="3333" width="12.140625" style="90" customWidth="1"/>
    <col min="3334" max="3584" width="9.140625" style="90"/>
    <col min="3585" max="3585" width="13.85546875" style="90" customWidth="1"/>
    <col min="3586" max="3586" width="54.7109375" style="90" customWidth="1"/>
    <col min="3587" max="3589" width="12.140625" style="90" customWidth="1"/>
    <col min="3590" max="3840" width="9.140625" style="90"/>
    <col min="3841" max="3841" width="13.85546875" style="90" customWidth="1"/>
    <col min="3842" max="3842" width="54.7109375" style="90" customWidth="1"/>
    <col min="3843" max="3845" width="12.140625" style="90" customWidth="1"/>
    <col min="3846" max="4096" width="9.140625" style="90"/>
    <col min="4097" max="4097" width="13.85546875" style="90" customWidth="1"/>
    <col min="4098" max="4098" width="54.7109375" style="90" customWidth="1"/>
    <col min="4099" max="4101" width="12.140625" style="90" customWidth="1"/>
    <col min="4102" max="4352" width="9.140625" style="90"/>
    <col min="4353" max="4353" width="13.85546875" style="90" customWidth="1"/>
    <col min="4354" max="4354" width="54.7109375" style="90" customWidth="1"/>
    <col min="4355" max="4357" width="12.140625" style="90" customWidth="1"/>
    <col min="4358" max="4608" width="9.140625" style="90"/>
    <col min="4609" max="4609" width="13.85546875" style="90" customWidth="1"/>
    <col min="4610" max="4610" width="54.7109375" style="90" customWidth="1"/>
    <col min="4611" max="4613" width="12.140625" style="90" customWidth="1"/>
    <col min="4614" max="4864" width="9.140625" style="90"/>
    <col min="4865" max="4865" width="13.85546875" style="90" customWidth="1"/>
    <col min="4866" max="4866" width="54.7109375" style="90" customWidth="1"/>
    <col min="4867" max="4869" width="12.140625" style="90" customWidth="1"/>
    <col min="4870" max="5120" width="9.140625" style="90"/>
    <col min="5121" max="5121" width="13.85546875" style="90" customWidth="1"/>
    <col min="5122" max="5122" width="54.7109375" style="90" customWidth="1"/>
    <col min="5123" max="5125" width="12.140625" style="90" customWidth="1"/>
    <col min="5126" max="5376" width="9.140625" style="90"/>
    <col min="5377" max="5377" width="13.85546875" style="90" customWidth="1"/>
    <col min="5378" max="5378" width="54.7109375" style="90" customWidth="1"/>
    <col min="5379" max="5381" width="12.140625" style="90" customWidth="1"/>
    <col min="5382" max="5632" width="9.140625" style="90"/>
    <col min="5633" max="5633" width="13.85546875" style="90" customWidth="1"/>
    <col min="5634" max="5634" width="54.7109375" style="90" customWidth="1"/>
    <col min="5635" max="5637" width="12.140625" style="90" customWidth="1"/>
    <col min="5638" max="5888" width="9.140625" style="90"/>
    <col min="5889" max="5889" width="13.85546875" style="90" customWidth="1"/>
    <col min="5890" max="5890" width="54.7109375" style="90" customWidth="1"/>
    <col min="5891" max="5893" width="12.140625" style="90" customWidth="1"/>
    <col min="5894" max="6144" width="9.140625" style="90"/>
    <col min="6145" max="6145" width="13.85546875" style="90" customWidth="1"/>
    <col min="6146" max="6146" width="54.7109375" style="90" customWidth="1"/>
    <col min="6147" max="6149" width="12.140625" style="90" customWidth="1"/>
    <col min="6150" max="6400" width="9.140625" style="90"/>
    <col min="6401" max="6401" width="13.85546875" style="90" customWidth="1"/>
    <col min="6402" max="6402" width="54.7109375" style="90" customWidth="1"/>
    <col min="6403" max="6405" width="12.140625" style="90" customWidth="1"/>
    <col min="6406" max="6656" width="9.140625" style="90"/>
    <col min="6657" max="6657" width="13.85546875" style="90" customWidth="1"/>
    <col min="6658" max="6658" width="54.7109375" style="90" customWidth="1"/>
    <col min="6659" max="6661" width="12.140625" style="90" customWidth="1"/>
    <col min="6662" max="6912" width="9.140625" style="90"/>
    <col min="6913" max="6913" width="13.85546875" style="90" customWidth="1"/>
    <col min="6914" max="6914" width="54.7109375" style="90" customWidth="1"/>
    <col min="6915" max="6917" width="12.140625" style="90" customWidth="1"/>
    <col min="6918" max="7168" width="9.140625" style="90"/>
    <col min="7169" max="7169" width="13.85546875" style="90" customWidth="1"/>
    <col min="7170" max="7170" width="54.7109375" style="90" customWidth="1"/>
    <col min="7171" max="7173" width="12.140625" style="90" customWidth="1"/>
    <col min="7174" max="7424" width="9.140625" style="90"/>
    <col min="7425" max="7425" width="13.85546875" style="90" customWidth="1"/>
    <col min="7426" max="7426" width="54.7109375" style="90" customWidth="1"/>
    <col min="7427" max="7429" width="12.140625" style="90" customWidth="1"/>
    <col min="7430" max="7680" width="9.140625" style="90"/>
    <col min="7681" max="7681" width="13.85546875" style="90" customWidth="1"/>
    <col min="7682" max="7682" width="54.7109375" style="90" customWidth="1"/>
    <col min="7683" max="7685" width="12.140625" style="90" customWidth="1"/>
    <col min="7686" max="7936" width="9.140625" style="90"/>
    <col min="7937" max="7937" width="13.85546875" style="90" customWidth="1"/>
    <col min="7938" max="7938" width="54.7109375" style="90" customWidth="1"/>
    <col min="7939" max="7941" width="12.140625" style="90" customWidth="1"/>
    <col min="7942" max="8192" width="9.140625" style="90"/>
    <col min="8193" max="8193" width="13.85546875" style="90" customWidth="1"/>
    <col min="8194" max="8194" width="54.7109375" style="90" customWidth="1"/>
    <col min="8195" max="8197" width="12.140625" style="90" customWidth="1"/>
    <col min="8198" max="8448" width="9.140625" style="90"/>
    <col min="8449" max="8449" width="13.85546875" style="90" customWidth="1"/>
    <col min="8450" max="8450" width="54.7109375" style="90" customWidth="1"/>
    <col min="8451" max="8453" width="12.140625" style="90" customWidth="1"/>
    <col min="8454" max="8704" width="9.140625" style="90"/>
    <col min="8705" max="8705" width="13.85546875" style="90" customWidth="1"/>
    <col min="8706" max="8706" width="54.7109375" style="90" customWidth="1"/>
    <col min="8707" max="8709" width="12.140625" style="90" customWidth="1"/>
    <col min="8710" max="8960" width="9.140625" style="90"/>
    <col min="8961" max="8961" width="13.85546875" style="90" customWidth="1"/>
    <col min="8962" max="8962" width="54.7109375" style="90" customWidth="1"/>
    <col min="8963" max="8965" width="12.140625" style="90" customWidth="1"/>
    <col min="8966" max="9216" width="9.140625" style="90"/>
    <col min="9217" max="9217" width="13.85546875" style="90" customWidth="1"/>
    <col min="9218" max="9218" width="54.7109375" style="90" customWidth="1"/>
    <col min="9219" max="9221" width="12.140625" style="90" customWidth="1"/>
    <col min="9222" max="9472" width="9.140625" style="90"/>
    <col min="9473" max="9473" width="13.85546875" style="90" customWidth="1"/>
    <col min="9474" max="9474" width="54.7109375" style="90" customWidth="1"/>
    <col min="9475" max="9477" width="12.140625" style="90" customWidth="1"/>
    <col min="9478" max="9728" width="9.140625" style="90"/>
    <col min="9729" max="9729" width="13.85546875" style="90" customWidth="1"/>
    <col min="9730" max="9730" width="54.7109375" style="90" customWidth="1"/>
    <col min="9731" max="9733" width="12.140625" style="90" customWidth="1"/>
    <col min="9734" max="9984" width="9.140625" style="90"/>
    <col min="9985" max="9985" width="13.85546875" style="90" customWidth="1"/>
    <col min="9986" max="9986" width="54.7109375" style="90" customWidth="1"/>
    <col min="9987" max="9989" width="12.140625" style="90" customWidth="1"/>
    <col min="9990" max="10240" width="9.140625" style="90"/>
    <col min="10241" max="10241" width="13.85546875" style="90" customWidth="1"/>
    <col min="10242" max="10242" width="54.7109375" style="90" customWidth="1"/>
    <col min="10243" max="10245" width="12.140625" style="90" customWidth="1"/>
    <col min="10246" max="10496" width="9.140625" style="90"/>
    <col min="10497" max="10497" width="13.85546875" style="90" customWidth="1"/>
    <col min="10498" max="10498" width="54.7109375" style="90" customWidth="1"/>
    <col min="10499" max="10501" width="12.140625" style="90" customWidth="1"/>
    <col min="10502" max="10752" width="9.140625" style="90"/>
    <col min="10753" max="10753" width="13.85546875" style="90" customWidth="1"/>
    <col min="10754" max="10754" width="54.7109375" style="90" customWidth="1"/>
    <col min="10755" max="10757" width="12.140625" style="90" customWidth="1"/>
    <col min="10758" max="11008" width="9.140625" style="90"/>
    <col min="11009" max="11009" width="13.85546875" style="90" customWidth="1"/>
    <col min="11010" max="11010" width="54.7109375" style="90" customWidth="1"/>
    <col min="11011" max="11013" width="12.140625" style="90" customWidth="1"/>
    <col min="11014" max="11264" width="9.140625" style="90"/>
    <col min="11265" max="11265" width="13.85546875" style="90" customWidth="1"/>
    <col min="11266" max="11266" width="54.7109375" style="90" customWidth="1"/>
    <col min="11267" max="11269" width="12.140625" style="90" customWidth="1"/>
    <col min="11270" max="11520" width="9.140625" style="90"/>
    <col min="11521" max="11521" width="13.85546875" style="90" customWidth="1"/>
    <col min="11522" max="11522" width="54.7109375" style="90" customWidth="1"/>
    <col min="11523" max="11525" width="12.140625" style="90" customWidth="1"/>
    <col min="11526" max="11776" width="9.140625" style="90"/>
    <col min="11777" max="11777" width="13.85546875" style="90" customWidth="1"/>
    <col min="11778" max="11778" width="54.7109375" style="90" customWidth="1"/>
    <col min="11779" max="11781" width="12.140625" style="90" customWidth="1"/>
    <col min="11782" max="12032" width="9.140625" style="90"/>
    <col min="12033" max="12033" width="13.85546875" style="90" customWidth="1"/>
    <col min="12034" max="12034" width="54.7109375" style="90" customWidth="1"/>
    <col min="12035" max="12037" width="12.140625" style="90" customWidth="1"/>
    <col min="12038" max="12288" width="9.140625" style="90"/>
    <col min="12289" max="12289" width="13.85546875" style="90" customWidth="1"/>
    <col min="12290" max="12290" width="54.7109375" style="90" customWidth="1"/>
    <col min="12291" max="12293" width="12.140625" style="90" customWidth="1"/>
    <col min="12294" max="12544" width="9.140625" style="90"/>
    <col min="12545" max="12545" width="13.85546875" style="90" customWidth="1"/>
    <col min="12546" max="12546" width="54.7109375" style="90" customWidth="1"/>
    <col min="12547" max="12549" width="12.140625" style="90" customWidth="1"/>
    <col min="12550" max="12800" width="9.140625" style="90"/>
    <col min="12801" max="12801" width="13.85546875" style="90" customWidth="1"/>
    <col min="12802" max="12802" width="54.7109375" style="90" customWidth="1"/>
    <col min="12803" max="12805" width="12.140625" style="90" customWidth="1"/>
    <col min="12806" max="13056" width="9.140625" style="90"/>
    <col min="13057" max="13057" width="13.85546875" style="90" customWidth="1"/>
    <col min="13058" max="13058" width="54.7109375" style="90" customWidth="1"/>
    <col min="13059" max="13061" width="12.140625" style="90" customWidth="1"/>
    <col min="13062" max="13312" width="9.140625" style="90"/>
    <col min="13313" max="13313" width="13.85546875" style="90" customWidth="1"/>
    <col min="13314" max="13314" width="54.7109375" style="90" customWidth="1"/>
    <col min="13315" max="13317" width="12.140625" style="90" customWidth="1"/>
    <col min="13318" max="13568" width="9.140625" style="90"/>
    <col min="13569" max="13569" width="13.85546875" style="90" customWidth="1"/>
    <col min="13570" max="13570" width="54.7109375" style="90" customWidth="1"/>
    <col min="13571" max="13573" width="12.140625" style="90" customWidth="1"/>
    <col min="13574" max="13824" width="9.140625" style="90"/>
    <col min="13825" max="13825" width="13.85546875" style="90" customWidth="1"/>
    <col min="13826" max="13826" width="54.7109375" style="90" customWidth="1"/>
    <col min="13827" max="13829" width="12.140625" style="90" customWidth="1"/>
    <col min="13830" max="14080" width="9.140625" style="90"/>
    <col min="14081" max="14081" width="13.85546875" style="90" customWidth="1"/>
    <col min="14082" max="14082" width="54.7109375" style="90" customWidth="1"/>
    <col min="14083" max="14085" width="12.140625" style="90" customWidth="1"/>
    <col min="14086" max="14336" width="9.140625" style="90"/>
    <col min="14337" max="14337" width="13.85546875" style="90" customWidth="1"/>
    <col min="14338" max="14338" width="54.7109375" style="90" customWidth="1"/>
    <col min="14339" max="14341" width="12.140625" style="90" customWidth="1"/>
    <col min="14342" max="14592" width="9.140625" style="90"/>
    <col min="14593" max="14593" width="13.85546875" style="90" customWidth="1"/>
    <col min="14594" max="14594" width="54.7109375" style="90" customWidth="1"/>
    <col min="14595" max="14597" width="12.140625" style="90" customWidth="1"/>
    <col min="14598" max="14848" width="9.140625" style="90"/>
    <col min="14849" max="14849" width="13.85546875" style="90" customWidth="1"/>
    <col min="14850" max="14850" width="54.7109375" style="90" customWidth="1"/>
    <col min="14851" max="14853" width="12.140625" style="90" customWidth="1"/>
    <col min="14854" max="15104" width="9.140625" style="90"/>
    <col min="15105" max="15105" width="13.85546875" style="90" customWidth="1"/>
    <col min="15106" max="15106" width="54.7109375" style="90" customWidth="1"/>
    <col min="15107" max="15109" width="12.140625" style="90" customWidth="1"/>
    <col min="15110" max="15360" width="9.140625" style="90"/>
    <col min="15361" max="15361" width="13.85546875" style="90" customWidth="1"/>
    <col min="15362" max="15362" width="54.7109375" style="90" customWidth="1"/>
    <col min="15363" max="15365" width="12.140625" style="90" customWidth="1"/>
    <col min="15366" max="15616" width="9.140625" style="90"/>
    <col min="15617" max="15617" width="13.85546875" style="90" customWidth="1"/>
    <col min="15618" max="15618" width="54.7109375" style="90" customWidth="1"/>
    <col min="15619" max="15621" width="12.140625" style="90" customWidth="1"/>
    <col min="15622" max="15872" width="9.140625" style="90"/>
    <col min="15873" max="15873" width="13.85546875" style="90" customWidth="1"/>
    <col min="15874" max="15874" width="54.7109375" style="90" customWidth="1"/>
    <col min="15875" max="15877" width="12.140625" style="90" customWidth="1"/>
    <col min="15878" max="16128" width="9.140625" style="90"/>
    <col min="16129" max="16129" width="13.85546875" style="90" customWidth="1"/>
    <col min="16130" max="16130" width="54.7109375" style="90" customWidth="1"/>
    <col min="16131" max="16133" width="12.140625" style="90" customWidth="1"/>
    <col min="16134" max="16384" width="9.140625" style="90"/>
  </cols>
  <sheetData>
    <row r="1" spans="1:5" s="76" customFormat="1" ht="16.5" customHeight="1" thickBot="1" x14ac:dyDescent="0.3">
      <c r="A1" s="75"/>
      <c r="B1" s="291" t="s">
        <v>526</v>
      </c>
      <c r="C1" s="292"/>
      <c r="D1" s="292"/>
      <c r="E1" s="292"/>
    </row>
    <row r="2" spans="1:5" s="79" customFormat="1" ht="21.2" customHeight="1" thickBot="1" x14ac:dyDescent="0.3">
      <c r="A2" s="181" t="s">
        <v>252</v>
      </c>
      <c r="B2" s="293" t="s">
        <v>334</v>
      </c>
      <c r="C2" s="293"/>
      <c r="D2" s="293"/>
      <c r="E2" s="78" t="s">
        <v>253</v>
      </c>
    </row>
    <row r="3" spans="1:5" s="79" customFormat="1" ht="26.25" customHeight="1" thickBot="1" x14ac:dyDescent="0.3">
      <c r="A3" s="200" t="s">
        <v>254</v>
      </c>
      <c r="B3" s="293" t="s">
        <v>255</v>
      </c>
      <c r="C3" s="293"/>
      <c r="D3" s="293"/>
      <c r="E3" s="80" t="s">
        <v>253</v>
      </c>
    </row>
    <row r="4" spans="1:5" s="85" customFormat="1" ht="15.95" customHeight="1" thickBot="1" x14ac:dyDescent="0.3">
      <c r="A4" s="81"/>
      <c r="B4" s="81"/>
      <c r="C4" s="82"/>
      <c r="D4" s="83"/>
      <c r="E4" s="84"/>
    </row>
    <row r="5" spans="1:5" ht="28.5" customHeight="1" thickBot="1" x14ac:dyDescent="0.3">
      <c r="A5" s="86" t="s">
        <v>256</v>
      </c>
      <c r="B5" s="87" t="s">
        <v>257</v>
      </c>
      <c r="C5" s="87" t="s">
        <v>258</v>
      </c>
      <c r="D5" s="88" t="s">
        <v>259</v>
      </c>
      <c r="E5" s="89" t="s">
        <v>333</v>
      </c>
    </row>
    <row r="6" spans="1:5" s="95" customFormat="1" ht="12.95" customHeight="1" thickBot="1" x14ac:dyDescent="0.3">
      <c r="A6" s="91" t="s">
        <v>4</v>
      </c>
      <c r="B6" s="92" t="s">
        <v>5</v>
      </c>
      <c r="C6" s="92" t="s">
        <v>6</v>
      </c>
      <c r="D6" s="93" t="s">
        <v>7</v>
      </c>
      <c r="E6" s="94" t="s">
        <v>8</v>
      </c>
    </row>
    <row r="7" spans="1:5" s="95" customFormat="1" ht="15.95" customHeight="1" thickBot="1" x14ac:dyDescent="0.3">
      <c r="A7" s="294" t="s">
        <v>260</v>
      </c>
      <c r="B7" s="295"/>
      <c r="C7" s="295"/>
      <c r="D7" s="295"/>
      <c r="E7" s="296"/>
    </row>
    <row r="8" spans="1:5" s="95" customFormat="1" ht="12" customHeight="1" thickBot="1" x14ac:dyDescent="0.3">
      <c r="A8" s="44" t="s">
        <v>9</v>
      </c>
      <c r="B8" s="142" t="s">
        <v>10</v>
      </c>
      <c r="C8" s="8">
        <f>+C9+C10+C11+C12+C13+C14</f>
        <v>27549200</v>
      </c>
      <c r="D8" s="60">
        <f>+D9+D10+D11+D12+D13+D14</f>
        <v>28071397</v>
      </c>
      <c r="E8" s="9">
        <f>+E9+E10+E11+E12+E13+E14</f>
        <v>28071397</v>
      </c>
    </row>
    <row r="9" spans="1:5" s="97" customFormat="1" ht="12" customHeight="1" x14ac:dyDescent="0.2">
      <c r="A9" s="96" t="s">
        <v>11</v>
      </c>
      <c r="B9" s="12" t="s">
        <v>12</v>
      </c>
      <c r="C9" s="13">
        <v>14982680</v>
      </c>
      <c r="D9" s="57">
        <v>15177049</v>
      </c>
      <c r="E9" s="14">
        <v>15177049</v>
      </c>
    </row>
    <row r="10" spans="1:5" s="99" customFormat="1" ht="12" customHeight="1" x14ac:dyDescent="0.2">
      <c r="A10" s="98" t="s">
        <v>13</v>
      </c>
      <c r="B10" s="16" t="s">
        <v>14</v>
      </c>
      <c r="C10" s="17"/>
      <c r="D10" s="58"/>
      <c r="E10" s="18"/>
    </row>
    <row r="11" spans="1:5" s="99" customFormat="1" ht="12" customHeight="1" x14ac:dyDescent="0.2">
      <c r="A11" s="98" t="s">
        <v>15</v>
      </c>
      <c r="B11" s="16" t="s">
        <v>16</v>
      </c>
      <c r="C11" s="17">
        <v>7766520</v>
      </c>
      <c r="D11" s="58">
        <v>9612048</v>
      </c>
      <c r="E11" s="18">
        <v>9612048</v>
      </c>
    </row>
    <row r="12" spans="1:5" s="99" customFormat="1" ht="12" customHeight="1" x14ac:dyDescent="0.2">
      <c r="A12" s="98" t="s">
        <v>17</v>
      </c>
      <c r="B12" s="16" t="s">
        <v>18</v>
      </c>
      <c r="C12" s="17">
        <v>1800000</v>
      </c>
      <c r="D12" s="58">
        <v>1800000</v>
      </c>
      <c r="E12" s="18">
        <v>1800000</v>
      </c>
    </row>
    <row r="13" spans="1:5" s="99" customFormat="1" ht="12" customHeight="1" x14ac:dyDescent="0.2">
      <c r="A13" s="98" t="s">
        <v>19</v>
      </c>
      <c r="B13" s="16" t="s">
        <v>261</v>
      </c>
      <c r="C13" s="17">
        <v>3000000</v>
      </c>
      <c r="D13" s="58">
        <v>1373290</v>
      </c>
      <c r="E13" s="18">
        <v>1373290</v>
      </c>
    </row>
    <row r="14" spans="1:5" s="97" customFormat="1" ht="12" customHeight="1" thickBot="1" x14ac:dyDescent="0.25">
      <c r="A14" s="100" t="s">
        <v>20</v>
      </c>
      <c r="B14" s="23" t="s">
        <v>21</v>
      </c>
      <c r="C14" s="17"/>
      <c r="D14" s="58">
        <v>109010</v>
      </c>
      <c r="E14" s="18">
        <v>109010</v>
      </c>
    </row>
    <row r="15" spans="1:5" s="97" customFormat="1" ht="23.25" customHeight="1" thickBot="1" x14ac:dyDescent="0.3">
      <c r="A15" s="44" t="s">
        <v>22</v>
      </c>
      <c r="B15" s="148" t="s">
        <v>23</v>
      </c>
      <c r="C15" s="8">
        <f>+C16+C17+C18+C19+C20</f>
        <v>22082000</v>
      </c>
      <c r="D15" s="60">
        <f>+D16+D17+D18+D19+D20</f>
        <v>27106551</v>
      </c>
      <c r="E15" s="9">
        <f>+E16+E17+E18+E19+E20</f>
        <v>27106551</v>
      </c>
    </row>
    <row r="16" spans="1:5" s="97" customFormat="1" ht="12" customHeight="1" x14ac:dyDescent="0.2">
      <c r="A16" s="96" t="s">
        <v>24</v>
      </c>
      <c r="B16" s="12" t="s">
        <v>25</v>
      </c>
      <c r="C16" s="13"/>
      <c r="D16" s="57"/>
      <c r="E16" s="14"/>
    </row>
    <row r="17" spans="1:5" s="97" customFormat="1" ht="12" customHeight="1" x14ac:dyDescent="0.2">
      <c r="A17" s="98" t="s">
        <v>26</v>
      </c>
      <c r="B17" s="16" t="s">
        <v>27</v>
      </c>
      <c r="C17" s="17"/>
      <c r="D17" s="58"/>
      <c r="E17" s="18"/>
    </row>
    <row r="18" spans="1:5" s="97" customFormat="1" ht="12" customHeight="1" x14ac:dyDescent="0.2">
      <c r="A18" s="98" t="s">
        <v>28</v>
      </c>
      <c r="B18" s="16" t="s">
        <v>29</v>
      </c>
      <c r="C18" s="17"/>
      <c r="D18" s="58"/>
      <c r="E18" s="18"/>
    </row>
    <row r="19" spans="1:5" s="97" customFormat="1" ht="12" customHeight="1" x14ac:dyDescent="0.2">
      <c r="A19" s="98" t="s">
        <v>30</v>
      </c>
      <c r="B19" s="16" t="s">
        <v>31</v>
      </c>
      <c r="C19" s="17"/>
      <c r="D19" s="58"/>
      <c r="E19" s="18"/>
    </row>
    <row r="20" spans="1:5" s="97" customFormat="1" ht="12" customHeight="1" x14ac:dyDescent="0.2">
      <c r="A20" s="98" t="s">
        <v>32</v>
      </c>
      <c r="B20" s="16" t="s">
        <v>33</v>
      </c>
      <c r="C20" s="17">
        <v>22082000</v>
      </c>
      <c r="D20" s="58">
        <v>27106551</v>
      </c>
      <c r="E20" s="18">
        <v>27106551</v>
      </c>
    </row>
    <row r="21" spans="1:5" s="99" customFormat="1" ht="12" customHeight="1" thickBot="1" x14ac:dyDescent="0.25">
      <c r="A21" s="100" t="s">
        <v>34</v>
      </c>
      <c r="B21" s="23" t="s">
        <v>35</v>
      </c>
      <c r="C21" s="21"/>
      <c r="D21" s="59"/>
      <c r="E21" s="22"/>
    </row>
    <row r="22" spans="1:5" s="99" customFormat="1" ht="21" customHeight="1" thickBot="1" x14ac:dyDescent="0.3">
      <c r="A22" s="44" t="s">
        <v>36</v>
      </c>
      <c r="B22" s="142" t="s">
        <v>37</v>
      </c>
      <c r="C22" s="8">
        <f>+C23+C24+C25+C26+C27</f>
        <v>0</v>
      </c>
      <c r="D22" s="60">
        <f>+D23+D24+D25+D26+D27</f>
        <v>7509049</v>
      </c>
      <c r="E22" s="9">
        <f>+E23+E24+E25+E26+E27</f>
        <v>7509049</v>
      </c>
    </row>
    <row r="23" spans="1:5" s="99" customFormat="1" ht="12" customHeight="1" x14ac:dyDescent="0.2">
      <c r="A23" s="96" t="s">
        <v>38</v>
      </c>
      <c r="B23" s="12" t="s">
        <v>39</v>
      </c>
      <c r="C23" s="13"/>
      <c r="D23" s="57"/>
      <c r="E23" s="14"/>
    </row>
    <row r="24" spans="1:5" s="97" customFormat="1" ht="12" customHeight="1" x14ac:dyDescent="0.2">
      <c r="A24" s="98" t="s">
        <v>40</v>
      </c>
      <c r="B24" s="16" t="s">
        <v>41</v>
      </c>
      <c r="C24" s="17"/>
      <c r="D24" s="58"/>
      <c r="E24" s="18"/>
    </row>
    <row r="25" spans="1:5" s="99" customFormat="1" ht="12" customHeight="1" x14ac:dyDescent="0.2">
      <c r="A25" s="98" t="s">
        <v>42</v>
      </c>
      <c r="B25" s="16" t="s">
        <v>43</v>
      </c>
      <c r="C25" s="17"/>
      <c r="D25" s="58"/>
      <c r="E25" s="18"/>
    </row>
    <row r="26" spans="1:5" s="99" customFormat="1" ht="12" customHeight="1" x14ac:dyDescent="0.2">
      <c r="A26" s="98" t="s">
        <v>44</v>
      </c>
      <c r="B26" s="16" t="s">
        <v>45</v>
      </c>
      <c r="C26" s="17"/>
      <c r="D26" s="58"/>
      <c r="E26" s="18"/>
    </row>
    <row r="27" spans="1:5" s="99" customFormat="1" ht="12" customHeight="1" x14ac:dyDescent="0.2">
      <c r="A27" s="98" t="s">
        <v>46</v>
      </c>
      <c r="B27" s="16" t="s">
        <v>47</v>
      </c>
      <c r="C27" s="17"/>
      <c r="D27" s="58">
        <v>7509049</v>
      </c>
      <c r="E27" s="18">
        <v>7509049</v>
      </c>
    </row>
    <row r="28" spans="1:5" s="99" customFormat="1" ht="12" customHeight="1" thickBot="1" x14ac:dyDescent="0.25">
      <c r="A28" s="100" t="s">
        <v>48</v>
      </c>
      <c r="B28" s="23" t="s">
        <v>49</v>
      </c>
      <c r="C28" s="21"/>
      <c r="D28" s="59"/>
      <c r="E28" s="22"/>
    </row>
    <row r="29" spans="1:5" s="99" customFormat="1" ht="12" customHeight="1" thickBot="1" x14ac:dyDescent="0.3">
      <c r="A29" s="44" t="s">
        <v>50</v>
      </c>
      <c r="B29" s="142" t="s">
        <v>51</v>
      </c>
      <c r="C29" s="24">
        <f>SUM(C30:C36)</f>
        <v>5420000</v>
      </c>
      <c r="D29" s="24">
        <f>SUM(D30:D36)</f>
        <v>14704851</v>
      </c>
      <c r="E29" s="25">
        <f>SUM(E30:E36)</f>
        <v>10697777</v>
      </c>
    </row>
    <row r="30" spans="1:5" s="99" customFormat="1" ht="12" customHeight="1" x14ac:dyDescent="0.2">
      <c r="A30" s="96" t="s">
        <v>52</v>
      </c>
      <c r="B30" s="12" t="s">
        <v>53</v>
      </c>
      <c r="C30" s="13">
        <v>1550000</v>
      </c>
      <c r="D30" s="13">
        <v>2878600</v>
      </c>
      <c r="E30" s="14">
        <v>1495873</v>
      </c>
    </row>
    <row r="31" spans="1:5" s="99" customFormat="1" ht="12" customHeight="1" x14ac:dyDescent="0.2">
      <c r="A31" s="98" t="s">
        <v>54</v>
      </c>
      <c r="B31" s="16" t="s">
        <v>55</v>
      </c>
      <c r="C31" s="17"/>
      <c r="D31" s="17"/>
      <c r="E31" s="18"/>
    </row>
    <row r="32" spans="1:5" s="99" customFormat="1" ht="12" customHeight="1" x14ac:dyDescent="0.2">
      <c r="A32" s="98" t="s">
        <v>56</v>
      </c>
      <c r="B32" s="16" t="s">
        <v>57</v>
      </c>
      <c r="C32" s="17">
        <v>2600000</v>
      </c>
      <c r="D32" s="17">
        <v>10199333</v>
      </c>
      <c r="E32" s="18">
        <v>7901745</v>
      </c>
    </row>
    <row r="33" spans="1:5" s="99" customFormat="1" ht="12" customHeight="1" x14ac:dyDescent="0.2">
      <c r="A33" s="98" t="s">
        <v>58</v>
      </c>
      <c r="B33" s="16" t="s">
        <v>59</v>
      </c>
      <c r="C33" s="17"/>
      <c r="D33" s="17"/>
      <c r="E33" s="18"/>
    </row>
    <row r="34" spans="1:5" s="99" customFormat="1" ht="12" customHeight="1" x14ac:dyDescent="0.2">
      <c r="A34" s="98" t="s">
        <v>60</v>
      </c>
      <c r="B34" s="16" t="s">
        <v>61</v>
      </c>
      <c r="C34" s="17">
        <v>900000</v>
      </c>
      <c r="D34" s="17">
        <v>1250000</v>
      </c>
      <c r="E34" s="18">
        <v>967584</v>
      </c>
    </row>
    <row r="35" spans="1:5" s="99" customFormat="1" ht="12" customHeight="1" x14ac:dyDescent="0.2">
      <c r="A35" s="98" t="s">
        <v>62</v>
      </c>
      <c r="B35" s="16" t="s">
        <v>63</v>
      </c>
      <c r="C35" s="17">
        <v>160000</v>
      </c>
      <c r="D35" s="17">
        <v>160000</v>
      </c>
      <c r="E35" s="18">
        <v>158450</v>
      </c>
    </row>
    <row r="36" spans="1:5" s="99" customFormat="1" ht="12" customHeight="1" thickBot="1" x14ac:dyDescent="0.25">
      <c r="A36" s="100" t="s">
        <v>64</v>
      </c>
      <c r="B36" s="26" t="s">
        <v>65</v>
      </c>
      <c r="C36" s="21">
        <v>210000</v>
      </c>
      <c r="D36" s="21">
        <v>216918</v>
      </c>
      <c r="E36" s="22">
        <v>174125</v>
      </c>
    </row>
    <row r="37" spans="1:5" s="99" customFormat="1" ht="12" customHeight="1" thickBot="1" x14ac:dyDescent="0.3">
      <c r="A37" s="44" t="s">
        <v>66</v>
      </c>
      <c r="B37" s="142" t="s">
        <v>67</v>
      </c>
      <c r="C37" s="8">
        <f>SUM(C38:C48)</f>
        <v>5292000</v>
      </c>
      <c r="D37" s="60">
        <f>SUM(D38:D48)</f>
        <v>5872640</v>
      </c>
      <c r="E37" s="9">
        <f>SUM(E38:E48)</f>
        <v>4142148</v>
      </c>
    </row>
    <row r="38" spans="1:5" s="99" customFormat="1" ht="12" customHeight="1" x14ac:dyDescent="0.2">
      <c r="A38" s="96" t="s">
        <v>68</v>
      </c>
      <c r="B38" s="12" t="s">
        <v>69</v>
      </c>
      <c r="C38" s="13"/>
      <c r="D38" s="57"/>
      <c r="E38" s="14"/>
    </row>
    <row r="39" spans="1:5" s="99" customFormat="1" ht="12" customHeight="1" x14ac:dyDescent="0.2">
      <c r="A39" s="98" t="s">
        <v>70</v>
      </c>
      <c r="B39" s="16" t="s">
        <v>71</v>
      </c>
      <c r="C39" s="17">
        <v>847000</v>
      </c>
      <c r="D39" s="58">
        <v>933000</v>
      </c>
      <c r="E39" s="18">
        <v>164012</v>
      </c>
    </row>
    <row r="40" spans="1:5" s="99" customFormat="1" ht="12" customHeight="1" x14ac:dyDescent="0.2">
      <c r="A40" s="98" t="s">
        <v>72</v>
      </c>
      <c r="B40" s="16" t="s">
        <v>73</v>
      </c>
      <c r="C40" s="17"/>
      <c r="D40" s="58">
        <v>106930</v>
      </c>
      <c r="E40" s="18">
        <v>106930</v>
      </c>
    </row>
    <row r="41" spans="1:5" s="99" customFormat="1" ht="12" customHeight="1" x14ac:dyDescent="0.2">
      <c r="A41" s="98" t="s">
        <v>74</v>
      </c>
      <c r="B41" s="16" t="s">
        <v>75</v>
      </c>
      <c r="C41" s="17"/>
      <c r="D41" s="58">
        <v>8896</v>
      </c>
      <c r="E41" s="18">
        <v>8896</v>
      </c>
    </row>
    <row r="42" spans="1:5" s="99" customFormat="1" ht="12" customHeight="1" x14ac:dyDescent="0.2">
      <c r="A42" s="98" t="s">
        <v>76</v>
      </c>
      <c r="B42" s="16" t="s">
        <v>77</v>
      </c>
      <c r="C42" s="17">
        <v>3300000</v>
      </c>
      <c r="D42" s="58">
        <v>3300000</v>
      </c>
      <c r="E42" s="18">
        <v>2879720</v>
      </c>
    </row>
    <row r="43" spans="1:5" s="99" customFormat="1" ht="12" customHeight="1" x14ac:dyDescent="0.2">
      <c r="A43" s="98" t="s">
        <v>78</v>
      </c>
      <c r="B43" s="16" t="s">
        <v>79</v>
      </c>
      <c r="C43" s="17">
        <v>1120000</v>
      </c>
      <c r="D43" s="58">
        <v>1120000</v>
      </c>
      <c r="E43" s="18">
        <v>832017</v>
      </c>
    </row>
    <row r="44" spans="1:5" s="99" customFormat="1" ht="12" customHeight="1" x14ac:dyDescent="0.2">
      <c r="A44" s="98" t="s">
        <v>80</v>
      </c>
      <c r="B44" s="16" t="s">
        <v>81</v>
      </c>
      <c r="C44" s="17"/>
      <c r="D44" s="58"/>
      <c r="E44" s="18"/>
    </row>
    <row r="45" spans="1:5" s="99" customFormat="1" ht="12" customHeight="1" x14ac:dyDescent="0.2">
      <c r="A45" s="98" t="s">
        <v>82</v>
      </c>
      <c r="B45" s="16" t="s">
        <v>83</v>
      </c>
      <c r="C45" s="17">
        <v>25000</v>
      </c>
      <c r="D45" s="58">
        <v>25000</v>
      </c>
      <c r="E45" s="18">
        <v>1488</v>
      </c>
    </row>
    <row r="46" spans="1:5" s="99" customFormat="1" ht="12" customHeight="1" x14ac:dyDescent="0.2">
      <c r="A46" s="98" t="s">
        <v>84</v>
      </c>
      <c r="B46" s="16" t="s">
        <v>85</v>
      </c>
      <c r="C46" s="27"/>
      <c r="D46" s="101"/>
      <c r="E46" s="28"/>
    </row>
    <row r="47" spans="1:5" s="99" customFormat="1" ht="12" customHeight="1" x14ac:dyDescent="0.2">
      <c r="A47" s="100" t="s">
        <v>86</v>
      </c>
      <c r="B47" s="23" t="s">
        <v>87</v>
      </c>
      <c r="C47" s="29"/>
      <c r="D47" s="102"/>
      <c r="E47" s="30"/>
    </row>
    <row r="48" spans="1:5" s="99" customFormat="1" ht="12" customHeight="1" thickBot="1" x14ac:dyDescent="0.25">
      <c r="A48" s="100" t="s">
        <v>88</v>
      </c>
      <c r="B48" s="23" t="s">
        <v>89</v>
      </c>
      <c r="C48" s="29"/>
      <c r="D48" s="102">
        <v>378814</v>
      </c>
      <c r="E48" s="30">
        <v>149085</v>
      </c>
    </row>
    <row r="49" spans="1:5" s="99" customFormat="1" ht="12" customHeight="1" thickBot="1" x14ac:dyDescent="0.3">
      <c r="A49" s="44" t="s">
        <v>90</v>
      </c>
      <c r="B49" s="142" t="s">
        <v>91</v>
      </c>
      <c r="C49" s="8">
        <f>SUM(C50:C54)</f>
        <v>0</v>
      </c>
      <c r="D49" s="60">
        <f>SUM(D50:D54)</f>
        <v>300000</v>
      </c>
      <c r="E49" s="9">
        <f>SUM(E50:E54)</f>
        <v>300000</v>
      </c>
    </row>
    <row r="50" spans="1:5" s="99" customFormat="1" ht="12" customHeight="1" x14ac:dyDescent="0.2">
      <c r="A50" s="96" t="s">
        <v>92</v>
      </c>
      <c r="B50" s="12" t="s">
        <v>93</v>
      </c>
      <c r="C50" s="31"/>
      <c r="D50" s="103"/>
      <c r="E50" s="32"/>
    </row>
    <row r="51" spans="1:5" s="99" customFormat="1" ht="12" customHeight="1" x14ac:dyDescent="0.2">
      <c r="A51" s="98" t="s">
        <v>94</v>
      </c>
      <c r="B51" s="16" t="s">
        <v>95</v>
      </c>
      <c r="C51" s="27"/>
      <c r="D51" s="101"/>
      <c r="E51" s="28"/>
    </row>
    <row r="52" spans="1:5" s="99" customFormat="1" ht="12" customHeight="1" x14ac:dyDescent="0.2">
      <c r="A52" s="98" t="s">
        <v>96</v>
      </c>
      <c r="B52" s="16" t="s">
        <v>97</v>
      </c>
      <c r="C52" s="27"/>
      <c r="D52" s="101">
        <v>300000</v>
      </c>
      <c r="E52" s="28">
        <v>300000</v>
      </c>
    </row>
    <row r="53" spans="1:5" s="99" customFormat="1" ht="12" customHeight="1" x14ac:dyDescent="0.2">
      <c r="A53" s="98" t="s">
        <v>98</v>
      </c>
      <c r="B53" s="16" t="s">
        <v>99</v>
      </c>
      <c r="C53" s="27"/>
      <c r="D53" s="101"/>
      <c r="E53" s="28"/>
    </row>
    <row r="54" spans="1:5" s="99" customFormat="1" ht="12" customHeight="1" thickBot="1" x14ac:dyDescent="0.25">
      <c r="A54" s="100" t="s">
        <v>100</v>
      </c>
      <c r="B54" s="23" t="s">
        <v>101</v>
      </c>
      <c r="C54" s="29"/>
      <c r="D54" s="102"/>
      <c r="E54" s="30"/>
    </row>
    <row r="55" spans="1:5" s="99" customFormat="1" ht="12" customHeight="1" thickBot="1" x14ac:dyDescent="0.3">
      <c r="A55" s="44" t="s">
        <v>102</v>
      </c>
      <c r="B55" s="142" t="s">
        <v>103</v>
      </c>
      <c r="C55" s="8">
        <f>SUM(C56:C58)</f>
        <v>0</v>
      </c>
      <c r="D55" s="60">
        <f>SUM(D56:D58)</f>
        <v>0</v>
      </c>
      <c r="E55" s="9">
        <f>SUM(E56:E58)</f>
        <v>0</v>
      </c>
    </row>
    <row r="56" spans="1:5" s="99" customFormat="1" ht="12" customHeight="1" x14ac:dyDescent="0.2">
      <c r="A56" s="96" t="s">
        <v>104</v>
      </c>
      <c r="B56" s="12" t="s">
        <v>105</v>
      </c>
      <c r="C56" s="13"/>
      <c r="D56" s="57"/>
      <c r="E56" s="14"/>
    </row>
    <row r="57" spans="1:5" s="99" customFormat="1" ht="12" customHeight="1" x14ac:dyDescent="0.2">
      <c r="A57" s="98" t="s">
        <v>106</v>
      </c>
      <c r="B57" s="16" t="s">
        <v>107</v>
      </c>
      <c r="C57" s="17"/>
      <c r="D57" s="58"/>
      <c r="E57" s="18"/>
    </row>
    <row r="58" spans="1:5" s="99" customFormat="1" ht="12" customHeight="1" x14ac:dyDescent="0.2">
      <c r="A58" s="98" t="s">
        <v>108</v>
      </c>
      <c r="B58" s="16" t="s">
        <v>109</v>
      </c>
      <c r="C58" s="17"/>
      <c r="D58" s="58"/>
      <c r="E58" s="18"/>
    </row>
    <row r="59" spans="1:5" s="99" customFormat="1" ht="12" customHeight="1" thickBot="1" x14ac:dyDescent="0.25">
      <c r="A59" s="100" t="s">
        <v>110</v>
      </c>
      <c r="B59" s="23" t="s">
        <v>111</v>
      </c>
      <c r="C59" s="21"/>
      <c r="D59" s="59"/>
      <c r="E59" s="22"/>
    </row>
    <row r="60" spans="1:5" s="99" customFormat="1" ht="12" customHeight="1" thickBot="1" x14ac:dyDescent="0.3">
      <c r="A60" s="44" t="s">
        <v>112</v>
      </c>
      <c r="B60" s="20" t="s">
        <v>113</v>
      </c>
      <c r="C60" s="8">
        <f>SUM(C61:C63)</f>
        <v>0</v>
      </c>
      <c r="D60" s="60">
        <f>SUM(D61:D63)</f>
        <v>0</v>
      </c>
      <c r="E60" s="9">
        <f>SUM(E61:E63)</f>
        <v>0</v>
      </c>
    </row>
    <row r="61" spans="1:5" s="99" customFormat="1" ht="12" customHeight="1" x14ac:dyDescent="0.2">
      <c r="A61" s="96" t="s">
        <v>114</v>
      </c>
      <c r="B61" s="12" t="s">
        <v>115</v>
      </c>
      <c r="C61" s="27"/>
      <c r="D61" s="101"/>
      <c r="E61" s="28"/>
    </row>
    <row r="62" spans="1:5" s="99" customFormat="1" ht="12" customHeight="1" x14ac:dyDescent="0.2">
      <c r="A62" s="98" t="s">
        <v>116</v>
      </c>
      <c r="B62" s="16" t="s">
        <v>117</v>
      </c>
      <c r="C62" s="27"/>
      <c r="D62" s="101"/>
      <c r="E62" s="28"/>
    </row>
    <row r="63" spans="1:5" s="99" customFormat="1" ht="12" customHeight="1" x14ac:dyDescent="0.2">
      <c r="A63" s="98" t="s">
        <v>118</v>
      </c>
      <c r="B63" s="16" t="s">
        <v>119</v>
      </c>
      <c r="C63" s="27"/>
      <c r="D63" s="101"/>
      <c r="E63" s="28"/>
    </row>
    <row r="64" spans="1:5" s="99" customFormat="1" ht="12" customHeight="1" thickBot="1" x14ac:dyDescent="0.25">
      <c r="A64" s="100" t="s">
        <v>120</v>
      </c>
      <c r="B64" s="23" t="s">
        <v>121</v>
      </c>
      <c r="C64" s="27"/>
      <c r="D64" s="101"/>
      <c r="E64" s="28"/>
    </row>
    <row r="65" spans="1:5" s="99" customFormat="1" ht="12" customHeight="1" thickBot="1" x14ac:dyDescent="0.3">
      <c r="A65" s="44" t="s">
        <v>246</v>
      </c>
      <c r="B65" s="7" t="s">
        <v>122</v>
      </c>
      <c r="C65" s="24">
        <f>+C8+C15+C22+C29+C37+C49+C55+C60</f>
        <v>60343200</v>
      </c>
      <c r="D65" s="62">
        <f>+D8+D15+D22+D29+D37+D49+D55+D60</f>
        <v>83564488</v>
      </c>
      <c r="E65" s="25">
        <f>+E8+E15+E22+E29+E37+E49+E55+E60</f>
        <v>77826922</v>
      </c>
    </row>
    <row r="66" spans="1:5" s="99" customFormat="1" ht="24" customHeight="1" thickBot="1" x14ac:dyDescent="0.2">
      <c r="A66" s="104" t="s">
        <v>262</v>
      </c>
      <c r="B66" s="20" t="s">
        <v>124</v>
      </c>
      <c r="C66" s="8">
        <f>SUM(C67:C69)</f>
        <v>0</v>
      </c>
      <c r="D66" s="60">
        <f>SUM(D67:D69)</f>
        <v>45505268</v>
      </c>
      <c r="E66" s="9">
        <f>SUM(E67:E69)</f>
        <v>39933403</v>
      </c>
    </row>
    <row r="67" spans="1:5" s="99" customFormat="1" ht="12" customHeight="1" x14ac:dyDescent="0.2">
      <c r="A67" s="96" t="s">
        <v>125</v>
      </c>
      <c r="B67" s="12" t="s">
        <v>126</v>
      </c>
      <c r="C67" s="27"/>
      <c r="D67" s="101"/>
      <c r="E67" s="28"/>
    </row>
    <row r="68" spans="1:5" s="99" customFormat="1" ht="12" customHeight="1" x14ac:dyDescent="0.2">
      <c r="A68" s="98" t="s">
        <v>127</v>
      </c>
      <c r="B68" s="16" t="s">
        <v>128</v>
      </c>
      <c r="C68" s="27"/>
      <c r="D68" s="101">
        <v>40000000</v>
      </c>
      <c r="E68" s="28">
        <v>35582505</v>
      </c>
    </row>
    <row r="69" spans="1:5" s="99" customFormat="1" ht="12" customHeight="1" thickBot="1" x14ac:dyDescent="0.25">
      <c r="A69" s="105" t="s">
        <v>129</v>
      </c>
      <c r="B69" s="197" t="s">
        <v>130</v>
      </c>
      <c r="C69" s="107"/>
      <c r="D69" s="108">
        <v>5505268</v>
      </c>
      <c r="E69" s="109">
        <v>4350898</v>
      </c>
    </row>
    <row r="70" spans="1:5" s="99" customFormat="1" ht="12" customHeight="1" thickBot="1" x14ac:dyDescent="0.2">
      <c r="A70" s="104" t="s">
        <v>131</v>
      </c>
      <c r="B70" s="20" t="s">
        <v>132</v>
      </c>
      <c r="C70" s="8">
        <f>SUM(C71:C74)</f>
        <v>0</v>
      </c>
      <c r="D70" s="8">
        <f>SUM(D71:D74)</f>
        <v>0</v>
      </c>
      <c r="E70" s="9">
        <f>SUM(E71:E74)</f>
        <v>0</v>
      </c>
    </row>
    <row r="71" spans="1:5" s="99" customFormat="1" ht="12" customHeight="1" x14ac:dyDescent="0.2">
      <c r="A71" s="96" t="s">
        <v>133</v>
      </c>
      <c r="B71" s="35" t="s">
        <v>134</v>
      </c>
      <c r="C71" s="27"/>
      <c r="D71" s="27"/>
      <c r="E71" s="28"/>
    </row>
    <row r="72" spans="1:5" s="99" customFormat="1" ht="12" customHeight="1" x14ac:dyDescent="0.2">
      <c r="A72" s="98" t="s">
        <v>135</v>
      </c>
      <c r="B72" s="35" t="s">
        <v>136</v>
      </c>
      <c r="C72" s="27"/>
      <c r="D72" s="27"/>
      <c r="E72" s="28"/>
    </row>
    <row r="73" spans="1:5" s="99" customFormat="1" ht="12" customHeight="1" x14ac:dyDescent="0.2">
      <c r="A73" s="98" t="s">
        <v>137</v>
      </c>
      <c r="B73" s="35" t="s">
        <v>138</v>
      </c>
      <c r="C73" s="27"/>
      <c r="D73" s="27"/>
      <c r="E73" s="28"/>
    </row>
    <row r="74" spans="1:5" s="99" customFormat="1" ht="12" customHeight="1" thickBot="1" x14ac:dyDescent="0.3">
      <c r="A74" s="100" t="s">
        <v>139</v>
      </c>
      <c r="B74" s="36" t="s">
        <v>140</v>
      </c>
      <c r="C74" s="27"/>
      <c r="D74" s="27"/>
      <c r="E74" s="28"/>
    </row>
    <row r="75" spans="1:5" s="99" customFormat="1" ht="12" customHeight="1" thickBot="1" x14ac:dyDescent="0.2">
      <c r="A75" s="104" t="s">
        <v>141</v>
      </c>
      <c r="B75" s="20" t="s">
        <v>142</v>
      </c>
      <c r="C75" s="8">
        <f>SUM(C76:C77)</f>
        <v>2428800</v>
      </c>
      <c r="D75" s="8">
        <f>SUM(D76:D77)</f>
        <v>5740049</v>
      </c>
      <c r="E75" s="9">
        <f>SUM(E76:E77)</f>
        <v>5740049</v>
      </c>
    </row>
    <row r="76" spans="1:5" s="99" customFormat="1" ht="12" customHeight="1" x14ac:dyDescent="0.2">
      <c r="A76" s="96" t="s">
        <v>143</v>
      </c>
      <c r="B76" s="12" t="s">
        <v>144</v>
      </c>
      <c r="C76" s="27">
        <v>2428800</v>
      </c>
      <c r="D76" s="27">
        <v>5740049</v>
      </c>
      <c r="E76" s="28">
        <v>5740049</v>
      </c>
    </row>
    <row r="77" spans="1:5" s="99" customFormat="1" ht="12" customHeight="1" thickBot="1" x14ac:dyDescent="0.25">
      <c r="A77" s="100" t="s">
        <v>145</v>
      </c>
      <c r="B77" s="23" t="s">
        <v>146</v>
      </c>
      <c r="C77" s="27"/>
      <c r="D77" s="27"/>
      <c r="E77" s="28"/>
    </row>
    <row r="78" spans="1:5" s="97" customFormat="1" ht="12" customHeight="1" thickBot="1" x14ac:dyDescent="0.2">
      <c r="A78" s="104" t="s">
        <v>147</v>
      </c>
      <c r="B78" s="20" t="s">
        <v>148</v>
      </c>
      <c r="C78" s="8">
        <f>SUM(C79:C81)</f>
        <v>0</v>
      </c>
      <c r="D78" s="8">
        <f>SUM(D79:D81)</f>
        <v>0</v>
      </c>
      <c r="E78" s="9">
        <f>SUM(E79:E81)</f>
        <v>1007175</v>
      </c>
    </row>
    <row r="79" spans="1:5" s="99" customFormat="1" ht="12" customHeight="1" x14ac:dyDescent="0.2">
      <c r="A79" s="96" t="s">
        <v>149</v>
      </c>
      <c r="B79" s="12" t="s">
        <v>150</v>
      </c>
      <c r="C79" s="27"/>
      <c r="D79" s="27"/>
      <c r="E79" s="28">
        <v>1007175</v>
      </c>
    </row>
    <row r="80" spans="1:5" s="99" customFormat="1" ht="12" customHeight="1" x14ac:dyDescent="0.2">
      <c r="A80" s="98" t="s">
        <v>151</v>
      </c>
      <c r="B80" s="16" t="s">
        <v>152</v>
      </c>
      <c r="C80" s="27"/>
      <c r="D80" s="27"/>
      <c r="E80" s="28"/>
    </row>
    <row r="81" spans="1:5" s="99" customFormat="1" ht="12" customHeight="1" thickBot="1" x14ac:dyDescent="0.25">
      <c r="A81" s="100" t="s">
        <v>153</v>
      </c>
      <c r="B81" s="23" t="s">
        <v>154</v>
      </c>
      <c r="C81" s="27"/>
      <c r="D81" s="27"/>
      <c r="E81" s="28"/>
    </row>
    <row r="82" spans="1:5" s="99" customFormat="1" ht="12" customHeight="1" thickBot="1" x14ac:dyDescent="0.2">
      <c r="A82" s="104" t="s">
        <v>155</v>
      </c>
      <c r="B82" s="20" t="s">
        <v>156</v>
      </c>
      <c r="C82" s="8">
        <f>SUM(C83:C86)</f>
        <v>0</v>
      </c>
      <c r="D82" s="8">
        <f>SUM(D83:D86)</f>
        <v>0</v>
      </c>
      <c r="E82" s="9">
        <f>SUM(E83:E86)</f>
        <v>0</v>
      </c>
    </row>
    <row r="83" spans="1:5" s="99" customFormat="1" ht="12" customHeight="1" x14ac:dyDescent="0.2">
      <c r="A83" s="110" t="s">
        <v>157</v>
      </c>
      <c r="B83" s="12" t="s">
        <v>158</v>
      </c>
      <c r="C83" s="27"/>
      <c r="D83" s="27"/>
      <c r="E83" s="28"/>
    </row>
    <row r="84" spans="1:5" s="99" customFormat="1" ht="12" customHeight="1" x14ac:dyDescent="0.2">
      <c r="A84" s="111" t="s">
        <v>159</v>
      </c>
      <c r="B84" s="16" t="s">
        <v>160</v>
      </c>
      <c r="C84" s="27"/>
      <c r="D84" s="27"/>
      <c r="E84" s="28"/>
    </row>
    <row r="85" spans="1:5" s="99" customFormat="1" ht="12" customHeight="1" x14ac:dyDescent="0.2">
      <c r="A85" s="111" t="s">
        <v>161</v>
      </c>
      <c r="B85" s="16" t="s">
        <v>162</v>
      </c>
      <c r="C85" s="27"/>
      <c r="D85" s="27"/>
      <c r="E85" s="28"/>
    </row>
    <row r="86" spans="1:5" s="97" customFormat="1" ht="12" customHeight="1" thickBot="1" x14ac:dyDescent="0.25">
      <c r="A86" s="112" t="s">
        <v>163</v>
      </c>
      <c r="B86" s="23" t="s">
        <v>164</v>
      </c>
      <c r="C86" s="27"/>
      <c r="D86" s="27"/>
      <c r="E86" s="28"/>
    </row>
    <row r="87" spans="1:5" s="97" customFormat="1" ht="12" customHeight="1" thickBot="1" x14ac:dyDescent="0.2">
      <c r="A87" s="104" t="s">
        <v>165</v>
      </c>
      <c r="B87" s="20" t="s">
        <v>166</v>
      </c>
      <c r="C87" s="37"/>
      <c r="D87" s="37"/>
      <c r="E87" s="38"/>
    </row>
    <row r="88" spans="1:5" s="97" customFormat="1" ht="20.25" customHeight="1" thickBot="1" x14ac:dyDescent="0.2">
      <c r="A88" s="104" t="s">
        <v>263</v>
      </c>
      <c r="B88" s="20" t="s">
        <v>168</v>
      </c>
      <c r="C88" s="37"/>
      <c r="D88" s="37"/>
      <c r="E88" s="38"/>
    </row>
    <row r="89" spans="1:5" s="97" customFormat="1" ht="20.25" customHeight="1" thickBot="1" x14ac:dyDescent="0.2">
      <c r="A89" s="104" t="s">
        <v>264</v>
      </c>
      <c r="B89" s="198" t="s">
        <v>170</v>
      </c>
      <c r="C89" s="24">
        <f>+C66+C70+C75+C78+C82+C88+C87</f>
        <v>2428800</v>
      </c>
      <c r="D89" s="24">
        <f>+D66+D70+D75+D78+D82+D88+D87</f>
        <v>51245317</v>
      </c>
      <c r="E89" s="25">
        <f>+E66+E70+E75+E78+E82+E88+E87</f>
        <v>46680627</v>
      </c>
    </row>
    <row r="90" spans="1:5" s="97" customFormat="1" ht="12" customHeight="1" thickBot="1" x14ac:dyDescent="0.2">
      <c r="A90" s="113" t="s">
        <v>265</v>
      </c>
      <c r="B90" s="199" t="s">
        <v>266</v>
      </c>
      <c r="C90" s="24">
        <f>+C65+C89</f>
        <v>62772000</v>
      </c>
      <c r="D90" s="24">
        <f>+D65+D89</f>
        <v>134809805</v>
      </c>
      <c r="E90" s="25">
        <f>+E65+E89</f>
        <v>124507549</v>
      </c>
    </row>
    <row r="91" spans="1:5" s="99" customFormat="1" ht="15.2" customHeight="1" thickBot="1" x14ac:dyDescent="0.3">
      <c r="A91" s="114"/>
      <c r="B91" s="115"/>
      <c r="C91" s="116"/>
    </row>
    <row r="92" spans="1:5" s="95" customFormat="1" ht="16.5" customHeight="1" thickBot="1" x14ac:dyDescent="0.3">
      <c r="A92" s="294" t="s">
        <v>267</v>
      </c>
      <c r="B92" s="295"/>
      <c r="C92" s="295"/>
      <c r="D92" s="295"/>
      <c r="E92" s="296"/>
    </row>
    <row r="93" spans="1:5" s="117" customFormat="1" ht="12" customHeight="1" thickBot="1" x14ac:dyDescent="0.3">
      <c r="A93" s="4" t="s">
        <v>9</v>
      </c>
      <c r="B93" s="47" t="s">
        <v>268</v>
      </c>
      <c r="C93" s="48">
        <f>+C94+C95+C96+C97+C98+C111</f>
        <v>61502000</v>
      </c>
      <c r="D93" s="48">
        <f>+D94+D95+D96+D97+D98+D111</f>
        <v>75185359</v>
      </c>
      <c r="E93" s="49">
        <f>+E94+E95+E96+E97+E98+E111</f>
        <v>73100158</v>
      </c>
    </row>
    <row r="94" spans="1:5" ht="12" customHeight="1" x14ac:dyDescent="0.25">
      <c r="A94" s="118" t="s">
        <v>11</v>
      </c>
      <c r="B94" s="193" t="s">
        <v>174</v>
      </c>
      <c r="C94" s="51">
        <v>20897000</v>
      </c>
      <c r="D94" s="51">
        <v>24347830</v>
      </c>
      <c r="E94" s="52">
        <v>24347830</v>
      </c>
    </row>
    <row r="95" spans="1:5" ht="12" customHeight="1" x14ac:dyDescent="0.25">
      <c r="A95" s="98" t="s">
        <v>13</v>
      </c>
      <c r="B95" s="182" t="s">
        <v>175</v>
      </c>
      <c r="C95" s="17">
        <v>3293000</v>
      </c>
      <c r="D95" s="17">
        <v>4119896</v>
      </c>
      <c r="E95" s="18">
        <v>4009925</v>
      </c>
    </row>
    <row r="96" spans="1:5" ht="12" customHeight="1" x14ac:dyDescent="0.25">
      <c r="A96" s="98" t="s">
        <v>15</v>
      </c>
      <c r="B96" s="182" t="s">
        <v>176</v>
      </c>
      <c r="C96" s="21">
        <v>26930000</v>
      </c>
      <c r="D96" s="17">
        <v>30751933</v>
      </c>
      <c r="E96" s="22">
        <v>30238729</v>
      </c>
    </row>
    <row r="97" spans="1:5" ht="12" customHeight="1" x14ac:dyDescent="0.25">
      <c r="A97" s="98" t="s">
        <v>17</v>
      </c>
      <c r="B97" s="194" t="s">
        <v>177</v>
      </c>
      <c r="C97" s="21">
        <v>3256000</v>
      </c>
      <c r="D97" s="59">
        <v>8786156</v>
      </c>
      <c r="E97" s="22">
        <v>8786156</v>
      </c>
    </row>
    <row r="98" spans="1:5" ht="12" customHeight="1" x14ac:dyDescent="0.25">
      <c r="A98" s="98" t="s">
        <v>178</v>
      </c>
      <c r="B98" s="195" t="s">
        <v>179</v>
      </c>
      <c r="C98" s="21">
        <v>7126000</v>
      </c>
      <c r="D98" s="59">
        <v>7179544</v>
      </c>
      <c r="E98" s="22">
        <v>5717518</v>
      </c>
    </row>
    <row r="99" spans="1:5" ht="12" customHeight="1" x14ac:dyDescent="0.25">
      <c r="A99" s="98" t="s">
        <v>20</v>
      </c>
      <c r="B99" s="183" t="s">
        <v>269</v>
      </c>
      <c r="C99" s="21"/>
      <c r="D99" s="59"/>
      <c r="E99" s="22"/>
    </row>
    <row r="100" spans="1:5" ht="12" customHeight="1" x14ac:dyDescent="0.2">
      <c r="A100" s="98" t="s">
        <v>180</v>
      </c>
      <c r="B100" s="185" t="s">
        <v>181</v>
      </c>
      <c r="C100" s="21"/>
      <c r="D100" s="59"/>
      <c r="E100" s="22"/>
    </row>
    <row r="101" spans="1:5" ht="12" customHeight="1" x14ac:dyDescent="0.2">
      <c r="A101" s="98" t="s">
        <v>182</v>
      </c>
      <c r="B101" s="185" t="s">
        <v>183</v>
      </c>
      <c r="C101" s="21"/>
      <c r="D101" s="59"/>
      <c r="E101" s="22"/>
    </row>
    <row r="102" spans="1:5" ht="12" customHeight="1" x14ac:dyDescent="0.2">
      <c r="A102" s="98" t="s">
        <v>184</v>
      </c>
      <c r="B102" s="185" t="s">
        <v>185</v>
      </c>
      <c r="C102" s="21"/>
      <c r="D102" s="59"/>
      <c r="E102" s="22"/>
    </row>
    <row r="103" spans="1:5" ht="24" customHeight="1" x14ac:dyDescent="0.25">
      <c r="A103" s="98" t="s">
        <v>186</v>
      </c>
      <c r="B103" s="182" t="s">
        <v>187</v>
      </c>
      <c r="C103" s="21"/>
      <c r="D103" s="59"/>
      <c r="E103" s="22"/>
    </row>
    <row r="104" spans="1:5" ht="20.25" customHeight="1" x14ac:dyDescent="0.25">
      <c r="A104" s="98" t="s">
        <v>188</v>
      </c>
      <c r="B104" s="182" t="s">
        <v>189</v>
      </c>
      <c r="C104" s="21"/>
      <c r="D104" s="59"/>
      <c r="E104" s="22"/>
    </row>
    <row r="105" spans="1:5" ht="12" customHeight="1" x14ac:dyDescent="0.2">
      <c r="A105" s="98" t="s">
        <v>190</v>
      </c>
      <c r="B105" s="185" t="s">
        <v>191</v>
      </c>
      <c r="C105" s="21">
        <v>2745000</v>
      </c>
      <c r="D105" s="59">
        <v>1607518</v>
      </c>
      <c r="E105" s="22">
        <v>1607518</v>
      </c>
    </row>
    <row r="106" spans="1:5" ht="12" customHeight="1" x14ac:dyDescent="0.2">
      <c r="A106" s="98" t="s">
        <v>192</v>
      </c>
      <c r="B106" s="185" t="s">
        <v>193</v>
      </c>
      <c r="C106" s="21"/>
      <c r="D106" s="59"/>
      <c r="E106" s="22"/>
    </row>
    <row r="107" spans="1:5" ht="20.25" customHeight="1" x14ac:dyDescent="0.25">
      <c r="A107" s="98" t="s">
        <v>194</v>
      </c>
      <c r="B107" s="182" t="s">
        <v>195</v>
      </c>
      <c r="C107" s="17"/>
      <c r="D107" s="59"/>
      <c r="E107" s="22"/>
    </row>
    <row r="108" spans="1:5" ht="12" customHeight="1" x14ac:dyDescent="0.25">
      <c r="A108" s="119" t="s">
        <v>196</v>
      </c>
      <c r="B108" s="184" t="s">
        <v>197</v>
      </c>
      <c r="C108" s="21"/>
      <c r="D108" s="59"/>
      <c r="E108" s="22"/>
    </row>
    <row r="109" spans="1:5" ht="12" customHeight="1" x14ac:dyDescent="0.25">
      <c r="A109" s="98" t="s">
        <v>198</v>
      </c>
      <c r="B109" s="184" t="s">
        <v>199</v>
      </c>
      <c r="C109" s="21"/>
      <c r="D109" s="59"/>
      <c r="E109" s="22"/>
    </row>
    <row r="110" spans="1:5" ht="12" customHeight="1" x14ac:dyDescent="0.25">
      <c r="A110" s="98" t="s">
        <v>200</v>
      </c>
      <c r="B110" s="183" t="s">
        <v>201</v>
      </c>
      <c r="C110" s="17">
        <v>4381000</v>
      </c>
      <c r="D110" s="58">
        <v>4381000</v>
      </c>
      <c r="E110" s="18">
        <v>4110000</v>
      </c>
    </row>
    <row r="111" spans="1:5" ht="12" customHeight="1" x14ac:dyDescent="0.25">
      <c r="A111" s="98" t="s">
        <v>202</v>
      </c>
      <c r="B111" s="194" t="s">
        <v>203</v>
      </c>
      <c r="C111" s="17"/>
      <c r="D111" s="58"/>
      <c r="E111" s="18"/>
    </row>
    <row r="112" spans="1:5" ht="12" customHeight="1" x14ac:dyDescent="0.25">
      <c r="A112" s="100" t="s">
        <v>204</v>
      </c>
      <c r="B112" s="182" t="s">
        <v>270</v>
      </c>
      <c r="C112" s="21"/>
      <c r="D112" s="59"/>
      <c r="E112" s="22"/>
    </row>
    <row r="113" spans="1:5" ht="12" customHeight="1" thickBot="1" x14ac:dyDescent="0.3">
      <c r="A113" s="105" t="s">
        <v>205</v>
      </c>
      <c r="B113" s="196" t="s">
        <v>271</v>
      </c>
      <c r="C113" s="55"/>
      <c r="D113" s="61"/>
      <c r="E113" s="56"/>
    </row>
    <row r="114" spans="1:5" ht="12" customHeight="1" thickBot="1" x14ac:dyDescent="0.3">
      <c r="A114" s="44" t="s">
        <v>22</v>
      </c>
      <c r="B114" s="73" t="s">
        <v>206</v>
      </c>
      <c r="C114" s="8">
        <f>+C115+C117+C119</f>
        <v>1270000</v>
      </c>
      <c r="D114" s="60">
        <f>+D115+D117+D119</f>
        <v>13137210</v>
      </c>
      <c r="E114" s="9">
        <f>+E115+E117+E119</f>
        <v>5892108</v>
      </c>
    </row>
    <row r="115" spans="1:5" ht="12" customHeight="1" x14ac:dyDescent="0.25">
      <c r="A115" s="96" t="s">
        <v>24</v>
      </c>
      <c r="B115" s="182" t="s">
        <v>207</v>
      </c>
      <c r="C115" s="13">
        <v>1270000</v>
      </c>
      <c r="D115" s="57">
        <v>9838482</v>
      </c>
      <c r="E115" s="14">
        <v>2593380</v>
      </c>
    </row>
    <row r="116" spans="1:5" ht="12" customHeight="1" x14ac:dyDescent="0.25">
      <c r="A116" s="96" t="s">
        <v>26</v>
      </c>
      <c r="B116" s="188" t="s">
        <v>208</v>
      </c>
      <c r="C116" s="13"/>
      <c r="D116" s="57"/>
      <c r="E116" s="14"/>
    </row>
    <row r="117" spans="1:5" ht="12" customHeight="1" x14ac:dyDescent="0.25">
      <c r="A117" s="96" t="s">
        <v>28</v>
      </c>
      <c r="B117" s="188" t="s">
        <v>209</v>
      </c>
      <c r="C117" s="17"/>
      <c r="D117" s="58">
        <v>3298728</v>
      </c>
      <c r="E117" s="18">
        <v>3298728</v>
      </c>
    </row>
    <row r="118" spans="1:5" ht="12" customHeight="1" x14ac:dyDescent="0.25">
      <c r="A118" s="96" t="s">
        <v>30</v>
      </c>
      <c r="B118" s="188" t="s">
        <v>210</v>
      </c>
      <c r="C118" s="17"/>
      <c r="D118" s="58"/>
      <c r="E118" s="18"/>
    </row>
    <row r="119" spans="1:5" ht="12" customHeight="1" x14ac:dyDescent="0.25">
      <c r="A119" s="96" t="s">
        <v>32</v>
      </c>
      <c r="B119" s="34" t="s">
        <v>211</v>
      </c>
      <c r="C119" s="17"/>
      <c r="D119" s="58"/>
      <c r="E119" s="18"/>
    </row>
    <row r="120" spans="1:5" ht="17.25" customHeight="1" x14ac:dyDescent="0.25">
      <c r="A120" s="96" t="s">
        <v>34</v>
      </c>
      <c r="B120" s="189" t="s">
        <v>212</v>
      </c>
      <c r="C120" s="17"/>
      <c r="D120" s="58"/>
      <c r="E120" s="18"/>
    </row>
    <row r="121" spans="1:5" ht="18.75" customHeight="1" x14ac:dyDescent="0.25">
      <c r="A121" s="96" t="s">
        <v>213</v>
      </c>
      <c r="B121" s="187" t="s">
        <v>214</v>
      </c>
      <c r="C121" s="17"/>
      <c r="D121" s="58"/>
      <c r="E121" s="18"/>
    </row>
    <row r="122" spans="1:5" ht="18.75" customHeight="1" x14ac:dyDescent="0.25">
      <c r="A122" s="96" t="s">
        <v>215</v>
      </c>
      <c r="B122" s="182" t="s">
        <v>189</v>
      </c>
      <c r="C122" s="17"/>
      <c r="D122" s="58"/>
      <c r="E122" s="18"/>
    </row>
    <row r="123" spans="1:5" ht="18" customHeight="1" x14ac:dyDescent="0.25">
      <c r="A123" s="96" t="s">
        <v>216</v>
      </c>
      <c r="B123" s="182" t="s">
        <v>217</v>
      </c>
      <c r="C123" s="17"/>
      <c r="D123" s="58"/>
      <c r="E123" s="18"/>
    </row>
    <row r="124" spans="1:5" ht="12" customHeight="1" x14ac:dyDescent="0.25">
      <c r="A124" s="96" t="s">
        <v>218</v>
      </c>
      <c r="B124" s="182" t="s">
        <v>219</v>
      </c>
      <c r="C124" s="17"/>
      <c r="D124" s="58"/>
      <c r="E124" s="18"/>
    </row>
    <row r="125" spans="1:5" ht="18.75" customHeight="1" x14ac:dyDescent="0.25">
      <c r="A125" s="96" t="s">
        <v>220</v>
      </c>
      <c r="B125" s="182" t="s">
        <v>195</v>
      </c>
      <c r="C125" s="17"/>
      <c r="D125" s="58"/>
      <c r="E125" s="18"/>
    </row>
    <row r="126" spans="1:5" ht="12" customHeight="1" x14ac:dyDescent="0.25">
      <c r="A126" s="96" t="s">
        <v>221</v>
      </c>
      <c r="B126" s="182" t="s">
        <v>222</v>
      </c>
      <c r="C126" s="17"/>
      <c r="D126" s="58"/>
      <c r="E126" s="18"/>
    </row>
    <row r="127" spans="1:5" ht="20.25" customHeight="1" thickBot="1" x14ac:dyDescent="0.3">
      <c r="A127" s="119" t="s">
        <v>223</v>
      </c>
      <c r="B127" s="182" t="s">
        <v>224</v>
      </c>
      <c r="C127" s="21"/>
      <c r="D127" s="59"/>
      <c r="E127" s="22"/>
    </row>
    <row r="128" spans="1:5" ht="12" customHeight="1" thickBot="1" x14ac:dyDescent="0.3">
      <c r="A128" s="44" t="s">
        <v>36</v>
      </c>
      <c r="B128" s="191" t="s">
        <v>225</v>
      </c>
      <c r="C128" s="8">
        <f>+C93+C114</f>
        <v>62772000</v>
      </c>
      <c r="D128" s="60">
        <f>+D93+D114</f>
        <v>88322569</v>
      </c>
      <c r="E128" s="9">
        <f>+E93+E114</f>
        <v>78992266</v>
      </c>
    </row>
    <row r="129" spans="1:11" ht="24.75" customHeight="1" thickBot="1" x14ac:dyDescent="0.3">
      <c r="A129" s="44" t="s">
        <v>226</v>
      </c>
      <c r="B129" s="191" t="s">
        <v>272</v>
      </c>
      <c r="C129" s="8">
        <f>+C130+C131+C132</f>
        <v>0</v>
      </c>
      <c r="D129" s="60">
        <f>+D130+D131+D132</f>
        <v>45505268</v>
      </c>
      <c r="E129" s="9">
        <f>+E130+E131+E132</f>
        <v>39933403</v>
      </c>
    </row>
    <row r="130" spans="1:11" s="117" customFormat="1" ht="12" customHeight="1" x14ac:dyDescent="0.25">
      <c r="A130" s="96" t="s">
        <v>52</v>
      </c>
      <c r="B130" s="187" t="s">
        <v>273</v>
      </c>
      <c r="C130" s="17"/>
      <c r="D130" s="58"/>
      <c r="E130" s="18"/>
    </row>
    <row r="131" spans="1:11" ht="22.5" customHeight="1" x14ac:dyDescent="0.25">
      <c r="A131" s="96" t="s">
        <v>54</v>
      </c>
      <c r="B131" s="187" t="s">
        <v>227</v>
      </c>
      <c r="C131" s="17"/>
      <c r="D131" s="58">
        <v>40000000</v>
      </c>
      <c r="E131" s="18">
        <v>35582505</v>
      </c>
    </row>
    <row r="132" spans="1:11" ht="12" customHeight="1" thickBot="1" x14ac:dyDescent="0.3">
      <c r="A132" s="119" t="s">
        <v>56</v>
      </c>
      <c r="B132" s="190" t="s">
        <v>274</v>
      </c>
      <c r="C132" s="17"/>
      <c r="D132" s="58">
        <v>5505268</v>
      </c>
      <c r="E132" s="18">
        <v>4350898</v>
      </c>
    </row>
    <row r="133" spans="1:11" ht="12" customHeight="1" thickBot="1" x14ac:dyDescent="0.3">
      <c r="A133" s="44" t="s">
        <v>66</v>
      </c>
      <c r="B133" s="191" t="s">
        <v>228</v>
      </c>
      <c r="C133" s="8">
        <f>+C134+C135+C136+C137+C138+C139</f>
        <v>0</v>
      </c>
      <c r="D133" s="60">
        <f>+D134+D135+D136+D137+D138+D139</f>
        <v>0</v>
      </c>
      <c r="E133" s="9">
        <f>+E134+E135+E136+E137+E138+E139</f>
        <v>0</v>
      </c>
    </row>
    <row r="134" spans="1:11" ht="12" customHeight="1" x14ac:dyDescent="0.25">
      <c r="A134" s="96" t="s">
        <v>68</v>
      </c>
      <c r="B134" s="187" t="s">
        <v>229</v>
      </c>
      <c r="C134" s="17"/>
      <c r="D134" s="58"/>
      <c r="E134" s="18"/>
    </row>
    <row r="135" spans="1:11" ht="12" customHeight="1" x14ac:dyDescent="0.25">
      <c r="A135" s="96" t="s">
        <v>70</v>
      </c>
      <c r="B135" s="187" t="s">
        <v>230</v>
      </c>
      <c r="C135" s="17"/>
      <c r="D135" s="58"/>
      <c r="E135" s="18"/>
    </row>
    <row r="136" spans="1:11" ht="12" customHeight="1" x14ac:dyDescent="0.25">
      <c r="A136" s="96" t="s">
        <v>72</v>
      </c>
      <c r="B136" s="187" t="s">
        <v>231</v>
      </c>
      <c r="C136" s="17"/>
      <c r="D136" s="58"/>
      <c r="E136" s="18"/>
    </row>
    <row r="137" spans="1:11" ht="12" customHeight="1" x14ac:dyDescent="0.25">
      <c r="A137" s="96" t="s">
        <v>74</v>
      </c>
      <c r="B137" s="187" t="s">
        <v>275</v>
      </c>
      <c r="C137" s="17"/>
      <c r="D137" s="58"/>
      <c r="E137" s="18"/>
    </row>
    <row r="138" spans="1:11" ht="12" customHeight="1" x14ac:dyDescent="0.25">
      <c r="A138" s="96" t="s">
        <v>76</v>
      </c>
      <c r="B138" s="187" t="s">
        <v>232</v>
      </c>
      <c r="C138" s="17"/>
      <c r="D138" s="58"/>
      <c r="E138" s="18"/>
    </row>
    <row r="139" spans="1:11" s="117" customFormat="1" ht="12" customHeight="1" thickBot="1" x14ac:dyDescent="0.3">
      <c r="A139" s="119" t="s">
        <v>78</v>
      </c>
      <c r="B139" s="190" t="s">
        <v>233</v>
      </c>
      <c r="C139" s="17"/>
      <c r="D139" s="58"/>
      <c r="E139" s="18"/>
    </row>
    <row r="140" spans="1:11" ht="12" customHeight="1" thickBot="1" x14ac:dyDescent="0.3">
      <c r="A140" s="44" t="s">
        <v>90</v>
      </c>
      <c r="B140" s="191" t="s">
        <v>276</v>
      </c>
      <c r="C140" s="24">
        <f>+C141+C142+C144+C145+C143</f>
        <v>0</v>
      </c>
      <c r="D140" s="62">
        <f>+D141+D142+D144+D145+D143</f>
        <v>981968</v>
      </c>
      <c r="E140" s="25">
        <f>+E141+E142+E144+E145+E143</f>
        <v>981968</v>
      </c>
      <c r="K140" s="120"/>
    </row>
    <row r="141" spans="1:11" x14ac:dyDescent="0.25">
      <c r="A141" s="96" t="s">
        <v>92</v>
      </c>
      <c r="B141" s="187" t="s">
        <v>234</v>
      </c>
      <c r="C141" s="17"/>
      <c r="D141" s="58"/>
      <c r="E141" s="18"/>
    </row>
    <row r="142" spans="1:11" ht="12" customHeight="1" x14ac:dyDescent="0.25">
      <c r="A142" s="96" t="s">
        <v>94</v>
      </c>
      <c r="B142" s="187" t="s">
        <v>235</v>
      </c>
      <c r="C142" s="17"/>
      <c r="D142" s="58">
        <v>981968</v>
      </c>
      <c r="E142" s="18">
        <v>981968</v>
      </c>
    </row>
    <row r="143" spans="1:11" ht="12" customHeight="1" x14ac:dyDescent="0.25">
      <c r="A143" s="96" t="s">
        <v>96</v>
      </c>
      <c r="B143" s="187" t="s">
        <v>277</v>
      </c>
      <c r="C143" s="17"/>
      <c r="D143" s="58"/>
      <c r="E143" s="18"/>
    </row>
    <row r="144" spans="1:11" s="117" customFormat="1" ht="12" customHeight="1" x14ac:dyDescent="0.25">
      <c r="A144" s="96" t="s">
        <v>98</v>
      </c>
      <c r="B144" s="187" t="s">
        <v>236</v>
      </c>
      <c r="C144" s="17"/>
      <c r="D144" s="58"/>
      <c r="E144" s="18"/>
    </row>
    <row r="145" spans="1:5" s="117" customFormat="1" ht="12" customHeight="1" thickBot="1" x14ac:dyDescent="0.3">
      <c r="A145" s="119" t="s">
        <v>100</v>
      </c>
      <c r="B145" s="190" t="s">
        <v>237</v>
      </c>
      <c r="C145" s="17"/>
      <c r="D145" s="58"/>
      <c r="E145" s="18"/>
    </row>
    <row r="146" spans="1:5" s="117" customFormat="1" ht="12" customHeight="1" thickBot="1" x14ac:dyDescent="0.3">
      <c r="A146" s="44" t="s">
        <v>238</v>
      </c>
      <c r="B146" s="191" t="s">
        <v>239</v>
      </c>
      <c r="C146" s="63">
        <f>+C147+C148+C149+C150+C151</f>
        <v>0</v>
      </c>
      <c r="D146" s="64">
        <f>+D147+D148+D149+D150+D151</f>
        <v>0</v>
      </c>
      <c r="E146" s="65">
        <f>+E147+E148+E149+E150+E151</f>
        <v>0</v>
      </c>
    </row>
    <row r="147" spans="1:5" s="117" customFormat="1" ht="12" customHeight="1" x14ac:dyDescent="0.25">
      <c r="A147" s="96" t="s">
        <v>104</v>
      </c>
      <c r="B147" s="187" t="s">
        <v>240</v>
      </c>
      <c r="C147" s="17"/>
      <c r="D147" s="58"/>
      <c r="E147" s="18"/>
    </row>
    <row r="148" spans="1:5" s="117" customFormat="1" ht="12" customHeight="1" x14ac:dyDescent="0.25">
      <c r="A148" s="96" t="s">
        <v>106</v>
      </c>
      <c r="B148" s="187" t="s">
        <v>241</v>
      </c>
      <c r="C148" s="17"/>
      <c r="D148" s="58"/>
      <c r="E148" s="18"/>
    </row>
    <row r="149" spans="1:5" s="117" customFormat="1" ht="12" customHeight="1" x14ac:dyDescent="0.25">
      <c r="A149" s="96" t="s">
        <v>108</v>
      </c>
      <c r="B149" s="187" t="s">
        <v>242</v>
      </c>
      <c r="C149" s="17"/>
      <c r="D149" s="58"/>
      <c r="E149" s="18"/>
    </row>
    <row r="150" spans="1:5" s="117" customFormat="1" ht="21.75" customHeight="1" x14ac:dyDescent="0.25">
      <c r="A150" s="96" t="s">
        <v>110</v>
      </c>
      <c r="B150" s="187" t="s">
        <v>278</v>
      </c>
      <c r="C150" s="17"/>
      <c r="D150" s="58"/>
      <c r="E150" s="18"/>
    </row>
    <row r="151" spans="1:5" ht="12.75" customHeight="1" thickBot="1" x14ac:dyDescent="0.3">
      <c r="A151" s="119" t="s">
        <v>243</v>
      </c>
      <c r="B151" s="190" t="s">
        <v>244</v>
      </c>
      <c r="C151" s="21"/>
      <c r="D151" s="59"/>
      <c r="E151" s="22"/>
    </row>
    <row r="152" spans="1:5" ht="12.75" customHeight="1" thickBot="1" x14ac:dyDescent="0.3">
      <c r="A152" s="121" t="s">
        <v>112</v>
      </c>
      <c r="B152" s="191" t="s">
        <v>245</v>
      </c>
      <c r="C152" s="63"/>
      <c r="D152" s="64"/>
      <c r="E152" s="65"/>
    </row>
    <row r="153" spans="1:5" ht="12.75" customHeight="1" thickBot="1" x14ac:dyDescent="0.3">
      <c r="A153" s="121" t="s">
        <v>246</v>
      </c>
      <c r="B153" s="191" t="s">
        <v>247</v>
      </c>
      <c r="C153" s="63"/>
      <c r="D153" s="64"/>
      <c r="E153" s="65"/>
    </row>
    <row r="154" spans="1:5" ht="12" customHeight="1" thickBot="1" x14ac:dyDescent="0.3">
      <c r="A154" s="44" t="s">
        <v>248</v>
      </c>
      <c r="B154" s="191" t="s">
        <v>249</v>
      </c>
      <c r="C154" s="66">
        <f>+C129+C133+C140+C146+C152+C153</f>
        <v>0</v>
      </c>
      <c r="D154" s="67">
        <f>+D129+D133+D140+D146+D152+D153</f>
        <v>46487236</v>
      </c>
      <c r="E154" s="68">
        <f>+E129+E133+E140+E146+E152+E153</f>
        <v>40915371</v>
      </c>
    </row>
    <row r="155" spans="1:5" ht="26.25" customHeight="1" thickBot="1" x14ac:dyDescent="0.3">
      <c r="A155" s="122" t="s">
        <v>250</v>
      </c>
      <c r="B155" s="192" t="s">
        <v>251</v>
      </c>
      <c r="C155" s="66">
        <f>+C128+C154</f>
        <v>62772000</v>
      </c>
      <c r="D155" s="67">
        <f>+D128+D154</f>
        <v>134809805</v>
      </c>
      <c r="E155" s="68">
        <f>+E128+E154</f>
        <v>119907637</v>
      </c>
    </row>
    <row r="156" spans="1:5" ht="15.75" thickBot="1" x14ac:dyDescent="0.3">
      <c r="C156" s="125">
        <f>C90-C155</f>
        <v>0</v>
      </c>
      <c r="D156" s="125">
        <f>D90-D155</f>
        <v>0</v>
      </c>
      <c r="E156" s="126"/>
    </row>
    <row r="157" spans="1:5" ht="15.2" customHeight="1" thickBot="1" x14ac:dyDescent="0.3">
      <c r="A157" s="127" t="s">
        <v>279</v>
      </c>
      <c r="B157" s="128"/>
      <c r="C157" s="129"/>
      <c r="D157" s="129"/>
      <c r="E157" s="130">
        <v>2</v>
      </c>
    </row>
    <row r="158" spans="1:5" ht="14.45" customHeight="1" thickBot="1" x14ac:dyDescent="0.3">
      <c r="A158" s="127" t="s">
        <v>280</v>
      </c>
      <c r="B158" s="128"/>
      <c r="C158" s="129"/>
      <c r="D158" s="129"/>
      <c r="E158" s="130">
        <v>7</v>
      </c>
    </row>
  </sheetData>
  <mergeCells count="5">
    <mergeCell ref="B1:E1"/>
    <mergeCell ref="B2:D2"/>
    <mergeCell ref="B3:D3"/>
    <mergeCell ref="A7:E7"/>
    <mergeCell ref="A92:E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95C9A-3538-4007-AEB2-7A345DEEF6CE}">
  <dimension ref="A1:K158"/>
  <sheetViews>
    <sheetView zoomScale="226" zoomScaleNormal="226" workbookViewId="0">
      <selection activeCell="B1" sqref="B1:E1"/>
    </sheetView>
  </sheetViews>
  <sheetFormatPr defaultRowHeight="15" x14ac:dyDescent="0.25"/>
  <cols>
    <col min="1" max="1" width="7.28515625" style="123" customWidth="1"/>
    <col min="2" max="2" width="46.42578125" style="124" customWidth="1"/>
    <col min="3" max="3" width="11.28515625" style="126" customWidth="1"/>
    <col min="4" max="4" width="11.28515625" style="90" customWidth="1"/>
    <col min="5" max="5" width="10.85546875" style="90" customWidth="1"/>
    <col min="6" max="256" width="9.140625" style="90"/>
    <col min="257" max="257" width="13.85546875" style="90" customWidth="1"/>
    <col min="258" max="258" width="53.140625" style="90" customWidth="1"/>
    <col min="259" max="261" width="12.140625" style="90" customWidth="1"/>
    <col min="262" max="512" width="9.140625" style="90"/>
    <col min="513" max="513" width="13.85546875" style="90" customWidth="1"/>
    <col min="514" max="514" width="53.140625" style="90" customWidth="1"/>
    <col min="515" max="517" width="12.140625" style="90" customWidth="1"/>
    <col min="518" max="768" width="9.140625" style="90"/>
    <col min="769" max="769" width="13.85546875" style="90" customWidth="1"/>
    <col min="770" max="770" width="53.140625" style="90" customWidth="1"/>
    <col min="771" max="773" width="12.140625" style="90" customWidth="1"/>
    <col min="774" max="1024" width="9.140625" style="90"/>
    <col min="1025" max="1025" width="13.85546875" style="90" customWidth="1"/>
    <col min="1026" max="1026" width="53.140625" style="90" customWidth="1"/>
    <col min="1027" max="1029" width="12.140625" style="90" customWidth="1"/>
    <col min="1030" max="1280" width="9.140625" style="90"/>
    <col min="1281" max="1281" width="13.85546875" style="90" customWidth="1"/>
    <col min="1282" max="1282" width="53.140625" style="90" customWidth="1"/>
    <col min="1283" max="1285" width="12.140625" style="90" customWidth="1"/>
    <col min="1286" max="1536" width="9.140625" style="90"/>
    <col min="1537" max="1537" width="13.85546875" style="90" customWidth="1"/>
    <col min="1538" max="1538" width="53.140625" style="90" customWidth="1"/>
    <col min="1539" max="1541" width="12.140625" style="90" customWidth="1"/>
    <col min="1542" max="1792" width="9.140625" style="90"/>
    <col min="1793" max="1793" width="13.85546875" style="90" customWidth="1"/>
    <col min="1794" max="1794" width="53.140625" style="90" customWidth="1"/>
    <col min="1795" max="1797" width="12.140625" style="90" customWidth="1"/>
    <col min="1798" max="2048" width="9.140625" style="90"/>
    <col min="2049" max="2049" width="13.85546875" style="90" customWidth="1"/>
    <col min="2050" max="2050" width="53.140625" style="90" customWidth="1"/>
    <col min="2051" max="2053" width="12.140625" style="90" customWidth="1"/>
    <col min="2054" max="2304" width="9.140625" style="90"/>
    <col min="2305" max="2305" width="13.85546875" style="90" customWidth="1"/>
    <col min="2306" max="2306" width="53.140625" style="90" customWidth="1"/>
    <col min="2307" max="2309" width="12.140625" style="90" customWidth="1"/>
    <col min="2310" max="2560" width="9.140625" style="90"/>
    <col min="2561" max="2561" width="13.85546875" style="90" customWidth="1"/>
    <col min="2562" max="2562" width="53.140625" style="90" customWidth="1"/>
    <col min="2563" max="2565" width="12.140625" style="90" customWidth="1"/>
    <col min="2566" max="2816" width="9.140625" style="90"/>
    <col min="2817" max="2817" width="13.85546875" style="90" customWidth="1"/>
    <col min="2818" max="2818" width="53.140625" style="90" customWidth="1"/>
    <col min="2819" max="2821" width="12.140625" style="90" customWidth="1"/>
    <col min="2822" max="3072" width="9.140625" style="90"/>
    <col min="3073" max="3073" width="13.85546875" style="90" customWidth="1"/>
    <col min="3074" max="3074" width="53.140625" style="90" customWidth="1"/>
    <col min="3075" max="3077" width="12.140625" style="90" customWidth="1"/>
    <col min="3078" max="3328" width="9.140625" style="90"/>
    <col min="3329" max="3329" width="13.85546875" style="90" customWidth="1"/>
    <col min="3330" max="3330" width="53.140625" style="90" customWidth="1"/>
    <col min="3331" max="3333" width="12.140625" style="90" customWidth="1"/>
    <col min="3334" max="3584" width="9.140625" style="90"/>
    <col min="3585" max="3585" width="13.85546875" style="90" customWidth="1"/>
    <col min="3586" max="3586" width="53.140625" style="90" customWidth="1"/>
    <col min="3587" max="3589" width="12.140625" style="90" customWidth="1"/>
    <col min="3590" max="3840" width="9.140625" style="90"/>
    <col min="3841" max="3841" width="13.85546875" style="90" customWidth="1"/>
    <col min="3842" max="3842" width="53.140625" style="90" customWidth="1"/>
    <col min="3843" max="3845" width="12.140625" style="90" customWidth="1"/>
    <col min="3846" max="4096" width="9.140625" style="90"/>
    <col min="4097" max="4097" width="13.85546875" style="90" customWidth="1"/>
    <col min="4098" max="4098" width="53.140625" style="90" customWidth="1"/>
    <col min="4099" max="4101" width="12.140625" style="90" customWidth="1"/>
    <col min="4102" max="4352" width="9.140625" style="90"/>
    <col min="4353" max="4353" width="13.85546875" style="90" customWidth="1"/>
    <col min="4354" max="4354" width="53.140625" style="90" customWidth="1"/>
    <col min="4355" max="4357" width="12.140625" style="90" customWidth="1"/>
    <col min="4358" max="4608" width="9.140625" style="90"/>
    <col min="4609" max="4609" width="13.85546875" style="90" customWidth="1"/>
    <col min="4610" max="4610" width="53.140625" style="90" customWidth="1"/>
    <col min="4611" max="4613" width="12.140625" style="90" customWidth="1"/>
    <col min="4614" max="4864" width="9.140625" style="90"/>
    <col min="4865" max="4865" width="13.85546875" style="90" customWidth="1"/>
    <col min="4866" max="4866" width="53.140625" style="90" customWidth="1"/>
    <col min="4867" max="4869" width="12.140625" style="90" customWidth="1"/>
    <col min="4870" max="5120" width="9.140625" style="90"/>
    <col min="5121" max="5121" width="13.85546875" style="90" customWidth="1"/>
    <col min="5122" max="5122" width="53.140625" style="90" customWidth="1"/>
    <col min="5123" max="5125" width="12.140625" style="90" customWidth="1"/>
    <col min="5126" max="5376" width="9.140625" style="90"/>
    <col min="5377" max="5377" width="13.85546875" style="90" customWidth="1"/>
    <col min="5378" max="5378" width="53.140625" style="90" customWidth="1"/>
    <col min="5379" max="5381" width="12.140625" style="90" customWidth="1"/>
    <col min="5382" max="5632" width="9.140625" style="90"/>
    <col min="5633" max="5633" width="13.85546875" style="90" customWidth="1"/>
    <col min="5634" max="5634" width="53.140625" style="90" customWidth="1"/>
    <col min="5635" max="5637" width="12.140625" style="90" customWidth="1"/>
    <col min="5638" max="5888" width="9.140625" style="90"/>
    <col min="5889" max="5889" width="13.85546875" style="90" customWidth="1"/>
    <col min="5890" max="5890" width="53.140625" style="90" customWidth="1"/>
    <col min="5891" max="5893" width="12.140625" style="90" customWidth="1"/>
    <col min="5894" max="6144" width="9.140625" style="90"/>
    <col min="6145" max="6145" width="13.85546875" style="90" customWidth="1"/>
    <col min="6146" max="6146" width="53.140625" style="90" customWidth="1"/>
    <col min="6147" max="6149" width="12.140625" style="90" customWidth="1"/>
    <col min="6150" max="6400" width="9.140625" style="90"/>
    <col min="6401" max="6401" width="13.85546875" style="90" customWidth="1"/>
    <col min="6402" max="6402" width="53.140625" style="90" customWidth="1"/>
    <col min="6403" max="6405" width="12.140625" style="90" customWidth="1"/>
    <col min="6406" max="6656" width="9.140625" style="90"/>
    <col min="6657" max="6657" width="13.85546875" style="90" customWidth="1"/>
    <col min="6658" max="6658" width="53.140625" style="90" customWidth="1"/>
    <col min="6659" max="6661" width="12.140625" style="90" customWidth="1"/>
    <col min="6662" max="6912" width="9.140625" style="90"/>
    <col min="6913" max="6913" width="13.85546875" style="90" customWidth="1"/>
    <col min="6914" max="6914" width="53.140625" style="90" customWidth="1"/>
    <col min="6915" max="6917" width="12.140625" style="90" customWidth="1"/>
    <col min="6918" max="7168" width="9.140625" style="90"/>
    <col min="7169" max="7169" width="13.85546875" style="90" customWidth="1"/>
    <col min="7170" max="7170" width="53.140625" style="90" customWidth="1"/>
    <col min="7171" max="7173" width="12.140625" style="90" customWidth="1"/>
    <col min="7174" max="7424" width="9.140625" style="90"/>
    <col min="7425" max="7425" width="13.85546875" style="90" customWidth="1"/>
    <col min="7426" max="7426" width="53.140625" style="90" customWidth="1"/>
    <col min="7427" max="7429" width="12.140625" style="90" customWidth="1"/>
    <col min="7430" max="7680" width="9.140625" style="90"/>
    <col min="7681" max="7681" width="13.85546875" style="90" customWidth="1"/>
    <col min="7682" max="7682" width="53.140625" style="90" customWidth="1"/>
    <col min="7683" max="7685" width="12.140625" style="90" customWidth="1"/>
    <col min="7686" max="7936" width="9.140625" style="90"/>
    <col min="7937" max="7937" width="13.85546875" style="90" customWidth="1"/>
    <col min="7938" max="7938" width="53.140625" style="90" customWidth="1"/>
    <col min="7939" max="7941" width="12.140625" style="90" customWidth="1"/>
    <col min="7942" max="8192" width="9.140625" style="90"/>
    <col min="8193" max="8193" width="13.85546875" style="90" customWidth="1"/>
    <col min="8194" max="8194" width="53.140625" style="90" customWidth="1"/>
    <col min="8195" max="8197" width="12.140625" style="90" customWidth="1"/>
    <col min="8198" max="8448" width="9.140625" style="90"/>
    <col min="8449" max="8449" width="13.85546875" style="90" customWidth="1"/>
    <col min="8450" max="8450" width="53.140625" style="90" customWidth="1"/>
    <col min="8451" max="8453" width="12.140625" style="90" customWidth="1"/>
    <col min="8454" max="8704" width="9.140625" style="90"/>
    <col min="8705" max="8705" width="13.85546875" style="90" customWidth="1"/>
    <col min="8706" max="8706" width="53.140625" style="90" customWidth="1"/>
    <col min="8707" max="8709" width="12.140625" style="90" customWidth="1"/>
    <col min="8710" max="8960" width="9.140625" style="90"/>
    <col min="8961" max="8961" width="13.85546875" style="90" customWidth="1"/>
    <col min="8962" max="8962" width="53.140625" style="90" customWidth="1"/>
    <col min="8963" max="8965" width="12.140625" style="90" customWidth="1"/>
    <col min="8966" max="9216" width="9.140625" style="90"/>
    <col min="9217" max="9217" width="13.85546875" style="90" customWidth="1"/>
    <col min="9218" max="9218" width="53.140625" style="90" customWidth="1"/>
    <col min="9219" max="9221" width="12.140625" style="90" customWidth="1"/>
    <col min="9222" max="9472" width="9.140625" style="90"/>
    <col min="9473" max="9473" width="13.85546875" style="90" customWidth="1"/>
    <col min="9474" max="9474" width="53.140625" style="90" customWidth="1"/>
    <col min="9475" max="9477" width="12.140625" style="90" customWidth="1"/>
    <col min="9478" max="9728" width="9.140625" style="90"/>
    <col min="9729" max="9729" width="13.85546875" style="90" customWidth="1"/>
    <col min="9730" max="9730" width="53.140625" style="90" customWidth="1"/>
    <col min="9731" max="9733" width="12.140625" style="90" customWidth="1"/>
    <col min="9734" max="9984" width="9.140625" style="90"/>
    <col min="9985" max="9985" width="13.85546875" style="90" customWidth="1"/>
    <col min="9986" max="9986" width="53.140625" style="90" customWidth="1"/>
    <col min="9987" max="9989" width="12.140625" style="90" customWidth="1"/>
    <col min="9990" max="10240" width="9.140625" style="90"/>
    <col min="10241" max="10241" width="13.85546875" style="90" customWidth="1"/>
    <col min="10242" max="10242" width="53.140625" style="90" customWidth="1"/>
    <col min="10243" max="10245" width="12.140625" style="90" customWidth="1"/>
    <col min="10246" max="10496" width="9.140625" style="90"/>
    <col min="10497" max="10497" width="13.85546875" style="90" customWidth="1"/>
    <col min="10498" max="10498" width="53.140625" style="90" customWidth="1"/>
    <col min="10499" max="10501" width="12.140625" style="90" customWidth="1"/>
    <col min="10502" max="10752" width="9.140625" style="90"/>
    <col min="10753" max="10753" width="13.85546875" style="90" customWidth="1"/>
    <col min="10754" max="10754" width="53.140625" style="90" customWidth="1"/>
    <col min="10755" max="10757" width="12.140625" style="90" customWidth="1"/>
    <col min="10758" max="11008" width="9.140625" style="90"/>
    <col min="11009" max="11009" width="13.85546875" style="90" customWidth="1"/>
    <col min="11010" max="11010" width="53.140625" style="90" customWidth="1"/>
    <col min="11011" max="11013" width="12.140625" style="90" customWidth="1"/>
    <col min="11014" max="11264" width="9.140625" style="90"/>
    <col min="11265" max="11265" width="13.85546875" style="90" customWidth="1"/>
    <col min="11266" max="11266" width="53.140625" style="90" customWidth="1"/>
    <col min="11267" max="11269" width="12.140625" style="90" customWidth="1"/>
    <col min="11270" max="11520" width="9.140625" style="90"/>
    <col min="11521" max="11521" width="13.85546875" style="90" customWidth="1"/>
    <col min="11522" max="11522" width="53.140625" style="90" customWidth="1"/>
    <col min="11523" max="11525" width="12.140625" style="90" customWidth="1"/>
    <col min="11526" max="11776" width="9.140625" style="90"/>
    <col min="11777" max="11777" width="13.85546875" style="90" customWidth="1"/>
    <col min="11778" max="11778" width="53.140625" style="90" customWidth="1"/>
    <col min="11779" max="11781" width="12.140625" style="90" customWidth="1"/>
    <col min="11782" max="12032" width="9.140625" style="90"/>
    <col min="12033" max="12033" width="13.85546875" style="90" customWidth="1"/>
    <col min="12034" max="12034" width="53.140625" style="90" customWidth="1"/>
    <col min="12035" max="12037" width="12.140625" style="90" customWidth="1"/>
    <col min="12038" max="12288" width="9.140625" style="90"/>
    <col min="12289" max="12289" width="13.85546875" style="90" customWidth="1"/>
    <col min="12290" max="12290" width="53.140625" style="90" customWidth="1"/>
    <col min="12291" max="12293" width="12.140625" style="90" customWidth="1"/>
    <col min="12294" max="12544" width="9.140625" style="90"/>
    <col min="12545" max="12545" width="13.85546875" style="90" customWidth="1"/>
    <col min="12546" max="12546" width="53.140625" style="90" customWidth="1"/>
    <col min="12547" max="12549" width="12.140625" style="90" customWidth="1"/>
    <col min="12550" max="12800" width="9.140625" style="90"/>
    <col min="12801" max="12801" width="13.85546875" style="90" customWidth="1"/>
    <col min="12802" max="12802" width="53.140625" style="90" customWidth="1"/>
    <col min="12803" max="12805" width="12.140625" style="90" customWidth="1"/>
    <col min="12806" max="13056" width="9.140625" style="90"/>
    <col min="13057" max="13057" width="13.85546875" style="90" customWidth="1"/>
    <col min="13058" max="13058" width="53.140625" style="90" customWidth="1"/>
    <col min="13059" max="13061" width="12.140625" style="90" customWidth="1"/>
    <col min="13062" max="13312" width="9.140625" style="90"/>
    <col min="13313" max="13313" width="13.85546875" style="90" customWidth="1"/>
    <col min="13314" max="13314" width="53.140625" style="90" customWidth="1"/>
    <col min="13315" max="13317" width="12.140625" style="90" customWidth="1"/>
    <col min="13318" max="13568" width="9.140625" style="90"/>
    <col min="13569" max="13569" width="13.85546875" style="90" customWidth="1"/>
    <col min="13570" max="13570" width="53.140625" style="90" customWidth="1"/>
    <col min="13571" max="13573" width="12.140625" style="90" customWidth="1"/>
    <col min="13574" max="13824" width="9.140625" style="90"/>
    <col min="13825" max="13825" width="13.85546875" style="90" customWidth="1"/>
    <col min="13826" max="13826" width="53.140625" style="90" customWidth="1"/>
    <col min="13827" max="13829" width="12.140625" style="90" customWidth="1"/>
    <col min="13830" max="14080" width="9.140625" style="90"/>
    <col min="14081" max="14081" width="13.85546875" style="90" customWidth="1"/>
    <col min="14082" max="14082" width="53.140625" style="90" customWidth="1"/>
    <col min="14083" max="14085" width="12.140625" style="90" customWidth="1"/>
    <col min="14086" max="14336" width="9.140625" style="90"/>
    <col min="14337" max="14337" width="13.85546875" style="90" customWidth="1"/>
    <col min="14338" max="14338" width="53.140625" style="90" customWidth="1"/>
    <col min="14339" max="14341" width="12.140625" style="90" customWidth="1"/>
    <col min="14342" max="14592" width="9.140625" style="90"/>
    <col min="14593" max="14593" width="13.85546875" style="90" customWidth="1"/>
    <col min="14594" max="14594" width="53.140625" style="90" customWidth="1"/>
    <col min="14595" max="14597" width="12.140625" style="90" customWidth="1"/>
    <col min="14598" max="14848" width="9.140625" style="90"/>
    <col min="14849" max="14849" width="13.85546875" style="90" customWidth="1"/>
    <col min="14850" max="14850" width="53.140625" style="90" customWidth="1"/>
    <col min="14851" max="14853" width="12.140625" style="90" customWidth="1"/>
    <col min="14854" max="15104" width="9.140625" style="90"/>
    <col min="15105" max="15105" width="13.85546875" style="90" customWidth="1"/>
    <col min="15106" max="15106" width="53.140625" style="90" customWidth="1"/>
    <col min="15107" max="15109" width="12.140625" style="90" customWidth="1"/>
    <col min="15110" max="15360" width="9.140625" style="90"/>
    <col min="15361" max="15361" width="13.85546875" style="90" customWidth="1"/>
    <col min="15362" max="15362" width="53.140625" style="90" customWidth="1"/>
    <col min="15363" max="15365" width="12.140625" style="90" customWidth="1"/>
    <col min="15366" max="15616" width="9.140625" style="90"/>
    <col min="15617" max="15617" width="13.85546875" style="90" customWidth="1"/>
    <col min="15618" max="15618" width="53.140625" style="90" customWidth="1"/>
    <col min="15619" max="15621" width="12.140625" style="90" customWidth="1"/>
    <col min="15622" max="15872" width="9.140625" style="90"/>
    <col min="15873" max="15873" width="13.85546875" style="90" customWidth="1"/>
    <col min="15874" max="15874" width="53.140625" style="90" customWidth="1"/>
    <col min="15875" max="15877" width="12.140625" style="90" customWidth="1"/>
    <col min="15878" max="16128" width="9.140625" style="90"/>
    <col min="16129" max="16129" width="13.85546875" style="90" customWidth="1"/>
    <col min="16130" max="16130" width="53.140625" style="90" customWidth="1"/>
    <col min="16131" max="16133" width="12.140625" style="90" customWidth="1"/>
    <col min="16134" max="16384" width="9.140625" style="90"/>
  </cols>
  <sheetData>
    <row r="1" spans="1:5" s="76" customFormat="1" ht="16.5" customHeight="1" thickBot="1" x14ac:dyDescent="0.3">
      <c r="A1" s="75"/>
      <c r="B1" s="291" t="s">
        <v>528</v>
      </c>
      <c r="C1" s="292"/>
      <c r="D1" s="292"/>
      <c r="E1" s="292"/>
    </row>
    <row r="2" spans="1:5" s="79" customFormat="1" ht="21.2" customHeight="1" thickBot="1" x14ac:dyDescent="0.3">
      <c r="A2" s="77" t="s">
        <v>252</v>
      </c>
      <c r="B2" s="293" t="s">
        <v>335</v>
      </c>
      <c r="C2" s="293"/>
      <c r="D2" s="293"/>
      <c r="E2" s="78" t="s">
        <v>253</v>
      </c>
    </row>
    <row r="3" spans="1:5" s="79" customFormat="1" ht="32.25" customHeight="1" thickBot="1" x14ac:dyDescent="0.3">
      <c r="A3" s="77" t="s">
        <v>254</v>
      </c>
      <c r="B3" s="293" t="s">
        <v>281</v>
      </c>
      <c r="C3" s="293"/>
      <c r="D3" s="293"/>
      <c r="E3" s="80" t="s">
        <v>282</v>
      </c>
    </row>
    <row r="4" spans="1:5" s="85" customFormat="1" ht="15.95" customHeight="1" thickBot="1" x14ac:dyDescent="0.3">
      <c r="A4" s="177"/>
      <c r="B4" s="177"/>
      <c r="C4" s="297" t="s">
        <v>337</v>
      </c>
      <c r="D4" s="297"/>
      <c r="E4" s="297"/>
    </row>
    <row r="5" spans="1:5" ht="24.75" thickBot="1" x14ac:dyDescent="0.3">
      <c r="A5" s="86" t="s">
        <v>256</v>
      </c>
      <c r="B5" s="87" t="s">
        <v>257</v>
      </c>
      <c r="C5" s="87" t="s">
        <v>258</v>
      </c>
      <c r="D5" s="88" t="s">
        <v>259</v>
      </c>
      <c r="E5" s="89" t="s">
        <v>332</v>
      </c>
    </row>
    <row r="6" spans="1:5" s="95" customFormat="1" ht="12.95" customHeight="1" thickBot="1" x14ac:dyDescent="0.3">
      <c r="A6" s="91" t="s">
        <v>4</v>
      </c>
      <c r="B6" s="92" t="s">
        <v>5</v>
      </c>
      <c r="C6" s="92" t="s">
        <v>6</v>
      </c>
      <c r="D6" s="93" t="s">
        <v>7</v>
      </c>
      <c r="E6" s="94" t="s">
        <v>8</v>
      </c>
    </row>
    <row r="7" spans="1:5" s="95" customFormat="1" ht="15.95" customHeight="1" thickBot="1" x14ac:dyDescent="0.3">
      <c r="A7" s="294" t="s">
        <v>260</v>
      </c>
      <c r="B7" s="295"/>
      <c r="C7" s="295"/>
      <c r="D7" s="295"/>
      <c r="E7" s="296"/>
    </row>
    <row r="8" spans="1:5" s="95" customFormat="1" ht="12" customHeight="1" thickBot="1" x14ac:dyDescent="0.3">
      <c r="A8" s="44" t="s">
        <v>9</v>
      </c>
      <c r="B8" s="142" t="s">
        <v>10</v>
      </c>
      <c r="C8" s="8">
        <f>+C9+C10+C11+C12+C13+C14</f>
        <v>27549200</v>
      </c>
      <c r="D8" s="60">
        <f>+D9+D10+D11+D12+D13+D14</f>
        <v>28071397</v>
      </c>
      <c r="E8" s="9">
        <f>+E9+E10+E11+E12+E13+E14</f>
        <v>28071397</v>
      </c>
    </row>
    <row r="9" spans="1:5" s="97" customFormat="1" ht="12" customHeight="1" x14ac:dyDescent="0.2">
      <c r="A9" s="96" t="s">
        <v>11</v>
      </c>
      <c r="B9" s="173" t="s">
        <v>12</v>
      </c>
      <c r="C9" s="13">
        <v>14982680</v>
      </c>
      <c r="D9" s="57">
        <v>15177049</v>
      </c>
      <c r="E9" s="14">
        <v>15177049</v>
      </c>
    </row>
    <row r="10" spans="1:5" s="99" customFormat="1" ht="12" customHeight="1" x14ac:dyDescent="0.2">
      <c r="A10" s="98" t="s">
        <v>13</v>
      </c>
      <c r="B10" s="174" t="s">
        <v>14</v>
      </c>
      <c r="C10" s="17"/>
      <c r="D10" s="58"/>
      <c r="E10" s="18"/>
    </row>
    <row r="11" spans="1:5" s="99" customFormat="1" ht="12" customHeight="1" x14ac:dyDescent="0.2">
      <c r="A11" s="98" t="s">
        <v>15</v>
      </c>
      <c r="B11" s="174" t="s">
        <v>16</v>
      </c>
      <c r="C11" s="17">
        <v>7766520</v>
      </c>
      <c r="D11" s="58">
        <v>9612048</v>
      </c>
      <c r="E11" s="18">
        <v>9612048</v>
      </c>
    </row>
    <row r="12" spans="1:5" s="99" customFormat="1" ht="12" customHeight="1" x14ac:dyDescent="0.2">
      <c r="A12" s="98" t="s">
        <v>17</v>
      </c>
      <c r="B12" s="174" t="s">
        <v>18</v>
      </c>
      <c r="C12" s="17">
        <v>1800000</v>
      </c>
      <c r="D12" s="58">
        <v>1800000</v>
      </c>
      <c r="E12" s="18">
        <v>1800000</v>
      </c>
    </row>
    <row r="13" spans="1:5" s="99" customFormat="1" ht="12" customHeight="1" x14ac:dyDescent="0.2">
      <c r="A13" s="98" t="s">
        <v>19</v>
      </c>
      <c r="B13" s="174" t="s">
        <v>261</v>
      </c>
      <c r="C13" s="17">
        <v>3000000</v>
      </c>
      <c r="D13" s="58">
        <v>1373290</v>
      </c>
      <c r="E13" s="18">
        <v>1373290</v>
      </c>
    </row>
    <row r="14" spans="1:5" s="97" customFormat="1" ht="12" customHeight="1" thickBot="1" x14ac:dyDescent="0.25">
      <c r="A14" s="100" t="s">
        <v>20</v>
      </c>
      <c r="B14" s="175" t="s">
        <v>21</v>
      </c>
      <c r="C14" s="17"/>
      <c r="D14" s="58">
        <v>109010</v>
      </c>
      <c r="E14" s="18">
        <v>109010</v>
      </c>
    </row>
    <row r="15" spans="1:5" s="97" customFormat="1" ht="12" customHeight="1" thickBot="1" x14ac:dyDescent="0.3">
      <c r="A15" s="44" t="s">
        <v>22</v>
      </c>
      <c r="B15" s="201" t="s">
        <v>23</v>
      </c>
      <c r="C15" s="8">
        <f>+C16+C17+C18+C19+C20</f>
        <v>22082000</v>
      </c>
      <c r="D15" s="60">
        <f>+D16+D17+D18+D19+D20</f>
        <v>27106551</v>
      </c>
      <c r="E15" s="9">
        <f>+E16+E17+E18+E19+E20</f>
        <v>18862458</v>
      </c>
    </row>
    <row r="16" spans="1:5" s="97" customFormat="1" ht="12" customHeight="1" x14ac:dyDescent="0.2">
      <c r="A16" s="96" t="s">
        <v>24</v>
      </c>
      <c r="B16" s="173" t="s">
        <v>25</v>
      </c>
      <c r="C16" s="13"/>
      <c r="D16" s="57"/>
      <c r="E16" s="14"/>
    </row>
    <row r="17" spans="1:5" s="97" customFormat="1" ht="12" customHeight="1" x14ac:dyDescent="0.2">
      <c r="A17" s="98" t="s">
        <v>26</v>
      </c>
      <c r="B17" s="174" t="s">
        <v>27</v>
      </c>
      <c r="C17" s="17"/>
      <c r="D17" s="58"/>
      <c r="E17" s="18"/>
    </row>
    <row r="18" spans="1:5" s="97" customFormat="1" ht="12" customHeight="1" x14ac:dyDescent="0.2">
      <c r="A18" s="98" t="s">
        <v>28</v>
      </c>
      <c r="B18" s="174" t="s">
        <v>29</v>
      </c>
      <c r="C18" s="17"/>
      <c r="D18" s="58"/>
      <c r="E18" s="18"/>
    </row>
    <row r="19" spans="1:5" s="97" customFormat="1" ht="12" customHeight="1" x14ac:dyDescent="0.2">
      <c r="A19" s="98" t="s">
        <v>30</v>
      </c>
      <c r="B19" s="174" t="s">
        <v>31</v>
      </c>
      <c r="C19" s="17"/>
      <c r="D19" s="58"/>
      <c r="E19" s="18"/>
    </row>
    <row r="20" spans="1:5" s="97" customFormat="1" ht="12" customHeight="1" x14ac:dyDescent="0.2">
      <c r="A20" s="98" t="s">
        <v>32</v>
      </c>
      <c r="B20" s="174" t="s">
        <v>33</v>
      </c>
      <c r="C20" s="17">
        <v>22082000</v>
      </c>
      <c r="D20" s="58">
        <v>27106551</v>
      </c>
      <c r="E20" s="18">
        <v>18862458</v>
      </c>
    </row>
    <row r="21" spans="1:5" s="99" customFormat="1" ht="12" customHeight="1" thickBot="1" x14ac:dyDescent="0.25">
      <c r="A21" s="100" t="s">
        <v>34</v>
      </c>
      <c r="B21" s="175" t="s">
        <v>35</v>
      </c>
      <c r="C21" s="21"/>
      <c r="D21" s="59"/>
      <c r="E21" s="22"/>
    </row>
    <row r="22" spans="1:5" s="99" customFormat="1" ht="12" customHeight="1" thickBot="1" x14ac:dyDescent="0.3">
      <c r="A22" s="44" t="s">
        <v>36</v>
      </c>
      <c r="B22" s="186" t="s">
        <v>37</v>
      </c>
      <c r="C22" s="8">
        <f>+C23+C24+C25+C26+C27</f>
        <v>0</v>
      </c>
      <c r="D22" s="60">
        <f>+D23+D24+D25+D26+D27</f>
        <v>7509049</v>
      </c>
      <c r="E22" s="9">
        <f>+E23+E24+E25+E26+E27</f>
        <v>510900</v>
      </c>
    </row>
    <row r="23" spans="1:5" s="99" customFormat="1" ht="12" customHeight="1" x14ac:dyDescent="0.2">
      <c r="A23" s="96" t="s">
        <v>38</v>
      </c>
      <c r="B23" s="173" t="s">
        <v>39</v>
      </c>
      <c r="C23" s="13"/>
      <c r="D23" s="57"/>
      <c r="E23" s="14"/>
    </row>
    <row r="24" spans="1:5" s="97" customFormat="1" ht="12" customHeight="1" x14ac:dyDescent="0.2">
      <c r="A24" s="98" t="s">
        <v>40</v>
      </c>
      <c r="B24" s="174" t="s">
        <v>41</v>
      </c>
      <c r="C24" s="17"/>
      <c r="D24" s="58"/>
      <c r="E24" s="18"/>
    </row>
    <row r="25" spans="1:5" s="99" customFormat="1" ht="12" customHeight="1" x14ac:dyDescent="0.2">
      <c r="A25" s="98" t="s">
        <v>42</v>
      </c>
      <c r="B25" s="174" t="s">
        <v>43</v>
      </c>
      <c r="C25" s="17"/>
      <c r="D25" s="58"/>
      <c r="E25" s="18"/>
    </row>
    <row r="26" spans="1:5" s="99" customFormat="1" ht="12" customHeight="1" x14ac:dyDescent="0.2">
      <c r="A26" s="98" t="s">
        <v>44</v>
      </c>
      <c r="B26" s="174" t="s">
        <v>45</v>
      </c>
      <c r="C26" s="17"/>
      <c r="D26" s="58"/>
      <c r="E26" s="18"/>
    </row>
    <row r="27" spans="1:5" s="99" customFormat="1" ht="12" customHeight="1" x14ac:dyDescent="0.2">
      <c r="A27" s="98" t="s">
        <v>46</v>
      </c>
      <c r="B27" s="174" t="s">
        <v>47</v>
      </c>
      <c r="C27" s="17"/>
      <c r="D27" s="58">
        <v>7509049</v>
      </c>
      <c r="E27" s="18">
        <v>510900</v>
      </c>
    </row>
    <row r="28" spans="1:5" s="99" customFormat="1" ht="12" customHeight="1" thickBot="1" x14ac:dyDescent="0.25">
      <c r="A28" s="100" t="s">
        <v>48</v>
      </c>
      <c r="B28" s="175" t="s">
        <v>49</v>
      </c>
      <c r="C28" s="21"/>
      <c r="D28" s="59"/>
      <c r="E28" s="22"/>
    </row>
    <row r="29" spans="1:5" s="99" customFormat="1" ht="12" customHeight="1" thickBot="1" x14ac:dyDescent="0.3">
      <c r="A29" s="44" t="s">
        <v>50</v>
      </c>
      <c r="B29" s="142" t="s">
        <v>51</v>
      </c>
      <c r="C29" s="24">
        <f>SUM(C30:C36)</f>
        <v>5420000</v>
      </c>
      <c r="D29" s="24">
        <f>SUM(D30:D36)</f>
        <v>14704851</v>
      </c>
      <c r="E29" s="25">
        <f>SUM(E30:E36)</f>
        <v>9201904</v>
      </c>
    </row>
    <row r="30" spans="1:5" s="99" customFormat="1" ht="12" customHeight="1" x14ac:dyDescent="0.2">
      <c r="A30" s="96" t="s">
        <v>52</v>
      </c>
      <c r="B30" s="173" t="s">
        <v>53</v>
      </c>
      <c r="C30" s="13">
        <v>1550000</v>
      </c>
      <c r="D30" s="13">
        <v>2878600</v>
      </c>
      <c r="E30" s="14"/>
    </row>
    <row r="31" spans="1:5" s="99" customFormat="1" ht="12" customHeight="1" x14ac:dyDescent="0.2">
      <c r="A31" s="98" t="s">
        <v>54</v>
      </c>
      <c r="B31" s="174" t="s">
        <v>55</v>
      </c>
      <c r="C31" s="17"/>
      <c r="D31" s="17"/>
      <c r="E31" s="18"/>
    </row>
    <row r="32" spans="1:5" s="99" customFormat="1" ht="12" customHeight="1" x14ac:dyDescent="0.2">
      <c r="A32" s="98" t="s">
        <v>56</v>
      </c>
      <c r="B32" s="174" t="s">
        <v>57</v>
      </c>
      <c r="C32" s="17">
        <v>2600000</v>
      </c>
      <c r="D32" s="17">
        <v>10199333</v>
      </c>
      <c r="E32" s="18">
        <v>7901745</v>
      </c>
    </row>
    <row r="33" spans="1:5" s="99" customFormat="1" ht="12" customHeight="1" x14ac:dyDescent="0.2">
      <c r="A33" s="98" t="s">
        <v>58</v>
      </c>
      <c r="B33" s="174" t="s">
        <v>59</v>
      </c>
      <c r="C33" s="17"/>
      <c r="D33" s="17"/>
      <c r="E33" s="18"/>
    </row>
    <row r="34" spans="1:5" s="99" customFormat="1" ht="12" customHeight="1" x14ac:dyDescent="0.2">
      <c r="A34" s="98" t="s">
        <v>60</v>
      </c>
      <c r="B34" s="174" t="s">
        <v>61</v>
      </c>
      <c r="C34" s="17">
        <v>900000</v>
      </c>
      <c r="D34" s="17">
        <v>1250000</v>
      </c>
      <c r="E34" s="18">
        <v>967584</v>
      </c>
    </row>
    <row r="35" spans="1:5" s="99" customFormat="1" ht="12" customHeight="1" x14ac:dyDescent="0.2">
      <c r="A35" s="98" t="s">
        <v>62</v>
      </c>
      <c r="B35" s="174" t="s">
        <v>63</v>
      </c>
      <c r="C35" s="17">
        <v>160000</v>
      </c>
      <c r="D35" s="17">
        <v>160000</v>
      </c>
      <c r="E35" s="18">
        <v>158450</v>
      </c>
    </row>
    <row r="36" spans="1:5" s="99" customFormat="1" ht="12" customHeight="1" thickBot="1" x14ac:dyDescent="0.25">
      <c r="A36" s="100" t="s">
        <v>64</v>
      </c>
      <c r="B36" s="175" t="s">
        <v>65</v>
      </c>
      <c r="C36" s="21">
        <v>210000</v>
      </c>
      <c r="D36" s="21">
        <v>216918</v>
      </c>
      <c r="E36" s="22">
        <v>174125</v>
      </c>
    </row>
    <row r="37" spans="1:5" s="99" customFormat="1" ht="12" customHeight="1" thickBot="1" x14ac:dyDescent="0.3">
      <c r="A37" s="44" t="s">
        <v>66</v>
      </c>
      <c r="B37" s="142" t="s">
        <v>67</v>
      </c>
      <c r="C37" s="8">
        <f>SUM(C38:C48)</f>
        <v>5292000</v>
      </c>
      <c r="D37" s="60">
        <f>SUM(D38:D48)</f>
        <v>5872640</v>
      </c>
      <c r="E37" s="9">
        <f>SUM(E38:E48)</f>
        <v>4142148</v>
      </c>
    </row>
    <row r="38" spans="1:5" s="99" customFormat="1" ht="12" customHeight="1" x14ac:dyDescent="0.2">
      <c r="A38" s="96" t="s">
        <v>68</v>
      </c>
      <c r="B38" s="173" t="s">
        <v>69</v>
      </c>
      <c r="C38" s="13"/>
      <c r="D38" s="57"/>
      <c r="E38" s="14"/>
    </row>
    <row r="39" spans="1:5" s="99" customFormat="1" ht="12" customHeight="1" x14ac:dyDescent="0.2">
      <c r="A39" s="98" t="s">
        <v>70</v>
      </c>
      <c r="B39" s="174" t="s">
        <v>71</v>
      </c>
      <c r="C39" s="17">
        <v>847000</v>
      </c>
      <c r="D39" s="58">
        <v>933000</v>
      </c>
      <c r="E39" s="18">
        <v>164012</v>
      </c>
    </row>
    <row r="40" spans="1:5" s="99" customFormat="1" ht="12" customHeight="1" x14ac:dyDescent="0.2">
      <c r="A40" s="98" t="s">
        <v>72</v>
      </c>
      <c r="B40" s="174" t="s">
        <v>73</v>
      </c>
      <c r="C40" s="17"/>
      <c r="D40" s="58">
        <v>106930</v>
      </c>
      <c r="E40" s="18">
        <v>106930</v>
      </c>
    </row>
    <row r="41" spans="1:5" s="99" customFormat="1" ht="12" customHeight="1" x14ac:dyDescent="0.2">
      <c r="A41" s="98" t="s">
        <v>74</v>
      </c>
      <c r="B41" s="174" t="s">
        <v>75</v>
      </c>
      <c r="C41" s="17"/>
      <c r="D41" s="58">
        <v>8896</v>
      </c>
      <c r="E41" s="18">
        <v>8896</v>
      </c>
    </row>
    <row r="42" spans="1:5" s="99" customFormat="1" ht="12" customHeight="1" x14ac:dyDescent="0.2">
      <c r="A42" s="98" t="s">
        <v>76</v>
      </c>
      <c r="B42" s="174" t="s">
        <v>77</v>
      </c>
      <c r="C42" s="17">
        <v>3300000</v>
      </c>
      <c r="D42" s="58">
        <v>3300000</v>
      </c>
      <c r="E42" s="18">
        <v>2879720</v>
      </c>
    </row>
    <row r="43" spans="1:5" s="99" customFormat="1" ht="12" customHeight="1" x14ac:dyDescent="0.2">
      <c r="A43" s="98" t="s">
        <v>78</v>
      </c>
      <c r="B43" s="174" t="s">
        <v>79</v>
      </c>
      <c r="C43" s="17">
        <v>1120000</v>
      </c>
      <c r="D43" s="58">
        <v>1120000</v>
      </c>
      <c r="E43" s="18">
        <v>832017</v>
      </c>
    </row>
    <row r="44" spans="1:5" s="99" customFormat="1" ht="12" customHeight="1" x14ac:dyDescent="0.2">
      <c r="A44" s="98" t="s">
        <v>80</v>
      </c>
      <c r="B44" s="174" t="s">
        <v>81</v>
      </c>
      <c r="C44" s="17"/>
      <c r="D44" s="58"/>
      <c r="E44" s="18"/>
    </row>
    <row r="45" spans="1:5" s="99" customFormat="1" ht="12" customHeight="1" x14ac:dyDescent="0.2">
      <c r="A45" s="98" t="s">
        <v>82</v>
      </c>
      <c r="B45" s="174" t="s">
        <v>83</v>
      </c>
      <c r="C45" s="17">
        <v>25000</v>
      </c>
      <c r="D45" s="58">
        <v>25000</v>
      </c>
      <c r="E45" s="18">
        <v>1488</v>
      </c>
    </row>
    <row r="46" spans="1:5" s="99" customFormat="1" ht="12" customHeight="1" x14ac:dyDescent="0.2">
      <c r="A46" s="98" t="s">
        <v>84</v>
      </c>
      <c r="B46" s="174" t="s">
        <v>85</v>
      </c>
      <c r="C46" s="27"/>
      <c r="D46" s="101"/>
      <c r="E46" s="28"/>
    </row>
    <row r="47" spans="1:5" s="99" customFormat="1" ht="12" customHeight="1" x14ac:dyDescent="0.2">
      <c r="A47" s="100" t="s">
        <v>86</v>
      </c>
      <c r="B47" s="175" t="s">
        <v>87</v>
      </c>
      <c r="C47" s="29"/>
      <c r="D47" s="102"/>
      <c r="E47" s="30"/>
    </row>
    <row r="48" spans="1:5" s="99" customFormat="1" ht="12" customHeight="1" thickBot="1" x14ac:dyDescent="0.25">
      <c r="A48" s="100" t="s">
        <v>88</v>
      </c>
      <c r="B48" s="175" t="s">
        <v>89</v>
      </c>
      <c r="C48" s="29"/>
      <c r="D48" s="102">
        <v>378814</v>
      </c>
      <c r="E48" s="30">
        <v>149085</v>
      </c>
    </row>
    <row r="49" spans="1:5" s="99" customFormat="1" ht="12" customHeight="1" thickBot="1" x14ac:dyDescent="0.3">
      <c r="A49" s="44" t="s">
        <v>90</v>
      </c>
      <c r="B49" s="142" t="s">
        <v>91</v>
      </c>
      <c r="C49" s="8">
        <f>SUM(C50:C54)</f>
        <v>0</v>
      </c>
      <c r="D49" s="60">
        <f>SUM(D50:D54)</f>
        <v>300000</v>
      </c>
      <c r="E49" s="9">
        <f>SUM(E50:E54)</f>
        <v>300000</v>
      </c>
    </row>
    <row r="50" spans="1:5" s="99" customFormat="1" ht="12" customHeight="1" x14ac:dyDescent="0.2">
      <c r="A50" s="96" t="s">
        <v>92</v>
      </c>
      <c r="B50" s="173" t="s">
        <v>93</v>
      </c>
      <c r="C50" s="31"/>
      <c r="D50" s="103"/>
      <c r="E50" s="32"/>
    </row>
    <row r="51" spans="1:5" s="99" customFormat="1" ht="12" customHeight="1" x14ac:dyDescent="0.2">
      <c r="A51" s="98" t="s">
        <v>94</v>
      </c>
      <c r="B51" s="174" t="s">
        <v>95</v>
      </c>
      <c r="C51" s="27"/>
      <c r="D51" s="101"/>
      <c r="E51" s="28"/>
    </row>
    <row r="52" spans="1:5" s="99" customFormat="1" ht="12" customHeight="1" x14ac:dyDescent="0.2">
      <c r="A52" s="98" t="s">
        <v>96</v>
      </c>
      <c r="B52" s="174" t="s">
        <v>97</v>
      </c>
      <c r="C52" s="27"/>
      <c r="D52" s="101">
        <v>300000</v>
      </c>
      <c r="E52" s="28">
        <v>300000</v>
      </c>
    </row>
    <row r="53" spans="1:5" s="99" customFormat="1" ht="12" customHeight="1" x14ac:dyDescent="0.2">
      <c r="A53" s="98" t="s">
        <v>98</v>
      </c>
      <c r="B53" s="174" t="s">
        <v>99</v>
      </c>
      <c r="C53" s="27"/>
      <c r="D53" s="101"/>
      <c r="E53" s="28"/>
    </row>
    <row r="54" spans="1:5" s="99" customFormat="1" ht="12" customHeight="1" thickBot="1" x14ac:dyDescent="0.25">
      <c r="A54" s="100" t="s">
        <v>100</v>
      </c>
      <c r="B54" s="175" t="s">
        <v>101</v>
      </c>
      <c r="C54" s="29"/>
      <c r="D54" s="102"/>
      <c r="E54" s="30"/>
    </row>
    <row r="55" spans="1:5" s="99" customFormat="1" ht="12" customHeight="1" thickBot="1" x14ac:dyDescent="0.3">
      <c r="A55" s="44" t="s">
        <v>102</v>
      </c>
      <c r="B55" s="142" t="s">
        <v>103</v>
      </c>
      <c r="C55" s="8">
        <f>SUM(C56:C58)</f>
        <v>0</v>
      </c>
      <c r="D55" s="60">
        <f>SUM(D56:D58)</f>
        <v>0</v>
      </c>
      <c r="E55" s="9">
        <f>SUM(E56:E58)</f>
        <v>0</v>
      </c>
    </row>
    <row r="56" spans="1:5" s="99" customFormat="1" ht="12" customHeight="1" x14ac:dyDescent="0.2">
      <c r="A56" s="96" t="s">
        <v>104</v>
      </c>
      <c r="B56" s="173" t="s">
        <v>105</v>
      </c>
      <c r="C56" s="13"/>
      <c r="D56" s="57"/>
      <c r="E56" s="14"/>
    </row>
    <row r="57" spans="1:5" s="99" customFormat="1" ht="12" customHeight="1" x14ac:dyDescent="0.2">
      <c r="A57" s="98" t="s">
        <v>106</v>
      </c>
      <c r="B57" s="174" t="s">
        <v>107</v>
      </c>
      <c r="C57" s="17"/>
      <c r="D57" s="58"/>
      <c r="E57" s="18"/>
    </row>
    <row r="58" spans="1:5" s="99" customFormat="1" ht="12" customHeight="1" x14ac:dyDescent="0.2">
      <c r="A58" s="98" t="s">
        <v>108</v>
      </c>
      <c r="B58" s="174" t="s">
        <v>109</v>
      </c>
      <c r="C58" s="17"/>
      <c r="D58" s="58"/>
      <c r="E58" s="18"/>
    </row>
    <row r="59" spans="1:5" s="99" customFormat="1" ht="12" customHeight="1" thickBot="1" x14ac:dyDescent="0.25">
      <c r="A59" s="100" t="s">
        <v>110</v>
      </c>
      <c r="B59" s="175" t="s">
        <v>111</v>
      </c>
      <c r="C59" s="21"/>
      <c r="D59" s="59"/>
      <c r="E59" s="22"/>
    </row>
    <row r="60" spans="1:5" s="99" customFormat="1" ht="12" customHeight="1" thickBot="1" x14ac:dyDescent="0.3">
      <c r="A60" s="44" t="s">
        <v>112</v>
      </c>
      <c r="B60" s="148" t="s">
        <v>113</v>
      </c>
      <c r="C60" s="8">
        <f>SUM(C61:C63)</f>
        <v>0</v>
      </c>
      <c r="D60" s="60">
        <f>SUM(D61:D63)</f>
        <v>0</v>
      </c>
      <c r="E60" s="9">
        <f>SUM(E61:E63)</f>
        <v>0</v>
      </c>
    </row>
    <row r="61" spans="1:5" s="99" customFormat="1" ht="12" customHeight="1" x14ac:dyDescent="0.2">
      <c r="A61" s="96" t="s">
        <v>114</v>
      </c>
      <c r="B61" s="173" t="s">
        <v>115</v>
      </c>
      <c r="C61" s="27"/>
      <c r="D61" s="101"/>
      <c r="E61" s="28"/>
    </row>
    <row r="62" spans="1:5" s="99" customFormat="1" ht="12" customHeight="1" x14ac:dyDescent="0.2">
      <c r="A62" s="98" t="s">
        <v>116</v>
      </c>
      <c r="B62" s="174" t="s">
        <v>117</v>
      </c>
      <c r="C62" s="27"/>
      <c r="D62" s="101"/>
      <c r="E62" s="28"/>
    </row>
    <row r="63" spans="1:5" s="99" customFormat="1" ht="12" customHeight="1" x14ac:dyDescent="0.2">
      <c r="A63" s="98" t="s">
        <v>118</v>
      </c>
      <c r="B63" s="174" t="s">
        <v>119</v>
      </c>
      <c r="C63" s="27"/>
      <c r="D63" s="101"/>
      <c r="E63" s="28"/>
    </row>
    <row r="64" spans="1:5" s="99" customFormat="1" ht="12" customHeight="1" thickBot="1" x14ac:dyDescent="0.25">
      <c r="A64" s="100" t="s">
        <v>120</v>
      </c>
      <c r="B64" s="175" t="s">
        <v>121</v>
      </c>
      <c r="C64" s="27"/>
      <c r="D64" s="101"/>
      <c r="E64" s="28"/>
    </row>
    <row r="65" spans="1:5" s="99" customFormat="1" ht="12" customHeight="1" thickBot="1" x14ac:dyDescent="0.3">
      <c r="A65" s="44" t="s">
        <v>246</v>
      </c>
      <c r="B65" s="142" t="s">
        <v>122</v>
      </c>
      <c r="C65" s="24">
        <f>+C8+C15+C22+C29+C37+C49+C55+C60</f>
        <v>60343200</v>
      </c>
      <c r="D65" s="62">
        <f>+D8+D15+D22+D29+D37+D49+D55+D60</f>
        <v>83564488</v>
      </c>
      <c r="E65" s="25">
        <f>+E8+E15+E22+E29+E37+E49+E55+E60</f>
        <v>61088807</v>
      </c>
    </row>
    <row r="66" spans="1:5" s="99" customFormat="1" ht="12" customHeight="1" thickBot="1" x14ac:dyDescent="0.2">
      <c r="A66" s="104" t="s">
        <v>262</v>
      </c>
      <c r="B66" s="148" t="s">
        <v>124</v>
      </c>
      <c r="C66" s="8">
        <f>SUM(C67:C69)</f>
        <v>0</v>
      </c>
      <c r="D66" s="60">
        <f>SUM(D67:D69)</f>
        <v>45505268</v>
      </c>
      <c r="E66" s="9">
        <f>SUM(E67:E69)</f>
        <v>39933403</v>
      </c>
    </row>
    <row r="67" spans="1:5" s="99" customFormat="1" ht="12" customHeight="1" x14ac:dyDescent="0.2">
      <c r="A67" s="96" t="s">
        <v>125</v>
      </c>
      <c r="B67" s="173" t="s">
        <v>126</v>
      </c>
      <c r="C67" s="27"/>
      <c r="D67" s="101"/>
      <c r="E67" s="28"/>
    </row>
    <row r="68" spans="1:5" s="99" customFormat="1" ht="12" customHeight="1" x14ac:dyDescent="0.2">
      <c r="A68" s="98" t="s">
        <v>127</v>
      </c>
      <c r="B68" s="174" t="s">
        <v>128</v>
      </c>
      <c r="C68" s="27"/>
      <c r="D68" s="101">
        <v>40000000</v>
      </c>
      <c r="E68" s="28">
        <v>35582505</v>
      </c>
    </row>
    <row r="69" spans="1:5" s="99" customFormat="1" ht="12" customHeight="1" thickBot="1" x14ac:dyDescent="0.25">
      <c r="A69" s="105" t="s">
        <v>129</v>
      </c>
      <c r="B69" s="106" t="s">
        <v>283</v>
      </c>
      <c r="C69" s="107"/>
      <c r="D69" s="108">
        <v>5505268</v>
      </c>
      <c r="E69" s="109">
        <v>4350898</v>
      </c>
    </row>
    <row r="70" spans="1:5" s="99" customFormat="1" ht="12" customHeight="1" thickBot="1" x14ac:dyDescent="0.2">
      <c r="A70" s="104" t="s">
        <v>131</v>
      </c>
      <c r="B70" s="148" t="s">
        <v>132</v>
      </c>
      <c r="C70" s="8">
        <f>SUM(C71:C74)</f>
        <v>0</v>
      </c>
      <c r="D70" s="8">
        <f>SUM(D71:D74)</f>
        <v>0</v>
      </c>
      <c r="E70" s="9">
        <f>SUM(E71:E74)</f>
        <v>0</v>
      </c>
    </row>
    <row r="71" spans="1:5" s="99" customFormat="1" ht="12" customHeight="1" x14ac:dyDescent="0.2">
      <c r="A71" s="96" t="s">
        <v>133</v>
      </c>
      <c r="B71" s="149" t="s">
        <v>134</v>
      </c>
      <c r="C71" s="27"/>
      <c r="D71" s="27"/>
      <c r="E71" s="28"/>
    </row>
    <row r="72" spans="1:5" s="99" customFormat="1" ht="12" customHeight="1" x14ac:dyDescent="0.2">
      <c r="A72" s="98" t="s">
        <v>135</v>
      </c>
      <c r="B72" s="149" t="s">
        <v>136</v>
      </c>
      <c r="C72" s="27"/>
      <c r="D72" s="27"/>
      <c r="E72" s="28"/>
    </row>
    <row r="73" spans="1:5" s="99" customFormat="1" ht="12" customHeight="1" x14ac:dyDescent="0.2">
      <c r="A73" s="98" t="s">
        <v>137</v>
      </c>
      <c r="B73" s="149" t="s">
        <v>138</v>
      </c>
      <c r="C73" s="27"/>
      <c r="D73" s="27"/>
      <c r="E73" s="28"/>
    </row>
    <row r="74" spans="1:5" s="99" customFormat="1" ht="12" customHeight="1" thickBot="1" x14ac:dyDescent="0.3">
      <c r="A74" s="100" t="s">
        <v>139</v>
      </c>
      <c r="B74" s="150" t="s">
        <v>140</v>
      </c>
      <c r="C74" s="27"/>
      <c r="D74" s="27"/>
      <c r="E74" s="28"/>
    </row>
    <row r="75" spans="1:5" s="99" customFormat="1" ht="12" customHeight="1" thickBot="1" x14ac:dyDescent="0.2">
      <c r="A75" s="104" t="s">
        <v>141</v>
      </c>
      <c r="B75" s="148" t="s">
        <v>142</v>
      </c>
      <c r="C75" s="8">
        <f>SUM(C76:C77)</f>
        <v>2428800</v>
      </c>
      <c r="D75" s="8">
        <f>SUM(D76:D77)</f>
        <v>5740049</v>
      </c>
      <c r="E75" s="9">
        <f>SUM(E76:E77)</f>
        <v>5740049</v>
      </c>
    </row>
    <row r="76" spans="1:5" s="99" customFormat="1" ht="12" customHeight="1" x14ac:dyDescent="0.2">
      <c r="A76" s="96" t="s">
        <v>143</v>
      </c>
      <c r="B76" s="173" t="s">
        <v>144</v>
      </c>
      <c r="C76" s="27">
        <v>2428800</v>
      </c>
      <c r="D76" s="27">
        <v>5740049</v>
      </c>
      <c r="E76" s="28">
        <v>5740049</v>
      </c>
    </row>
    <row r="77" spans="1:5" s="99" customFormat="1" ht="12" customHeight="1" thickBot="1" x14ac:dyDescent="0.25">
      <c r="A77" s="100" t="s">
        <v>145</v>
      </c>
      <c r="B77" s="175" t="s">
        <v>146</v>
      </c>
      <c r="C77" s="27"/>
      <c r="D77" s="27"/>
      <c r="E77" s="28"/>
    </row>
    <row r="78" spans="1:5" s="97" customFormat="1" ht="12" customHeight="1" thickBot="1" x14ac:dyDescent="0.2">
      <c r="A78" s="104" t="s">
        <v>147</v>
      </c>
      <c r="B78" s="148" t="s">
        <v>148</v>
      </c>
      <c r="C78" s="8">
        <f>SUM(C79:C81)</f>
        <v>0</v>
      </c>
      <c r="D78" s="8">
        <f>SUM(D79:D81)</f>
        <v>0</v>
      </c>
      <c r="E78" s="9">
        <f>SUM(E79:E81)</f>
        <v>1007175</v>
      </c>
    </row>
    <row r="79" spans="1:5" s="99" customFormat="1" ht="12" customHeight="1" x14ac:dyDescent="0.2">
      <c r="A79" s="96" t="s">
        <v>149</v>
      </c>
      <c r="B79" s="173" t="s">
        <v>150</v>
      </c>
      <c r="C79" s="27"/>
      <c r="D79" s="27"/>
      <c r="E79" s="28">
        <v>1007175</v>
      </c>
    </row>
    <row r="80" spans="1:5" s="99" customFormat="1" ht="12" customHeight="1" x14ac:dyDescent="0.2">
      <c r="A80" s="98" t="s">
        <v>151</v>
      </c>
      <c r="B80" s="174" t="s">
        <v>152</v>
      </c>
      <c r="C80" s="27"/>
      <c r="D80" s="27"/>
      <c r="E80" s="28"/>
    </row>
    <row r="81" spans="1:5" s="99" customFormat="1" ht="12" customHeight="1" thickBot="1" x14ac:dyDescent="0.25">
      <c r="A81" s="100" t="s">
        <v>153</v>
      </c>
      <c r="B81" s="175" t="s">
        <v>154</v>
      </c>
      <c r="C81" s="27"/>
      <c r="D81" s="27"/>
      <c r="E81" s="28"/>
    </row>
    <row r="82" spans="1:5" s="99" customFormat="1" ht="12" customHeight="1" thickBot="1" x14ac:dyDescent="0.2">
      <c r="A82" s="104" t="s">
        <v>155</v>
      </c>
      <c r="B82" s="148" t="s">
        <v>156</v>
      </c>
      <c r="C82" s="8">
        <f>SUM(C83:C86)</f>
        <v>0</v>
      </c>
      <c r="D82" s="8">
        <f>SUM(D83:D86)</f>
        <v>0</v>
      </c>
      <c r="E82" s="9">
        <f>SUM(E83:E86)</f>
        <v>0</v>
      </c>
    </row>
    <row r="83" spans="1:5" s="99" customFormat="1" ht="12" customHeight="1" x14ac:dyDescent="0.2">
      <c r="A83" s="110" t="s">
        <v>157</v>
      </c>
      <c r="B83" s="173" t="s">
        <v>158</v>
      </c>
      <c r="C83" s="27"/>
      <c r="D83" s="27"/>
      <c r="E83" s="28"/>
    </row>
    <row r="84" spans="1:5" s="99" customFormat="1" ht="12" customHeight="1" x14ac:dyDescent="0.2">
      <c r="A84" s="111" t="s">
        <v>159</v>
      </c>
      <c r="B84" s="174" t="s">
        <v>160</v>
      </c>
      <c r="C84" s="27"/>
      <c r="D84" s="27"/>
      <c r="E84" s="28"/>
    </row>
    <row r="85" spans="1:5" s="99" customFormat="1" ht="12" customHeight="1" x14ac:dyDescent="0.2">
      <c r="A85" s="111" t="s">
        <v>161</v>
      </c>
      <c r="B85" s="174" t="s">
        <v>162</v>
      </c>
      <c r="C85" s="27"/>
      <c r="D85" s="27"/>
      <c r="E85" s="28"/>
    </row>
    <row r="86" spans="1:5" s="97" customFormat="1" ht="12" customHeight="1" thickBot="1" x14ac:dyDescent="0.25">
      <c r="A86" s="112" t="s">
        <v>163</v>
      </c>
      <c r="B86" s="175" t="s">
        <v>164</v>
      </c>
      <c r="C86" s="27"/>
      <c r="D86" s="27"/>
      <c r="E86" s="28"/>
    </row>
    <row r="87" spans="1:5" s="97" customFormat="1" ht="12" customHeight="1" thickBot="1" x14ac:dyDescent="0.2">
      <c r="A87" s="104" t="s">
        <v>165</v>
      </c>
      <c r="B87" s="148" t="s">
        <v>166</v>
      </c>
      <c r="C87" s="37"/>
      <c r="D87" s="37"/>
      <c r="E87" s="38"/>
    </row>
    <row r="88" spans="1:5" s="97" customFormat="1" ht="12" customHeight="1" thickBot="1" x14ac:dyDescent="0.2">
      <c r="A88" s="104" t="s">
        <v>263</v>
      </c>
      <c r="B88" s="148" t="s">
        <v>168</v>
      </c>
      <c r="C88" s="37"/>
      <c r="D88" s="37"/>
      <c r="E88" s="38"/>
    </row>
    <row r="89" spans="1:5" s="97" customFormat="1" ht="12" customHeight="1" thickBot="1" x14ac:dyDescent="0.2">
      <c r="A89" s="104" t="s">
        <v>264</v>
      </c>
      <c r="B89" s="39" t="s">
        <v>170</v>
      </c>
      <c r="C89" s="24">
        <f>+C66+C70+C75+C78+C82+C88+C87</f>
        <v>2428800</v>
      </c>
      <c r="D89" s="24">
        <f>+D66+D70+D75+D78+D82+D88+D87</f>
        <v>51245317</v>
      </c>
      <c r="E89" s="25">
        <f>+E66+E70+E75+E78+E82+E88+E87</f>
        <v>46680627</v>
      </c>
    </row>
    <row r="90" spans="1:5" s="97" customFormat="1" ht="12" customHeight="1" thickBot="1" x14ac:dyDescent="0.2">
      <c r="A90" s="113" t="s">
        <v>265</v>
      </c>
      <c r="B90" s="41" t="s">
        <v>266</v>
      </c>
      <c r="C90" s="24">
        <f>+C65+C89</f>
        <v>62772000</v>
      </c>
      <c r="D90" s="24">
        <f>+D65+D89</f>
        <v>134809805</v>
      </c>
      <c r="E90" s="25">
        <f>+E65+E89</f>
        <v>107769434</v>
      </c>
    </row>
    <row r="91" spans="1:5" s="99" customFormat="1" ht="15.2" customHeight="1" thickBot="1" x14ac:dyDescent="0.3">
      <c r="A91" s="114"/>
      <c r="B91" s="178"/>
      <c r="C91" s="116"/>
    </row>
    <row r="92" spans="1:5" s="95" customFormat="1" ht="16.5" customHeight="1" thickBot="1" x14ac:dyDescent="0.3">
      <c r="A92" s="294" t="s">
        <v>267</v>
      </c>
      <c r="B92" s="295"/>
      <c r="C92" s="295"/>
      <c r="D92" s="295"/>
      <c r="E92" s="296"/>
    </row>
    <row r="93" spans="1:5" s="117" customFormat="1" ht="12" customHeight="1" thickBot="1" x14ac:dyDescent="0.3">
      <c r="A93" s="4" t="s">
        <v>9</v>
      </c>
      <c r="B93" s="47" t="s">
        <v>268</v>
      </c>
      <c r="C93" s="48">
        <f>+C94+C95+C96+C97+C98+C111</f>
        <v>61502000</v>
      </c>
      <c r="D93" s="48">
        <f>+D94+D95+D96+D97+D98+D111</f>
        <v>75185359</v>
      </c>
      <c r="E93" s="49">
        <f>+E94+E95+E96+E97+E98+E111</f>
        <v>63307550</v>
      </c>
    </row>
    <row r="94" spans="1:5" ht="12" customHeight="1" x14ac:dyDescent="0.25">
      <c r="A94" s="118" t="s">
        <v>11</v>
      </c>
      <c r="B94" s="160" t="s">
        <v>174</v>
      </c>
      <c r="C94" s="51">
        <v>20897000</v>
      </c>
      <c r="D94" s="51">
        <v>24347830</v>
      </c>
      <c r="E94" s="52">
        <v>16376249</v>
      </c>
    </row>
    <row r="95" spans="1:5" ht="12" customHeight="1" x14ac:dyDescent="0.25">
      <c r="A95" s="98" t="s">
        <v>13</v>
      </c>
      <c r="B95" s="161" t="s">
        <v>175</v>
      </c>
      <c r="C95" s="17">
        <v>3293000</v>
      </c>
      <c r="D95" s="17">
        <v>4119896</v>
      </c>
      <c r="E95" s="18">
        <v>3252660</v>
      </c>
    </row>
    <row r="96" spans="1:5" ht="12" customHeight="1" x14ac:dyDescent="0.25">
      <c r="A96" s="98" t="s">
        <v>15</v>
      </c>
      <c r="B96" s="161" t="s">
        <v>176</v>
      </c>
      <c r="C96" s="21">
        <v>26930000</v>
      </c>
      <c r="D96" s="17">
        <v>30751933</v>
      </c>
      <c r="E96" s="22">
        <v>29174967</v>
      </c>
    </row>
    <row r="97" spans="1:5" ht="12" customHeight="1" x14ac:dyDescent="0.25">
      <c r="A97" s="98" t="s">
        <v>17</v>
      </c>
      <c r="B97" s="162" t="s">
        <v>177</v>
      </c>
      <c r="C97" s="21">
        <v>3256000</v>
      </c>
      <c r="D97" s="59">
        <v>8786156</v>
      </c>
      <c r="E97" s="22">
        <v>8786156</v>
      </c>
    </row>
    <row r="98" spans="1:5" ht="12" customHeight="1" x14ac:dyDescent="0.25">
      <c r="A98" s="98" t="s">
        <v>178</v>
      </c>
      <c r="B98" s="163" t="s">
        <v>179</v>
      </c>
      <c r="C98" s="21">
        <v>7126000</v>
      </c>
      <c r="D98" s="59">
        <v>7179544</v>
      </c>
      <c r="E98" s="22">
        <v>5717518</v>
      </c>
    </row>
    <row r="99" spans="1:5" ht="12" customHeight="1" x14ac:dyDescent="0.25">
      <c r="A99" s="98" t="s">
        <v>20</v>
      </c>
      <c r="B99" s="161" t="s">
        <v>269</v>
      </c>
      <c r="C99" s="21"/>
      <c r="D99" s="59"/>
      <c r="E99" s="22"/>
    </row>
    <row r="100" spans="1:5" ht="12" customHeight="1" x14ac:dyDescent="0.2">
      <c r="A100" s="98" t="s">
        <v>180</v>
      </c>
      <c r="B100" s="176" t="s">
        <v>181</v>
      </c>
      <c r="C100" s="21"/>
      <c r="D100" s="59"/>
      <c r="E100" s="22"/>
    </row>
    <row r="101" spans="1:5" ht="12" customHeight="1" x14ac:dyDescent="0.2">
      <c r="A101" s="98" t="s">
        <v>182</v>
      </c>
      <c r="B101" s="176" t="s">
        <v>183</v>
      </c>
      <c r="C101" s="21"/>
      <c r="D101" s="59"/>
      <c r="E101" s="22"/>
    </row>
    <row r="102" spans="1:5" ht="12" customHeight="1" x14ac:dyDescent="0.2">
      <c r="A102" s="98" t="s">
        <v>184</v>
      </c>
      <c r="B102" s="176" t="s">
        <v>185</v>
      </c>
      <c r="C102" s="21"/>
      <c r="D102" s="59"/>
      <c r="E102" s="22"/>
    </row>
    <row r="103" spans="1:5" ht="12" customHeight="1" x14ac:dyDescent="0.25">
      <c r="A103" s="98" t="s">
        <v>186</v>
      </c>
      <c r="B103" s="161" t="s">
        <v>187</v>
      </c>
      <c r="C103" s="21">
        <v>2745000</v>
      </c>
      <c r="D103" s="59">
        <v>1607518</v>
      </c>
      <c r="E103" s="22">
        <v>1607518</v>
      </c>
    </row>
    <row r="104" spans="1:5" ht="12" customHeight="1" x14ac:dyDescent="0.25">
      <c r="A104" s="98" t="s">
        <v>188</v>
      </c>
      <c r="B104" s="161" t="s">
        <v>189</v>
      </c>
      <c r="C104" s="21"/>
      <c r="D104" s="59"/>
      <c r="E104" s="22"/>
    </row>
    <row r="105" spans="1:5" ht="12" customHeight="1" x14ac:dyDescent="0.2">
      <c r="A105" s="98" t="s">
        <v>190</v>
      </c>
      <c r="B105" s="176" t="s">
        <v>191</v>
      </c>
      <c r="C105" s="21"/>
      <c r="D105" s="59"/>
      <c r="E105" s="22"/>
    </row>
    <row r="106" spans="1:5" ht="12" customHeight="1" x14ac:dyDescent="0.2">
      <c r="A106" s="98" t="s">
        <v>192</v>
      </c>
      <c r="B106" s="176" t="s">
        <v>193</v>
      </c>
      <c r="C106" s="21"/>
      <c r="D106" s="59"/>
      <c r="E106" s="22"/>
    </row>
    <row r="107" spans="1:5" ht="12" customHeight="1" x14ac:dyDescent="0.25">
      <c r="A107" s="98" t="s">
        <v>194</v>
      </c>
      <c r="B107" s="161" t="s">
        <v>195</v>
      </c>
      <c r="C107" s="17">
        <v>4381000</v>
      </c>
      <c r="D107" s="59">
        <v>4381000</v>
      </c>
      <c r="E107" s="22">
        <v>4110000</v>
      </c>
    </row>
    <row r="108" spans="1:5" ht="12" customHeight="1" x14ac:dyDescent="0.25">
      <c r="A108" s="119" t="s">
        <v>196</v>
      </c>
      <c r="B108" s="164" t="s">
        <v>197</v>
      </c>
      <c r="C108" s="21"/>
      <c r="D108" s="59"/>
      <c r="E108" s="22"/>
    </row>
    <row r="109" spans="1:5" ht="12" customHeight="1" x14ac:dyDescent="0.25">
      <c r="A109" s="98" t="s">
        <v>198</v>
      </c>
      <c r="B109" s="164" t="s">
        <v>199</v>
      </c>
      <c r="C109" s="21"/>
      <c r="D109" s="59"/>
      <c r="E109" s="22"/>
    </row>
    <row r="110" spans="1:5" ht="12" customHeight="1" x14ac:dyDescent="0.25">
      <c r="A110" s="98" t="s">
        <v>200</v>
      </c>
      <c r="B110" s="161" t="s">
        <v>201</v>
      </c>
      <c r="C110" s="17"/>
      <c r="D110" s="58"/>
      <c r="E110" s="18"/>
    </row>
    <row r="111" spans="1:5" ht="12" customHeight="1" x14ac:dyDescent="0.25">
      <c r="A111" s="98" t="s">
        <v>202</v>
      </c>
      <c r="B111" s="162" t="s">
        <v>203</v>
      </c>
      <c r="C111" s="17"/>
      <c r="D111" s="58"/>
      <c r="E111" s="18"/>
    </row>
    <row r="112" spans="1:5" ht="12" customHeight="1" x14ac:dyDescent="0.25">
      <c r="A112" s="100" t="s">
        <v>204</v>
      </c>
      <c r="B112" s="161" t="s">
        <v>270</v>
      </c>
      <c r="C112" s="21"/>
      <c r="D112" s="59"/>
      <c r="E112" s="22"/>
    </row>
    <row r="113" spans="1:5" ht="12" customHeight="1" thickBot="1" x14ac:dyDescent="0.3">
      <c r="A113" s="105" t="s">
        <v>205</v>
      </c>
      <c r="B113" s="165" t="s">
        <v>271</v>
      </c>
      <c r="C113" s="55"/>
      <c r="D113" s="61"/>
      <c r="E113" s="56"/>
    </row>
    <row r="114" spans="1:5" ht="12" customHeight="1" thickBot="1" x14ac:dyDescent="0.3">
      <c r="A114" s="44" t="s">
        <v>22</v>
      </c>
      <c r="B114" s="73" t="s">
        <v>206</v>
      </c>
      <c r="C114" s="8">
        <f>+C115+C117+C119</f>
        <v>1270000</v>
      </c>
      <c r="D114" s="60">
        <f>+D115+D117+D119</f>
        <v>13137210</v>
      </c>
      <c r="E114" s="9">
        <f>+E115+E117+E119</f>
        <v>5892108</v>
      </c>
    </row>
    <row r="115" spans="1:5" ht="12" customHeight="1" x14ac:dyDescent="0.25">
      <c r="A115" s="96" t="s">
        <v>24</v>
      </c>
      <c r="B115" s="161" t="s">
        <v>207</v>
      </c>
      <c r="C115" s="13">
        <v>1270000</v>
      </c>
      <c r="D115" s="57">
        <v>9838482</v>
      </c>
      <c r="E115" s="14">
        <v>2593380</v>
      </c>
    </row>
    <row r="116" spans="1:5" ht="12" customHeight="1" x14ac:dyDescent="0.25">
      <c r="A116" s="96" t="s">
        <v>26</v>
      </c>
      <c r="B116" s="164" t="s">
        <v>208</v>
      </c>
      <c r="C116" s="13"/>
      <c r="D116" s="57"/>
      <c r="E116" s="14"/>
    </row>
    <row r="117" spans="1:5" ht="12" customHeight="1" x14ac:dyDescent="0.25">
      <c r="A117" s="96" t="s">
        <v>28</v>
      </c>
      <c r="B117" s="164" t="s">
        <v>209</v>
      </c>
      <c r="C117" s="17"/>
      <c r="D117" s="58">
        <v>3298728</v>
      </c>
      <c r="E117" s="18">
        <v>3298728</v>
      </c>
    </row>
    <row r="118" spans="1:5" ht="12" customHeight="1" x14ac:dyDescent="0.25">
      <c r="A118" s="96" t="s">
        <v>30</v>
      </c>
      <c r="B118" s="164" t="s">
        <v>210</v>
      </c>
      <c r="C118" s="17"/>
      <c r="D118" s="58"/>
      <c r="E118" s="18"/>
    </row>
    <row r="119" spans="1:5" ht="12" customHeight="1" x14ac:dyDescent="0.25">
      <c r="A119" s="96" t="s">
        <v>32</v>
      </c>
      <c r="B119" s="146" t="s">
        <v>211</v>
      </c>
      <c r="C119" s="17"/>
      <c r="D119" s="58"/>
      <c r="E119" s="18"/>
    </row>
    <row r="120" spans="1:5" ht="12" customHeight="1" x14ac:dyDescent="0.25">
      <c r="A120" s="96" t="s">
        <v>34</v>
      </c>
      <c r="B120" s="144" t="s">
        <v>212</v>
      </c>
      <c r="C120" s="17"/>
      <c r="D120" s="58"/>
      <c r="E120" s="18"/>
    </row>
    <row r="121" spans="1:5" ht="12" customHeight="1" x14ac:dyDescent="0.25">
      <c r="A121" s="96" t="s">
        <v>213</v>
      </c>
      <c r="B121" s="166" t="s">
        <v>214</v>
      </c>
      <c r="C121" s="17"/>
      <c r="D121" s="58"/>
      <c r="E121" s="18"/>
    </row>
    <row r="122" spans="1:5" ht="12" customHeight="1" x14ac:dyDescent="0.25">
      <c r="A122" s="96" t="s">
        <v>215</v>
      </c>
      <c r="B122" s="161" t="s">
        <v>189</v>
      </c>
      <c r="C122" s="17"/>
      <c r="D122" s="58"/>
      <c r="E122" s="18"/>
    </row>
    <row r="123" spans="1:5" ht="12" customHeight="1" x14ac:dyDescent="0.25">
      <c r="A123" s="96" t="s">
        <v>216</v>
      </c>
      <c r="B123" s="161" t="s">
        <v>217</v>
      </c>
      <c r="C123" s="17"/>
      <c r="D123" s="58"/>
      <c r="E123" s="18"/>
    </row>
    <row r="124" spans="1:5" ht="12" customHeight="1" x14ac:dyDescent="0.25">
      <c r="A124" s="96" t="s">
        <v>218</v>
      </c>
      <c r="B124" s="161" t="s">
        <v>219</v>
      </c>
      <c r="C124" s="17"/>
      <c r="D124" s="58"/>
      <c r="E124" s="18"/>
    </row>
    <row r="125" spans="1:5" ht="12" customHeight="1" x14ac:dyDescent="0.25">
      <c r="A125" s="96" t="s">
        <v>220</v>
      </c>
      <c r="B125" s="161" t="s">
        <v>195</v>
      </c>
      <c r="C125" s="17"/>
      <c r="D125" s="58"/>
      <c r="E125" s="18"/>
    </row>
    <row r="126" spans="1:5" ht="12" customHeight="1" x14ac:dyDescent="0.25">
      <c r="A126" s="96" t="s">
        <v>221</v>
      </c>
      <c r="B126" s="161" t="s">
        <v>222</v>
      </c>
      <c r="C126" s="17"/>
      <c r="D126" s="58"/>
      <c r="E126" s="18"/>
    </row>
    <row r="127" spans="1:5" ht="12" customHeight="1" thickBot="1" x14ac:dyDescent="0.3">
      <c r="A127" s="119" t="s">
        <v>223</v>
      </c>
      <c r="B127" s="161" t="s">
        <v>224</v>
      </c>
      <c r="C127" s="21"/>
      <c r="D127" s="59"/>
      <c r="E127" s="22"/>
    </row>
    <row r="128" spans="1:5" ht="12" customHeight="1" thickBot="1" x14ac:dyDescent="0.3">
      <c r="A128" s="44" t="s">
        <v>36</v>
      </c>
      <c r="B128" s="168" t="s">
        <v>225</v>
      </c>
      <c r="C128" s="8">
        <f>+C93+C114</f>
        <v>62772000</v>
      </c>
      <c r="D128" s="60">
        <f>+D93+D114</f>
        <v>88322569</v>
      </c>
      <c r="E128" s="9">
        <f>+E93+E114</f>
        <v>69199658</v>
      </c>
    </row>
    <row r="129" spans="1:11" ht="12" customHeight="1" thickBot="1" x14ac:dyDescent="0.3">
      <c r="A129" s="44" t="s">
        <v>226</v>
      </c>
      <c r="B129" s="168" t="s">
        <v>272</v>
      </c>
      <c r="C129" s="8">
        <f>+C130+C131+C132</f>
        <v>0</v>
      </c>
      <c r="D129" s="60">
        <f>+D130+D131+D132</f>
        <v>45505268</v>
      </c>
      <c r="E129" s="9">
        <f>+E130+E131+E132</f>
        <v>39933403</v>
      </c>
    </row>
    <row r="130" spans="1:11" s="117" customFormat="1" ht="12" customHeight="1" x14ac:dyDescent="0.25">
      <c r="A130" s="96" t="s">
        <v>52</v>
      </c>
      <c r="B130" s="166" t="s">
        <v>273</v>
      </c>
      <c r="C130" s="17"/>
      <c r="D130" s="58"/>
      <c r="E130" s="18"/>
    </row>
    <row r="131" spans="1:11" ht="12" customHeight="1" x14ac:dyDescent="0.25">
      <c r="A131" s="96" t="s">
        <v>54</v>
      </c>
      <c r="B131" s="166" t="s">
        <v>227</v>
      </c>
      <c r="C131" s="17"/>
      <c r="D131" s="58">
        <v>40000000</v>
      </c>
      <c r="E131" s="18">
        <v>35582505</v>
      </c>
    </row>
    <row r="132" spans="1:11" ht="12" customHeight="1" thickBot="1" x14ac:dyDescent="0.3">
      <c r="A132" s="119" t="s">
        <v>56</v>
      </c>
      <c r="B132" s="169" t="s">
        <v>274</v>
      </c>
      <c r="C132" s="17"/>
      <c r="D132" s="58">
        <v>5505268</v>
      </c>
      <c r="E132" s="18">
        <v>4350898</v>
      </c>
    </row>
    <row r="133" spans="1:11" ht="12" customHeight="1" thickBot="1" x14ac:dyDescent="0.3">
      <c r="A133" s="44" t="s">
        <v>66</v>
      </c>
      <c r="B133" s="168" t="s">
        <v>228</v>
      </c>
      <c r="C133" s="8">
        <f>+C134+C135+C136+C137+C138+C139</f>
        <v>0</v>
      </c>
      <c r="D133" s="60">
        <f>+D134+D135+D136+D137+D138+D139</f>
        <v>0</v>
      </c>
      <c r="E133" s="9">
        <f>+E134+E135+E136+E137+E138+E139</f>
        <v>0</v>
      </c>
    </row>
    <row r="134" spans="1:11" ht="12" customHeight="1" x14ac:dyDescent="0.25">
      <c r="A134" s="96" t="s">
        <v>68</v>
      </c>
      <c r="B134" s="166" t="s">
        <v>229</v>
      </c>
      <c r="C134" s="17"/>
      <c r="D134" s="58"/>
      <c r="E134" s="18"/>
    </row>
    <row r="135" spans="1:11" ht="12" customHeight="1" x14ac:dyDescent="0.25">
      <c r="A135" s="96" t="s">
        <v>70</v>
      </c>
      <c r="B135" s="166" t="s">
        <v>230</v>
      </c>
      <c r="C135" s="17"/>
      <c r="D135" s="58"/>
      <c r="E135" s="18"/>
    </row>
    <row r="136" spans="1:11" ht="12" customHeight="1" x14ac:dyDescent="0.25">
      <c r="A136" s="96" t="s">
        <v>72</v>
      </c>
      <c r="B136" s="166" t="s">
        <v>231</v>
      </c>
      <c r="C136" s="17"/>
      <c r="D136" s="58"/>
      <c r="E136" s="18"/>
    </row>
    <row r="137" spans="1:11" ht="12" customHeight="1" x14ac:dyDescent="0.25">
      <c r="A137" s="96" t="s">
        <v>74</v>
      </c>
      <c r="B137" s="166" t="s">
        <v>275</v>
      </c>
      <c r="C137" s="17"/>
      <c r="D137" s="58"/>
      <c r="E137" s="18"/>
    </row>
    <row r="138" spans="1:11" ht="12" customHeight="1" x14ac:dyDescent="0.25">
      <c r="A138" s="96" t="s">
        <v>76</v>
      </c>
      <c r="B138" s="166" t="s">
        <v>232</v>
      </c>
      <c r="C138" s="17"/>
      <c r="D138" s="58"/>
      <c r="E138" s="18"/>
    </row>
    <row r="139" spans="1:11" s="117" customFormat="1" ht="12" customHeight="1" thickBot="1" x14ac:dyDescent="0.3">
      <c r="A139" s="119" t="s">
        <v>78</v>
      </c>
      <c r="B139" s="169" t="s">
        <v>233</v>
      </c>
      <c r="C139" s="17"/>
      <c r="D139" s="58"/>
      <c r="E139" s="18"/>
    </row>
    <row r="140" spans="1:11" ht="12" customHeight="1" thickBot="1" x14ac:dyDescent="0.3">
      <c r="A140" s="44" t="s">
        <v>90</v>
      </c>
      <c r="B140" s="168" t="s">
        <v>276</v>
      </c>
      <c r="C140" s="24">
        <f>+C141+C142+C144+C145+C143</f>
        <v>0</v>
      </c>
      <c r="D140" s="62">
        <f>+D141+D142+D144+D145+D143</f>
        <v>981968</v>
      </c>
      <c r="E140" s="25">
        <f>+E141+E142+E144+E145+E143</f>
        <v>981968</v>
      </c>
      <c r="K140" s="120"/>
    </row>
    <row r="141" spans="1:11" x14ac:dyDescent="0.25">
      <c r="A141" s="96" t="s">
        <v>92</v>
      </c>
      <c r="B141" s="166" t="s">
        <v>234</v>
      </c>
      <c r="C141" s="17"/>
      <c r="D141" s="58"/>
      <c r="E141" s="18"/>
    </row>
    <row r="142" spans="1:11" ht="12" customHeight="1" x14ac:dyDescent="0.25">
      <c r="A142" s="96" t="s">
        <v>94</v>
      </c>
      <c r="B142" s="166" t="s">
        <v>235</v>
      </c>
      <c r="C142" s="17"/>
      <c r="D142" s="58">
        <v>981968</v>
      </c>
      <c r="E142" s="18">
        <v>981968</v>
      </c>
    </row>
    <row r="143" spans="1:11" ht="12" customHeight="1" x14ac:dyDescent="0.25">
      <c r="A143" s="96" t="s">
        <v>96</v>
      </c>
      <c r="B143" s="166" t="s">
        <v>277</v>
      </c>
      <c r="C143" s="17"/>
      <c r="D143" s="58"/>
      <c r="E143" s="18"/>
    </row>
    <row r="144" spans="1:11" s="117" customFormat="1" ht="12" customHeight="1" x14ac:dyDescent="0.25">
      <c r="A144" s="96" t="s">
        <v>98</v>
      </c>
      <c r="B144" s="166" t="s">
        <v>236</v>
      </c>
      <c r="C144" s="17"/>
      <c r="D144" s="58"/>
      <c r="E144" s="18"/>
    </row>
    <row r="145" spans="1:5" s="117" customFormat="1" ht="12" customHeight="1" thickBot="1" x14ac:dyDescent="0.3">
      <c r="A145" s="119" t="s">
        <v>100</v>
      </c>
      <c r="B145" s="169" t="s">
        <v>237</v>
      </c>
      <c r="C145" s="17"/>
      <c r="D145" s="58"/>
      <c r="E145" s="18"/>
    </row>
    <row r="146" spans="1:5" s="117" customFormat="1" ht="12" customHeight="1" thickBot="1" x14ac:dyDescent="0.3">
      <c r="A146" s="44" t="s">
        <v>238</v>
      </c>
      <c r="B146" s="168" t="s">
        <v>239</v>
      </c>
      <c r="C146" s="63">
        <f>+C147+C148+C149+C150+C151</f>
        <v>0</v>
      </c>
      <c r="D146" s="64">
        <f>+D147+D148+D149+D150+D151</f>
        <v>0</v>
      </c>
      <c r="E146" s="65">
        <f>+E147+E148+E149+E150+E151</f>
        <v>0</v>
      </c>
    </row>
    <row r="147" spans="1:5" s="117" customFormat="1" ht="12" customHeight="1" x14ac:dyDescent="0.25">
      <c r="A147" s="96" t="s">
        <v>104</v>
      </c>
      <c r="B147" s="166" t="s">
        <v>240</v>
      </c>
      <c r="C147" s="17"/>
      <c r="D147" s="58"/>
      <c r="E147" s="18"/>
    </row>
    <row r="148" spans="1:5" s="117" customFormat="1" ht="12" customHeight="1" x14ac:dyDescent="0.25">
      <c r="A148" s="96" t="s">
        <v>106</v>
      </c>
      <c r="B148" s="166" t="s">
        <v>241</v>
      </c>
      <c r="C148" s="17"/>
      <c r="D148" s="58"/>
      <c r="E148" s="18"/>
    </row>
    <row r="149" spans="1:5" s="117" customFormat="1" ht="12" customHeight="1" x14ac:dyDescent="0.25">
      <c r="A149" s="96" t="s">
        <v>108</v>
      </c>
      <c r="B149" s="166" t="s">
        <v>242</v>
      </c>
      <c r="C149" s="17"/>
      <c r="D149" s="58"/>
      <c r="E149" s="18"/>
    </row>
    <row r="150" spans="1:5" s="117" customFormat="1" ht="21.75" customHeight="1" x14ac:dyDescent="0.25">
      <c r="A150" s="96" t="s">
        <v>110</v>
      </c>
      <c r="B150" s="166" t="s">
        <v>278</v>
      </c>
      <c r="C150" s="17"/>
      <c r="D150" s="58"/>
      <c r="E150" s="18"/>
    </row>
    <row r="151" spans="1:5" ht="12.75" customHeight="1" thickBot="1" x14ac:dyDescent="0.3">
      <c r="A151" s="119" t="s">
        <v>243</v>
      </c>
      <c r="B151" s="169" t="s">
        <v>244</v>
      </c>
      <c r="C151" s="21"/>
      <c r="D151" s="59"/>
      <c r="E151" s="22"/>
    </row>
    <row r="152" spans="1:5" ht="12.75" customHeight="1" thickBot="1" x14ac:dyDescent="0.3">
      <c r="A152" s="121" t="s">
        <v>112</v>
      </c>
      <c r="B152" s="168" t="s">
        <v>245</v>
      </c>
      <c r="C152" s="63"/>
      <c r="D152" s="64"/>
      <c r="E152" s="65"/>
    </row>
    <row r="153" spans="1:5" ht="12.75" customHeight="1" thickBot="1" x14ac:dyDescent="0.3">
      <c r="A153" s="121" t="s">
        <v>246</v>
      </c>
      <c r="B153" s="168" t="s">
        <v>247</v>
      </c>
      <c r="C153" s="63"/>
      <c r="D153" s="64"/>
      <c r="E153" s="65"/>
    </row>
    <row r="154" spans="1:5" ht="12" customHeight="1" thickBot="1" x14ac:dyDescent="0.3">
      <c r="A154" s="44" t="s">
        <v>248</v>
      </c>
      <c r="B154" s="168" t="s">
        <v>249</v>
      </c>
      <c r="C154" s="66">
        <f>+C129+C133+C140+C146+C152+C153</f>
        <v>0</v>
      </c>
      <c r="D154" s="67">
        <f>+D129+D133+D140+D146+D152+D153</f>
        <v>46487236</v>
      </c>
      <c r="E154" s="68">
        <f>+E129+E133+E140+E146+E152+E153</f>
        <v>40915371</v>
      </c>
    </row>
    <row r="155" spans="1:5" ht="15.2" customHeight="1" thickBot="1" x14ac:dyDescent="0.3">
      <c r="A155" s="122" t="s">
        <v>250</v>
      </c>
      <c r="B155" s="170" t="s">
        <v>251</v>
      </c>
      <c r="C155" s="66">
        <f>+C128+C154</f>
        <v>62772000</v>
      </c>
      <c r="D155" s="67">
        <f>+D128+D154</f>
        <v>134809805</v>
      </c>
      <c r="E155" s="68">
        <f>+E128+E154</f>
        <v>110115029</v>
      </c>
    </row>
    <row r="156" spans="1:5" ht="15.75" thickBot="1" x14ac:dyDescent="0.3">
      <c r="C156" s="125">
        <f>C90-C155</f>
        <v>0</v>
      </c>
      <c r="D156" s="125">
        <f>D90-D155</f>
        <v>0</v>
      </c>
      <c r="E156" s="126"/>
    </row>
    <row r="157" spans="1:5" ht="15.2" customHeight="1" thickBot="1" x14ac:dyDescent="0.3">
      <c r="A157" s="131" t="s">
        <v>279</v>
      </c>
      <c r="B157" s="132"/>
      <c r="C157" s="129"/>
      <c r="D157" s="129"/>
      <c r="E157" s="130">
        <v>2</v>
      </c>
    </row>
    <row r="158" spans="1:5" ht="14.45" customHeight="1" thickBot="1" x14ac:dyDescent="0.3">
      <c r="A158" s="133" t="s">
        <v>280</v>
      </c>
      <c r="B158" s="134"/>
      <c r="C158" s="129"/>
      <c r="D158" s="129"/>
      <c r="E158" s="130">
        <v>0</v>
      </c>
    </row>
  </sheetData>
  <mergeCells count="6">
    <mergeCell ref="B1:E1"/>
    <mergeCell ref="B2:D2"/>
    <mergeCell ref="B3:D3"/>
    <mergeCell ref="A7:E7"/>
    <mergeCell ref="A92:E92"/>
    <mergeCell ref="C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CFA8C-9DCF-4722-BA49-17F02251DA9A}">
  <dimension ref="A1:K158"/>
  <sheetViews>
    <sheetView zoomScale="184" zoomScaleNormal="184" workbookViewId="0">
      <selection sqref="A1:E1"/>
    </sheetView>
  </sheetViews>
  <sheetFormatPr defaultRowHeight="15" x14ac:dyDescent="0.25"/>
  <cols>
    <col min="1" max="1" width="7.7109375" style="123" customWidth="1"/>
    <col min="2" max="2" width="47.42578125" style="124" customWidth="1"/>
    <col min="3" max="3" width="9" style="126" customWidth="1"/>
    <col min="4" max="4" width="9.28515625" style="90" customWidth="1"/>
    <col min="5" max="5" width="11.140625" style="90" customWidth="1"/>
    <col min="6" max="256" width="9.140625" style="90"/>
    <col min="257" max="257" width="13.85546875" style="90" customWidth="1"/>
    <col min="258" max="258" width="53.140625" style="90" customWidth="1"/>
    <col min="259" max="261" width="12.140625" style="90" customWidth="1"/>
    <col min="262" max="512" width="9.140625" style="90"/>
    <col min="513" max="513" width="13.85546875" style="90" customWidth="1"/>
    <col min="514" max="514" width="53.140625" style="90" customWidth="1"/>
    <col min="515" max="517" width="12.140625" style="90" customWidth="1"/>
    <col min="518" max="768" width="9.140625" style="90"/>
    <col min="769" max="769" width="13.85546875" style="90" customWidth="1"/>
    <col min="770" max="770" width="53.140625" style="90" customWidth="1"/>
    <col min="771" max="773" width="12.140625" style="90" customWidth="1"/>
    <col min="774" max="1024" width="9.140625" style="90"/>
    <col min="1025" max="1025" width="13.85546875" style="90" customWidth="1"/>
    <col min="1026" max="1026" width="53.140625" style="90" customWidth="1"/>
    <col min="1027" max="1029" width="12.140625" style="90" customWidth="1"/>
    <col min="1030" max="1280" width="9.140625" style="90"/>
    <col min="1281" max="1281" width="13.85546875" style="90" customWidth="1"/>
    <col min="1282" max="1282" width="53.140625" style="90" customWidth="1"/>
    <col min="1283" max="1285" width="12.140625" style="90" customWidth="1"/>
    <col min="1286" max="1536" width="9.140625" style="90"/>
    <col min="1537" max="1537" width="13.85546875" style="90" customWidth="1"/>
    <col min="1538" max="1538" width="53.140625" style="90" customWidth="1"/>
    <col min="1539" max="1541" width="12.140625" style="90" customWidth="1"/>
    <col min="1542" max="1792" width="9.140625" style="90"/>
    <col min="1793" max="1793" width="13.85546875" style="90" customWidth="1"/>
    <col min="1794" max="1794" width="53.140625" style="90" customWidth="1"/>
    <col min="1795" max="1797" width="12.140625" style="90" customWidth="1"/>
    <col min="1798" max="2048" width="9.140625" style="90"/>
    <col min="2049" max="2049" width="13.85546875" style="90" customWidth="1"/>
    <col min="2050" max="2050" width="53.140625" style="90" customWidth="1"/>
    <col min="2051" max="2053" width="12.140625" style="90" customWidth="1"/>
    <col min="2054" max="2304" width="9.140625" style="90"/>
    <col min="2305" max="2305" width="13.85546875" style="90" customWidth="1"/>
    <col min="2306" max="2306" width="53.140625" style="90" customWidth="1"/>
    <col min="2307" max="2309" width="12.140625" style="90" customWidth="1"/>
    <col min="2310" max="2560" width="9.140625" style="90"/>
    <col min="2561" max="2561" width="13.85546875" style="90" customWidth="1"/>
    <col min="2562" max="2562" width="53.140625" style="90" customWidth="1"/>
    <col min="2563" max="2565" width="12.140625" style="90" customWidth="1"/>
    <col min="2566" max="2816" width="9.140625" style="90"/>
    <col min="2817" max="2817" width="13.85546875" style="90" customWidth="1"/>
    <col min="2818" max="2818" width="53.140625" style="90" customWidth="1"/>
    <col min="2819" max="2821" width="12.140625" style="90" customWidth="1"/>
    <col min="2822" max="3072" width="9.140625" style="90"/>
    <col min="3073" max="3073" width="13.85546875" style="90" customWidth="1"/>
    <col min="3074" max="3074" width="53.140625" style="90" customWidth="1"/>
    <col min="3075" max="3077" width="12.140625" style="90" customWidth="1"/>
    <col min="3078" max="3328" width="9.140625" style="90"/>
    <col min="3329" max="3329" width="13.85546875" style="90" customWidth="1"/>
    <col min="3330" max="3330" width="53.140625" style="90" customWidth="1"/>
    <col min="3331" max="3333" width="12.140625" style="90" customWidth="1"/>
    <col min="3334" max="3584" width="9.140625" style="90"/>
    <col min="3585" max="3585" width="13.85546875" style="90" customWidth="1"/>
    <col min="3586" max="3586" width="53.140625" style="90" customWidth="1"/>
    <col min="3587" max="3589" width="12.140625" style="90" customWidth="1"/>
    <col min="3590" max="3840" width="9.140625" style="90"/>
    <col min="3841" max="3841" width="13.85546875" style="90" customWidth="1"/>
    <col min="3842" max="3842" width="53.140625" style="90" customWidth="1"/>
    <col min="3843" max="3845" width="12.140625" style="90" customWidth="1"/>
    <col min="3846" max="4096" width="9.140625" style="90"/>
    <col min="4097" max="4097" width="13.85546875" style="90" customWidth="1"/>
    <col min="4098" max="4098" width="53.140625" style="90" customWidth="1"/>
    <col min="4099" max="4101" width="12.140625" style="90" customWidth="1"/>
    <col min="4102" max="4352" width="9.140625" style="90"/>
    <col min="4353" max="4353" width="13.85546875" style="90" customWidth="1"/>
    <col min="4354" max="4354" width="53.140625" style="90" customWidth="1"/>
    <col min="4355" max="4357" width="12.140625" style="90" customWidth="1"/>
    <col min="4358" max="4608" width="9.140625" style="90"/>
    <col min="4609" max="4609" width="13.85546875" style="90" customWidth="1"/>
    <col min="4610" max="4610" width="53.140625" style="90" customWidth="1"/>
    <col min="4611" max="4613" width="12.140625" style="90" customWidth="1"/>
    <col min="4614" max="4864" width="9.140625" style="90"/>
    <col min="4865" max="4865" width="13.85546875" style="90" customWidth="1"/>
    <col min="4866" max="4866" width="53.140625" style="90" customWidth="1"/>
    <col min="4867" max="4869" width="12.140625" style="90" customWidth="1"/>
    <col min="4870" max="5120" width="9.140625" style="90"/>
    <col min="5121" max="5121" width="13.85546875" style="90" customWidth="1"/>
    <col min="5122" max="5122" width="53.140625" style="90" customWidth="1"/>
    <col min="5123" max="5125" width="12.140625" style="90" customWidth="1"/>
    <col min="5126" max="5376" width="9.140625" style="90"/>
    <col min="5377" max="5377" width="13.85546875" style="90" customWidth="1"/>
    <col min="5378" max="5378" width="53.140625" style="90" customWidth="1"/>
    <col min="5379" max="5381" width="12.140625" style="90" customWidth="1"/>
    <col min="5382" max="5632" width="9.140625" style="90"/>
    <col min="5633" max="5633" width="13.85546875" style="90" customWidth="1"/>
    <col min="5634" max="5634" width="53.140625" style="90" customWidth="1"/>
    <col min="5635" max="5637" width="12.140625" style="90" customWidth="1"/>
    <col min="5638" max="5888" width="9.140625" style="90"/>
    <col min="5889" max="5889" width="13.85546875" style="90" customWidth="1"/>
    <col min="5890" max="5890" width="53.140625" style="90" customWidth="1"/>
    <col min="5891" max="5893" width="12.140625" style="90" customWidth="1"/>
    <col min="5894" max="6144" width="9.140625" style="90"/>
    <col min="6145" max="6145" width="13.85546875" style="90" customWidth="1"/>
    <col min="6146" max="6146" width="53.140625" style="90" customWidth="1"/>
    <col min="6147" max="6149" width="12.140625" style="90" customWidth="1"/>
    <col min="6150" max="6400" width="9.140625" style="90"/>
    <col min="6401" max="6401" width="13.85546875" style="90" customWidth="1"/>
    <col min="6402" max="6402" width="53.140625" style="90" customWidth="1"/>
    <col min="6403" max="6405" width="12.140625" style="90" customWidth="1"/>
    <col min="6406" max="6656" width="9.140625" style="90"/>
    <col min="6657" max="6657" width="13.85546875" style="90" customWidth="1"/>
    <col min="6658" max="6658" width="53.140625" style="90" customWidth="1"/>
    <col min="6659" max="6661" width="12.140625" style="90" customWidth="1"/>
    <col min="6662" max="6912" width="9.140625" style="90"/>
    <col min="6913" max="6913" width="13.85546875" style="90" customWidth="1"/>
    <col min="6914" max="6914" width="53.140625" style="90" customWidth="1"/>
    <col min="6915" max="6917" width="12.140625" style="90" customWidth="1"/>
    <col min="6918" max="7168" width="9.140625" style="90"/>
    <col min="7169" max="7169" width="13.85546875" style="90" customWidth="1"/>
    <col min="7170" max="7170" width="53.140625" style="90" customWidth="1"/>
    <col min="7171" max="7173" width="12.140625" style="90" customWidth="1"/>
    <col min="7174" max="7424" width="9.140625" style="90"/>
    <col min="7425" max="7425" width="13.85546875" style="90" customWidth="1"/>
    <col min="7426" max="7426" width="53.140625" style="90" customWidth="1"/>
    <col min="7427" max="7429" width="12.140625" style="90" customWidth="1"/>
    <col min="7430" max="7680" width="9.140625" style="90"/>
    <col min="7681" max="7681" width="13.85546875" style="90" customWidth="1"/>
    <col min="7682" max="7682" width="53.140625" style="90" customWidth="1"/>
    <col min="7683" max="7685" width="12.140625" style="90" customWidth="1"/>
    <col min="7686" max="7936" width="9.140625" style="90"/>
    <col min="7937" max="7937" width="13.85546875" style="90" customWidth="1"/>
    <col min="7938" max="7938" width="53.140625" style="90" customWidth="1"/>
    <col min="7939" max="7941" width="12.140625" style="90" customWidth="1"/>
    <col min="7942" max="8192" width="9.140625" style="90"/>
    <col min="8193" max="8193" width="13.85546875" style="90" customWidth="1"/>
    <col min="8194" max="8194" width="53.140625" style="90" customWidth="1"/>
    <col min="8195" max="8197" width="12.140625" style="90" customWidth="1"/>
    <col min="8198" max="8448" width="9.140625" style="90"/>
    <col min="8449" max="8449" width="13.85546875" style="90" customWidth="1"/>
    <col min="8450" max="8450" width="53.140625" style="90" customWidth="1"/>
    <col min="8451" max="8453" width="12.140625" style="90" customWidth="1"/>
    <col min="8454" max="8704" width="9.140625" style="90"/>
    <col min="8705" max="8705" width="13.85546875" style="90" customWidth="1"/>
    <col min="8706" max="8706" width="53.140625" style="90" customWidth="1"/>
    <col min="8707" max="8709" width="12.140625" style="90" customWidth="1"/>
    <col min="8710" max="8960" width="9.140625" style="90"/>
    <col min="8961" max="8961" width="13.85546875" style="90" customWidth="1"/>
    <col min="8962" max="8962" width="53.140625" style="90" customWidth="1"/>
    <col min="8963" max="8965" width="12.140625" style="90" customWidth="1"/>
    <col min="8966" max="9216" width="9.140625" style="90"/>
    <col min="9217" max="9217" width="13.85546875" style="90" customWidth="1"/>
    <col min="9218" max="9218" width="53.140625" style="90" customWidth="1"/>
    <col min="9219" max="9221" width="12.140625" style="90" customWidth="1"/>
    <col min="9222" max="9472" width="9.140625" style="90"/>
    <col min="9473" max="9473" width="13.85546875" style="90" customWidth="1"/>
    <col min="9474" max="9474" width="53.140625" style="90" customWidth="1"/>
    <col min="9475" max="9477" width="12.140625" style="90" customWidth="1"/>
    <col min="9478" max="9728" width="9.140625" style="90"/>
    <col min="9729" max="9729" width="13.85546875" style="90" customWidth="1"/>
    <col min="9730" max="9730" width="53.140625" style="90" customWidth="1"/>
    <col min="9731" max="9733" width="12.140625" style="90" customWidth="1"/>
    <col min="9734" max="9984" width="9.140625" style="90"/>
    <col min="9985" max="9985" width="13.85546875" style="90" customWidth="1"/>
    <col min="9986" max="9986" width="53.140625" style="90" customWidth="1"/>
    <col min="9987" max="9989" width="12.140625" style="90" customWidth="1"/>
    <col min="9990" max="10240" width="9.140625" style="90"/>
    <col min="10241" max="10241" width="13.85546875" style="90" customWidth="1"/>
    <col min="10242" max="10242" width="53.140625" style="90" customWidth="1"/>
    <col min="10243" max="10245" width="12.140625" style="90" customWidth="1"/>
    <col min="10246" max="10496" width="9.140625" style="90"/>
    <col min="10497" max="10497" width="13.85546875" style="90" customWidth="1"/>
    <col min="10498" max="10498" width="53.140625" style="90" customWidth="1"/>
    <col min="10499" max="10501" width="12.140625" style="90" customWidth="1"/>
    <col min="10502" max="10752" width="9.140625" style="90"/>
    <col min="10753" max="10753" width="13.85546875" style="90" customWidth="1"/>
    <col min="10754" max="10754" width="53.140625" style="90" customWidth="1"/>
    <col min="10755" max="10757" width="12.140625" style="90" customWidth="1"/>
    <col min="10758" max="11008" width="9.140625" style="90"/>
    <col min="11009" max="11009" width="13.85546875" style="90" customWidth="1"/>
    <col min="11010" max="11010" width="53.140625" style="90" customWidth="1"/>
    <col min="11011" max="11013" width="12.140625" style="90" customWidth="1"/>
    <col min="11014" max="11264" width="9.140625" style="90"/>
    <col min="11265" max="11265" width="13.85546875" style="90" customWidth="1"/>
    <col min="11266" max="11266" width="53.140625" style="90" customWidth="1"/>
    <col min="11267" max="11269" width="12.140625" style="90" customWidth="1"/>
    <col min="11270" max="11520" width="9.140625" style="90"/>
    <col min="11521" max="11521" width="13.85546875" style="90" customWidth="1"/>
    <col min="11522" max="11522" width="53.140625" style="90" customWidth="1"/>
    <col min="11523" max="11525" width="12.140625" style="90" customWidth="1"/>
    <col min="11526" max="11776" width="9.140625" style="90"/>
    <col min="11777" max="11777" width="13.85546875" style="90" customWidth="1"/>
    <col min="11778" max="11778" width="53.140625" style="90" customWidth="1"/>
    <col min="11779" max="11781" width="12.140625" style="90" customWidth="1"/>
    <col min="11782" max="12032" width="9.140625" style="90"/>
    <col min="12033" max="12033" width="13.85546875" style="90" customWidth="1"/>
    <col min="12034" max="12034" width="53.140625" style="90" customWidth="1"/>
    <col min="12035" max="12037" width="12.140625" style="90" customWidth="1"/>
    <col min="12038" max="12288" width="9.140625" style="90"/>
    <col min="12289" max="12289" width="13.85546875" style="90" customWidth="1"/>
    <col min="12290" max="12290" width="53.140625" style="90" customWidth="1"/>
    <col min="12291" max="12293" width="12.140625" style="90" customWidth="1"/>
    <col min="12294" max="12544" width="9.140625" style="90"/>
    <col min="12545" max="12545" width="13.85546875" style="90" customWidth="1"/>
    <col min="12546" max="12546" width="53.140625" style="90" customWidth="1"/>
    <col min="12547" max="12549" width="12.140625" style="90" customWidth="1"/>
    <col min="12550" max="12800" width="9.140625" style="90"/>
    <col min="12801" max="12801" width="13.85546875" style="90" customWidth="1"/>
    <col min="12802" max="12802" width="53.140625" style="90" customWidth="1"/>
    <col min="12803" max="12805" width="12.140625" style="90" customWidth="1"/>
    <col min="12806" max="13056" width="9.140625" style="90"/>
    <col min="13057" max="13057" width="13.85546875" style="90" customWidth="1"/>
    <col min="13058" max="13058" width="53.140625" style="90" customWidth="1"/>
    <col min="13059" max="13061" width="12.140625" style="90" customWidth="1"/>
    <col min="13062" max="13312" width="9.140625" style="90"/>
    <col min="13313" max="13313" width="13.85546875" style="90" customWidth="1"/>
    <col min="13314" max="13314" width="53.140625" style="90" customWidth="1"/>
    <col min="13315" max="13317" width="12.140625" style="90" customWidth="1"/>
    <col min="13318" max="13568" width="9.140625" style="90"/>
    <col min="13569" max="13569" width="13.85546875" style="90" customWidth="1"/>
    <col min="13570" max="13570" width="53.140625" style="90" customWidth="1"/>
    <col min="13571" max="13573" width="12.140625" style="90" customWidth="1"/>
    <col min="13574" max="13824" width="9.140625" style="90"/>
    <col min="13825" max="13825" width="13.85546875" style="90" customWidth="1"/>
    <col min="13826" max="13826" width="53.140625" style="90" customWidth="1"/>
    <col min="13827" max="13829" width="12.140625" style="90" customWidth="1"/>
    <col min="13830" max="14080" width="9.140625" style="90"/>
    <col min="14081" max="14081" width="13.85546875" style="90" customWidth="1"/>
    <col min="14082" max="14082" width="53.140625" style="90" customWidth="1"/>
    <col min="14083" max="14085" width="12.140625" style="90" customWidth="1"/>
    <col min="14086" max="14336" width="9.140625" style="90"/>
    <col min="14337" max="14337" width="13.85546875" style="90" customWidth="1"/>
    <col min="14338" max="14338" width="53.140625" style="90" customWidth="1"/>
    <col min="14339" max="14341" width="12.140625" style="90" customWidth="1"/>
    <col min="14342" max="14592" width="9.140625" style="90"/>
    <col min="14593" max="14593" width="13.85546875" style="90" customWidth="1"/>
    <col min="14594" max="14594" width="53.140625" style="90" customWidth="1"/>
    <col min="14595" max="14597" width="12.140625" style="90" customWidth="1"/>
    <col min="14598" max="14848" width="9.140625" style="90"/>
    <col min="14849" max="14849" width="13.85546875" style="90" customWidth="1"/>
    <col min="14850" max="14850" width="53.140625" style="90" customWidth="1"/>
    <col min="14851" max="14853" width="12.140625" style="90" customWidth="1"/>
    <col min="14854" max="15104" width="9.140625" style="90"/>
    <col min="15105" max="15105" width="13.85546875" style="90" customWidth="1"/>
    <col min="15106" max="15106" width="53.140625" style="90" customWidth="1"/>
    <col min="15107" max="15109" width="12.140625" style="90" customWidth="1"/>
    <col min="15110" max="15360" width="9.140625" style="90"/>
    <col min="15361" max="15361" width="13.85546875" style="90" customWidth="1"/>
    <col min="15362" max="15362" width="53.140625" style="90" customWidth="1"/>
    <col min="15363" max="15365" width="12.140625" style="90" customWidth="1"/>
    <col min="15366" max="15616" width="9.140625" style="90"/>
    <col min="15617" max="15617" width="13.85546875" style="90" customWidth="1"/>
    <col min="15618" max="15618" width="53.140625" style="90" customWidth="1"/>
    <col min="15619" max="15621" width="12.140625" style="90" customWidth="1"/>
    <col min="15622" max="15872" width="9.140625" style="90"/>
    <col min="15873" max="15873" width="13.85546875" style="90" customWidth="1"/>
    <col min="15874" max="15874" width="53.140625" style="90" customWidth="1"/>
    <col min="15875" max="15877" width="12.140625" style="90" customWidth="1"/>
    <col min="15878" max="16128" width="9.140625" style="90"/>
    <col min="16129" max="16129" width="13.85546875" style="90" customWidth="1"/>
    <col min="16130" max="16130" width="53.140625" style="90" customWidth="1"/>
    <col min="16131" max="16133" width="12.140625" style="90" customWidth="1"/>
    <col min="16134" max="16384" width="9.140625" style="90"/>
  </cols>
  <sheetData>
    <row r="1" spans="1:5" s="76" customFormat="1" ht="16.5" customHeight="1" thickBot="1" x14ac:dyDescent="0.3">
      <c r="A1" s="298" t="s">
        <v>527</v>
      </c>
      <c r="B1" s="298"/>
      <c r="C1" s="298"/>
      <c r="D1" s="298"/>
      <c r="E1" s="298"/>
    </row>
    <row r="2" spans="1:5" s="79" customFormat="1" ht="21.2" customHeight="1" thickBot="1" x14ac:dyDescent="0.3">
      <c r="A2" s="77" t="s">
        <v>252</v>
      </c>
      <c r="B2" s="293" t="s">
        <v>336</v>
      </c>
      <c r="C2" s="293"/>
      <c r="D2" s="293"/>
      <c r="E2" s="78" t="s">
        <v>253</v>
      </c>
    </row>
    <row r="3" spans="1:5" s="79" customFormat="1" ht="36.75" thickBot="1" x14ac:dyDescent="0.3">
      <c r="A3" s="77" t="s">
        <v>254</v>
      </c>
      <c r="B3" s="293" t="s">
        <v>284</v>
      </c>
      <c r="C3" s="293"/>
      <c r="D3" s="293"/>
      <c r="E3" s="80" t="s">
        <v>282</v>
      </c>
    </row>
    <row r="4" spans="1:5" s="85" customFormat="1" ht="15.95" customHeight="1" thickBot="1" x14ac:dyDescent="0.3">
      <c r="A4" s="81"/>
      <c r="B4" s="177"/>
      <c r="C4" s="297" t="s">
        <v>337</v>
      </c>
      <c r="D4" s="297"/>
      <c r="E4" s="297"/>
    </row>
    <row r="5" spans="1:5" ht="36.75" thickBot="1" x14ac:dyDescent="0.3">
      <c r="A5" s="86" t="s">
        <v>256</v>
      </c>
      <c r="B5" s="87" t="s">
        <v>257</v>
      </c>
      <c r="C5" s="87" t="s">
        <v>258</v>
      </c>
      <c r="D5" s="88" t="s">
        <v>259</v>
      </c>
      <c r="E5" s="89" t="s">
        <v>332</v>
      </c>
    </row>
    <row r="6" spans="1:5" s="95" customFormat="1" ht="12.95" customHeight="1" thickBot="1" x14ac:dyDescent="0.3">
      <c r="A6" s="91" t="s">
        <v>4</v>
      </c>
      <c r="B6" s="92" t="s">
        <v>5</v>
      </c>
      <c r="C6" s="92" t="s">
        <v>6</v>
      </c>
      <c r="D6" s="93" t="s">
        <v>7</v>
      </c>
      <c r="E6" s="94" t="s">
        <v>8</v>
      </c>
    </row>
    <row r="7" spans="1:5" s="95" customFormat="1" ht="15.95" customHeight="1" thickBot="1" x14ac:dyDescent="0.3">
      <c r="A7" s="294" t="s">
        <v>260</v>
      </c>
      <c r="B7" s="295"/>
      <c r="C7" s="295"/>
      <c r="D7" s="295"/>
      <c r="E7" s="296"/>
    </row>
    <row r="8" spans="1:5" s="95" customFormat="1" ht="12" customHeight="1" thickBot="1" x14ac:dyDescent="0.3">
      <c r="A8" s="44" t="s">
        <v>9</v>
      </c>
      <c r="B8" s="142" t="s">
        <v>10</v>
      </c>
      <c r="C8" s="8">
        <f>+C9+C10+C11+C12+C13+C14</f>
        <v>0</v>
      </c>
      <c r="D8" s="60">
        <f>+D9+D10+D11+D12+D13+D14</f>
        <v>0</v>
      </c>
      <c r="E8" s="9">
        <f>+E9+E10+E11+E12+E13+E14</f>
        <v>0</v>
      </c>
    </row>
    <row r="9" spans="1:5" s="97" customFormat="1" ht="12" customHeight="1" x14ac:dyDescent="0.2">
      <c r="A9" s="96" t="s">
        <v>11</v>
      </c>
      <c r="B9" s="173" t="s">
        <v>12</v>
      </c>
      <c r="C9" s="13"/>
      <c r="D9" s="57"/>
      <c r="E9" s="14"/>
    </row>
    <row r="10" spans="1:5" s="99" customFormat="1" ht="12" customHeight="1" x14ac:dyDescent="0.2">
      <c r="A10" s="98" t="s">
        <v>13</v>
      </c>
      <c r="B10" s="174" t="s">
        <v>14</v>
      </c>
      <c r="C10" s="17"/>
      <c r="D10" s="58"/>
      <c r="E10" s="18"/>
    </row>
    <row r="11" spans="1:5" s="99" customFormat="1" ht="12" customHeight="1" x14ac:dyDescent="0.2">
      <c r="A11" s="98" t="s">
        <v>15</v>
      </c>
      <c r="B11" s="174" t="s">
        <v>16</v>
      </c>
      <c r="C11" s="17"/>
      <c r="D11" s="58"/>
      <c r="E11" s="18"/>
    </row>
    <row r="12" spans="1:5" s="99" customFormat="1" ht="12" customHeight="1" x14ac:dyDescent="0.2">
      <c r="A12" s="98" t="s">
        <v>17</v>
      </c>
      <c r="B12" s="174" t="s">
        <v>18</v>
      </c>
      <c r="C12" s="17"/>
      <c r="D12" s="58"/>
      <c r="E12" s="18"/>
    </row>
    <row r="13" spans="1:5" s="99" customFormat="1" ht="12" customHeight="1" x14ac:dyDescent="0.2">
      <c r="A13" s="98" t="s">
        <v>19</v>
      </c>
      <c r="B13" s="174" t="s">
        <v>261</v>
      </c>
      <c r="C13" s="17"/>
      <c r="D13" s="58"/>
      <c r="E13" s="18"/>
    </row>
    <row r="14" spans="1:5" s="97" customFormat="1" ht="12" customHeight="1" thickBot="1" x14ac:dyDescent="0.25">
      <c r="A14" s="100" t="s">
        <v>20</v>
      </c>
      <c r="B14" s="175" t="s">
        <v>21</v>
      </c>
      <c r="C14" s="17"/>
      <c r="D14" s="58"/>
      <c r="E14" s="18"/>
    </row>
    <row r="15" spans="1:5" s="97" customFormat="1" ht="12" customHeight="1" thickBot="1" x14ac:dyDescent="0.3">
      <c r="A15" s="44" t="s">
        <v>22</v>
      </c>
      <c r="B15" s="148" t="s">
        <v>23</v>
      </c>
      <c r="C15" s="8">
        <f>+C16+C17+C18+C19+C20</f>
        <v>0</v>
      </c>
      <c r="D15" s="60">
        <f>+D16+D17+D18+D19+D20</f>
        <v>0</v>
      </c>
      <c r="E15" s="9">
        <f>+E16+E17+E18+E19+E20</f>
        <v>8244093</v>
      </c>
    </row>
    <row r="16" spans="1:5" s="97" customFormat="1" ht="12" customHeight="1" x14ac:dyDescent="0.2">
      <c r="A16" s="96" t="s">
        <v>24</v>
      </c>
      <c r="B16" s="173" t="s">
        <v>25</v>
      </c>
      <c r="C16" s="13"/>
      <c r="D16" s="57"/>
      <c r="E16" s="14"/>
    </row>
    <row r="17" spans="1:5" s="97" customFormat="1" ht="12" customHeight="1" x14ac:dyDescent="0.2">
      <c r="A17" s="98" t="s">
        <v>26</v>
      </c>
      <c r="B17" s="174" t="s">
        <v>27</v>
      </c>
      <c r="C17" s="17"/>
      <c r="D17" s="58"/>
      <c r="E17" s="18"/>
    </row>
    <row r="18" spans="1:5" s="97" customFormat="1" ht="12" customHeight="1" x14ac:dyDescent="0.2">
      <c r="A18" s="98" t="s">
        <v>28</v>
      </c>
      <c r="B18" s="174" t="s">
        <v>29</v>
      </c>
      <c r="C18" s="17"/>
      <c r="D18" s="58"/>
      <c r="E18" s="18"/>
    </row>
    <row r="19" spans="1:5" s="97" customFormat="1" ht="12" customHeight="1" x14ac:dyDescent="0.2">
      <c r="A19" s="98" t="s">
        <v>30</v>
      </c>
      <c r="B19" s="174" t="s">
        <v>31</v>
      </c>
      <c r="C19" s="17"/>
      <c r="D19" s="58"/>
      <c r="E19" s="18"/>
    </row>
    <row r="20" spans="1:5" s="97" customFormat="1" ht="12" customHeight="1" x14ac:dyDescent="0.2">
      <c r="A20" s="98" t="s">
        <v>32</v>
      </c>
      <c r="B20" s="174" t="s">
        <v>33</v>
      </c>
      <c r="C20" s="17"/>
      <c r="D20" s="58"/>
      <c r="E20" s="18">
        <v>8244093</v>
      </c>
    </row>
    <row r="21" spans="1:5" s="99" customFormat="1" ht="12" customHeight="1" thickBot="1" x14ac:dyDescent="0.25">
      <c r="A21" s="100" t="s">
        <v>34</v>
      </c>
      <c r="B21" s="175" t="s">
        <v>35</v>
      </c>
      <c r="C21" s="21"/>
      <c r="D21" s="59"/>
      <c r="E21" s="22"/>
    </row>
    <row r="22" spans="1:5" s="99" customFormat="1" ht="21" customHeight="1" thickBot="1" x14ac:dyDescent="0.3">
      <c r="A22" s="44" t="s">
        <v>36</v>
      </c>
      <c r="B22" s="142" t="s">
        <v>37</v>
      </c>
      <c r="C22" s="8">
        <f>+C23+C24+C25+C26+C27</f>
        <v>0</v>
      </c>
      <c r="D22" s="60">
        <f>+D23+D24+D25+D26+D27</f>
        <v>0</v>
      </c>
      <c r="E22" s="9">
        <f>+E23+E24+E25+E26+E27</f>
        <v>6998149</v>
      </c>
    </row>
    <row r="23" spans="1:5" s="99" customFormat="1" ht="12" customHeight="1" x14ac:dyDescent="0.2">
      <c r="A23" s="96" t="s">
        <v>38</v>
      </c>
      <c r="B23" s="173" t="s">
        <v>39</v>
      </c>
      <c r="C23" s="13"/>
      <c r="D23" s="57"/>
      <c r="E23" s="14"/>
    </row>
    <row r="24" spans="1:5" s="97" customFormat="1" ht="12" customHeight="1" x14ac:dyDescent="0.2">
      <c r="A24" s="98" t="s">
        <v>40</v>
      </c>
      <c r="B24" s="174" t="s">
        <v>41</v>
      </c>
      <c r="C24" s="17"/>
      <c r="D24" s="58"/>
      <c r="E24" s="18"/>
    </row>
    <row r="25" spans="1:5" s="99" customFormat="1" ht="12" customHeight="1" x14ac:dyDescent="0.2">
      <c r="A25" s="98" t="s">
        <v>42</v>
      </c>
      <c r="B25" s="174" t="s">
        <v>43</v>
      </c>
      <c r="C25" s="17"/>
      <c r="D25" s="58"/>
      <c r="E25" s="18"/>
    </row>
    <row r="26" spans="1:5" s="99" customFormat="1" ht="12" customHeight="1" x14ac:dyDescent="0.2">
      <c r="A26" s="98" t="s">
        <v>44</v>
      </c>
      <c r="B26" s="174" t="s">
        <v>45</v>
      </c>
      <c r="C26" s="17"/>
      <c r="D26" s="58"/>
      <c r="E26" s="18"/>
    </row>
    <row r="27" spans="1:5" s="99" customFormat="1" ht="12" customHeight="1" x14ac:dyDescent="0.2">
      <c r="A27" s="98" t="s">
        <v>46</v>
      </c>
      <c r="B27" s="174" t="s">
        <v>47</v>
      </c>
      <c r="C27" s="17"/>
      <c r="D27" s="58"/>
      <c r="E27" s="18">
        <v>6998149</v>
      </c>
    </row>
    <row r="28" spans="1:5" s="99" customFormat="1" ht="12" customHeight="1" thickBot="1" x14ac:dyDescent="0.25">
      <c r="A28" s="100" t="s">
        <v>48</v>
      </c>
      <c r="B28" s="175" t="s">
        <v>49</v>
      </c>
      <c r="C28" s="21"/>
      <c r="D28" s="59"/>
      <c r="E28" s="22"/>
    </row>
    <row r="29" spans="1:5" s="99" customFormat="1" ht="12" customHeight="1" thickBot="1" x14ac:dyDescent="0.3">
      <c r="A29" s="44" t="s">
        <v>50</v>
      </c>
      <c r="B29" s="142" t="s">
        <v>51</v>
      </c>
      <c r="C29" s="24">
        <f>SUM(C30:C36)</f>
        <v>0</v>
      </c>
      <c r="D29" s="24">
        <f>SUM(D30:D36)</f>
        <v>0</v>
      </c>
      <c r="E29" s="25">
        <f>SUM(E30:E36)</f>
        <v>1495873</v>
      </c>
    </row>
    <row r="30" spans="1:5" s="99" customFormat="1" ht="12" customHeight="1" x14ac:dyDescent="0.2">
      <c r="A30" s="96" t="s">
        <v>52</v>
      </c>
      <c r="B30" s="173" t="s">
        <v>53</v>
      </c>
      <c r="C30" s="13"/>
      <c r="D30" s="13"/>
      <c r="E30" s="14">
        <v>1495873</v>
      </c>
    </row>
    <row r="31" spans="1:5" s="99" customFormat="1" ht="12" customHeight="1" x14ac:dyDescent="0.2">
      <c r="A31" s="98" t="s">
        <v>54</v>
      </c>
      <c r="B31" s="174" t="s">
        <v>55</v>
      </c>
      <c r="C31" s="17"/>
      <c r="D31" s="17"/>
      <c r="E31" s="18"/>
    </row>
    <row r="32" spans="1:5" s="99" customFormat="1" ht="12" customHeight="1" x14ac:dyDescent="0.2">
      <c r="A32" s="98" t="s">
        <v>56</v>
      </c>
      <c r="B32" s="174" t="s">
        <v>57</v>
      </c>
      <c r="C32" s="17"/>
      <c r="D32" s="17"/>
      <c r="E32" s="18"/>
    </row>
    <row r="33" spans="1:5" s="99" customFormat="1" ht="12" customHeight="1" x14ac:dyDescent="0.2">
      <c r="A33" s="98" t="s">
        <v>58</v>
      </c>
      <c r="B33" s="174" t="s">
        <v>59</v>
      </c>
      <c r="C33" s="17"/>
      <c r="D33" s="17"/>
      <c r="E33" s="18"/>
    </row>
    <row r="34" spans="1:5" s="99" customFormat="1" ht="12" customHeight="1" x14ac:dyDescent="0.2">
      <c r="A34" s="98" t="s">
        <v>60</v>
      </c>
      <c r="B34" s="174" t="s">
        <v>61</v>
      </c>
      <c r="C34" s="17"/>
      <c r="D34" s="17"/>
      <c r="E34" s="18"/>
    </row>
    <row r="35" spans="1:5" s="99" customFormat="1" ht="12" customHeight="1" x14ac:dyDescent="0.2">
      <c r="A35" s="98" t="s">
        <v>62</v>
      </c>
      <c r="B35" s="174" t="s">
        <v>63</v>
      </c>
      <c r="C35" s="17"/>
      <c r="D35" s="17"/>
      <c r="E35" s="18"/>
    </row>
    <row r="36" spans="1:5" s="99" customFormat="1" ht="12" customHeight="1" thickBot="1" x14ac:dyDescent="0.25">
      <c r="A36" s="100" t="s">
        <v>64</v>
      </c>
      <c r="B36" s="175" t="s">
        <v>65</v>
      </c>
      <c r="C36" s="21"/>
      <c r="D36" s="21"/>
      <c r="E36" s="22"/>
    </row>
    <row r="37" spans="1:5" s="99" customFormat="1" ht="12" customHeight="1" thickBot="1" x14ac:dyDescent="0.3">
      <c r="A37" s="44" t="s">
        <v>66</v>
      </c>
      <c r="B37" s="142" t="s">
        <v>67</v>
      </c>
      <c r="C37" s="8">
        <f>SUM(C38:C48)</f>
        <v>0</v>
      </c>
      <c r="D37" s="60">
        <f>SUM(D38:D48)</f>
        <v>0</v>
      </c>
      <c r="E37" s="9">
        <f>SUM(E38:E48)</f>
        <v>0</v>
      </c>
    </row>
    <row r="38" spans="1:5" s="99" customFormat="1" ht="12" customHeight="1" x14ac:dyDescent="0.2">
      <c r="A38" s="96" t="s">
        <v>68</v>
      </c>
      <c r="B38" s="173" t="s">
        <v>69</v>
      </c>
      <c r="C38" s="13"/>
      <c r="D38" s="57"/>
      <c r="E38" s="14"/>
    </row>
    <row r="39" spans="1:5" s="99" customFormat="1" ht="12" customHeight="1" x14ac:dyDescent="0.2">
      <c r="A39" s="98" t="s">
        <v>70</v>
      </c>
      <c r="B39" s="174" t="s">
        <v>71</v>
      </c>
      <c r="C39" s="17"/>
      <c r="D39" s="58"/>
      <c r="E39" s="18"/>
    </row>
    <row r="40" spans="1:5" s="99" customFormat="1" ht="12" customHeight="1" x14ac:dyDescent="0.2">
      <c r="A40" s="98" t="s">
        <v>72</v>
      </c>
      <c r="B40" s="174" t="s">
        <v>73</v>
      </c>
      <c r="C40" s="17"/>
      <c r="D40" s="58"/>
      <c r="E40" s="18"/>
    </row>
    <row r="41" spans="1:5" s="99" customFormat="1" ht="12" customHeight="1" x14ac:dyDescent="0.2">
      <c r="A41" s="98" t="s">
        <v>74</v>
      </c>
      <c r="B41" s="174" t="s">
        <v>75</v>
      </c>
      <c r="C41" s="17"/>
      <c r="D41" s="58"/>
      <c r="E41" s="18"/>
    </row>
    <row r="42" spans="1:5" s="99" customFormat="1" ht="12" customHeight="1" x14ac:dyDescent="0.2">
      <c r="A42" s="98" t="s">
        <v>76</v>
      </c>
      <c r="B42" s="174" t="s">
        <v>77</v>
      </c>
      <c r="C42" s="17"/>
      <c r="D42" s="58"/>
      <c r="E42" s="18"/>
    </row>
    <row r="43" spans="1:5" s="99" customFormat="1" ht="12" customHeight="1" x14ac:dyDescent="0.2">
      <c r="A43" s="98" t="s">
        <v>78</v>
      </c>
      <c r="B43" s="174" t="s">
        <v>79</v>
      </c>
      <c r="C43" s="17"/>
      <c r="D43" s="58"/>
      <c r="E43" s="18"/>
    </row>
    <row r="44" spans="1:5" s="99" customFormat="1" ht="12" customHeight="1" x14ac:dyDescent="0.2">
      <c r="A44" s="98" t="s">
        <v>80</v>
      </c>
      <c r="B44" s="174" t="s">
        <v>81</v>
      </c>
      <c r="C44" s="17"/>
      <c r="D44" s="58"/>
      <c r="E44" s="18"/>
    </row>
    <row r="45" spans="1:5" s="99" customFormat="1" ht="12" customHeight="1" x14ac:dyDescent="0.2">
      <c r="A45" s="98" t="s">
        <v>82</v>
      </c>
      <c r="B45" s="174" t="s">
        <v>83</v>
      </c>
      <c r="C45" s="17"/>
      <c r="D45" s="58"/>
      <c r="E45" s="18"/>
    </row>
    <row r="46" spans="1:5" s="99" customFormat="1" ht="12" customHeight="1" x14ac:dyDescent="0.2">
      <c r="A46" s="98" t="s">
        <v>84</v>
      </c>
      <c r="B46" s="174" t="s">
        <v>85</v>
      </c>
      <c r="C46" s="27"/>
      <c r="D46" s="101"/>
      <c r="E46" s="28"/>
    </row>
    <row r="47" spans="1:5" s="99" customFormat="1" ht="12" customHeight="1" x14ac:dyDescent="0.2">
      <c r="A47" s="100" t="s">
        <v>86</v>
      </c>
      <c r="B47" s="175" t="s">
        <v>87</v>
      </c>
      <c r="C47" s="29"/>
      <c r="D47" s="102"/>
      <c r="E47" s="30"/>
    </row>
    <row r="48" spans="1:5" s="99" customFormat="1" ht="12" customHeight="1" thickBot="1" x14ac:dyDescent="0.25">
      <c r="A48" s="100" t="s">
        <v>88</v>
      </c>
      <c r="B48" s="175" t="s">
        <v>89</v>
      </c>
      <c r="C48" s="29"/>
      <c r="D48" s="102"/>
      <c r="E48" s="30"/>
    </row>
    <row r="49" spans="1:5" s="99" customFormat="1" ht="12" customHeight="1" thickBot="1" x14ac:dyDescent="0.3">
      <c r="A49" s="44" t="s">
        <v>90</v>
      </c>
      <c r="B49" s="142" t="s">
        <v>91</v>
      </c>
      <c r="C49" s="8">
        <f>SUM(C50:C54)</f>
        <v>0</v>
      </c>
      <c r="D49" s="60">
        <f>SUM(D50:D54)</f>
        <v>0</v>
      </c>
      <c r="E49" s="9">
        <f>SUM(E50:E54)</f>
        <v>0</v>
      </c>
    </row>
    <row r="50" spans="1:5" s="99" customFormat="1" ht="12" customHeight="1" x14ac:dyDescent="0.2">
      <c r="A50" s="96" t="s">
        <v>92</v>
      </c>
      <c r="B50" s="173" t="s">
        <v>93</v>
      </c>
      <c r="C50" s="31"/>
      <c r="D50" s="103"/>
      <c r="E50" s="32"/>
    </row>
    <row r="51" spans="1:5" s="99" customFormat="1" ht="12" customHeight="1" x14ac:dyDescent="0.2">
      <c r="A51" s="98" t="s">
        <v>94</v>
      </c>
      <c r="B51" s="174" t="s">
        <v>95</v>
      </c>
      <c r="C51" s="27"/>
      <c r="D51" s="101"/>
      <c r="E51" s="28"/>
    </row>
    <row r="52" spans="1:5" s="99" customFormat="1" ht="12" customHeight="1" x14ac:dyDescent="0.2">
      <c r="A52" s="98" t="s">
        <v>96</v>
      </c>
      <c r="B52" s="174" t="s">
        <v>97</v>
      </c>
      <c r="C52" s="27"/>
      <c r="D52" s="101"/>
      <c r="E52" s="28"/>
    </row>
    <row r="53" spans="1:5" s="99" customFormat="1" ht="12" customHeight="1" x14ac:dyDescent="0.2">
      <c r="A53" s="98" t="s">
        <v>98</v>
      </c>
      <c r="B53" s="174" t="s">
        <v>99</v>
      </c>
      <c r="C53" s="27"/>
      <c r="D53" s="101"/>
      <c r="E53" s="28"/>
    </row>
    <row r="54" spans="1:5" s="99" customFormat="1" ht="12" customHeight="1" thickBot="1" x14ac:dyDescent="0.25">
      <c r="A54" s="100" t="s">
        <v>100</v>
      </c>
      <c r="B54" s="175" t="s">
        <v>101</v>
      </c>
      <c r="C54" s="29"/>
      <c r="D54" s="102"/>
      <c r="E54" s="30"/>
    </row>
    <row r="55" spans="1:5" s="99" customFormat="1" ht="12" customHeight="1" thickBot="1" x14ac:dyDescent="0.3">
      <c r="A55" s="44" t="s">
        <v>102</v>
      </c>
      <c r="B55" s="142" t="s">
        <v>103</v>
      </c>
      <c r="C55" s="8">
        <f>SUM(C56:C58)</f>
        <v>0</v>
      </c>
      <c r="D55" s="60">
        <f>SUM(D56:D58)</f>
        <v>0</v>
      </c>
      <c r="E55" s="9">
        <f>SUM(E56:E58)</f>
        <v>0</v>
      </c>
    </row>
    <row r="56" spans="1:5" s="99" customFormat="1" ht="12" customHeight="1" x14ac:dyDescent="0.2">
      <c r="A56" s="96" t="s">
        <v>104</v>
      </c>
      <c r="B56" s="173" t="s">
        <v>105</v>
      </c>
      <c r="C56" s="13"/>
      <c r="D56" s="57"/>
      <c r="E56" s="14"/>
    </row>
    <row r="57" spans="1:5" s="99" customFormat="1" ht="12" customHeight="1" x14ac:dyDescent="0.2">
      <c r="A57" s="98" t="s">
        <v>106</v>
      </c>
      <c r="B57" s="174" t="s">
        <v>107</v>
      </c>
      <c r="C57" s="17"/>
      <c r="D57" s="58"/>
      <c r="E57" s="18"/>
    </row>
    <row r="58" spans="1:5" s="99" customFormat="1" ht="12" customHeight="1" x14ac:dyDescent="0.2">
      <c r="A58" s="98" t="s">
        <v>108</v>
      </c>
      <c r="B58" s="174" t="s">
        <v>109</v>
      </c>
      <c r="C58" s="17"/>
      <c r="D58" s="58"/>
      <c r="E58" s="18"/>
    </row>
    <row r="59" spans="1:5" s="99" customFormat="1" ht="12" customHeight="1" thickBot="1" x14ac:dyDescent="0.25">
      <c r="A59" s="100" t="s">
        <v>110</v>
      </c>
      <c r="B59" s="175" t="s">
        <v>111</v>
      </c>
      <c r="C59" s="21"/>
      <c r="D59" s="59"/>
      <c r="E59" s="22"/>
    </row>
    <row r="60" spans="1:5" s="99" customFormat="1" ht="12" customHeight="1" thickBot="1" x14ac:dyDescent="0.3">
      <c r="A60" s="44" t="s">
        <v>112</v>
      </c>
      <c r="B60" s="148" t="s">
        <v>113</v>
      </c>
      <c r="C60" s="8">
        <f>SUM(C61:C63)</f>
        <v>0</v>
      </c>
      <c r="D60" s="60">
        <f>SUM(D61:D63)</f>
        <v>0</v>
      </c>
      <c r="E60" s="9">
        <f>SUM(E61:E63)</f>
        <v>0</v>
      </c>
    </row>
    <row r="61" spans="1:5" s="99" customFormat="1" ht="12" customHeight="1" x14ac:dyDescent="0.2">
      <c r="A61" s="96" t="s">
        <v>114</v>
      </c>
      <c r="B61" s="173" t="s">
        <v>115</v>
      </c>
      <c r="C61" s="27"/>
      <c r="D61" s="101"/>
      <c r="E61" s="28"/>
    </row>
    <row r="62" spans="1:5" s="99" customFormat="1" ht="12" customHeight="1" x14ac:dyDescent="0.2">
      <c r="A62" s="98" t="s">
        <v>116</v>
      </c>
      <c r="B62" s="174" t="s">
        <v>117</v>
      </c>
      <c r="C62" s="27"/>
      <c r="D62" s="101"/>
      <c r="E62" s="28"/>
    </row>
    <row r="63" spans="1:5" s="99" customFormat="1" ht="12" customHeight="1" x14ac:dyDescent="0.2">
      <c r="A63" s="98" t="s">
        <v>118</v>
      </c>
      <c r="B63" s="174" t="s">
        <v>119</v>
      </c>
      <c r="C63" s="27"/>
      <c r="D63" s="101"/>
      <c r="E63" s="28"/>
    </row>
    <row r="64" spans="1:5" s="99" customFormat="1" ht="12" customHeight="1" thickBot="1" x14ac:dyDescent="0.25">
      <c r="A64" s="100" t="s">
        <v>120</v>
      </c>
      <c r="B64" s="175" t="s">
        <v>121</v>
      </c>
      <c r="C64" s="27"/>
      <c r="D64" s="101"/>
      <c r="E64" s="28"/>
    </row>
    <row r="65" spans="1:5" s="99" customFormat="1" ht="12" customHeight="1" thickBot="1" x14ac:dyDescent="0.3">
      <c r="A65" s="44" t="s">
        <v>246</v>
      </c>
      <c r="B65" s="142" t="s">
        <v>122</v>
      </c>
      <c r="C65" s="24">
        <f>+C8+C15+C22+C29+C37+C49+C55+C60</f>
        <v>0</v>
      </c>
      <c r="D65" s="62">
        <f>+D8+D15+D22+D29+D37+D49+D55+D60</f>
        <v>0</v>
      </c>
      <c r="E65" s="25">
        <f>+E8+E15+E22+E29+E37+E49+E55+E60</f>
        <v>16738115</v>
      </c>
    </row>
    <row r="66" spans="1:5" s="99" customFormat="1" ht="12" customHeight="1" thickBot="1" x14ac:dyDescent="0.2">
      <c r="A66" s="104" t="s">
        <v>262</v>
      </c>
      <c r="B66" s="148" t="s">
        <v>124</v>
      </c>
      <c r="C66" s="8">
        <f>SUM(C67:C69)</f>
        <v>0</v>
      </c>
      <c r="D66" s="60">
        <f>SUM(D67:D69)</f>
        <v>0</v>
      </c>
      <c r="E66" s="9">
        <f>SUM(E67:E69)</f>
        <v>0</v>
      </c>
    </row>
    <row r="67" spans="1:5" s="99" customFormat="1" ht="12" customHeight="1" x14ac:dyDescent="0.2">
      <c r="A67" s="96" t="s">
        <v>125</v>
      </c>
      <c r="B67" s="173" t="s">
        <v>126</v>
      </c>
      <c r="C67" s="27"/>
      <c r="D67" s="101"/>
      <c r="E67" s="28"/>
    </row>
    <row r="68" spans="1:5" s="99" customFormat="1" ht="12" customHeight="1" x14ac:dyDescent="0.2">
      <c r="A68" s="98" t="s">
        <v>127</v>
      </c>
      <c r="B68" s="174" t="s">
        <v>128</v>
      </c>
      <c r="C68" s="27"/>
      <c r="D68" s="101"/>
      <c r="E68" s="28"/>
    </row>
    <row r="69" spans="1:5" s="99" customFormat="1" ht="12" customHeight="1" thickBot="1" x14ac:dyDescent="0.25">
      <c r="A69" s="100" t="s">
        <v>129</v>
      </c>
      <c r="B69" s="135" t="s">
        <v>283</v>
      </c>
      <c r="C69" s="27"/>
      <c r="D69" s="108"/>
      <c r="E69" s="28"/>
    </row>
    <row r="70" spans="1:5" s="99" customFormat="1" ht="12" customHeight="1" thickBot="1" x14ac:dyDescent="0.2">
      <c r="A70" s="104" t="s">
        <v>131</v>
      </c>
      <c r="B70" s="148" t="s">
        <v>132</v>
      </c>
      <c r="C70" s="8">
        <f>SUM(C71:C74)</f>
        <v>0</v>
      </c>
      <c r="D70" s="8">
        <f>SUM(D71:D74)</f>
        <v>0</v>
      </c>
      <c r="E70" s="9">
        <f>SUM(E71:E74)</f>
        <v>0</v>
      </c>
    </row>
    <row r="71" spans="1:5" s="99" customFormat="1" ht="12" customHeight="1" x14ac:dyDescent="0.2">
      <c r="A71" s="96" t="s">
        <v>133</v>
      </c>
      <c r="B71" s="149" t="s">
        <v>134</v>
      </c>
      <c r="C71" s="27"/>
      <c r="D71" s="27"/>
      <c r="E71" s="28"/>
    </row>
    <row r="72" spans="1:5" s="99" customFormat="1" ht="12" customHeight="1" x14ac:dyDescent="0.2">
      <c r="A72" s="98" t="s">
        <v>135</v>
      </c>
      <c r="B72" s="149" t="s">
        <v>136</v>
      </c>
      <c r="C72" s="27"/>
      <c r="D72" s="27"/>
      <c r="E72" s="28"/>
    </row>
    <row r="73" spans="1:5" s="99" customFormat="1" ht="12" customHeight="1" x14ac:dyDescent="0.2">
      <c r="A73" s="98" t="s">
        <v>137</v>
      </c>
      <c r="B73" s="149" t="s">
        <v>138</v>
      </c>
      <c r="C73" s="27"/>
      <c r="D73" s="27"/>
      <c r="E73" s="28"/>
    </row>
    <row r="74" spans="1:5" s="99" customFormat="1" ht="12" customHeight="1" thickBot="1" x14ac:dyDescent="0.3">
      <c r="A74" s="100" t="s">
        <v>139</v>
      </c>
      <c r="B74" s="150" t="s">
        <v>140</v>
      </c>
      <c r="C74" s="27"/>
      <c r="D74" s="27"/>
      <c r="E74" s="28"/>
    </row>
    <row r="75" spans="1:5" s="99" customFormat="1" ht="12" customHeight="1" thickBot="1" x14ac:dyDescent="0.2">
      <c r="A75" s="104" t="s">
        <v>141</v>
      </c>
      <c r="B75" s="148" t="s">
        <v>142</v>
      </c>
      <c r="C75" s="8">
        <f>SUM(C76:C77)</f>
        <v>0</v>
      </c>
      <c r="D75" s="8">
        <f>SUM(D76:D77)</f>
        <v>0</v>
      </c>
      <c r="E75" s="9">
        <f>SUM(E76:E77)</f>
        <v>0</v>
      </c>
    </row>
    <row r="76" spans="1:5" s="99" customFormat="1" ht="12" customHeight="1" x14ac:dyDescent="0.2">
      <c r="A76" s="96" t="s">
        <v>143</v>
      </c>
      <c r="B76" s="173" t="s">
        <v>144</v>
      </c>
      <c r="C76" s="27"/>
      <c r="D76" s="27"/>
      <c r="E76" s="28"/>
    </row>
    <row r="77" spans="1:5" s="99" customFormat="1" ht="12" customHeight="1" thickBot="1" x14ac:dyDescent="0.25">
      <c r="A77" s="100" t="s">
        <v>145</v>
      </c>
      <c r="B77" s="175" t="s">
        <v>146</v>
      </c>
      <c r="C77" s="27"/>
      <c r="D77" s="27"/>
      <c r="E77" s="28"/>
    </row>
    <row r="78" spans="1:5" s="97" customFormat="1" ht="12" customHeight="1" thickBot="1" x14ac:dyDescent="0.2">
      <c r="A78" s="104" t="s">
        <v>147</v>
      </c>
      <c r="B78" s="148" t="s">
        <v>148</v>
      </c>
      <c r="C78" s="8">
        <f>SUM(C79:C81)</f>
        <v>0</v>
      </c>
      <c r="D78" s="8">
        <f>SUM(D79:D81)</f>
        <v>0</v>
      </c>
      <c r="E78" s="9">
        <f>SUM(E79:E81)</f>
        <v>0</v>
      </c>
    </row>
    <row r="79" spans="1:5" s="99" customFormat="1" ht="12" customHeight="1" x14ac:dyDescent="0.2">
      <c r="A79" s="96" t="s">
        <v>149</v>
      </c>
      <c r="B79" s="173" t="s">
        <v>150</v>
      </c>
      <c r="C79" s="27"/>
      <c r="D79" s="27"/>
      <c r="E79" s="28"/>
    </row>
    <row r="80" spans="1:5" s="99" customFormat="1" ht="12" customHeight="1" x14ac:dyDescent="0.2">
      <c r="A80" s="98" t="s">
        <v>151</v>
      </c>
      <c r="B80" s="174" t="s">
        <v>152</v>
      </c>
      <c r="C80" s="27"/>
      <c r="D80" s="27"/>
      <c r="E80" s="28"/>
    </row>
    <row r="81" spans="1:5" s="99" customFormat="1" ht="12" customHeight="1" thickBot="1" x14ac:dyDescent="0.25">
      <c r="A81" s="100" t="s">
        <v>153</v>
      </c>
      <c r="B81" s="175" t="s">
        <v>154</v>
      </c>
      <c r="C81" s="27"/>
      <c r="D81" s="27"/>
      <c r="E81" s="28"/>
    </row>
    <row r="82" spans="1:5" s="99" customFormat="1" ht="12" customHeight="1" thickBot="1" x14ac:dyDescent="0.2">
      <c r="A82" s="104" t="s">
        <v>155</v>
      </c>
      <c r="B82" s="148" t="s">
        <v>156</v>
      </c>
      <c r="C82" s="8">
        <f>SUM(C83:C86)</f>
        <v>0</v>
      </c>
      <c r="D82" s="8">
        <f>SUM(D83:D86)</f>
        <v>0</v>
      </c>
      <c r="E82" s="9">
        <f>SUM(E83:E86)</f>
        <v>0</v>
      </c>
    </row>
    <row r="83" spans="1:5" s="99" customFormat="1" ht="12" customHeight="1" x14ac:dyDescent="0.2">
      <c r="A83" s="110" t="s">
        <v>157</v>
      </c>
      <c r="B83" s="173" t="s">
        <v>158</v>
      </c>
      <c r="C83" s="27"/>
      <c r="D83" s="27"/>
      <c r="E83" s="28"/>
    </row>
    <row r="84" spans="1:5" s="99" customFormat="1" ht="12" customHeight="1" x14ac:dyDescent="0.2">
      <c r="A84" s="111" t="s">
        <v>159</v>
      </c>
      <c r="B84" s="174" t="s">
        <v>160</v>
      </c>
      <c r="C84" s="27"/>
      <c r="D84" s="27"/>
      <c r="E84" s="28"/>
    </row>
    <row r="85" spans="1:5" s="99" customFormat="1" ht="12" customHeight="1" x14ac:dyDescent="0.2">
      <c r="A85" s="111" t="s">
        <v>161</v>
      </c>
      <c r="B85" s="174" t="s">
        <v>162</v>
      </c>
      <c r="C85" s="27"/>
      <c r="D85" s="27"/>
      <c r="E85" s="28"/>
    </row>
    <row r="86" spans="1:5" s="97" customFormat="1" ht="12" customHeight="1" thickBot="1" x14ac:dyDescent="0.25">
      <c r="A86" s="112" t="s">
        <v>163</v>
      </c>
      <c r="B86" s="175" t="s">
        <v>164</v>
      </c>
      <c r="C86" s="27"/>
      <c r="D86" s="27"/>
      <c r="E86" s="28"/>
    </row>
    <row r="87" spans="1:5" s="97" customFormat="1" ht="12" customHeight="1" thickBot="1" x14ac:dyDescent="0.2">
      <c r="A87" s="104" t="s">
        <v>165</v>
      </c>
      <c r="B87" s="148" t="s">
        <v>166</v>
      </c>
      <c r="C87" s="37"/>
      <c r="D87" s="37"/>
      <c r="E87" s="38"/>
    </row>
    <row r="88" spans="1:5" s="97" customFormat="1" ht="12" customHeight="1" thickBot="1" x14ac:dyDescent="0.2">
      <c r="A88" s="104" t="s">
        <v>263</v>
      </c>
      <c r="B88" s="148" t="s">
        <v>168</v>
      </c>
      <c r="C88" s="37"/>
      <c r="D88" s="37"/>
      <c r="E88" s="38"/>
    </row>
    <row r="89" spans="1:5" s="97" customFormat="1" ht="12" customHeight="1" thickBot="1" x14ac:dyDescent="0.2">
      <c r="A89" s="104" t="s">
        <v>264</v>
      </c>
      <c r="B89" s="39" t="s">
        <v>170</v>
      </c>
      <c r="C89" s="24">
        <f>+C66+C70+C75+C78+C82+C88+C87</f>
        <v>0</v>
      </c>
      <c r="D89" s="24">
        <f>+D66+D70+D75+D78+D82+D88+D87</f>
        <v>0</v>
      </c>
      <c r="E89" s="25">
        <f>+E66+E70+E75+E78+E82+E88+E87</f>
        <v>0</v>
      </c>
    </row>
    <row r="90" spans="1:5" s="97" customFormat="1" ht="12" customHeight="1" thickBot="1" x14ac:dyDescent="0.2">
      <c r="A90" s="113" t="s">
        <v>265</v>
      </c>
      <c r="B90" s="41" t="s">
        <v>266</v>
      </c>
      <c r="C90" s="24">
        <f>+C65+C89</f>
        <v>0</v>
      </c>
      <c r="D90" s="24">
        <f>+D65+D89</f>
        <v>0</v>
      </c>
      <c r="E90" s="25">
        <f>+E65+E89</f>
        <v>16738115</v>
      </c>
    </row>
    <row r="91" spans="1:5" s="99" customFormat="1" ht="15.2" customHeight="1" thickBot="1" x14ac:dyDescent="0.3">
      <c r="A91" s="114"/>
      <c r="B91" s="178"/>
      <c r="C91" s="116"/>
    </row>
    <row r="92" spans="1:5" s="95" customFormat="1" ht="16.5" customHeight="1" thickBot="1" x14ac:dyDescent="0.3">
      <c r="A92" s="294" t="s">
        <v>267</v>
      </c>
      <c r="B92" s="295"/>
      <c r="C92" s="295"/>
      <c r="D92" s="295"/>
      <c r="E92" s="296"/>
    </row>
    <row r="93" spans="1:5" s="117" customFormat="1" ht="12" customHeight="1" thickBot="1" x14ac:dyDescent="0.3">
      <c r="A93" s="4" t="s">
        <v>9</v>
      </c>
      <c r="B93" s="47" t="s">
        <v>268</v>
      </c>
      <c r="C93" s="48">
        <f>+C94+C95+C96+C97+C98+C111</f>
        <v>0</v>
      </c>
      <c r="D93" s="48">
        <f>+D94+D95+D96+D97+D98+D111</f>
        <v>0</v>
      </c>
      <c r="E93" s="49">
        <f>+E94+E95+E96+E97+E98+E111</f>
        <v>9792608</v>
      </c>
    </row>
    <row r="94" spans="1:5" ht="12" customHeight="1" x14ac:dyDescent="0.25">
      <c r="A94" s="118" t="s">
        <v>11</v>
      </c>
      <c r="B94" s="160" t="s">
        <v>174</v>
      </c>
      <c r="C94" s="51"/>
      <c r="D94" s="51"/>
      <c r="E94" s="52">
        <v>7971581</v>
      </c>
    </row>
    <row r="95" spans="1:5" ht="12" customHeight="1" x14ac:dyDescent="0.25">
      <c r="A95" s="98" t="s">
        <v>13</v>
      </c>
      <c r="B95" s="161" t="s">
        <v>175</v>
      </c>
      <c r="C95" s="17"/>
      <c r="D95" s="17"/>
      <c r="E95" s="18">
        <v>757265</v>
      </c>
    </row>
    <row r="96" spans="1:5" ht="12" customHeight="1" x14ac:dyDescent="0.25">
      <c r="A96" s="98" t="s">
        <v>15</v>
      </c>
      <c r="B96" s="161" t="s">
        <v>176</v>
      </c>
      <c r="C96" s="21"/>
      <c r="D96" s="17"/>
      <c r="E96" s="22">
        <v>1063762</v>
      </c>
    </row>
    <row r="97" spans="1:5" ht="12" customHeight="1" x14ac:dyDescent="0.25">
      <c r="A97" s="98" t="s">
        <v>17</v>
      </c>
      <c r="B97" s="162" t="s">
        <v>177</v>
      </c>
      <c r="C97" s="21"/>
      <c r="D97" s="59"/>
      <c r="E97" s="22"/>
    </row>
    <row r="98" spans="1:5" ht="12" customHeight="1" x14ac:dyDescent="0.25">
      <c r="A98" s="98" t="s">
        <v>178</v>
      </c>
      <c r="B98" s="163" t="s">
        <v>179</v>
      </c>
      <c r="C98" s="21"/>
      <c r="D98" s="59"/>
      <c r="E98" s="22"/>
    </row>
    <row r="99" spans="1:5" ht="12" customHeight="1" x14ac:dyDescent="0.25">
      <c r="A99" s="98" t="s">
        <v>20</v>
      </c>
      <c r="B99" s="161" t="s">
        <v>269</v>
      </c>
      <c r="C99" s="21"/>
      <c r="D99" s="59"/>
      <c r="E99" s="22"/>
    </row>
    <row r="100" spans="1:5" ht="12" customHeight="1" x14ac:dyDescent="0.2">
      <c r="A100" s="98" t="s">
        <v>180</v>
      </c>
      <c r="B100" s="176" t="s">
        <v>181</v>
      </c>
      <c r="C100" s="21"/>
      <c r="D100" s="59"/>
      <c r="E100" s="22"/>
    </row>
    <row r="101" spans="1:5" ht="12" customHeight="1" x14ac:dyDescent="0.2">
      <c r="A101" s="98" t="s">
        <v>182</v>
      </c>
      <c r="B101" s="176" t="s">
        <v>183</v>
      </c>
      <c r="C101" s="21"/>
      <c r="D101" s="59"/>
      <c r="E101" s="22"/>
    </row>
    <row r="102" spans="1:5" ht="12" customHeight="1" x14ac:dyDescent="0.2">
      <c r="A102" s="98" t="s">
        <v>184</v>
      </c>
      <c r="B102" s="176" t="s">
        <v>185</v>
      </c>
      <c r="C102" s="21"/>
      <c r="D102" s="59"/>
      <c r="E102" s="22"/>
    </row>
    <row r="103" spans="1:5" ht="12" customHeight="1" x14ac:dyDescent="0.25">
      <c r="A103" s="98" t="s">
        <v>186</v>
      </c>
      <c r="B103" s="161" t="s">
        <v>187</v>
      </c>
      <c r="C103" s="21"/>
      <c r="D103" s="59"/>
      <c r="E103" s="22"/>
    </row>
    <row r="104" spans="1:5" ht="12" customHeight="1" x14ac:dyDescent="0.25">
      <c r="A104" s="98" t="s">
        <v>188</v>
      </c>
      <c r="B104" s="161" t="s">
        <v>189</v>
      </c>
      <c r="C104" s="21"/>
      <c r="D104" s="59"/>
      <c r="E104" s="22"/>
    </row>
    <row r="105" spans="1:5" ht="12" customHeight="1" x14ac:dyDescent="0.2">
      <c r="A105" s="98" t="s">
        <v>190</v>
      </c>
      <c r="B105" s="176" t="s">
        <v>191</v>
      </c>
      <c r="C105" s="21"/>
      <c r="D105" s="59"/>
      <c r="E105" s="22"/>
    </row>
    <row r="106" spans="1:5" ht="12" customHeight="1" x14ac:dyDescent="0.2">
      <c r="A106" s="98" t="s">
        <v>192</v>
      </c>
      <c r="B106" s="176" t="s">
        <v>193</v>
      </c>
      <c r="C106" s="21"/>
      <c r="D106" s="59"/>
      <c r="E106" s="22"/>
    </row>
    <row r="107" spans="1:5" ht="12" customHeight="1" x14ac:dyDescent="0.25">
      <c r="A107" s="98" t="s">
        <v>194</v>
      </c>
      <c r="B107" s="161" t="s">
        <v>195</v>
      </c>
      <c r="C107" s="17"/>
      <c r="D107" s="59"/>
      <c r="E107" s="22"/>
    </row>
    <row r="108" spans="1:5" ht="12" customHeight="1" x14ac:dyDescent="0.25">
      <c r="A108" s="119" t="s">
        <v>196</v>
      </c>
      <c r="B108" s="164" t="s">
        <v>197</v>
      </c>
      <c r="C108" s="21"/>
      <c r="D108" s="59"/>
      <c r="E108" s="22"/>
    </row>
    <row r="109" spans="1:5" ht="12" customHeight="1" x14ac:dyDescent="0.25">
      <c r="A109" s="98" t="s">
        <v>198</v>
      </c>
      <c r="B109" s="164" t="s">
        <v>199</v>
      </c>
      <c r="C109" s="21"/>
      <c r="D109" s="59"/>
      <c r="E109" s="22"/>
    </row>
    <row r="110" spans="1:5" ht="12" customHeight="1" x14ac:dyDescent="0.25">
      <c r="A110" s="98" t="s">
        <v>200</v>
      </c>
      <c r="B110" s="161" t="s">
        <v>201</v>
      </c>
      <c r="C110" s="17"/>
      <c r="D110" s="58"/>
      <c r="E110" s="18"/>
    </row>
    <row r="111" spans="1:5" ht="12" customHeight="1" x14ac:dyDescent="0.25">
      <c r="A111" s="98" t="s">
        <v>202</v>
      </c>
      <c r="B111" s="162" t="s">
        <v>203</v>
      </c>
      <c r="C111" s="17"/>
      <c r="D111" s="58"/>
      <c r="E111" s="18"/>
    </row>
    <row r="112" spans="1:5" ht="12" customHeight="1" x14ac:dyDescent="0.25">
      <c r="A112" s="100" t="s">
        <v>204</v>
      </c>
      <c r="B112" s="161" t="s">
        <v>270</v>
      </c>
      <c r="C112" s="21"/>
      <c r="D112" s="59"/>
      <c r="E112" s="22"/>
    </row>
    <row r="113" spans="1:5" ht="12" customHeight="1" thickBot="1" x14ac:dyDescent="0.3">
      <c r="A113" s="105" t="s">
        <v>205</v>
      </c>
      <c r="B113" s="165" t="s">
        <v>271</v>
      </c>
      <c r="C113" s="55"/>
      <c r="D113" s="61"/>
      <c r="E113" s="56"/>
    </row>
    <row r="114" spans="1:5" ht="12" customHeight="1" thickBot="1" x14ac:dyDescent="0.3">
      <c r="A114" s="44" t="s">
        <v>22</v>
      </c>
      <c r="B114" s="73" t="s">
        <v>206</v>
      </c>
      <c r="C114" s="8">
        <f>+C115+C117+C119</f>
        <v>0</v>
      </c>
      <c r="D114" s="60">
        <f>+D115+D117+D119</f>
        <v>0</v>
      </c>
      <c r="E114" s="9">
        <f>+E115+E117+E119</f>
        <v>0</v>
      </c>
    </row>
    <row r="115" spans="1:5" ht="12" customHeight="1" x14ac:dyDescent="0.25">
      <c r="A115" s="96" t="s">
        <v>24</v>
      </c>
      <c r="B115" s="161" t="s">
        <v>207</v>
      </c>
      <c r="C115" s="13"/>
      <c r="D115" s="57"/>
      <c r="E115" s="14"/>
    </row>
    <row r="116" spans="1:5" ht="12" customHeight="1" x14ac:dyDescent="0.25">
      <c r="A116" s="96" t="s">
        <v>26</v>
      </c>
      <c r="B116" s="164" t="s">
        <v>208</v>
      </c>
      <c r="C116" s="13"/>
      <c r="D116" s="57"/>
      <c r="E116" s="14"/>
    </row>
    <row r="117" spans="1:5" ht="12" customHeight="1" x14ac:dyDescent="0.25">
      <c r="A117" s="96" t="s">
        <v>28</v>
      </c>
      <c r="B117" s="164" t="s">
        <v>209</v>
      </c>
      <c r="C117" s="17"/>
      <c r="D117" s="58"/>
      <c r="E117" s="18"/>
    </row>
    <row r="118" spans="1:5" ht="12" customHeight="1" x14ac:dyDescent="0.25">
      <c r="A118" s="96" t="s">
        <v>30</v>
      </c>
      <c r="B118" s="164" t="s">
        <v>210</v>
      </c>
      <c r="C118" s="17"/>
      <c r="D118" s="58"/>
      <c r="E118" s="18"/>
    </row>
    <row r="119" spans="1:5" ht="12" customHeight="1" x14ac:dyDescent="0.25">
      <c r="A119" s="96" t="s">
        <v>32</v>
      </c>
      <c r="B119" s="146" t="s">
        <v>211</v>
      </c>
      <c r="C119" s="17"/>
      <c r="D119" s="58"/>
      <c r="E119" s="18"/>
    </row>
    <row r="120" spans="1:5" ht="12" customHeight="1" x14ac:dyDescent="0.25">
      <c r="A120" s="96" t="s">
        <v>34</v>
      </c>
      <c r="B120" s="144" t="s">
        <v>212</v>
      </c>
      <c r="C120" s="17"/>
      <c r="D120" s="58"/>
      <c r="E120" s="18"/>
    </row>
    <row r="121" spans="1:5" ht="12" customHeight="1" x14ac:dyDescent="0.25">
      <c r="A121" s="96" t="s">
        <v>213</v>
      </c>
      <c r="B121" s="166" t="s">
        <v>214</v>
      </c>
      <c r="C121" s="17"/>
      <c r="D121" s="58"/>
      <c r="E121" s="18"/>
    </row>
    <row r="122" spans="1:5" ht="12" customHeight="1" x14ac:dyDescent="0.25">
      <c r="A122" s="96" t="s">
        <v>215</v>
      </c>
      <c r="B122" s="161" t="s">
        <v>189</v>
      </c>
      <c r="C122" s="17"/>
      <c r="D122" s="58"/>
      <c r="E122" s="18"/>
    </row>
    <row r="123" spans="1:5" ht="12" customHeight="1" x14ac:dyDescent="0.25">
      <c r="A123" s="96" t="s">
        <v>216</v>
      </c>
      <c r="B123" s="161" t="s">
        <v>217</v>
      </c>
      <c r="C123" s="17"/>
      <c r="D123" s="58"/>
      <c r="E123" s="18"/>
    </row>
    <row r="124" spans="1:5" ht="12" customHeight="1" x14ac:dyDescent="0.25">
      <c r="A124" s="96" t="s">
        <v>218</v>
      </c>
      <c r="B124" s="161" t="s">
        <v>219</v>
      </c>
      <c r="C124" s="17"/>
      <c r="D124" s="58"/>
      <c r="E124" s="18"/>
    </row>
    <row r="125" spans="1:5" ht="12" customHeight="1" x14ac:dyDescent="0.25">
      <c r="A125" s="96" t="s">
        <v>220</v>
      </c>
      <c r="B125" s="161" t="s">
        <v>195</v>
      </c>
      <c r="C125" s="17"/>
      <c r="D125" s="58"/>
      <c r="E125" s="18"/>
    </row>
    <row r="126" spans="1:5" ht="12" customHeight="1" x14ac:dyDescent="0.25">
      <c r="A126" s="96" t="s">
        <v>221</v>
      </c>
      <c r="B126" s="161" t="s">
        <v>222</v>
      </c>
      <c r="C126" s="17"/>
      <c r="D126" s="58"/>
      <c r="E126" s="18"/>
    </row>
    <row r="127" spans="1:5" ht="12" customHeight="1" thickBot="1" x14ac:dyDescent="0.3">
      <c r="A127" s="119" t="s">
        <v>223</v>
      </c>
      <c r="B127" s="161" t="s">
        <v>224</v>
      </c>
      <c r="C127" s="21"/>
      <c r="D127" s="59"/>
      <c r="E127" s="22"/>
    </row>
    <row r="128" spans="1:5" ht="12" customHeight="1" thickBot="1" x14ac:dyDescent="0.3">
      <c r="A128" s="44" t="s">
        <v>36</v>
      </c>
      <c r="B128" s="168" t="s">
        <v>225</v>
      </c>
      <c r="C128" s="8">
        <f>+C93+C114</f>
        <v>0</v>
      </c>
      <c r="D128" s="60">
        <f>+D93+D114</f>
        <v>0</v>
      </c>
      <c r="E128" s="9">
        <f>+E93+E114</f>
        <v>9792608</v>
      </c>
    </row>
    <row r="129" spans="1:11" ht="12" customHeight="1" thickBot="1" x14ac:dyDescent="0.3">
      <c r="A129" s="44" t="s">
        <v>226</v>
      </c>
      <c r="B129" s="168" t="s">
        <v>272</v>
      </c>
      <c r="C129" s="8">
        <f>+C130+C131+C132</f>
        <v>0</v>
      </c>
      <c r="D129" s="60">
        <f>+D130+D131+D132</f>
        <v>0</v>
      </c>
      <c r="E129" s="9">
        <f>+E130+E131+E132</f>
        <v>0</v>
      </c>
    </row>
    <row r="130" spans="1:11" s="117" customFormat="1" ht="12" customHeight="1" x14ac:dyDescent="0.25">
      <c r="A130" s="96" t="s">
        <v>52</v>
      </c>
      <c r="B130" s="166" t="s">
        <v>273</v>
      </c>
      <c r="C130" s="17"/>
      <c r="D130" s="58"/>
      <c r="E130" s="18"/>
    </row>
    <row r="131" spans="1:11" ht="12" customHeight="1" x14ac:dyDescent="0.25">
      <c r="A131" s="96" t="s">
        <v>54</v>
      </c>
      <c r="B131" s="166" t="s">
        <v>227</v>
      </c>
      <c r="C131" s="17"/>
      <c r="D131" s="58"/>
      <c r="E131" s="18"/>
    </row>
    <row r="132" spans="1:11" ht="12" customHeight="1" thickBot="1" x14ac:dyDescent="0.3">
      <c r="A132" s="119" t="s">
        <v>56</v>
      </c>
      <c r="B132" s="169" t="s">
        <v>274</v>
      </c>
      <c r="C132" s="17"/>
      <c r="D132" s="58"/>
      <c r="E132" s="18"/>
    </row>
    <row r="133" spans="1:11" ht="12" customHeight="1" thickBot="1" x14ac:dyDescent="0.3">
      <c r="A133" s="44" t="s">
        <v>66</v>
      </c>
      <c r="B133" s="168" t="s">
        <v>228</v>
      </c>
      <c r="C133" s="8">
        <f>+C134+C135+C136+C137+C138+C139</f>
        <v>0</v>
      </c>
      <c r="D133" s="60">
        <f>+D134+D135+D136+D137+D138+D139</f>
        <v>0</v>
      </c>
      <c r="E133" s="9">
        <f>+E134+E135+E136+E137+E138+E139</f>
        <v>0</v>
      </c>
    </row>
    <row r="134" spans="1:11" ht="12" customHeight="1" x14ac:dyDescent="0.25">
      <c r="A134" s="96" t="s">
        <v>68</v>
      </c>
      <c r="B134" s="166" t="s">
        <v>229</v>
      </c>
      <c r="C134" s="17"/>
      <c r="D134" s="58"/>
      <c r="E134" s="18"/>
    </row>
    <row r="135" spans="1:11" ht="12" customHeight="1" x14ac:dyDescent="0.25">
      <c r="A135" s="96" t="s">
        <v>70</v>
      </c>
      <c r="B135" s="166" t="s">
        <v>230</v>
      </c>
      <c r="C135" s="17"/>
      <c r="D135" s="58"/>
      <c r="E135" s="18"/>
    </row>
    <row r="136" spans="1:11" ht="12" customHeight="1" x14ac:dyDescent="0.25">
      <c r="A136" s="96" t="s">
        <v>72</v>
      </c>
      <c r="B136" s="166" t="s">
        <v>231</v>
      </c>
      <c r="C136" s="17"/>
      <c r="D136" s="58"/>
      <c r="E136" s="18"/>
    </row>
    <row r="137" spans="1:11" ht="12" customHeight="1" x14ac:dyDescent="0.25">
      <c r="A137" s="96" t="s">
        <v>74</v>
      </c>
      <c r="B137" s="166" t="s">
        <v>275</v>
      </c>
      <c r="C137" s="17"/>
      <c r="D137" s="58"/>
      <c r="E137" s="18"/>
    </row>
    <row r="138" spans="1:11" ht="12" customHeight="1" x14ac:dyDescent="0.25">
      <c r="A138" s="96" t="s">
        <v>76</v>
      </c>
      <c r="B138" s="166" t="s">
        <v>232</v>
      </c>
      <c r="C138" s="17"/>
      <c r="D138" s="58"/>
      <c r="E138" s="18"/>
    </row>
    <row r="139" spans="1:11" s="117" customFormat="1" ht="12" customHeight="1" thickBot="1" x14ac:dyDescent="0.3">
      <c r="A139" s="119" t="s">
        <v>78</v>
      </c>
      <c r="B139" s="169" t="s">
        <v>233</v>
      </c>
      <c r="C139" s="17"/>
      <c r="D139" s="58"/>
      <c r="E139" s="18"/>
    </row>
    <row r="140" spans="1:11" ht="12" customHeight="1" thickBot="1" x14ac:dyDescent="0.3">
      <c r="A140" s="44" t="s">
        <v>90</v>
      </c>
      <c r="B140" s="168" t="s">
        <v>276</v>
      </c>
      <c r="C140" s="24">
        <f>+C141+C142+C144+C145+C143</f>
        <v>0</v>
      </c>
      <c r="D140" s="62">
        <f>+D141+D142+D144+D145+D143</f>
        <v>0</v>
      </c>
      <c r="E140" s="25">
        <f>+E141+E142+E144+E145+E143</f>
        <v>0</v>
      </c>
      <c r="K140" s="120"/>
    </row>
    <row r="141" spans="1:11" x14ac:dyDescent="0.25">
      <c r="A141" s="96" t="s">
        <v>92</v>
      </c>
      <c r="B141" s="166" t="s">
        <v>234</v>
      </c>
      <c r="C141" s="17"/>
      <c r="D141" s="58"/>
      <c r="E141" s="18"/>
    </row>
    <row r="142" spans="1:11" ht="12" customHeight="1" x14ac:dyDescent="0.25">
      <c r="A142" s="96" t="s">
        <v>94</v>
      </c>
      <c r="B142" s="166" t="s">
        <v>235</v>
      </c>
      <c r="C142" s="17"/>
      <c r="D142" s="58"/>
      <c r="E142" s="18"/>
    </row>
    <row r="143" spans="1:11" ht="12" customHeight="1" x14ac:dyDescent="0.25">
      <c r="A143" s="96" t="s">
        <v>96</v>
      </c>
      <c r="B143" s="166" t="s">
        <v>277</v>
      </c>
      <c r="C143" s="17"/>
      <c r="D143" s="58"/>
      <c r="E143" s="18"/>
    </row>
    <row r="144" spans="1:11" s="117" customFormat="1" ht="12" customHeight="1" x14ac:dyDescent="0.25">
      <c r="A144" s="96" t="s">
        <v>98</v>
      </c>
      <c r="B144" s="166" t="s">
        <v>236</v>
      </c>
      <c r="C144" s="17"/>
      <c r="D144" s="58"/>
      <c r="E144" s="18"/>
    </row>
    <row r="145" spans="1:5" s="117" customFormat="1" ht="12" customHeight="1" thickBot="1" x14ac:dyDescent="0.3">
      <c r="A145" s="119" t="s">
        <v>100</v>
      </c>
      <c r="B145" s="169" t="s">
        <v>237</v>
      </c>
      <c r="C145" s="17"/>
      <c r="D145" s="58"/>
      <c r="E145" s="18"/>
    </row>
    <row r="146" spans="1:5" s="117" customFormat="1" ht="12" customHeight="1" thickBot="1" x14ac:dyDescent="0.3">
      <c r="A146" s="44" t="s">
        <v>238</v>
      </c>
      <c r="B146" s="168" t="s">
        <v>239</v>
      </c>
      <c r="C146" s="63">
        <f>+C147+C148+C149+C150+C151</f>
        <v>0</v>
      </c>
      <c r="D146" s="64">
        <f>+D147+D148+D149+D150+D151</f>
        <v>0</v>
      </c>
      <c r="E146" s="65">
        <f>+E147+E148+E149+E150+E151</f>
        <v>0</v>
      </c>
    </row>
    <row r="147" spans="1:5" s="117" customFormat="1" ht="12" customHeight="1" x14ac:dyDescent="0.25">
      <c r="A147" s="96" t="s">
        <v>104</v>
      </c>
      <c r="B147" s="166" t="s">
        <v>240</v>
      </c>
      <c r="C147" s="17"/>
      <c r="D147" s="58"/>
      <c r="E147" s="18"/>
    </row>
    <row r="148" spans="1:5" s="117" customFormat="1" ht="12" customHeight="1" x14ac:dyDescent="0.25">
      <c r="A148" s="96" t="s">
        <v>106</v>
      </c>
      <c r="B148" s="166" t="s">
        <v>241</v>
      </c>
      <c r="C148" s="17"/>
      <c r="D148" s="58"/>
      <c r="E148" s="18"/>
    </row>
    <row r="149" spans="1:5" s="117" customFormat="1" ht="12" customHeight="1" x14ac:dyDescent="0.25">
      <c r="A149" s="96" t="s">
        <v>108</v>
      </c>
      <c r="B149" s="166" t="s">
        <v>242</v>
      </c>
      <c r="C149" s="17"/>
      <c r="D149" s="58"/>
      <c r="E149" s="18"/>
    </row>
    <row r="150" spans="1:5" s="117" customFormat="1" ht="12" customHeight="1" x14ac:dyDescent="0.25">
      <c r="A150" s="96" t="s">
        <v>110</v>
      </c>
      <c r="B150" s="166" t="s">
        <v>278</v>
      </c>
      <c r="C150" s="17"/>
      <c r="D150" s="58"/>
      <c r="E150" s="18"/>
    </row>
    <row r="151" spans="1:5" ht="12.75" customHeight="1" thickBot="1" x14ac:dyDescent="0.3">
      <c r="A151" s="119" t="s">
        <v>243</v>
      </c>
      <c r="B151" s="169" t="s">
        <v>244</v>
      </c>
      <c r="C151" s="21"/>
      <c r="D151" s="59"/>
      <c r="E151" s="22"/>
    </row>
    <row r="152" spans="1:5" ht="12.75" customHeight="1" thickBot="1" x14ac:dyDescent="0.3">
      <c r="A152" s="121" t="s">
        <v>112</v>
      </c>
      <c r="B152" s="168" t="s">
        <v>245</v>
      </c>
      <c r="C152" s="63"/>
      <c r="D152" s="64"/>
      <c r="E152" s="65"/>
    </row>
    <row r="153" spans="1:5" ht="12.75" customHeight="1" thickBot="1" x14ac:dyDescent="0.3">
      <c r="A153" s="121" t="s">
        <v>246</v>
      </c>
      <c r="B153" s="168" t="s">
        <v>247</v>
      </c>
      <c r="C153" s="63"/>
      <c r="D153" s="64"/>
      <c r="E153" s="65"/>
    </row>
    <row r="154" spans="1:5" ht="12" customHeight="1" thickBot="1" x14ac:dyDescent="0.3">
      <c r="A154" s="44" t="s">
        <v>248</v>
      </c>
      <c r="B154" s="168" t="s">
        <v>249</v>
      </c>
      <c r="C154" s="66">
        <f>+C129+C133+C140+C146+C152+C153</f>
        <v>0</v>
      </c>
      <c r="D154" s="67">
        <f>+D129+D133+D140+D146+D152+D153</f>
        <v>0</v>
      </c>
      <c r="E154" s="68">
        <f>+E129+E133+E140+E146+E152+E153</f>
        <v>0</v>
      </c>
    </row>
    <row r="155" spans="1:5" ht="15.2" customHeight="1" thickBot="1" x14ac:dyDescent="0.3">
      <c r="A155" s="122" t="s">
        <v>250</v>
      </c>
      <c r="B155" s="170" t="s">
        <v>251</v>
      </c>
      <c r="C155" s="66">
        <f>+C128+C154</f>
        <v>0</v>
      </c>
      <c r="D155" s="67">
        <f>+D128+D154</f>
        <v>0</v>
      </c>
      <c r="E155" s="68">
        <f>+E128+E154</f>
        <v>9792608</v>
      </c>
    </row>
    <row r="156" spans="1:5" ht="15.75" thickBot="1" x14ac:dyDescent="0.3">
      <c r="C156" s="125">
        <f>C90-C155</f>
        <v>0</v>
      </c>
      <c r="D156" s="125">
        <f>D90-D155</f>
        <v>0</v>
      </c>
      <c r="E156" s="126"/>
    </row>
    <row r="157" spans="1:5" ht="15.2" customHeight="1" thickBot="1" x14ac:dyDescent="0.3">
      <c r="A157" s="131" t="s">
        <v>279</v>
      </c>
      <c r="B157" s="132"/>
      <c r="C157" s="129"/>
      <c r="D157" s="129"/>
      <c r="E157" s="130">
        <v>0</v>
      </c>
    </row>
    <row r="158" spans="1:5" ht="14.45" customHeight="1" thickBot="1" x14ac:dyDescent="0.3">
      <c r="A158" s="133" t="s">
        <v>280</v>
      </c>
      <c r="B158" s="134"/>
      <c r="C158" s="129"/>
      <c r="D158" s="129"/>
      <c r="E158" s="130">
        <v>7</v>
      </c>
    </row>
  </sheetData>
  <mergeCells count="6">
    <mergeCell ref="B2:D2"/>
    <mergeCell ref="B3:D3"/>
    <mergeCell ref="A7:E7"/>
    <mergeCell ref="A92:E92"/>
    <mergeCell ref="A1:E1"/>
    <mergeCell ref="C4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B8CEF-9285-4673-9FED-0F501B8817A2}">
  <dimension ref="A1:I160"/>
  <sheetViews>
    <sheetView zoomScale="120" zoomScaleNormal="120" workbookViewId="0">
      <selection sqref="A1:E1"/>
    </sheetView>
  </sheetViews>
  <sheetFormatPr defaultRowHeight="15.75" x14ac:dyDescent="0.25"/>
  <cols>
    <col min="1" max="1" width="5.5703125" style="72" customWidth="1"/>
    <col min="2" max="2" width="44.5703125" style="172" customWidth="1"/>
    <col min="3" max="3" width="10.85546875" style="72" customWidth="1"/>
    <col min="4" max="4" width="10.85546875" style="74" customWidth="1"/>
    <col min="5" max="5" width="12.5703125" style="74" customWidth="1"/>
    <col min="6" max="256" width="9.140625" style="1"/>
    <col min="257" max="257" width="7.7109375" style="1" customWidth="1"/>
    <col min="258" max="258" width="59" style="1" customWidth="1"/>
    <col min="259" max="261" width="16.140625" style="1" customWidth="1"/>
    <col min="262" max="512" width="9.140625" style="1"/>
    <col min="513" max="513" width="7.7109375" style="1" customWidth="1"/>
    <col min="514" max="514" width="59" style="1" customWidth="1"/>
    <col min="515" max="517" width="16.140625" style="1" customWidth="1"/>
    <col min="518" max="768" width="9.140625" style="1"/>
    <col min="769" max="769" width="7.7109375" style="1" customWidth="1"/>
    <col min="770" max="770" width="59" style="1" customWidth="1"/>
    <col min="771" max="773" width="16.140625" style="1" customWidth="1"/>
    <col min="774" max="1024" width="9.140625" style="1"/>
    <col min="1025" max="1025" width="7.7109375" style="1" customWidth="1"/>
    <col min="1026" max="1026" width="59" style="1" customWidth="1"/>
    <col min="1027" max="1029" width="16.140625" style="1" customWidth="1"/>
    <col min="1030" max="1280" width="9.140625" style="1"/>
    <col min="1281" max="1281" width="7.7109375" style="1" customWidth="1"/>
    <col min="1282" max="1282" width="59" style="1" customWidth="1"/>
    <col min="1283" max="1285" width="16.140625" style="1" customWidth="1"/>
    <col min="1286" max="1536" width="9.140625" style="1"/>
    <col min="1537" max="1537" width="7.7109375" style="1" customWidth="1"/>
    <col min="1538" max="1538" width="59" style="1" customWidth="1"/>
    <col min="1539" max="1541" width="16.140625" style="1" customWidth="1"/>
    <col min="1542" max="1792" width="9.140625" style="1"/>
    <col min="1793" max="1793" width="7.7109375" style="1" customWidth="1"/>
    <col min="1794" max="1794" width="59" style="1" customWidth="1"/>
    <col min="1795" max="1797" width="16.140625" style="1" customWidth="1"/>
    <col min="1798" max="2048" width="9.140625" style="1"/>
    <col min="2049" max="2049" width="7.7109375" style="1" customWidth="1"/>
    <col min="2050" max="2050" width="59" style="1" customWidth="1"/>
    <col min="2051" max="2053" width="16.140625" style="1" customWidth="1"/>
    <col min="2054" max="2304" width="9.140625" style="1"/>
    <col min="2305" max="2305" width="7.7109375" style="1" customWidth="1"/>
    <col min="2306" max="2306" width="59" style="1" customWidth="1"/>
    <col min="2307" max="2309" width="16.140625" style="1" customWidth="1"/>
    <col min="2310" max="2560" width="9.140625" style="1"/>
    <col min="2561" max="2561" width="7.7109375" style="1" customWidth="1"/>
    <col min="2562" max="2562" width="59" style="1" customWidth="1"/>
    <col min="2563" max="2565" width="16.140625" style="1" customWidth="1"/>
    <col min="2566" max="2816" width="9.140625" style="1"/>
    <col min="2817" max="2817" width="7.7109375" style="1" customWidth="1"/>
    <col min="2818" max="2818" width="59" style="1" customWidth="1"/>
    <col min="2819" max="2821" width="16.140625" style="1" customWidth="1"/>
    <col min="2822" max="3072" width="9.140625" style="1"/>
    <col min="3073" max="3073" width="7.7109375" style="1" customWidth="1"/>
    <col min="3074" max="3074" width="59" style="1" customWidth="1"/>
    <col min="3075" max="3077" width="16.140625" style="1" customWidth="1"/>
    <col min="3078" max="3328" width="9.140625" style="1"/>
    <col min="3329" max="3329" width="7.7109375" style="1" customWidth="1"/>
    <col min="3330" max="3330" width="59" style="1" customWidth="1"/>
    <col min="3331" max="3333" width="16.140625" style="1" customWidth="1"/>
    <col min="3334" max="3584" width="9.140625" style="1"/>
    <col min="3585" max="3585" width="7.7109375" style="1" customWidth="1"/>
    <col min="3586" max="3586" width="59" style="1" customWidth="1"/>
    <col min="3587" max="3589" width="16.140625" style="1" customWidth="1"/>
    <col min="3590" max="3840" width="9.140625" style="1"/>
    <col min="3841" max="3841" width="7.7109375" style="1" customWidth="1"/>
    <col min="3842" max="3842" width="59" style="1" customWidth="1"/>
    <col min="3843" max="3845" width="16.140625" style="1" customWidth="1"/>
    <col min="3846" max="4096" width="9.140625" style="1"/>
    <col min="4097" max="4097" width="7.7109375" style="1" customWidth="1"/>
    <col min="4098" max="4098" width="59" style="1" customWidth="1"/>
    <col min="4099" max="4101" width="16.140625" style="1" customWidth="1"/>
    <col min="4102" max="4352" width="9.140625" style="1"/>
    <col min="4353" max="4353" width="7.7109375" style="1" customWidth="1"/>
    <col min="4354" max="4354" width="59" style="1" customWidth="1"/>
    <col min="4355" max="4357" width="16.140625" style="1" customWidth="1"/>
    <col min="4358" max="4608" width="9.140625" style="1"/>
    <col min="4609" max="4609" width="7.7109375" style="1" customWidth="1"/>
    <col min="4610" max="4610" width="59" style="1" customWidth="1"/>
    <col min="4611" max="4613" width="16.140625" style="1" customWidth="1"/>
    <col min="4614" max="4864" width="9.140625" style="1"/>
    <col min="4865" max="4865" width="7.7109375" style="1" customWidth="1"/>
    <col min="4866" max="4866" width="59" style="1" customWidth="1"/>
    <col min="4867" max="4869" width="16.140625" style="1" customWidth="1"/>
    <col min="4870" max="5120" width="9.140625" style="1"/>
    <col min="5121" max="5121" width="7.7109375" style="1" customWidth="1"/>
    <col min="5122" max="5122" width="59" style="1" customWidth="1"/>
    <col min="5123" max="5125" width="16.140625" style="1" customWidth="1"/>
    <col min="5126" max="5376" width="9.140625" style="1"/>
    <col min="5377" max="5377" width="7.7109375" style="1" customWidth="1"/>
    <col min="5378" max="5378" width="59" style="1" customWidth="1"/>
    <col min="5379" max="5381" width="16.140625" style="1" customWidth="1"/>
    <col min="5382" max="5632" width="9.140625" style="1"/>
    <col min="5633" max="5633" width="7.7109375" style="1" customWidth="1"/>
    <col min="5634" max="5634" width="59" style="1" customWidth="1"/>
    <col min="5635" max="5637" width="16.140625" style="1" customWidth="1"/>
    <col min="5638" max="5888" width="9.140625" style="1"/>
    <col min="5889" max="5889" width="7.7109375" style="1" customWidth="1"/>
    <col min="5890" max="5890" width="59" style="1" customWidth="1"/>
    <col min="5891" max="5893" width="16.140625" style="1" customWidth="1"/>
    <col min="5894" max="6144" width="9.140625" style="1"/>
    <col min="6145" max="6145" width="7.7109375" style="1" customWidth="1"/>
    <col min="6146" max="6146" width="59" style="1" customWidth="1"/>
    <col min="6147" max="6149" width="16.140625" style="1" customWidth="1"/>
    <col min="6150" max="6400" width="9.140625" style="1"/>
    <col min="6401" max="6401" width="7.7109375" style="1" customWidth="1"/>
    <col min="6402" max="6402" width="59" style="1" customWidth="1"/>
    <col min="6403" max="6405" width="16.140625" style="1" customWidth="1"/>
    <col min="6406" max="6656" width="9.140625" style="1"/>
    <col min="6657" max="6657" width="7.7109375" style="1" customWidth="1"/>
    <col min="6658" max="6658" width="59" style="1" customWidth="1"/>
    <col min="6659" max="6661" width="16.140625" style="1" customWidth="1"/>
    <col min="6662" max="6912" width="9.140625" style="1"/>
    <col min="6913" max="6913" width="7.7109375" style="1" customWidth="1"/>
    <col min="6914" max="6914" width="59" style="1" customWidth="1"/>
    <col min="6915" max="6917" width="16.140625" style="1" customWidth="1"/>
    <col min="6918" max="7168" width="9.140625" style="1"/>
    <col min="7169" max="7169" width="7.7109375" style="1" customWidth="1"/>
    <col min="7170" max="7170" width="59" style="1" customWidth="1"/>
    <col min="7171" max="7173" width="16.140625" style="1" customWidth="1"/>
    <col min="7174" max="7424" width="9.140625" style="1"/>
    <col min="7425" max="7425" width="7.7109375" style="1" customWidth="1"/>
    <col min="7426" max="7426" width="59" style="1" customWidth="1"/>
    <col min="7427" max="7429" width="16.140625" style="1" customWidth="1"/>
    <col min="7430" max="7680" width="9.140625" style="1"/>
    <col min="7681" max="7681" width="7.7109375" style="1" customWidth="1"/>
    <col min="7682" max="7682" width="59" style="1" customWidth="1"/>
    <col min="7683" max="7685" width="16.140625" style="1" customWidth="1"/>
    <col min="7686" max="7936" width="9.140625" style="1"/>
    <col min="7937" max="7937" width="7.7109375" style="1" customWidth="1"/>
    <col min="7938" max="7938" width="59" style="1" customWidth="1"/>
    <col min="7939" max="7941" width="16.140625" style="1" customWidth="1"/>
    <col min="7942" max="8192" width="9.140625" style="1"/>
    <col min="8193" max="8193" width="7.7109375" style="1" customWidth="1"/>
    <col min="8194" max="8194" width="59" style="1" customWidth="1"/>
    <col min="8195" max="8197" width="16.140625" style="1" customWidth="1"/>
    <col min="8198" max="8448" width="9.140625" style="1"/>
    <col min="8449" max="8449" width="7.7109375" style="1" customWidth="1"/>
    <col min="8450" max="8450" width="59" style="1" customWidth="1"/>
    <col min="8451" max="8453" width="16.140625" style="1" customWidth="1"/>
    <col min="8454" max="8704" width="9.140625" style="1"/>
    <col min="8705" max="8705" width="7.7109375" style="1" customWidth="1"/>
    <col min="8706" max="8706" width="59" style="1" customWidth="1"/>
    <col min="8707" max="8709" width="16.140625" style="1" customWidth="1"/>
    <col min="8710" max="8960" width="9.140625" style="1"/>
    <col min="8961" max="8961" width="7.7109375" style="1" customWidth="1"/>
    <col min="8962" max="8962" width="59" style="1" customWidth="1"/>
    <col min="8963" max="8965" width="16.140625" style="1" customWidth="1"/>
    <col min="8966" max="9216" width="9.140625" style="1"/>
    <col min="9217" max="9217" width="7.7109375" style="1" customWidth="1"/>
    <col min="9218" max="9218" width="59" style="1" customWidth="1"/>
    <col min="9219" max="9221" width="16.140625" style="1" customWidth="1"/>
    <col min="9222" max="9472" width="9.140625" style="1"/>
    <col min="9473" max="9473" width="7.7109375" style="1" customWidth="1"/>
    <col min="9474" max="9474" width="59" style="1" customWidth="1"/>
    <col min="9475" max="9477" width="16.140625" style="1" customWidth="1"/>
    <col min="9478" max="9728" width="9.140625" style="1"/>
    <col min="9729" max="9729" width="7.7109375" style="1" customWidth="1"/>
    <col min="9730" max="9730" width="59" style="1" customWidth="1"/>
    <col min="9731" max="9733" width="16.140625" style="1" customWidth="1"/>
    <col min="9734" max="9984" width="9.140625" style="1"/>
    <col min="9985" max="9985" width="7.7109375" style="1" customWidth="1"/>
    <col min="9986" max="9986" width="59" style="1" customWidth="1"/>
    <col min="9987" max="9989" width="16.140625" style="1" customWidth="1"/>
    <col min="9990" max="10240" width="9.140625" style="1"/>
    <col min="10241" max="10241" width="7.7109375" style="1" customWidth="1"/>
    <col min="10242" max="10242" width="59" style="1" customWidth="1"/>
    <col min="10243" max="10245" width="16.140625" style="1" customWidth="1"/>
    <col min="10246" max="10496" width="9.140625" style="1"/>
    <col min="10497" max="10497" width="7.7109375" style="1" customWidth="1"/>
    <col min="10498" max="10498" width="59" style="1" customWidth="1"/>
    <col min="10499" max="10501" width="16.140625" style="1" customWidth="1"/>
    <col min="10502" max="10752" width="9.140625" style="1"/>
    <col min="10753" max="10753" width="7.7109375" style="1" customWidth="1"/>
    <col min="10754" max="10754" width="59" style="1" customWidth="1"/>
    <col min="10755" max="10757" width="16.140625" style="1" customWidth="1"/>
    <col min="10758" max="11008" width="9.140625" style="1"/>
    <col min="11009" max="11009" width="7.7109375" style="1" customWidth="1"/>
    <col min="11010" max="11010" width="59" style="1" customWidth="1"/>
    <col min="11011" max="11013" width="16.140625" style="1" customWidth="1"/>
    <col min="11014" max="11264" width="9.140625" style="1"/>
    <col min="11265" max="11265" width="7.7109375" style="1" customWidth="1"/>
    <col min="11266" max="11266" width="59" style="1" customWidth="1"/>
    <col min="11267" max="11269" width="16.140625" style="1" customWidth="1"/>
    <col min="11270" max="11520" width="9.140625" style="1"/>
    <col min="11521" max="11521" width="7.7109375" style="1" customWidth="1"/>
    <col min="11522" max="11522" width="59" style="1" customWidth="1"/>
    <col min="11523" max="11525" width="16.140625" style="1" customWidth="1"/>
    <col min="11526" max="11776" width="9.140625" style="1"/>
    <col min="11777" max="11777" width="7.7109375" style="1" customWidth="1"/>
    <col min="11778" max="11778" width="59" style="1" customWidth="1"/>
    <col min="11779" max="11781" width="16.140625" style="1" customWidth="1"/>
    <col min="11782" max="12032" width="9.140625" style="1"/>
    <col min="12033" max="12033" width="7.7109375" style="1" customWidth="1"/>
    <col min="12034" max="12034" width="59" style="1" customWidth="1"/>
    <col min="12035" max="12037" width="16.140625" style="1" customWidth="1"/>
    <col min="12038" max="12288" width="9.140625" style="1"/>
    <col min="12289" max="12289" width="7.7109375" style="1" customWidth="1"/>
    <col min="12290" max="12290" width="59" style="1" customWidth="1"/>
    <col min="12291" max="12293" width="16.140625" style="1" customWidth="1"/>
    <col min="12294" max="12544" width="9.140625" style="1"/>
    <col min="12545" max="12545" width="7.7109375" style="1" customWidth="1"/>
    <col min="12546" max="12546" width="59" style="1" customWidth="1"/>
    <col min="12547" max="12549" width="16.140625" style="1" customWidth="1"/>
    <col min="12550" max="12800" width="9.140625" style="1"/>
    <col min="12801" max="12801" width="7.7109375" style="1" customWidth="1"/>
    <col min="12802" max="12802" width="59" style="1" customWidth="1"/>
    <col min="12803" max="12805" width="16.140625" style="1" customWidth="1"/>
    <col min="12806" max="13056" width="9.140625" style="1"/>
    <col min="13057" max="13057" width="7.7109375" style="1" customWidth="1"/>
    <col min="13058" max="13058" width="59" style="1" customWidth="1"/>
    <col min="13059" max="13061" width="16.140625" style="1" customWidth="1"/>
    <col min="13062" max="13312" width="9.140625" style="1"/>
    <col min="13313" max="13313" width="7.7109375" style="1" customWidth="1"/>
    <col min="13314" max="13314" width="59" style="1" customWidth="1"/>
    <col min="13315" max="13317" width="16.140625" style="1" customWidth="1"/>
    <col min="13318" max="13568" width="9.140625" style="1"/>
    <col min="13569" max="13569" width="7.7109375" style="1" customWidth="1"/>
    <col min="13570" max="13570" width="59" style="1" customWidth="1"/>
    <col min="13571" max="13573" width="16.140625" style="1" customWidth="1"/>
    <col min="13574" max="13824" width="9.140625" style="1"/>
    <col min="13825" max="13825" width="7.7109375" style="1" customWidth="1"/>
    <col min="13826" max="13826" width="59" style="1" customWidth="1"/>
    <col min="13827" max="13829" width="16.140625" style="1" customWidth="1"/>
    <col min="13830" max="14080" width="9.140625" style="1"/>
    <col min="14081" max="14081" width="7.7109375" style="1" customWidth="1"/>
    <col min="14082" max="14082" width="59" style="1" customWidth="1"/>
    <col min="14083" max="14085" width="16.140625" style="1" customWidth="1"/>
    <col min="14086" max="14336" width="9.140625" style="1"/>
    <col min="14337" max="14337" width="7.7109375" style="1" customWidth="1"/>
    <col min="14338" max="14338" width="59" style="1" customWidth="1"/>
    <col min="14339" max="14341" width="16.140625" style="1" customWidth="1"/>
    <col min="14342" max="14592" width="9.140625" style="1"/>
    <col min="14593" max="14593" width="7.7109375" style="1" customWidth="1"/>
    <col min="14594" max="14594" width="59" style="1" customWidth="1"/>
    <col min="14595" max="14597" width="16.140625" style="1" customWidth="1"/>
    <col min="14598" max="14848" width="9.140625" style="1"/>
    <col min="14849" max="14849" width="7.7109375" style="1" customWidth="1"/>
    <col min="14850" max="14850" width="59" style="1" customWidth="1"/>
    <col min="14851" max="14853" width="16.140625" style="1" customWidth="1"/>
    <col min="14854" max="15104" width="9.140625" style="1"/>
    <col min="15105" max="15105" width="7.7109375" style="1" customWidth="1"/>
    <col min="15106" max="15106" width="59" style="1" customWidth="1"/>
    <col min="15107" max="15109" width="16.140625" style="1" customWidth="1"/>
    <col min="15110" max="15360" width="9.140625" style="1"/>
    <col min="15361" max="15361" width="7.7109375" style="1" customWidth="1"/>
    <col min="15362" max="15362" width="59" style="1" customWidth="1"/>
    <col min="15363" max="15365" width="16.140625" style="1" customWidth="1"/>
    <col min="15366" max="15616" width="9.140625" style="1"/>
    <col min="15617" max="15617" width="7.7109375" style="1" customWidth="1"/>
    <col min="15618" max="15618" width="59" style="1" customWidth="1"/>
    <col min="15619" max="15621" width="16.140625" style="1" customWidth="1"/>
    <col min="15622" max="15872" width="9.140625" style="1"/>
    <col min="15873" max="15873" width="7.7109375" style="1" customWidth="1"/>
    <col min="15874" max="15874" width="59" style="1" customWidth="1"/>
    <col min="15875" max="15877" width="16.140625" style="1" customWidth="1"/>
    <col min="15878" max="16128" width="9.140625" style="1"/>
    <col min="16129" max="16129" width="7.7109375" style="1" customWidth="1"/>
    <col min="16130" max="16130" width="59" style="1" customWidth="1"/>
    <col min="16131" max="16133" width="16.140625" style="1" customWidth="1"/>
    <col min="16134" max="16384" width="9.140625" style="1"/>
  </cols>
  <sheetData>
    <row r="1" spans="1:5" x14ac:dyDescent="0.25">
      <c r="A1" s="282" t="s">
        <v>529</v>
      </c>
      <c r="B1" s="283"/>
      <c r="C1" s="283"/>
      <c r="D1" s="283"/>
      <c r="E1" s="283"/>
    </row>
    <row r="2" spans="1:5" x14ac:dyDescent="0.25">
      <c r="A2" s="284" t="s">
        <v>339</v>
      </c>
      <c r="B2" s="285"/>
      <c r="C2" s="285"/>
      <c r="D2" s="285"/>
      <c r="E2" s="285"/>
    </row>
    <row r="3" spans="1:5" x14ac:dyDescent="0.25">
      <c r="A3" s="284" t="s">
        <v>285</v>
      </c>
      <c r="B3" s="285"/>
      <c r="C3" s="285"/>
      <c r="D3" s="285"/>
      <c r="E3" s="285"/>
    </row>
    <row r="4" spans="1:5" ht="15.95" customHeight="1" x14ac:dyDescent="0.25">
      <c r="A4" s="286" t="s">
        <v>0</v>
      </c>
      <c r="B4" s="286"/>
      <c r="C4" s="286"/>
      <c r="D4" s="286"/>
      <c r="E4" s="286"/>
    </row>
    <row r="5" spans="1:5" ht="15.95" customHeight="1" thickBot="1" x14ac:dyDescent="0.3">
      <c r="A5" s="136" t="s">
        <v>1</v>
      </c>
      <c r="B5" s="179"/>
      <c r="C5" s="136"/>
      <c r="D5" s="137"/>
      <c r="E5" s="137"/>
    </row>
    <row r="6" spans="1:5" ht="15.95" customHeight="1" x14ac:dyDescent="0.25">
      <c r="A6" s="299" t="s">
        <v>2</v>
      </c>
      <c r="B6" s="301" t="s">
        <v>3</v>
      </c>
      <c r="C6" s="303" t="s">
        <v>338</v>
      </c>
      <c r="D6" s="305" t="s">
        <v>331</v>
      </c>
      <c r="E6" s="306"/>
    </row>
    <row r="7" spans="1:5" ht="38.1" customHeight="1" thickBot="1" x14ac:dyDescent="0.3">
      <c r="A7" s="300"/>
      <c r="B7" s="302"/>
      <c r="C7" s="304"/>
      <c r="D7" s="138" t="s">
        <v>259</v>
      </c>
      <c r="E7" s="3" t="s">
        <v>286</v>
      </c>
    </row>
    <row r="8" spans="1:5" s="5" customFormat="1" ht="12" customHeight="1" thickBot="1" x14ac:dyDescent="0.25">
      <c r="A8" s="139" t="s">
        <v>4</v>
      </c>
      <c r="B8" s="140" t="s">
        <v>5</v>
      </c>
      <c r="C8" s="140" t="s">
        <v>6</v>
      </c>
      <c r="D8" s="140" t="s">
        <v>8</v>
      </c>
      <c r="E8" s="141" t="s">
        <v>287</v>
      </c>
    </row>
    <row r="9" spans="1:5" s="10" customFormat="1" ht="12" customHeight="1" thickBot="1" x14ac:dyDescent="0.25">
      <c r="A9" s="6" t="s">
        <v>9</v>
      </c>
      <c r="B9" s="142" t="s">
        <v>10</v>
      </c>
      <c r="C9" s="8">
        <f>+C10+C11+C12+C13+C14+C15</f>
        <v>30394915</v>
      </c>
      <c r="D9" s="8">
        <f>+D10+D11+D12+D13+D14+D15</f>
        <v>28071397</v>
      </c>
      <c r="E9" s="9">
        <f>+E10+E11+E12+E13+E14+E15</f>
        <v>28071397</v>
      </c>
    </row>
    <row r="10" spans="1:5" s="10" customFormat="1" ht="12" customHeight="1" x14ac:dyDescent="0.2">
      <c r="A10" s="11" t="s">
        <v>11</v>
      </c>
      <c r="B10" s="143" t="s">
        <v>12</v>
      </c>
      <c r="C10" s="13">
        <v>15032677</v>
      </c>
      <c r="D10" s="13">
        <v>15177049</v>
      </c>
      <c r="E10" s="14">
        <v>15177049</v>
      </c>
    </row>
    <row r="11" spans="1:5" s="10" customFormat="1" ht="12" customHeight="1" x14ac:dyDescent="0.2">
      <c r="A11" s="15" t="s">
        <v>13</v>
      </c>
      <c r="B11" s="144" t="s">
        <v>14</v>
      </c>
      <c r="C11" s="17"/>
      <c r="D11" s="17"/>
      <c r="E11" s="18"/>
    </row>
    <row r="12" spans="1:5" s="10" customFormat="1" ht="12" customHeight="1" x14ac:dyDescent="0.2">
      <c r="A12" s="15" t="s">
        <v>15</v>
      </c>
      <c r="B12" s="144" t="s">
        <v>16</v>
      </c>
      <c r="C12" s="17">
        <v>10089842</v>
      </c>
      <c r="D12" s="17">
        <v>9612048</v>
      </c>
      <c r="E12" s="18">
        <v>9612048</v>
      </c>
    </row>
    <row r="13" spans="1:5" s="10" customFormat="1" ht="12" customHeight="1" x14ac:dyDescent="0.2">
      <c r="A13" s="15" t="s">
        <v>17</v>
      </c>
      <c r="B13" s="144" t="s">
        <v>18</v>
      </c>
      <c r="C13" s="17">
        <v>1800000</v>
      </c>
      <c r="D13" s="17">
        <v>1800000</v>
      </c>
      <c r="E13" s="18">
        <v>1800000</v>
      </c>
    </row>
    <row r="14" spans="1:5" s="10" customFormat="1" ht="12" customHeight="1" x14ac:dyDescent="0.2">
      <c r="A14" s="15" t="s">
        <v>19</v>
      </c>
      <c r="B14" s="144" t="s">
        <v>288</v>
      </c>
      <c r="C14" s="145">
        <v>3361676</v>
      </c>
      <c r="D14" s="17">
        <v>1373290</v>
      </c>
      <c r="E14" s="18">
        <v>1373290</v>
      </c>
    </row>
    <row r="15" spans="1:5" s="10" customFormat="1" ht="12" customHeight="1" thickBot="1" x14ac:dyDescent="0.25">
      <c r="A15" s="19" t="s">
        <v>20</v>
      </c>
      <c r="B15" s="146" t="s">
        <v>289</v>
      </c>
      <c r="C15" s="147">
        <v>110720</v>
      </c>
      <c r="D15" s="21">
        <v>109010</v>
      </c>
      <c r="E15" s="22">
        <v>109010</v>
      </c>
    </row>
    <row r="16" spans="1:5" s="10" customFormat="1" ht="12" customHeight="1" thickBot="1" x14ac:dyDescent="0.25">
      <c r="A16" s="6" t="s">
        <v>22</v>
      </c>
      <c r="B16" s="148" t="s">
        <v>23</v>
      </c>
      <c r="C16" s="8">
        <f>+C17+C18+C19+C20+C21</f>
        <v>24179286</v>
      </c>
      <c r="D16" s="8">
        <f>+D17+D18+D19+D20+D21</f>
        <v>27106551</v>
      </c>
      <c r="E16" s="9">
        <f>+E17+E18+E19+E20+E21</f>
        <v>27106551</v>
      </c>
    </row>
    <row r="17" spans="1:5" s="10" customFormat="1" ht="12" customHeight="1" x14ac:dyDescent="0.2">
      <c r="A17" s="11" t="s">
        <v>24</v>
      </c>
      <c r="B17" s="143" t="s">
        <v>25</v>
      </c>
      <c r="C17" s="13"/>
      <c r="D17" s="13"/>
      <c r="E17" s="14"/>
    </row>
    <row r="18" spans="1:5" s="10" customFormat="1" ht="12" customHeight="1" x14ac:dyDescent="0.2">
      <c r="A18" s="15" t="s">
        <v>26</v>
      </c>
      <c r="B18" s="144" t="s">
        <v>27</v>
      </c>
      <c r="C18" s="17"/>
      <c r="D18" s="17"/>
      <c r="E18" s="18"/>
    </row>
    <row r="19" spans="1:5" s="10" customFormat="1" ht="12" customHeight="1" x14ac:dyDescent="0.2">
      <c r="A19" s="15" t="s">
        <v>28</v>
      </c>
      <c r="B19" s="144" t="s">
        <v>29</v>
      </c>
      <c r="C19" s="17"/>
      <c r="D19" s="17"/>
      <c r="E19" s="18"/>
    </row>
    <row r="20" spans="1:5" s="10" customFormat="1" ht="12" customHeight="1" x14ac:dyDescent="0.2">
      <c r="A20" s="15" t="s">
        <v>30</v>
      </c>
      <c r="B20" s="144" t="s">
        <v>31</v>
      </c>
      <c r="C20" s="17"/>
      <c r="D20" s="17"/>
      <c r="E20" s="18"/>
    </row>
    <row r="21" spans="1:5" s="10" customFormat="1" ht="12" customHeight="1" x14ac:dyDescent="0.2">
      <c r="A21" s="15" t="s">
        <v>32</v>
      </c>
      <c r="B21" s="144" t="s">
        <v>33</v>
      </c>
      <c r="C21" s="17">
        <v>24179286</v>
      </c>
      <c r="D21" s="17">
        <v>27106551</v>
      </c>
      <c r="E21" s="18">
        <v>27106551</v>
      </c>
    </row>
    <row r="22" spans="1:5" s="10" customFormat="1" ht="12" customHeight="1" thickBot="1" x14ac:dyDescent="0.25">
      <c r="A22" s="19" t="s">
        <v>34</v>
      </c>
      <c r="B22" s="146" t="s">
        <v>35</v>
      </c>
      <c r="C22" s="21"/>
      <c r="D22" s="21"/>
      <c r="E22" s="22"/>
    </row>
    <row r="23" spans="1:5" s="10" customFormat="1" ht="12" customHeight="1" thickBot="1" x14ac:dyDescent="0.25">
      <c r="A23" s="6" t="s">
        <v>36</v>
      </c>
      <c r="B23" s="142" t="s">
        <v>37</v>
      </c>
      <c r="C23" s="8">
        <f>+C24+C25+C26+C27+C28</f>
        <v>26500203</v>
      </c>
      <c r="D23" s="8">
        <f>+D24+D25+D26+D27+D28</f>
        <v>7509049</v>
      </c>
      <c r="E23" s="9">
        <f>+E24+E25+E26+E27+E28</f>
        <v>7509049</v>
      </c>
    </row>
    <row r="24" spans="1:5" s="10" customFormat="1" ht="12" customHeight="1" x14ac:dyDescent="0.2">
      <c r="A24" s="11" t="s">
        <v>38</v>
      </c>
      <c r="B24" s="143" t="s">
        <v>39</v>
      </c>
      <c r="C24" s="13"/>
      <c r="D24" s="13"/>
      <c r="E24" s="14"/>
    </row>
    <row r="25" spans="1:5" s="10" customFormat="1" ht="12" customHeight="1" x14ac:dyDescent="0.2">
      <c r="A25" s="15" t="s">
        <v>40</v>
      </c>
      <c r="B25" s="144" t="s">
        <v>41</v>
      </c>
      <c r="C25" s="17"/>
      <c r="D25" s="17"/>
      <c r="E25" s="18"/>
    </row>
    <row r="26" spans="1:5" s="10" customFormat="1" ht="12" customHeight="1" x14ac:dyDescent="0.2">
      <c r="A26" s="15" t="s">
        <v>42</v>
      </c>
      <c r="B26" s="144" t="s">
        <v>43</v>
      </c>
      <c r="C26" s="17"/>
      <c r="D26" s="17"/>
      <c r="E26" s="18"/>
    </row>
    <row r="27" spans="1:5" s="10" customFormat="1" ht="12" customHeight="1" x14ac:dyDescent="0.2">
      <c r="A27" s="15" t="s">
        <v>44</v>
      </c>
      <c r="B27" s="144" t="s">
        <v>45</v>
      </c>
      <c r="C27" s="17"/>
      <c r="D27" s="17"/>
      <c r="E27" s="18"/>
    </row>
    <row r="28" spans="1:5" s="10" customFormat="1" ht="12" customHeight="1" x14ac:dyDescent="0.2">
      <c r="A28" s="15" t="s">
        <v>46</v>
      </c>
      <c r="B28" s="144" t="s">
        <v>47</v>
      </c>
      <c r="C28" s="17">
        <v>26500203</v>
      </c>
      <c r="D28" s="17">
        <v>7509049</v>
      </c>
      <c r="E28" s="18">
        <v>7509049</v>
      </c>
    </row>
    <row r="29" spans="1:5" s="10" customFormat="1" ht="12" customHeight="1" thickBot="1" x14ac:dyDescent="0.25">
      <c r="A29" s="19" t="s">
        <v>48</v>
      </c>
      <c r="B29" s="146" t="s">
        <v>49</v>
      </c>
      <c r="C29" s="21"/>
      <c r="D29" s="21"/>
      <c r="E29" s="22"/>
    </row>
    <row r="30" spans="1:5" s="10" customFormat="1" ht="12" customHeight="1" thickBot="1" x14ac:dyDescent="0.25">
      <c r="A30" s="44" t="s">
        <v>50</v>
      </c>
      <c r="B30" s="142" t="s">
        <v>290</v>
      </c>
      <c r="C30" s="24">
        <f>SUM(C31:C36)</f>
        <v>6612745</v>
      </c>
      <c r="D30" s="24">
        <f>SUM(D31:D36)</f>
        <v>14704851</v>
      </c>
      <c r="E30" s="25">
        <f>SUM(E31:E36)</f>
        <v>10697777</v>
      </c>
    </row>
    <row r="31" spans="1:5" s="10" customFormat="1" ht="12" customHeight="1" x14ac:dyDescent="0.2">
      <c r="A31" s="96" t="s">
        <v>52</v>
      </c>
      <c r="B31" s="173" t="s">
        <v>53</v>
      </c>
      <c r="C31" s="13">
        <v>1590330</v>
      </c>
      <c r="D31" s="13">
        <v>2878600</v>
      </c>
      <c r="E31" s="14">
        <v>1495873</v>
      </c>
    </row>
    <row r="32" spans="1:5" s="10" customFormat="1" ht="12" customHeight="1" x14ac:dyDescent="0.2">
      <c r="A32" s="98" t="s">
        <v>54</v>
      </c>
      <c r="B32" s="174" t="s">
        <v>55</v>
      </c>
      <c r="C32" s="17"/>
      <c r="D32" s="17"/>
      <c r="E32" s="18"/>
    </row>
    <row r="33" spans="1:5" s="10" customFormat="1" ht="12" customHeight="1" x14ac:dyDescent="0.2">
      <c r="A33" s="98" t="s">
        <v>56</v>
      </c>
      <c r="B33" s="174" t="s">
        <v>57</v>
      </c>
      <c r="C33" s="17">
        <v>3807499</v>
      </c>
      <c r="D33" s="17">
        <v>10199333</v>
      </c>
      <c r="E33" s="18">
        <v>7901745</v>
      </c>
    </row>
    <row r="34" spans="1:5" s="10" customFormat="1" ht="12" customHeight="1" x14ac:dyDescent="0.2">
      <c r="A34" s="98" t="s">
        <v>60</v>
      </c>
      <c r="B34" s="174" t="s">
        <v>59</v>
      </c>
      <c r="C34" s="17"/>
      <c r="D34" s="17"/>
      <c r="E34" s="18"/>
    </row>
    <row r="35" spans="1:5" s="10" customFormat="1" ht="12" customHeight="1" x14ac:dyDescent="0.2">
      <c r="A35" s="98" t="s">
        <v>62</v>
      </c>
      <c r="B35" s="174" t="s">
        <v>63</v>
      </c>
      <c r="C35" s="17">
        <v>1115545</v>
      </c>
      <c r="D35" s="17">
        <v>1410000</v>
      </c>
      <c r="E35" s="18">
        <v>1126034</v>
      </c>
    </row>
    <row r="36" spans="1:5" s="10" customFormat="1" ht="12" customHeight="1" thickBot="1" x14ac:dyDescent="0.25">
      <c r="A36" s="100" t="s">
        <v>64</v>
      </c>
      <c r="B36" s="146" t="s">
        <v>65</v>
      </c>
      <c r="C36" s="21">
        <v>99371</v>
      </c>
      <c r="D36" s="21">
        <v>216918</v>
      </c>
      <c r="E36" s="22">
        <v>174125</v>
      </c>
    </row>
    <row r="37" spans="1:5" s="10" customFormat="1" ht="12" customHeight="1" thickBot="1" x14ac:dyDescent="0.25">
      <c r="A37" s="6" t="s">
        <v>66</v>
      </c>
      <c r="B37" s="142" t="s">
        <v>291</v>
      </c>
      <c r="C37" s="8">
        <f>SUM(C38:C47)</f>
        <v>6488113</v>
      </c>
      <c r="D37" s="8">
        <f>SUM(D38:D47)</f>
        <v>5872640</v>
      </c>
      <c r="E37" s="9">
        <f>SUM(E38:E47)</f>
        <v>4142148</v>
      </c>
    </row>
    <row r="38" spans="1:5" s="10" customFormat="1" ht="12" customHeight="1" x14ac:dyDescent="0.2">
      <c r="A38" s="11" t="s">
        <v>68</v>
      </c>
      <c r="B38" s="143" t="s">
        <v>69</v>
      </c>
      <c r="C38" s="13">
        <v>9449</v>
      </c>
      <c r="D38" s="13"/>
      <c r="E38" s="14"/>
    </row>
    <row r="39" spans="1:5" s="10" customFormat="1" ht="12" customHeight="1" x14ac:dyDescent="0.2">
      <c r="A39" s="15" t="s">
        <v>70</v>
      </c>
      <c r="B39" s="144" t="s">
        <v>71</v>
      </c>
      <c r="C39" s="17">
        <v>421656</v>
      </c>
      <c r="D39" s="17">
        <v>933000</v>
      </c>
      <c r="E39" s="18">
        <v>164012</v>
      </c>
    </row>
    <row r="40" spans="1:5" s="10" customFormat="1" ht="12" customHeight="1" x14ac:dyDescent="0.2">
      <c r="A40" s="15" t="s">
        <v>72</v>
      </c>
      <c r="B40" s="144" t="s">
        <v>73</v>
      </c>
      <c r="C40" s="17">
        <v>23622</v>
      </c>
      <c r="D40" s="17">
        <v>106930</v>
      </c>
      <c r="E40" s="18">
        <v>106930</v>
      </c>
    </row>
    <row r="41" spans="1:5" s="10" customFormat="1" ht="12" customHeight="1" x14ac:dyDescent="0.2">
      <c r="A41" s="15" t="s">
        <v>74</v>
      </c>
      <c r="B41" s="144" t="s">
        <v>75</v>
      </c>
      <c r="C41" s="17"/>
      <c r="D41" s="17">
        <v>8896</v>
      </c>
      <c r="E41" s="18">
        <v>8896</v>
      </c>
    </row>
    <row r="42" spans="1:5" s="10" customFormat="1" ht="12" customHeight="1" x14ac:dyDescent="0.2">
      <c r="A42" s="15" t="s">
        <v>76</v>
      </c>
      <c r="B42" s="144" t="s">
        <v>77</v>
      </c>
      <c r="C42" s="17">
        <v>3425237</v>
      </c>
      <c r="D42" s="17">
        <v>3300000</v>
      </c>
      <c r="E42" s="18">
        <v>2879720</v>
      </c>
    </row>
    <row r="43" spans="1:5" s="10" customFormat="1" ht="12" customHeight="1" x14ac:dyDescent="0.2">
      <c r="A43" s="15" t="s">
        <v>78</v>
      </c>
      <c r="B43" s="144" t="s">
        <v>79</v>
      </c>
      <c r="C43" s="17">
        <v>1051514</v>
      </c>
      <c r="D43" s="17">
        <v>1120000</v>
      </c>
      <c r="E43" s="18">
        <v>832017</v>
      </c>
    </row>
    <row r="44" spans="1:5" s="10" customFormat="1" ht="12" customHeight="1" x14ac:dyDescent="0.2">
      <c r="A44" s="15" t="s">
        <v>80</v>
      </c>
      <c r="B44" s="144" t="s">
        <v>81</v>
      </c>
      <c r="C44" s="17"/>
      <c r="D44" s="17"/>
      <c r="E44" s="18"/>
    </row>
    <row r="45" spans="1:5" s="10" customFormat="1" ht="12" customHeight="1" x14ac:dyDescent="0.2">
      <c r="A45" s="15" t="s">
        <v>82</v>
      </c>
      <c r="B45" s="144" t="s">
        <v>292</v>
      </c>
      <c r="C45" s="17">
        <v>1634</v>
      </c>
      <c r="D45" s="17">
        <v>25000</v>
      </c>
      <c r="E45" s="18">
        <v>1488</v>
      </c>
    </row>
    <row r="46" spans="1:5" s="10" customFormat="1" ht="12" customHeight="1" x14ac:dyDescent="0.2">
      <c r="A46" s="15" t="s">
        <v>84</v>
      </c>
      <c r="B46" s="144" t="s">
        <v>85</v>
      </c>
      <c r="C46" s="27"/>
      <c r="D46" s="27"/>
      <c r="E46" s="28"/>
    </row>
    <row r="47" spans="1:5" s="10" customFormat="1" ht="12" customHeight="1" thickBot="1" x14ac:dyDescent="0.25">
      <c r="A47" s="19" t="s">
        <v>86</v>
      </c>
      <c r="B47" s="146" t="s">
        <v>89</v>
      </c>
      <c r="C47" s="29">
        <v>1555001</v>
      </c>
      <c r="D47" s="29">
        <v>378814</v>
      </c>
      <c r="E47" s="30">
        <v>149085</v>
      </c>
    </row>
    <row r="48" spans="1:5" s="10" customFormat="1" ht="12" customHeight="1" thickBot="1" x14ac:dyDescent="0.25">
      <c r="A48" s="6" t="s">
        <v>90</v>
      </c>
      <c r="B48" s="142" t="s">
        <v>91</v>
      </c>
      <c r="C48" s="8">
        <f>SUM(C49:C53)</f>
        <v>655000</v>
      </c>
      <c r="D48" s="8">
        <f>SUM(D49:D53)</f>
        <v>300000</v>
      </c>
      <c r="E48" s="9">
        <f>SUM(E49:E53)</f>
        <v>300000</v>
      </c>
    </row>
    <row r="49" spans="1:5" s="10" customFormat="1" ht="12" customHeight="1" x14ac:dyDescent="0.2">
      <c r="A49" s="11" t="s">
        <v>92</v>
      </c>
      <c r="B49" s="143" t="s">
        <v>93</v>
      </c>
      <c r="C49" s="31"/>
      <c r="D49" s="31"/>
      <c r="E49" s="32"/>
    </row>
    <row r="50" spans="1:5" s="10" customFormat="1" ht="12" customHeight="1" x14ac:dyDescent="0.2">
      <c r="A50" s="15" t="s">
        <v>94</v>
      </c>
      <c r="B50" s="144" t="s">
        <v>95</v>
      </c>
      <c r="C50" s="27">
        <v>655000</v>
      </c>
      <c r="D50" s="27"/>
      <c r="E50" s="28"/>
    </row>
    <row r="51" spans="1:5" s="10" customFormat="1" ht="12" customHeight="1" x14ac:dyDescent="0.2">
      <c r="A51" s="15" t="s">
        <v>96</v>
      </c>
      <c r="B51" s="144" t="s">
        <v>97</v>
      </c>
      <c r="C51" s="27"/>
      <c r="D51" s="27">
        <v>300000</v>
      </c>
      <c r="E51" s="28">
        <v>300000</v>
      </c>
    </row>
    <row r="52" spans="1:5" s="10" customFormat="1" ht="12" customHeight="1" x14ac:dyDescent="0.2">
      <c r="A52" s="15" t="s">
        <v>98</v>
      </c>
      <c r="B52" s="144" t="s">
        <v>99</v>
      </c>
      <c r="C52" s="27"/>
      <c r="D52" s="27"/>
      <c r="E52" s="28"/>
    </row>
    <row r="53" spans="1:5" s="10" customFormat="1" ht="12" customHeight="1" thickBot="1" x14ac:dyDescent="0.25">
      <c r="A53" s="19" t="s">
        <v>100</v>
      </c>
      <c r="B53" s="146" t="s">
        <v>101</v>
      </c>
      <c r="C53" s="29"/>
      <c r="D53" s="29"/>
      <c r="E53" s="30"/>
    </row>
    <row r="54" spans="1:5" s="10" customFormat="1" ht="13.5" thickBot="1" x14ac:dyDescent="0.25">
      <c r="A54" s="6" t="s">
        <v>102</v>
      </c>
      <c r="B54" s="142" t="s">
        <v>103</v>
      </c>
      <c r="C54" s="8">
        <f>SUM(C55:C57)</f>
        <v>0</v>
      </c>
      <c r="D54" s="8">
        <f>SUM(D55:D57)</f>
        <v>0</v>
      </c>
      <c r="E54" s="9">
        <f>SUM(E55:E57)</f>
        <v>0</v>
      </c>
    </row>
    <row r="55" spans="1:5" s="10" customFormat="1" ht="22.5" x14ac:dyDescent="0.2">
      <c r="A55" s="11" t="s">
        <v>104</v>
      </c>
      <c r="B55" s="143" t="s">
        <v>105</v>
      </c>
      <c r="C55" s="13"/>
      <c r="D55" s="13"/>
      <c r="E55" s="14"/>
    </row>
    <row r="56" spans="1:5" s="10" customFormat="1" ht="24.75" customHeight="1" x14ac:dyDescent="0.2">
      <c r="A56" s="15" t="s">
        <v>106</v>
      </c>
      <c r="B56" s="144" t="s">
        <v>293</v>
      </c>
      <c r="C56" s="17"/>
      <c r="D56" s="17"/>
      <c r="E56" s="18"/>
    </row>
    <row r="57" spans="1:5" s="10" customFormat="1" ht="12.75" x14ac:dyDescent="0.2">
      <c r="A57" s="15" t="s">
        <v>108</v>
      </c>
      <c r="B57" s="144" t="s">
        <v>109</v>
      </c>
      <c r="C57" s="17"/>
      <c r="D57" s="17"/>
      <c r="E57" s="18"/>
    </row>
    <row r="58" spans="1:5" s="10" customFormat="1" ht="13.5" thickBot="1" x14ac:dyDescent="0.25">
      <c r="A58" s="19" t="s">
        <v>110</v>
      </c>
      <c r="B58" s="146" t="s">
        <v>111</v>
      </c>
      <c r="C58" s="21"/>
      <c r="D58" s="21"/>
      <c r="E58" s="22"/>
    </row>
    <row r="59" spans="1:5" s="10" customFormat="1" ht="13.5" thickBot="1" x14ac:dyDescent="0.25">
      <c r="A59" s="6" t="s">
        <v>112</v>
      </c>
      <c r="B59" s="148" t="s">
        <v>113</v>
      </c>
      <c r="C59" s="8">
        <f>SUM(C60:C62)</f>
        <v>0</v>
      </c>
      <c r="D59" s="8">
        <f>SUM(D60:D62)</f>
        <v>0</v>
      </c>
      <c r="E59" s="9">
        <f>SUM(E60:E62)</f>
        <v>0</v>
      </c>
    </row>
    <row r="60" spans="1:5" s="10" customFormat="1" ht="22.5" x14ac:dyDescent="0.2">
      <c r="A60" s="15" t="s">
        <v>114</v>
      </c>
      <c r="B60" s="143" t="s">
        <v>115</v>
      </c>
      <c r="C60" s="27"/>
      <c r="D60" s="27"/>
      <c r="E60" s="28"/>
    </row>
    <row r="61" spans="1:5" s="10" customFormat="1" ht="22.5" customHeight="1" x14ac:dyDescent="0.2">
      <c r="A61" s="15" t="s">
        <v>116</v>
      </c>
      <c r="B61" s="144" t="s">
        <v>294</v>
      </c>
      <c r="C61" s="27"/>
      <c r="D61" s="27"/>
      <c r="E61" s="28"/>
    </row>
    <row r="62" spans="1:5" s="10" customFormat="1" ht="12.75" x14ac:dyDescent="0.2">
      <c r="A62" s="15" t="s">
        <v>118</v>
      </c>
      <c r="B62" s="144" t="s">
        <v>119</v>
      </c>
      <c r="C62" s="27"/>
      <c r="D62" s="27"/>
      <c r="E62" s="28"/>
    </row>
    <row r="63" spans="1:5" s="10" customFormat="1" ht="13.5" thickBot="1" x14ac:dyDescent="0.25">
      <c r="A63" s="15" t="s">
        <v>120</v>
      </c>
      <c r="B63" s="146" t="s">
        <v>121</v>
      </c>
      <c r="C63" s="27"/>
      <c r="D63" s="27"/>
      <c r="E63" s="28"/>
    </row>
    <row r="64" spans="1:5" s="10" customFormat="1" ht="13.5" thickBot="1" x14ac:dyDescent="0.25">
      <c r="A64" s="6" t="s">
        <v>246</v>
      </c>
      <c r="B64" s="142" t="s">
        <v>122</v>
      </c>
      <c r="C64" s="24">
        <f>+C9+C16+C23+C30+C37+C48+C54+C59</f>
        <v>94830262</v>
      </c>
      <c r="D64" s="24">
        <f>+D9+D16+D23+D30+D37+D48+D54+D59</f>
        <v>83564488</v>
      </c>
      <c r="E64" s="25">
        <f>+E9+E16+E23+E30+E37+E48+E54+E59</f>
        <v>77826922</v>
      </c>
    </row>
    <row r="65" spans="1:5" s="10" customFormat="1" ht="21.75" thickBot="1" x14ac:dyDescent="0.25">
      <c r="A65" s="33" t="s">
        <v>123</v>
      </c>
      <c r="B65" s="148" t="s">
        <v>295</v>
      </c>
      <c r="C65" s="8">
        <f>SUM(C66:C68)</f>
        <v>54002986</v>
      </c>
      <c r="D65" s="8">
        <f>SUM(D66:D68)</f>
        <v>45505268</v>
      </c>
      <c r="E65" s="9">
        <f>SUM(E66:E68)</f>
        <v>39933403</v>
      </c>
    </row>
    <row r="66" spans="1:5" s="10" customFormat="1" ht="22.5" x14ac:dyDescent="0.2">
      <c r="A66" s="15" t="s">
        <v>125</v>
      </c>
      <c r="B66" s="143" t="s">
        <v>126</v>
      </c>
      <c r="C66" s="27"/>
      <c r="D66" s="27"/>
      <c r="E66" s="28"/>
    </row>
    <row r="67" spans="1:5" s="10" customFormat="1" ht="22.5" x14ac:dyDescent="0.2">
      <c r="A67" s="15" t="s">
        <v>127</v>
      </c>
      <c r="B67" s="144" t="s">
        <v>128</v>
      </c>
      <c r="C67" s="27">
        <v>54002986</v>
      </c>
      <c r="D67" s="27">
        <v>40000000</v>
      </c>
      <c r="E67" s="28">
        <v>35582505</v>
      </c>
    </row>
    <row r="68" spans="1:5" s="10" customFormat="1" ht="23.25" thickBot="1" x14ac:dyDescent="0.25">
      <c r="A68" s="15" t="s">
        <v>129</v>
      </c>
      <c r="B68" s="34" t="s">
        <v>130</v>
      </c>
      <c r="C68" s="27"/>
      <c r="D68" s="27">
        <v>5505268</v>
      </c>
      <c r="E68" s="28">
        <v>4350898</v>
      </c>
    </row>
    <row r="69" spans="1:5" s="10" customFormat="1" ht="13.5" thickBot="1" x14ac:dyDescent="0.25">
      <c r="A69" s="33" t="s">
        <v>131</v>
      </c>
      <c r="B69" s="148" t="s">
        <v>132</v>
      </c>
      <c r="C69" s="8">
        <f>SUM(C70:C73)</f>
        <v>0</v>
      </c>
      <c r="D69" s="8">
        <f>SUM(D70:D73)</f>
        <v>0</v>
      </c>
      <c r="E69" s="9">
        <f>SUM(E70:E73)</f>
        <v>0</v>
      </c>
    </row>
    <row r="70" spans="1:5" s="10" customFormat="1" ht="22.5" x14ac:dyDescent="0.2">
      <c r="A70" s="15" t="s">
        <v>133</v>
      </c>
      <c r="B70" s="149" t="s">
        <v>134</v>
      </c>
      <c r="C70" s="27"/>
      <c r="D70" s="27"/>
      <c r="E70" s="28"/>
    </row>
    <row r="71" spans="1:5" s="10" customFormat="1" ht="22.5" x14ac:dyDescent="0.2">
      <c r="A71" s="15" t="s">
        <v>135</v>
      </c>
      <c r="B71" s="149" t="s">
        <v>136</v>
      </c>
      <c r="C71" s="27"/>
      <c r="D71" s="27"/>
      <c r="E71" s="28"/>
    </row>
    <row r="72" spans="1:5" s="10" customFormat="1" ht="12" customHeight="1" x14ac:dyDescent="0.2">
      <c r="A72" s="15" t="s">
        <v>137</v>
      </c>
      <c r="B72" s="149" t="s">
        <v>138</v>
      </c>
      <c r="C72" s="27"/>
      <c r="D72" s="27"/>
      <c r="E72" s="28"/>
    </row>
    <row r="73" spans="1:5" s="10" customFormat="1" ht="12" customHeight="1" thickBot="1" x14ac:dyDescent="0.25">
      <c r="A73" s="15" t="s">
        <v>139</v>
      </c>
      <c r="B73" s="150" t="s">
        <v>140</v>
      </c>
      <c r="C73" s="27"/>
      <c r="D73" s="27"/>
      <c r="E73" s="28"/>
    </row>
    <row r="74" spans="1:5" s="10" customFormat="1" ht="12" customHeight="1" thickBot="1" x14ac:dyDescent="0.25">
      <c r="A74" s="33" t="s">
        <v>141</v>
      </c>
      <c r="B74" s="148" t="s">
        <v>142</v>
      </c>
      <c r="C74" s="8">
        <f>SUM(C75:C76)</f>
        <v>3721451</v>
      </c>
      <c r="D74" s="8">
        <f>SUM(D75:D76)</f>
        <v>5740049</v>
      </c>
      <c r="E74" s="9">
        <f>SUM(E75:E76)</f>
        <v>5740049</v>
      </c>
    </row>
    <row r="75" spans="1:5" s="10" customFormat="1" ht="12" customHeight="1" x14ac:dyDescent="0.2">
      <c r="A75" s="15" t="s">
        <v>143</v>
      </c>
      <c r="B75" s="143" t="s">
        <v>144</v>
      </c>
      <c r="C75" s="27">
        <v>3721451</v>
      </c>
      <c r="D75" s="27">
        <v>5740049</v>
      </c>
      <c r="E75" s="28">
        <v>5740049</v>
      </c>
    </row>
    <row r="76" spans="1:5" s="10" customFormat="1" ht="12" customHeight="1" thickBot="1" x14ac:dyDescent="0.25">
      <c r="A76" s="15" t="s">
        <v>145</v>
      </c>
      <c r="B76" s="146" t="s">
        <v>146</v>
      </c>
      <c r="C76" s="27"/>
      <c r="D76" s="27"/>
      <c r="E76" s="28"/>
    </row>
    <row r="77" spans="1:5" s="10" customFormat="1" ht="12" customHeight="1" thickBot="1" x14ac:dyDescent="0.25">
      <c r="A77" s="33" t="s">
        <v>147</v>
      </c>
      <c r="B77" s="148" t="s">
        <v>148</v>
      </c>
      <c r="C77" s="8">
        <f>SUM(C78:C80)</f>
        <v>981968</v>
      </c>
      <c r="D77" s="8">
        <f>SUM(D78:D80)</f>
        <v>0</v>
      </c>
      <c r="E77" s="9">
        <f>SUM(E78:E80)</f>
        <v>1007175</v>
      </c>
    </row>
    <row r="78" spans="1:5" s="10" customFormat="1" ht="12" customHeight="1" x14ac:dyDescent="0.2">
      <c r="A78" s="15" t="s">
        <v>149</v>
      </c>
      <c r="B78" s="143" t="s">
        <v>150</v>
      </c>
      <c r="C78" s="27">
        <v>981968</v>
      </c>
      <c r="D78" s="27"/>
      <c r="E78" s="28">
        <v>1007175</v>
      </c>
    </row>
    <row r="79" spans="1:5" s="10" customFormat="1" ht="12" customHeight="1" x14ac:dyDescent="0.2">
      <c r="A79" s="15" t="s">
        <v>151</v>
      </c>
      <c r="B79" s="144" t="s">
        <v>152</v>
      </c>
      <c r="C79" s="27"/>
      <c r="D79" s="27"/>
      <c r="E79" s="28"/>
    </row>
    <row r="80" spans="1:5" s="10" customFormat="1" ht="12" customHeight="1" thickBot="1" x14ac:dyDescent="0.25">
      <c r="A80" s="15" t="s">
        <v>153</v>
      </c>
      <c r="B80" s="151" t="s">
        <v>296</v>
      </c>
      <c r="C80" s="27"/>
      <c r="D80" s="27"/>
      <c r="E80" s="28"/>
    </row>
    <row r="81" spans="1:5" s="10" customFormat="1" ht="12" customHeight="1" thickBot="1" x14ac:dyDescent="0.25">
      <c r="A81" s="33" t="s">
        <v>155</v>
      </c>
      <c r="B81" s="148" t="s">
        <v>156</v>
      </c>
      <c r="C81" s="8">
        <f>SUM(C82:C85)</f>
        <v>0</v>
      </c>
      <c r="D81" s="8">
        <f>SUM(D82:D85)</f>
        <v>0</v>
      </c>
      <c r="E81" s="9">
        <f>SUM(E82:E85)</f>
        <v>0</v>
      </c>
    </row>
    <row r="82" spans="1:5" s="10" customFormat="1" ht="12" customHeight="1" x14ac:dyDescent="0.2">
      <c r="A82" s="152" t="s">
        <v>157</v>
      </c>
      <c r="B82" s="143" t="s">
        <v>158</v>
      </c>
      <c r="C82" s="27"/>
      <c r="D82" s="27"/>
      <c r="E82" s="28"/>
    </row>
    <row r="83" spans="1:5" s="10" customFormat="1" ht="12" customHeight="1" x14ac:dyDescent="0.2">
      <c r="A83" s="153" t="s">
        <v>159</v>
      </c>
      <c r="B83" s="144" t="s">
        <v>160</v>
      </c>
      <c r="C83" s="27"/>
      <c r="D83" s="27"/>
      <c r="E83" s="28"/>
    </row>
    <row r="84" spans="1:5" s="10" customFormat="1" ht="12" customHeight="1" x14ac:dyDescent="0.2">
      <c r="A84" s="153" t="s">
        <v>161</v>
      </c>
      <c r="B84" s="144" t="s">
        <v>162</v>
      </c>
      <c r="C84" s="27"/>
      <c r="D84" s="27"/>
      <c r="E84" s="28"/>
    </row>
    <row r="85" spans="1:5" s="10" customFormat="1" ht="12" customHeight="1" thickBot="1" x14ac:dyDescent="0.25">
      <c r="A85" s="154" t="s">
        <v>163</v>
      </c>
      <c r="B85" s="146" t="s">
        <v>164</v>
      </c>
      <c r="C85" s="27"/>
      <c r="D85" s="27"/>
      <c r="E85" s="28"/>
    </row>
    <row r="86" spans="1:5" s="10" customFormat="1" ht="12" customHeight="1" thickBot="1" x14ac:dyDescent="0.25">
      <c r="A86" s="33" t="s">
        <v>165</v>
      </c>
      <c r="B86" s="148" t="s">
        <v>168</v>
      </c>
      <c r="C86" s="37"/>
      <c r="D86" s="37"/>
      <c r="E86" s="38"/>
    </row>
    <row r="87" spans="1:5" s="10" customFormat="1" ht="13.5" customHeight="1" thickBot="1" x14ac:dyDescent="0.25">
      <c r="A87" s="33" t="s">
        <v>167</v>
      </c>
      <c r="B87" s="155" t="s">
        <v>297</v>
      </c>
      <c r="C87" s="24">
        <f>+C65+C69+C74+C77+C81+C86</f>
        <v>58706405</v>
      </c>
      <c r="D87" s="24">
        <f>+D65+D69+D74+D77+D81+D86</f>
        <v>51245317</v>
      </c>
      <c r="E87" s="25">
        <f>+E65+E69+E74+E77+E81+E86</f>
        <v>46680627</v>
      </c>
    </row>
    <row r="88" spans="1:5" s="10" customFormat="1" ht="28.5" customHeight="1" thickBot="1" x14ac:dyDescent="0.25">
      <c r="A88" s="40" t="s">
        <v>169</v>
      </c>
      <c r="B88" s="156" t="s">
        <v>298</v>
      </c>
      <c r="C88" s="24">
        <f>+C64+C87</f>
        <v>153536667</v>
      </c>
      <c r="D88" s="24">
        <f>+D64+D87</f>
        <v>134809805</v>
      </c>
      <c r="E88" s="25">
        <f>+E64+E87</f>
        <v>124507549</v>
      </c>
    </row>
    <row r="89" spans="1:5" ht="16.5" customHeight="1" x14ac:dyDescent="0.25">
      <c r="A89" s="290" t="s">
        <v>171</v>
      </c>
      <c r="B89" s="290"/>
      <c r="C89" s="290"/>
      <c r="D89" s="290"/>
      <c r="E89" s="290"/>
    </row>
    <row r="90" spans="1:5" s="43" customFormat="1" ht="16.5" customHeight="1" thickBot="1" x14ac:dyDescent="0.3">
      <c r="A90" s="157" t="s">
        <v>172</v>
      </c>
      <c r="B90" s="180"/>
      <c r="C90" s="157"/>
      <c r="D90" s="42"/>
      <c r="E90" s="42"/>
    </row>
    <row r="91" spans="1:5" s="43" customFormat="1" ht="16.5" customHeight="1" x14ac:dyDescent="0.25">
      <c r="A91" s="307" t="s">
        <v>2</v>
      </c>
      <c r="B91" s="289" t="s">
        <v>173</v>
      </c>
      <c r="C91" s="287" t="str">
        <f>+C6</f>
        <v>2018. évi tény</v>
      </c>
      <c r="D91" s="310" t="str">
        <f>+D6</f>
        <v>2019.évi</v>
      </c>
      <c r="E91" s="311"/>
    </row>
    <row r="92" spans="1:5" ht="38.1" customHeight="1" thickBot="1" x14ac:dyDescent="0.3">
      <c r="A92" s="308"/>
      <c r="B92" s="309"/>
      <c r="C92" s="288"/>
      <c r="D92" s="2" t="s">
        <v>259</v>
      </c>
      <c r="E92" s="158" t="s">
        <v>286</v>
      </c>
    </row>
    <row r="93" spans="1:5" s="5" customFormat="1" ht="12" customHeight="1" thickBot="1" x14ac:dyDescent="0.25">
      <c r="A93" s="44" t="s">
        <v>4</v>
      </c>
      <c r="B93" s="45" t="s">
        <v>5</v>
      </c>
      <c r="C93" s="45" t="s">
        <v>6</v>
      </c>
      <c r="D93" s="45" t="s">
        <v>8</v>
      </c>
      <c r="E93" s="159" t="s">
        <v>287</v>
      </c>
    </row>
    <row r="94" spans="1:5" ht="12" customHeight="1" thickBot="1" x14ac:dyDescent="0.3">
      <c r="A94" s="46" t="s">
        <v>9</v>
      </c>
      <c r="B94" s="47" t="s">
        <v>299</v>
      </c>
      <c r="C94" s="48">
        <f>SUM(C95:C99)</f>
        <v>63582234</v>
      </c>
      <c r="D94" s="48">
        <f>+D95+D96+D97+D98+D99</f>
        <v>75185359</v>
      </c>
      <c r="E94" s="49">
        <f>+E95+E96+E97+E98+E99</f>
        <v>73100158</v>
      </c>
    </row>
    <row r="95" spans="1:5" ht="12" customHeight="1" x14ac:dyDescent="0.25">
      <c r="A95" s="50" t="s">
        <v>11</v>
      </c>
      <c r="B95" s="160" t="s">
        <v>174</v>
      </c>
      <c r="C95" s="51">
        <v>16673346</v>
      </c>
      <c r="D95" s="51">
        <v>24347830</v>
      </c>
      <c r="E95" s="52">
        <v>24347830</v>
      </c>
    </row>
    <row r="96" spans="1:5" ht="12" customHeight="1" x14ac:dyDescent="0.25">
      <c r="A96" s="15" t="s">
        <v>13</v>
      </c>
      <c r="B96" s="161" t="s">
        <v>175</v>
      </c>
      <c r="C96" s="17">
        <v>2263859</v>
      </c>
      <c r="D96" s="17">
        <v>4119896</v>
      </c>
      <c r="E96" s="18">
        <v>4009925</v>
      </c>
    </row>
    <row r="97" spans="1:5" ht="12" customHeight="1" x14ac:dyDescent="0.25">
      <c r="A97" s="15" t="s">
        <v>15</v>
      </c>
      <c r="B97" s="161" t="s">
        <v>176</v>
      </c>
      <c r="C97" s="21">
        <v>30417054</v>
      </c>
      <c r="D97" s="21">
        <v>30751933</v>
      </c>
      <c r="E97" s="22">
        <v>30238729</v>
      </c>
    </row>
    <row r="98" spans="1:5" ht="12" customHeight="1" x14ac:dyDescent="0.25">
      <c r="A98" s="15" t="s">
        <v>17</v>
      </c>
      <c r="B98" s="162" t="s">
        <v>177</v>
      </c>
      <c r="C98" s="21">
        <v>6221390</v>
      </c>
      <c r="D98" s="21">
        <v>8786156</v>
      </c>
      <c r="E98" s="22">
        <v>8786156</v>
      </c>
    </row>
    <row r="99" spans="1:5" ht="12" customHeight="1" x14ac:dyDescent="0.25">
      <c r="A99" s="15" t="s">
        <v>178</v>
      </c>
      <c r="B99" s="163" t="s">
        <v>179</v>
      </c>
      <c r="C99" s="21">
        <v>8006585</v>
      </c>
      <c r="D99" s="21">
        <v>7179544</v>
      </c>
      <c r="E99" s="22">
        <v>5717518</v>
      </c>
    </row>
    <row r="100" spans="1:5" ht="12" customHeight="1" x14ac:dyDescent="0.25">
      <c r="A100" s="15" t="s">
        <v>20</v>
      </c>
      <c r="B100" s="161" t="s">
        <v>300</v>
      </c>
      <c r="C100" s="21"/>
      <c r="D100" s="21"/>
      <c r="E100" s="22"/>
    </row>
    <row r="101" spans="1:5" ht="12" customHeight="1" x14ac:dyDescent="0.25">
      <c r="A101" s="15" t="s">
        <v>180</v>
      </c>
      <c r="B101" s="161" t="s">
        <v>185</v>
      </c>
      <c r="C101" s="21"/>
      <c r="D101" s="21"/>
      <c r="E101" s="22"/>
    </row>
    <row r="102" spans="1:5" ht="12" customHeight="1" x14ac:dyDescent="0.25">
      <c r="A102" s="15" t="s">
        <v>182</v>
      </c>
      <c r="B102" s="161" t="s">
        <v>187</v>
      </c>
      <c r="C102" s="21"/>
      <c r="D102" s="21"/>
      <c r="E102" s="22"/>
    </row>
    <row r="103" spans="1:5" ht="12" customHeight="1" x14ac:dyDescent="0.25">
      <c r="A103" s="15" t="s">
        <v>184</v>
      </c>
      <c r="B103" s="161" t="s">
        <v>189</v>
      </c>
      <c r="C103" s="21"/>
      <c r="D103" s="21"/>
      <c r="E103" s="22"/>
    </row>
    <row r="104" spans="1:5" ht="12" customHeight="1" x14ac:dyDescent="0.25">
      <c r="A104" s="15" t="s">
        <v>186</v>
      </c>
      <c r="B104" s="161" t="s">
        <v>191</v>
      </c>
      <c r="C104" s="21">
        <v>4261262</v>
      </c>
      <c r="D104" s="21">
        <v>1607518</v>
      </c>
      <c r="E104" s="22">
        <v>1607518</v>
      </c>
    </row>
    <row r="105" spans="1:5" ht="12" customHeight="1" x14ac:dyDescent="0.25">
      <c r="A105" s="15" t="s">
        <v>188</v>
      </c>
      <c r="B105" s="161" t="s">
        <v>193</v>
      </c>
      <c r="C105" s="21"/>
      <c r="D105" s="21"/>
      <c r="E105" s="22"/>
    </row>
    <row r="106" spans="1:5" ht="12" customHeight="1" x14ac:dyDescent="0.25">
      <c r="A106" s="15" t="s">
        <v>190</v>
      </c>
      <c r="B106" s="161" t="s">
        <v>195</v>
      </c>
      <c r="C106" s="21"/>
      <c r="D106" s="21"/>
      <c r="E106" s="22"/>
    </row>
    <row r="107" spans="1:5" ht="12" customHeight="1" x14ac:dyDescent="0.25">
      <c r="A107" s="53" t="s">
        <v>192</v>
      </c>
      <c r="B107" s="164" t="s">
        <v>197</v>
      </c>
      <c r="C107" s="21"/>
      <c r="D107" s="21"/>
      <c r="E107" s="22"/>
    </row>
    <row r="108" spans="1:5" ht="12" customHeight="1" x14ac:dyDescent="0.25">
      <c r="A108" s="15" t="s">
        <v>194</v>
      </c>
      <c r="B108" s="164" t="s">
        <v>199</v>
      </c>
      <c r="C108" s="21"/>
      <c r="D108" s="21"/>
      <c r="E108" s="22"/>
    </row>
    <row r="109" spans="1:5" ht="12" customHeight="1" thickBot="1" x14ac:dyDescent="0.3">
      <c r="A109" s="54" t="s">
        <v>196</v>
      </c>
      <c r="B109" s="165" t="s">
        <v>201</v>
      </c>
      <c r="C109" s="55"/>
      <c r="D109" s="55">
        <v>4381000</v>
      </c>
      <c r="E109" s="56">
        <v>4110000</v>
      </c>
    </row>
    <row r="110" spans="1:5" ht="12" customHeight="1" thickBot="1" x14ac:dyDescent="0.3">
      <c r="A110" s="6" t="s">
        <v>22</v>
      </c>
      <c r="B110" s="73" t="s">
        <v>301</v>
      </c>
      <c r="C110" s="8">
        <f>+C111+C113+C115</f>
        <v>29149929</v>
      </c>
      <c r="D110" s="8">
        <f>+D111+D113+D115</f>
        <v>13137210</v>
      </c>
      <c r="E110" s="9">
        <f>+E111+E113+E115</f>
        <v>5892108</v>
      </c>
    </row>
    <row r="111" spans="1:5" ht="12" customHeight="1" x14ac:dyDescent="0.25">
      <c r="A111" s="11" t="s">
        <v>24</v>
      </c>
      <c r="B111" s="161" t="s">
        <v>207</v>
      </c>
      <c r="C111" s="13">
        <v>1177849</v>
      </c>
      <c r="D111" s="13">
        <v>9838482</v>
      </c>
      <c r="E111" s="14">
        <v>2593380</v>
      </c>
    </row>
    <row r="112" spans="1:5" ht="12" customHeight="1" x14ac:dyDescent="0.25">
      <c r="A112" s="11" t="s">
        <v>26</v>
      </c>
      <c r="B112" s="164" t="s">
        <v>208</v>
      </c>
      <c r="C112" s="13"/>
      <c r="D112" s="13"/>
      <c r="E112" s="14"/>
    </row>
    <row r="113" spans="1:5" x14ac:dyDescent="0.25">
      <c r="A113" s="11" t="s">
        <v>28</v>
      </c>
      <c r="B113" s="164" t="s">
        <v>209</v>
      </c>
      <c r="C113" s="17">
        <v>27972080</v>
      </c>
      <c r="D113" s="17">
        <v>3298728</v>
      </c>
      <c r="E113" s="18">
        <v>3298728</v>
      </c>
    </row>
    <row r="114" spans="1:5" ht="12" customHeight="1" x14ac:dyDescent="0.25">
      <c r="A114" s="11" t="s">
        <v>30</v>
      </c>
      <c r="B114" s="164" t="s">
        <v>210</v>
      </c>
      <c r="C114" s="17"/>
      <c r="D114" s="17"/>
      <c r="E114" s="18"/>
    </row>
    <row r="115" spans="1:5" ht="12" customHeight="1" x14ac:dyDescent="0.25">
      <c r="A115" s="11" t="s">
        <v>32</v>
      </c>
      <c r="B115" s="146" t="s">
        <v>211</v>
      </c>
      <c r="C115" s="17"/>
      <c r="D115" s="17"/>
      <c r="E115" s="18"/>
    </row>
    <row r="116" spans="1:5" ht="22.5" x14ac:dyDescent="0.25">
      <c r="A116" s="11" t="s">
        <v>34</v>
      </c>
      <c r="B116" s="144" t="s">
        <v>212</v>
      </c>
      <c r="C116" s="17"/>
      <c r="D116" s="17"/>
      <c r="E116" s="18"/>
    </row>
    <row r="117" spans="1:5" ht="22.5" x14ac:dyDescent="0.25">
      <c r="A117" s="11" t="s">
        <v>213</v>
      </c>
      <c r="B117" s="166" t="s">
        <v>214</v>
      </c>
      <c r="C117" s="17"/>
      <c r="D117" s="17"/>
      <c r="E117" s="18"/>
    </row>
    <row r="118" spans="1:5" ht="12" customHeight="1" x14ac:dyDescent="0.25">
      <c r="A118" s="11" t="s">
        <v>215</v>
      </c>
      <c r="B118" s="161" t="s">
        <v>189</v>
      </c>
      <c r="C118" s="17"/>
      <c r="D118" s="17"/>
      <c r="E118" s="18"/>
    </row>
    <row r="119" spans="1:5" ht="12" customHeight="1" x14ac:dyDescent="0.25">
      <c r="A119" s="11" t="s">
        <v>216</v>
      </c>
      <c r="B119" s="161" t="s">
        <v>217</v>
      </c>
      <c r="C119" s="17"/>
      <c r="D119" s="17"/>
      <c r="E119" s="18"/>
    </row>
    <row r="120" spans="1:5" ht="12" customHeight="1" x14ac:dyDescent="0.25">
      <c r="A120" s="11" t="s">
        <v>218</v>
      </c>
      <c r="B120" s="161" t="s">
        <v>219</v>
      </c>
      <c r="C120" s="17"/>
      <c r="D120" s="17"/>
      <c r="E120" s="18"/>
    </row>
    <row r="121" spans="1:5" s="167" customFormat="1" ht="12" customHeight="1" x14ac:dyDescent="0.25">
      <c r="A121" s="11" t="s">
        <v>220</v>
      </c>
      <c r="B121" s="161" t="s">
        <v>195</v>
      </c>
      <c r="C121" s="17"/>
      <c r="D121" s="17"/>
      <c r="E121" s="18"/>
    </row>
    <row r="122" spans="1:5" ht="12" customHeight="1" x14ac:dyDescent="0.25">
      <c r="A122" s="11" t="s">
        <v>221</v>
      </c>
      <c r="B122" s="161" t="s">
        <v>222</v>
      </c>
      <c r="C122" s="17"/>
      <c r="D122" s="17"/>
      <c r="E122" s="18"/>
    </row>
    <row r="123" spans="1:5" ht="12" customHeight="1" thickBot="1" x14ac:dyDescent="0.3">
      <c r="A123" s="53" t="s">
        <v>223</v>
      </c>
      <c r="B123" s="161" t="s">
        <v>224</v>
      </c>
      <c r="C123" s="21"/>
      <c r="D123" s="21"/>
      <c r="E123" s="22"/>
    </row>
    <row r="124" spans="1:5" ht="12" customHeight="1" thickBot="1" x14ac:dyDescent="0.3">
      <c r="A124" s="6" t="s">
        <v>36</v>
      </c>
      <c r="B124" s="168" t="s">
        <v>302</v>
      </c>
      <c r="C124" s="8">
        <f>+C125+C126</f>
        <v>0</v>
      </c>
      <c r="D124" s="8">
        <f>+D125+D126</f>
        <v>0</v>
      </c>
      <c r="E124" s="9">
        <f>+E125+E126</f>
        <v>0</v>
      </c>
    </row>
    <row r="125" spans="1:5" ht="12" customHeight="1" x14ac:dyDescent="0.25">
      <c r="A125" s="11" t="s">
        <v>38</v>
      </c>
      <c r="B125" s="166" t="s">
        <v>303</v>
      </c>
      <c r="C125" s="13"/>
      <c r="D125" s="13"/>
      <c r="E125" s="14"/>
    </row>
    <row r="126" spans="1:5" ht="12" customHeight="1" thickBot="1" x14ac:dyDescent="0.3">
      <c r="A126" s="19" t="s">
        <v>40</v>
      </c>
      <c r="B126" s="164" t="s">
        <v>304</v>
      </c>
      <c r="C126" s="21"/>
      <c r="D126" s="21"/>
      <c r="E126" s="22"/>
    </row>
    <row r="127" spans="1:5" ht="12" customHeight="1" thickBot="1" x14ac:dyDescent="0.3">
      <c r="A127" s="6" t="s">
        <v>226</v>
      </c>
      <c r="B127" s="168" t="s">
        <v>305</v>
      </c>
      <c r="C127" s="8">
        <f>+C94+C110+C124</f>
        <v>92732163</v>
      </c>
      <c r="D127" s="8">
        <f>+D94+D110+D124</f>
        <v>88322569</v>
      </c>
      <c r="E127" s="9">
        <f>+E94+E110+E124</f>
        <v>78992266</v>
      </c>
    </row>
    <row r="128" spans="1:5" ht="12" customHeight="1" thickBot="1" x14ac:dyDescent="0.3">
      <c r="A128" s="6" t="s">
        <v>66</v>
      </c>
      <c r="B128" s="168" t="s">
        <v>306</v>
      </c>
      <c r="C128" s="8">
        <f>+C129+C130+C131</f>
        <v>54002986</v>
      </c>
      <c r="D128" s="8">
        <f>+D129+D130+D131</f>
        <v>45505268</v>
      </c>
      <c r="E128" s="9">
        <f>+E129+E130+E131</f>
        <v>39933403</v>
      </c>
    </row>
    <row r="129" spans="1:9" ht="12" customHeight="1" x14ac:dyDescent="0.25">
      <c r="A129" s="11" t="s">
        <v>68</v>
      </c>
      <c r="B129" s="166" t="s">
        <v>273</v>
      </c>
      <c r="C129" s="17"/>
      <c r="D129" s="17"/>
      <c r="E129" s="18"/>
    </row>
    <row r="130" spans="1:9" ht="19.5" customHeight="1" x14ac:dyDescent="0.25">
      <c r="A130" s="11" t="s">
        <v>70</v>
      </c>
      <c r="B130" s="166" t="s">
        <v>227</v>
      </c>
      <c r="C130" s="17">
        <v>54002986</v>
      </c>
      <c r="D130" s="17">
        <v>40000000</v>
      </c>
      <c r="E130" s="18">
        <v>35582505</v>
      </c>
    </row>
    <row r="131" spans="1:9" ht="12" customHeight="1" thickBot="1" x14ac:dyDescent="0.3">
      <c r="A131" s="53" t="s">
        <v>72</v>
      </c>
      <c r="B131" s="169" t="s">
        <v>274</v>
      </c>
      <c r="C131" s="17"/>
      <c r="D131" s="17">
        <v>5505268</v>
      </c>
      <c r="E131" s="18">
        <v>4350898</v>
      </c>
    </row>
    <row r="132" spans="1:9" ht="12" customHeight="1" thickBot="1" x14ac:dyDescent="0.3">
      <c r="A132" s="6" t="s">
        <v>90</v>
      </c>
      <c r="B132" s="168" t="s">
        <v>307</v>
      </c>
      <c r="C132" s="8">
        <f>+C133+C134+C135+C136</f>
        <v>0</v>
      </c>
      <c r="D132" s="8">
        <f>+D133+D134+D135+D136</f>
        <v>0</v>
      </c>
      <c r="E132" s="9">
        <f>+E133+E134+E135+E136</f>
        <v>0</v>
      </c>
    </row>
    <row r="133" spans="1:9" ht="12" customHeight="1" x14ac:dyDescent="0.25">
      <c r="A133" s="11" t="s">
        <v>92</v>
      </c>
      <c r="B133" s="166" t="s">
        <v>229</v>
      </c>
      <c r="C133" s="17"/>
      <c r="D133" s="17"/>
      <c r="E133" s="18"/>
    </row>
    <row r="134" spans="1:9" ht="12" customHeight="1" x14ac:dyDescent="0.25">
      <c r="A134" s="11" t="s">
        <v>94</v>
      </c>
      <c r="B134" s="166" t="s">
        <v>308</v>
      </c>
      <c r="C134" s="17"/>
      <c r="D134" s="17"/>
      <c r="E134" s="18"/>
    </row>
    <row r="135" spans="1:9" ht="12" customHeight="1" x14ac:dyDescent="0.25">
      <c r="A135" s="11" t="s">
        <v>96</v>
      </c>
      <c r="B135" s="166" t="s">
        <v>230</v>
      </c>
      <c r="C135" s="17"/>
      <c r="D135" s="17"/>
      <c r="E135" s="18"/>
    </row>
    <row r="136" spans="1:9" ht="12" customHeight="1" thickBot="1" x14ac:dyDescent="0.3">
      <c r="A136" s="53" t="s">
        <v>98</v>
      </c>
      <c r="B136" s="169" t="s">
        <v>309</v>
      </c>
      <c r="C136" s="17"/>
      <c r="D136" s="17"/>
      <c r="E136" s="18"/>
    </row>
    <row r="137" spans="1:9" ht="12" customHeight="1" thickBot="1" x14ac:dyDescent="0.3">
      <c r="A137" s="6" t="s">
        <v>238</v>
      </c>
      <c r="B137" s="168" t="s">
        <v>310</v>
      </c>
      <c r="C137" s="24">
        <f>+C138+C139+C140+C141</f>
        <v>1061469</v>
      </c>
      <c r="D137" s="24">
        <f>+D138+D139+D140+D141</f>
        <v>981968</v>
      </c>
      <c r="E137" s="25">
        <f>+E138+E139+E140+E141</f>
        <v>981968</v>
      </c>
    </row>
    <row r="138" spans="1:9" ht="12" customHeight="1" x14ac:dyDescent="0.25">
      <c r="A138" s="11" t="s">
        <v>104</v>
      </c>
      <c r="B138" s="166" t="s">
        <v>234</v>
      </c>
      <c r="C138" s="17"/>
      <c r="D138" s="17"/>
      <c r="E138" s="18"/>
    </row>
    <row r="139" spans="1:9" ht="12" customHeight="1" x14ac:dyDescent="0.25">
      <c r="A139" s="11" t="s">
        <v>106</v>
      </c>
      <c r="B139" s="166" t="s">
        <v>235</v>
      </c>
      <c r="C139" s="17">
        <v>1061469</v>
      </c>
      <c r="D139" s="17">
        <v>981968</v>
      </c>
      <c r="E139" s="18">
        <v>981968</v>
      </c>
    </row>
    <row r="140" spans="1:9" ht="12" customHeight="1" x14ac:dyDescent="0.25">
      <c r="A140" s="11" t="s">
        <v>108</v>
      </c>
      <c r="B140" s="166" t="s">
        <v>311</v>
      </c>
      <c r="C140" s="17"/>
      <c r="D140" s="17"/>
      <c r="E140" s="18"/>
    </row>
    <row r="141" spans="1:9" ht="12" customHeight="1" thickBot="1" x14ac:dyDescent="0.3">
      <c r="A141" s="53" t="s">
        <v>110</v>
      </c>
      <c r="B141" s="169" t="s">
        <v>237</v>
      </c>
      <c r="C141" s="17"/>
      <c r="D141" s="17"/>
      <c r="E141" s="18"/>
    </row>
    <row r="142" spans="1:9" ht="15.2" customHeight="1" thickBot="1" x14ac:dyDescent="0.3">
      <c r="A142" s="6" t="s">
        <v>112</v>
      </c>
      <c r="B142" s="168" t="s">
        <v>312</v>
      </c>
      <c r="C142" s="63">
        <f>+C143+C144+C145+C146</f>
        <v>0</v>
      </c>
      <c r="D142" s="63">
        <f>+D143+D144+D145+D146</f>
        <v>0</v>
      </c>
      <c r="E142" s="65">
        <f>+E143+E144+E145+E146</f>
        <v>0</v>
      </c>
      <c r="F142" s="69"/>
      <c r="G142" s="70"/>
      <c r="H142" s="70"/>
      <c r="I142" s="70"/>
    </row>
    <row r="143" spans="1:9" s="10" customFormat="1" ht="12.95" customHeight="1" x14ac:dyDescent="0.2">
      <c r="A143" s="11" t="s">
        <v>114</v>
      </c>
      <c r="B143" s="166" t="s">
        <v>313</v>
      </c>
      <c r="C143" s="17"/>
      <c r="D143" s="17"/>
      <c r="E143" s="18"/>
    </row>
    <row r="144" spans="1:9" ht="13.5" customHeight="1" x14ac:dyDescent="0.25">
      <c r="A144" s="11" t="s">
        <v>116</v>
      </c>
      <c r="B144" s="166" t="s">
        <v>314</v>
      </c>
      <c r="C144" s="17"/>
      <c r="D144" s="17"/>
      <c r="E144" s="18"/>
    </row>
    <row r="145" spans="1:5" ht="13.5" customHeight="1" x14ac:dyDescent="0.25">
      <c r="A145" s="11" t="s">
        <v>118</v>
      </c>
      <c r="B145" s="166" t="s">
        <v>315</v>
      </c>
      <c r="C145" s="17"/>
      <c r="D145" s="17"/>
      <c r="E145" s="18"/>
    </row>
    <row r="146" spans="1:5" ht="13.5" customHeight="1" thickBot="1" x14ac:dyDescent="0.3">
      <c r="A146" s="11" t="s">
        <v>120</v>
      </c>
      <c r="B146" s="166" t="s">
        <v>316</v>
      </c>
      <c r="C146" s="17"/>
      <c r="D146" s="17"/>
      <c r="E146" s="18"/>
    </row>
    <row r="147" spans="1:5" ht="12.75" customHeight="1" thickBot="1" x14ac:dyDescent="0.3">
      <c r="A147" s="6" t="s">
        <v>246</v>
      </c>
      <c r="B147" s="168" t="s">
        <v>317</v>
      </c>
      <c r="C147" s="66">
        <f>+C128+C132+C137+C142</f>
        <v>55064455</v>
      </c>
      <c r="D147" s="66">
        <f>+D128+D132+D137+D142</f>
        <v>46487236</v>
      </c>
      <c r="E147" s="68">
        <f>+E128+E132+E137+E142</f>
        <v>40915371</v>
      </c>
    </row>
    <row r="148" spans="1:5" ht="13.5" customHeight="1" thickBot="1" x14ac:dyDescent="0.3">
      <c r="A148" s="71" t="s">
        <v>248</v>
      </c>
      <c r="B148" s="170" t="s">
        <v>318</v>
      </c>
      <c r="C148" s="66">
        <f>+C127+C147</f>
        <v>147796618</v>
      </c>
      <c r="D148" s="66">
        <f>+D127+D147</f>
        <v>134809805</v>
      </c>
      <c r="E148" s="68">
        <f>+E127+E147</f>
        <v>119907637</v>
      </c>
    </row>
    <row r="149" spans="1:5" ht="13.5" customHeight="1" x14ac:dyDescent="0.25">
      <c r="C149" s="171"/>
      <c r="D149" s="171">
        <f>D88-D148</f>
        <v>0</v>
      </c>
    </row>
    <row r="150" spans="1:5" ht="13.5" customHeight="1" x14ac:dyDescent="0.25"/>
    <row r="151" spans="1:5" ht="7.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</sheetData>
  <mergeCells count="13">
    <mergeCell ref="A89:E89"/>
    <mergeCell ref="A91:A92"/>
    <mergeCell ref="B91:B92"/>
    <mergeCell ref="C91:C92"/>
    <mergeCell ref="D91:E91"/>
    <mergeCell ref="A1:E1"/>
    <mergeCell ref="A2:E2"/>
    <mergeCell ref="A3:E3"/>
    <mergeCell ref="A4:E4"/>
    <mergeCell ref="A6:A7"/>
    <mergeCell ref="B6:B7"/>
    <mergeCell ref="C6:C7"/>
    <mergeCell ref="D6:E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D94D-3D3B-4F0D-83FC-9831164B854A}">
  <dimension ref="A2:J18"/>
  <sheetViews>
    <sheetView workbookViewId="0">
      <selection activeCell="A2" sqref="A2:H2"/>
    </sheetView>
  </sheetViews>
  <sheetFormatPr defaultRowHeight="15" x14ac:dyDescent="0.25"/>
  <cols>
    <col min="8" max="8" width="4.7109375" customWidth="1"/>
    <col min="9" max="9" width="16.7109375" customWidth="1"/>
    <col min="264" max="264" width="4.7109375" customWidth="1"/>
    <col min="520" max="520" width="4.7109375" customWidth="1"/>
    <col min="776" max="776" width="4.7109375" customWidth="1"/>
    <col min="1032" max="1032" width="4.7109375" customWidth="1"/>
    <col min="1288" max="1288" width="4.7109375" customWidth="1"/>
    <col min="1544" max="1544" width="4.7109375" customWidth="1"/>
    <col min="1800" max="1800" width="4.7109375" customWidth="1"/>
    <col min="2056" max="2056" width="4.7109375" customWidth="1"/>
    <col min="2312" max="2312" width="4.7109375" customWidth="1"/>
    <col min="2568" max="2568" width="4.7109375" customWidth="1"/>
    <col min="2824" max="2824" width="4.7109375" customWidth="1"/>
    <col min="3080" max="3080" width="4.7109375" customWidth="1"/>
    <col min="3336" max="3336" width="4.7109375" customWidth="1"/>
    <col min="3592" max="3592" width="4.7109375" customWidth="1"/>
    <col min="3848" max="3848" width="4.7109375" customWidth="1"/>
    <col min="4104" max="4104" width="4.7109375" customWidth="1"/>
    <col min="4360" max="4360" width="4.7109375" customWidth="1"/>
    <col min="4616" max="4616" width="4.7109375" customWidth="1"/>
    <col min="4872" max="4872" width="4.7109375" customWidth="1"/>
    <col min="5128" max="5128" width="4.7109375" customWidth="1"/>
    <col min="5384" max="5384" width="4.7109375" customWidth="1"/>
    <col min="5640" max="5640" width="4.7109375" customWidth="1"/>
    <col min="5896" max="5896" width="4.7109375" customWidth="1"/>
    <col min="6152" max="6152" width="4.7109375" customWidth="1"/>
    <col min="6408" max="6408" width="4.7109375" customWidth="1"/>
    <col min="6664" max="6664" width="4.7109375" customWidth="1"/>
    <col min="6920" max="6920" width="4.7109375" customWidth="1"/>
    <col min="7176" max="7176" width="4.7109375" customWidth="1"/>
    <col min="7432" max="7432" width="4.7109375" customWidth="1"/>
    <col min="7688" max="7688" width="4.7109375" customWidth="1"/>
    <col min="7944" max="7944" width="4.7109375" customWidth="1"/>
    <col min="8200" max="8200" width="4.7109375" customWidth="1"/>
    <col min="8456" max="8456" width="4.7109375" customWidth="1"/>
    <col min="8712" max="8712" width="4.7109375" customWidth="1"/>
    <col min="8968" max="8968" width="4.7109375" customWidth="1"/>
    <col min="9224" max="9224" width="4.7109375" customWidth="1"/>
    <col min="9480" max="9480" width="4.7109375" customWidth="1"/>
    <col min="9736" max="9736" width="4.7109375" customWidth="1"/>
    <col min="9992" max="9992" width="4.7109375" customWidth="1"/>
    <col min="10248" max="10248" width="4.7109375" customWidth="1"/>
    <col min="10504" max="10504" width="4.7109375" customWidth="1"/>
    <col min="10760" max="10760" width="4.7109375" customWidth="1"/>
    <col min="11016" max="11016" width="4.7109375" customWidth="1"/>
    <col min="11272" max="11272" width="4.7109375" customWidth="1"/>
    <col min="11528" max="11528" width="4.7109375" customWidth="1"/>
    <col min="11784" max="11784" width="4.7109375" customWidth="1"/>
    <col min="12040" max="12040" width="4.7109375" customWidth="1"/>
    <col min="12296" max="12296" width="4.7109375" customWidth="1"/>
    <col min="12552" max="12552" width="4.7109375" customWidth="1"/>
    <col min="12808" max="12808" width="4.7109375" customWidth="1"/>
    <col min="13064" max="13064" width="4.7109375" customWidth="1"/>
    <col min="13320" max="13320" width="4.7109375" customWidth="1"/>
    <col min="13576" max="13576" width="4.7109375" customWidth="1"/>
    <col min="13832" max="13832" width="4.7109375" customWidth="1"/>
    <col min="14088" max="14088" width="4.7109375" customWidth="1"/>
    <col min="14344" max="14344" width="4.7109375" customWidth="1"/>
    <col min="14600" max="14600" width="4.7109375" customWidth="1"/>
    <col min="14856" max="14856" width="4.7109375" customWidth="1"/>
    <col min="15112" max="15112" width="4.7109375" customWidth="1"/>
    <col min="15368" max="15368" width="4.7109375" customWidth="1"/>
    <col min="15624" max="15624" width="4.7109375" customWidth="1"/>
    <col min="15880" max="15880" width="4.7109375" customWidth="1"/>
    <col min="16136" max="16136" width="4.7109375" customWidth="1"/>
  </cols>
  <sheetData>
    <row r="2" spans="1:10" x14ac:dyDescent="0.25">
      <c r="A2" s="312" t="s">
        <v>530</v>
      </c>
      <c r="B2" s="312"/>
      <c r="C2" s="312"/>
      <c r="D2" s="312"/>
      <c r="E2" s="312"/>
      <c r="F2" s="312"/>
      <c r="G2" s="312"/>
      <c r="H2" s="312"/>
    </row>
    <row r="5" spans="1:10" ht="21" x14ac:dyDescent="0.35">
      <c r="C5" s="313" t="s">
        <v>319</v>
      </c>
      <c r="D5" s="314"/>
      <c r="E5" s="314"/>
      <c r="F5" s="314"/>
      <c r="G5" s="314"/>
    </row>
    <row r="9" spans="1:10" x14ac:dyDescent="0.25">
      <c r="A9" s="261" t="s">
        <v>320</v>
      </c>
      <c r="B9" s="315" t="s">
        <v>252</v>
      </c>
      <c r="C9" s="315"/>
      <c r="D9" s="315"/>
      <c r="E9" s="315"/>
      <c r="F9" s="315"/>
      <c r="G9" s="315"/>
      <c r="H9" s="315"/>
      <c r="I9" s="315" t="s">
        <v>321</v>
      </c>
      <c r="J9" s="315"/>
    </row>
    <row r="10" spans="1:10" x14ac:dyDescent="0.25">
      <c r="A10" s="261">
        <v>1</v>
      </c>
      <c r="B10" s="315" t="s">
        <v>322</v>
      </c>
      <c r="C10" s="315"/>
      <c r="D10" s="315"/>
      <c r="E10" s="315"/>
      <c r="F10" s="315"/>
      <c r="G10" s="315"/>
      <c r="H10" s="315"/>
      <c r="I10" s="316">
        <v>77826922</v>
      </c>
      <c r="J10" s="315"/>
    </row>
    <row r="11" spans="1:10" x14ac:dyDescent="0.25">
      <c r="A11" s="261">
        <v>2</v>
      </c>
      <c r="B11" s="315" t="s">
        <v>323</v>
      </c>
      <c r="C11" s="315"/>
      <c r="D11" s="315"/>
      <c r="E11" s="315"/>
      <c r="F11" s="315"/>
      <c r="G11" s="315"/>
      <c r="H11" s="315"/>
      <c r="I11" s="316">
        <v>78992266</v>
      </c>
      <c r="J11" s="315"/>
    </row>
    <row r="12" spans="1:10" x14ac:dyDescent="0.25">
      <c r="A12" s="262">
        <v>3</v>
      </c>
      <c r="B12" s="317" t="s">
        <v>324</v>
      </c>
      <c r="C12" s="317"/>
      <c r="D12" s="317"/>
      <c r="E12" s="317"/>
      <c r="F12" s="317"/>
      <c r="G12" s="317"/>
      <c r="H12" s="317"/>
      <c r="I12" s="318">
        <v>-1165344</v>
      </c>
      <c r="J12" s="317"/>
    </row>
    <row r="13" spans="1:10" x14ac:dyDescent="0.25">
      <c r="A13" s="261">
        <v>4</v>
      </c>
      <c r="B13" s="315" t="s">
        <v>325</v>
      </c>
      <c r="C13" s="315"/>
      <c r="D13" s="315"/>
      <c r="E13" s="315"/>
      <c r="F13" s="315"/>
      <c r="G13" s="315"/>
      <c r="H13" s="315"/>
      <c r="I13" s="316">
        <v>46680627</v>
      </c>
      <c r="J13" s="315"/>
    </row>
    <row r="14" spans="1:10" x14ac:dyDescent="0.25">
      <c r="A14" s="261">
        <v>5</v>
      </c>
      <c r="B14" s="315" t="s">
        <v>326</v>
      </c>
      <c r="C14" s="315"/>
      <c r="D14" s="315"/>
      <c r="E14" s="315"/>
      <c r="F14" s="315"/>
      <c r="G14" s="315"/>
      <c r="H14" s="315"/>
      <c r="I14" s="316">
        <v>40915371</v>
      </c>
      <c r="J14" s="315"/>
    </row>
    <row r="15" spans="1:10" x14ac:dyDescent="0.25">
      <c r="A15" s="262">
        <v>6</v>
      </c>
      <c r="B15" s="317" t="s">
        <v>327</v>
      </c>
      <c r="C15" s="317"/>
      <c r="D15" s="317"/>
      <c r="E15" s="317"/>
      <c r="F15" s="317"/>
      <c r="G15" s="317"/>
      <c r="H15" s="317"/>
      <c r="I15" s="318">
        <v>5765256</v>
      </c>
      <c r="J15" s="317"/>
    </row>
    <row r="16" spans="1:10" x14ac:dyDescent="0.25">
      <c r="A16" s="262">
        <v>7</v>
      </c>
      <c r="B16" s="317" t="s">
        <v>328</v>
      </c>
      <c r="C16" s="317"/>
      <c r="D16" s="317"/>
      <c r="E16" s="317"/>
      <c r="F16" s="317"/>
      <c r="G16" s="317"/>
      <c r="H16" s="317"/>
      <c r="I16" s="318">
        <v>4599912</v>
      </c>
      <c r="J16" s="317"/>
    </row>
    <row r="17" spans="1:10" x14ac:dyDescent="0.25">
      <c r="A17" s="262">
        <v>15</v>
      </c>
      <c r="B17" s="317" t="s">
        <v>329</v>
      </c>
      <c r="C17" s="317"/>
      <c r="D17" s="317"/>
      <c r="E17" s="317"/>
      <c r="F17" s="317"/>
      <c r="G17" s="317"/>
      <c r="H17" s="317"/>
      <c r="I17" s="318">
        <v>4599912</v>
      </c>
      <c r="J17" s="317"/>
    </row>
    <row r="18" spans="1:10" x14ac:dyDescent="0.25">
      <c r="A18" s="262">
        <v>17</v>
      </c>
      <c r="B18" s="317" t="s">
        <v>330</v>
      </c>
      <c r="C18" s="317"/>
      <c r="D18" s="317"/>
      <c r="E18" s="317"/>
      <c r="F18" s="317"/>
      <c r="G18" s="317"/>
      <c r="H18" s="317"/>
      <c r="I18" s="318">
        <v>4599912</v>
      </c>
      <c r="J18" s="317"/>
    </row>
  </sheetData>
  <mergeCells count="22">
    <mergeCell ref="B17:H17"/>
    <mergeCell ref="I17:J17"/>
    <mergeCell ref="B18:H18"/>
    <mergeCell ref="I18:J18"/>
    <mergeCell ref="B14:H14"/>
    <mergeCell ref="I14:J14"/>
    <mergeCell ref="B15:H15"/>
    <mergeCell ref="I15:J15"/>
    <mergeCell ref="B16:H16"/>
    <mergeCell ref="I16:J16"/>
    <mergeCell ref="B11:H11"/>
    <mergeCell ref="I11:J11"/>
    <mergeCell ref="B12:H12"/>
    <mergeCell ref="I12:J12"/>
    <mergeCell ref="B13:H13"/>
    <mergeCell ref="I13:J13"/>
    <mergeCell ref="A2:H2"/>
    <mergeCell ref="C5:G5"/>
    <mergeCell ref="B9:H9"/>
    <mergeCell ref="I9:J9"/>
    <mergeCell ref="B10:H10"/>
    <mergeCell ref="I10:J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B4A6-6BB0-47D3-80E8-C94D12485E8D}">
  <sheetPr>
    <pageSetUpPr fitToPage="1"/>
  </sheetPr>
  <dimension ref="A1:J33"/>
  <sheetViews>
    <sheetView workbookViewId="0">
      <selection activeCell="J1" sqref="J1:J33"/>
    </sheetView>
  </sheetViews>
  <sheetFormatPr defaultRowHeight="15" x14ac:dyDescent="0.25"/>
  <cols>
    <col min="1" max="1" width="5.85546875" style="205" customWidth="1"/>
    <col min="2" max="2" width="41.140625" style="260" customWidth="1"/>
    <col min="3" max="5" width="13.28515625" style="205" customWidth="1"/>
    <col min="6" max="6" width="47.28515625" style="205" customWidth="1"/>
    <col min="7" max="9" width="13.28515625" style="205" customWidth="1"/>
    <col min="10" max="10" width="4.140625" style="205" customWidth="1"/>
    <col min="11" max="256" width="9.140625" style="205"/>
    <col min="257" max="257" width="5.85546875" style="205" customWidth="1"/>
    <col min="258" max="258" width="41.140625" style="205" customWidth="1"/>
    <col min="259" max="261" width="13.28515625" style="205" customWidth="1"/>
    <col min="262" max="262" width="47.28515625" style="205" customWidth="1"/>
    <col min="263" max="265" width="13.28515625" style="205" customWidth="1"/>
    <col min="266" max="266" width="4.140625" style="205" customWidth="1"/>
    <col min="267" max="512" width="9.140625" style="205"/>
    <col min="513" max="513" width="5.85546875" style="205" customWidth="1"/>
    <col min="514" max="514" width="41.140625" style="205" customWidth="1"/>
    <col min="515" max="517" width="13.28515625" style="205" customWidth="1"/>
    <col min="518" max="518" width="47.28515625" style="205" customWidth="1"/>
    <col min="519" max="521" width="13.28515625" style="205" customWidth="1"/>
    <col min="522" max="522" width="4.140625" style="205" customWidth="1"/>
    <col min="523" max="768" width="9.140625" style="205"/>
    <col min="769" max="769" width="5.85546875" style="205" customWidth="1"/>
    <col min="770" max="770" width="41.140625" style="205" customWidth="1"/>
    <col min="771" max="773" width="13.28515625" style="205" customWidth="1"/>
    <col min="774" max="774" width="47.28515625" style="205" customWidth="1"/>
    <col min="775" max="777" width="13.28515625" style="205" customWidth="1"/>
    <col min="778" max="778" width="4.140625" style="205" customWidth="1"/>
    <col min="779" max="1024" width="9.140625" style="205"/>
    <col min="1025" max="1025" width="5.85546875" style="205" customWidth="1"/>
    <col min="1026" max="1026" width="41.140625" style="205" customWidth="1"/>
    <col min="1027" max="1029" width="13.28515625" style="205" customWidth="1"/>
    <col min="1030" max="1030" width="47.28515625" style="205" customWidth="1"/>
    <col min="1031" max="1033" width="13.28515625" style="205" customWidth="1"/>
    <col min="1034" max="1034" width="4.140625" style="205" customWidth="1"/>
    <col min="1035" max="1280" width="9.140625" style="205"/>
    <col min="1281" max="1281" width="5.85546875" style="205" customWidth="1"/>
    <col min="1282" max="1282" width="41.140625" style="205" customWidth="1"/>
    <col min="1283" max="1285" width="13.28515625" style="205" customWidth="1"/>
    <col min="1286" max="1286" width="47.28515625" style="205" customWidth="1"/>
    <col min="1287" max="1289" width="13.28515625" style="205" customWidth="1"/>
    <col min="1290" max="1290" width="4.140625" style="205" customWidth="1"/>
    <col min="1291" max="1536" width="9.140625" style="205"/>
    <col min="1537" max="1537" width="5.85546875" style="205" customWidth="1"/>
    <col min="1538" max="1538" width="41.140625" style="205" customWidth="1"/>
    <col min="1539" max="1541" width="13.28515625" style="205" customWidth="1"/>
    <col min="1542" max="1542" width="47.28515625" style="205" customWidth="1"/>
    <col min="1543" max="1545" width="13.28515625" style="205" customWidth="1"/>
    <col min="1546" max="1546" width="4.140625" style="205" customWidth="1"/>
    <col min="1547" max="1792" width="9.140625" style="205"/>
    <col min="1793" max="1793" width="5.85546875" style="205" customWidth="1"/>
    <col min="1794" max="1794" width="41.140625" style="205" customWidth="1"/>
    <col min="1795" max="1797" width="13.28515625" style="205" customWidth="1"/>
    <col min="1798" max="1798" width="47.28515625" style="205" customWidth="1"/>
    <col min="1799" max="1801" width="13.28515625" style="205" customWidth="1"/>
    <col min="1802" max="1802" width="4.140625" style="205" customWidth="1"/>
    <col min="1803" max="2048" width="9.140625" style="205"/>
    <col min="2049" max="2049" width="5.85546875" style="205" customWidth="1"/>
    <col min="2050" max="2050" width="41.140625" style="205" customWidth="1"/>
    <col min="2051" max="2053" width="13.28515625" style="205" customWidth="1"/>
    <col min="2054" max="2054" width="47.28515625" style="205" customWidth="1"/>
    <col min="2055" max="2057" width="13.28515625" style="205" customWidth="1"/>
    <col min="2058" max="2058" width="4.140625" style="205" customWidth="1"/>
    <col min="2059" max="2304" width="9.140625" style="205"/>
    <col min="2305" max="2305" width="5.85546875" style="205" customWidth="1"/>
    <col min="2306" max="2306" width="41.140625" style="205" customWidth="1"/>
    <col min="2307" max="2309" width="13.28515625" style="205" customWidth="1"/>
    <col min="2310" max="2310" width="47.28515625" style="205" customWidth="1"/>
    <col min="2311" max="2313" width="13.28515625" style="205" customWidth="1"/>
    <col min="2314" max="2314" width="4.140625" style="205" customWidth="1"/>
    <col min="2315" max="2560" width="9.140625" style="205"/>
    <col min="2561" max="2561" width="5.85546875" style="205" customWidth="1"/>
    <col min="2562" max="2562" width="41.140625" style="205" customWidth="1"/>
    <col min="2563" max="2565" width="13.28515625" style="205" customWidth="1"/>
    <col min="2566" max="2566" width="47.28515625" style="205" customWidth="1"/>
    <col min="2567" max="2569" width="13.28515625" style="205" customWidth="1"/>
    <col min="2570" max="2570" width="4.140625" style="205" customWidth="1"/>
    <col min="2571" max="2816" width="9.140625" style="205"/>
    <col min="2817" max="2817" width="5.85546875" style="205" customWidth="1"/>
    <col min="2818" max="2818" width="41.140625" style="205" customWidth="1"/>
    <col min="2819" max="2821" width="13.28515625" style="205" customWidth="1"/>
    <col min="2822" max="2822" width="47.28515625" style="205" customWidth="1"/>
    <col min="2823" max="2825" width="13.28515625" style="205" customWidth="1"/>
    <col min="2826" max="2826" width="4.140625" style="205" customWidth="1"/>
    <col min="2827" max="3072" width="9.140625" style="205"/>
    <col min="3073" max="3073" width="5.85546875" style="205" customWidth="1"/>
    <col min="3074" max="3074" width="41.140625" style="205" customWidth="1"/>
    <col min="3075" max="3077" width="13.28515625" style="205" customWidth="1"/>
    <col min="3078" max="3078" width="47.28515625" style="205" customWidth="1"/>
    <col min="3079" max="3081" width="13.28515625" style="205" customWidth="1"/>
    <col min="3082" max="3082" width="4.140625" style="205" customWidth="1"/>
    <col min="3083" max="3328" width="9.140625" style="205"/>
    <col min="3329" max="3329" width="5.85546875" style="205" customWidth="1"/>
    <col min="3330" max="3330" width="41.140625" style="205" customWidth="1"/>
    <col min="3331" max="3333" width="13.28515625" style="205" customWidth="1"/>
    <col min="3334" max="3334" width="47.28515625" style="205" customWidth="1"/>
    <col min="3335" max="3337" width="13.28515625" style="205" customWidth="1"/>
    <col min="3338" max="3338" width="4.140625" style="205" customWidth="1"/>
    <col min="3339" max="3584" width="9.140625" style="205"/>
    <col min="3585" max="3585" width="5.85546875" style="205" customWidth="1"/>
    <col min="3586" max="3586" width="41.140625" style="205" customWidth="1"/>
    <col min="3587" max="3589" width="13.28515625" style="205" customWidth="1"/>
    <col min="3590" max="3590" width="47.28515625" style="205" customWidth="1"/>
    <col min="3591" max="3593" width="13.28515625" style="205" customWidth="1"/>
    <col min="3594" max="3594" width="4.140625" style="205" customWidth="1"/>
    <col min="3595" max="3840" width="9.140625" style="205"/>
    <col min="3841" max="3841" width="5.85546875" style="205" customWidth="1"/>
    <col min="3842" max="3842" width="41.140625" style="205" customWidth="1"/>
    <col min="3843" max="3845" width="13.28515625" style="205" customWidth="1"/>
    <col min="3846" max="3846" width="47.28515625" style="205" customWidth="1"/>
    <col min="3847" max="3849" width="13.28515625" style="205" customWidth="1"/>
    <col min="3850" max="3850" width="4.140625" style="205" customWidth="1"/>
    <col min="3851" max="4096" width="9.140625" style="205"/>
    <col min="4097" max="4097" width="5.85546875" style="205" customWidth="1"/>
    <col min="4098" max="4098" width="41.140625" style="205" customWidth="1"/>
    <col min="4099" max="4101" width="13.28515625" style="205" customWidth="1"/>
    <col min="4102" max="4102" width="47.28515625" style="205" customWidth="1"/>
    <col min="4103" max="4105" width="13.28515625" style="205" customWidth="1"/>
    <col min="4106" max="4106" width="4.140625" style="205" customWidth="1"/>
    <col min="4107" max="4352" width="9.140625" style="205"/>
    <col min="4353" max="4353" width="5.85546875" style="205" customWidth="1"/>
    <col min="4354" max="4354" width="41.140625" style="205" customWidth="1"/>
    <col min="4355" max="4357" width="13.28515625" style="205" customWidth="1"/>
    <col min="4358" max="4358" width="47.28515625" style="205" customWidth="1"/>
    <col min="4359" max="4361" width="13.28515625" style="205" customWidth="1"/>
    <col min="4362" max="4362" width="4.140625" style="205" customWidth="1"/>
    <col min="4363" max="4608" width="9.140625" style="205"/>
    <col min="4609" max="4609" width="5.85546875" style="205" customWidth="1"/>
    <col min="4610" max="4610" width="41.140625" style="205" customWidth="1"/>
    <col min="4611" max="4613" width="13.28515625" style="205" customWidth="1"/>
    <col min="4614" max="4614" width="47.28515625" style="205" customWidth="1"/>
    <col min="4615" max="4617" width="13.28515625" style="205" customWidth="1"/>
    <col min="4618" max="4618" width="4.140625" style="205" customWidth="1"/>
    <col min="4619" max="4864" width="9.140625" style="205"/>
    <col min="4865" max="4865" width="5.85546875" style="205" customWidth="1"/>
    <col min="4866" max="4866" width="41.140625" style="205" customWidth="1"/>
    <col min="4867" max="4869" width="13.28515625" style="205" customWidth="1"/>
    <col min="4870" max="4870" width="47.28515625" style="205" customWidth="1"/>
    <col min="4871" max="4873" width="13.28515625" style="205" customWidth="1"/>
    <col min="4874" max="4874" width="4.140625" style="205" customWidth="1"/>
    <col min="4875" max="5120" width="9.140625" style="205"/>
    <col min="5121" max="5121" width="5.85546875" style="205" customWidth="1"/>
    <col min="5122" max="5122" width="41.140625" style="205" customWidth="1"/>
    <col min="5123" max="5125" width="13.28515625" style="205" customWidth="1"/>
    <col min="5126" max="5126" width="47.28515625" style="205" customWidth="1"/>
    <col min="5127" max="5129" width="13.28515625" style="205" customWidth="1"/>
    <col min="5130" max="5130" width="4.140625" style="205" customWidth="1"/>
    <col min="5131" max="5376" width="9.140625" style="205"/>
    <col min="5377" max="5377" width="5.85546875" style="205" customWidth="1"/>
    <col min="5378" max="5378" width="41.140625" style="205" customWidth="1"/>
    <col min="5379" max="5381" width="13.28515625" style="205" customWidth="1"/>
    <col min="5382" max="5382" width="47.28515625" style="205" customWidth="1"/>
    <col min="5383" max="5385" width="13.28515625" style="205" customWidth="1"/>
    <col min="5386" max="5386" width="4.140625" style="205" customWidth="1"/>
    <col min="5387" max="5632" width="9.140625" style="205"/>
    <col min="5633" max="5633" width="5.85546875" style="205" customWidth="1"/>
    <col min="5634" max="5634" width="41.140625" style="205" customWidth="1"/>
    <col min="5635" max="5637" width="13.28515625" style="205" customWidth="1"/>
    <col min="5638" max="5638" width="47.28515625" style="205" customWidth="1"/>
    <col min="5639" max="5641" width="13.28515625" style="205" customWidth="1"/>
    <col min="5642" max="5642" width="4.140625" style="205" customWidth="1"/>
    <col min="5643" max="5888" width="9.140625" style="205"/>
    <col min="5889" max="5889" width="5.85546875" style="205" customWidth="1"/>
    <col min="5890" max="5890" width="41.140625" style="205" customWidth="1"/>
    <col min="5891" max="5893" width="13.28515625" style="205" customWidth="1"/>
    <col min="5894" max="5894" width="47.28515625" style="205" customWidth="1"/>
    <col min="5895" max="5897" width="13.28515625" style="205" customWidth="1"/>
    <col min="5898" max="5898" width="4.140625" style="205" customWidth="1"/>
    <col min="5899" max="6144" width="9.140625" style="205"/>
    <col min="6145" max="6145" width="5.85546875" style="205" customWidth="1"/>
    <col min="6146" max="6146" width="41.140625" style="205" customWidth="1"/>
    <col min="6147" max="6149" width="13.28515625" style="205" customWidth="1"/>
    <col min="6150" max="6150" width="47.28515625" style="205" customWidth="1"/>
    <col min="6151" max="6153" width="13.28515625" style="205" customWidth="1"/>
    <col min="6154" max="6154" width="4.140625" style="205" customWidth="1"/>
    <col min="6155" max="6400" width="9.140625" style="205"/>
    <col min="6401" max="6401" width="5.85546875" style="205" customWidth="1"/>
    <col min="6402" max="6402" width="41.140625" style="205" customWidth="1"/>
    <col min="6403" max="6405" width="13.28515625" style="205" customWidth="1"/>
    <col min="6406" max="6406" width="47.28515625" style="205" customWidth="1"/>
    <col min="6407" max="6409" width="13.28515625" style="205" customWidth="1"/>
    <col min="6410" max="6410" width="4.140625" style="205" customWidth="1"/>
    <col min="6411" max="6656" width="9.140625" style="205"/>
    <col min="6657" max="6657" width="5.85546875" style="205" customWidth="1"/>
    <col min="6658" max="6658" width="41.140625" style="205" customWidth="1"/>
    <col min="6659" max="6661" width="13.28515625" style="205" customWidth="1"/>
    <col min="6662" max="6662" width="47.28515625" style="205" customWidth="1"/>
    <col min="6663" max="6665" width="13.28515625" style="205" customWidth="1"/>
    <col min="6666" max="6666" width="4.140625" style="205" customWidth="1"/>
    <col min="6667" max="6912" width="9.140625" style="205"/>
    <col min="6913" max="6913" width="5.85546875" style="205" customWidth="1"/>
    <col min="6914" max="6914" width="41.140625" style="205" customWidth="1"/>
    <col min="6915" max="6917" width="13.28515625" style="205" customWidth="1"/>
    <col min="6918" max="6918" width="47.28515625" style="205" customWidth="1"/>
    <col min="6919" max="6921" width="13.28515625" style="205" customWidth="1"/>
    <col min="6922" max="6922" width="4.140625" style="205" customWidth="1"/>
    <col min="6923" max="7168" width="9.140625" style="205"/>
    <col min="7169" max="7169" width="5.85546875" style="205" customWidth="1"/>
    <col min="7170" max="7170" width="41.140625" style="205" customWidth="1"/>
    <col min="7171" max="7173" width="13.28515625" style="205" customWidth="1"/>
    <col min="7174" max="7174" width="47.28515625" style="205" customWidth="1"/>
    <col min="7175" max="7177" width="13.28515625" style="205" customWidth="1"/>
    <col min="7178" max="7178" width="4.140625" style="205" customWidth="1"/>
    <col min="7179" max="7424" width="9.140625" style="205"/>
    <col min="7425" max="7425" width="5.85546875" style="205" customWidth="1"/>
    <col min="7426" max="7426" width="41.140625" style="205" customWidth="1"/>
    <col min="7427" max="7429" width="13.28515625" style="205" customWidth="1"/>
    <col min="7430" max="7430" width="47.28515625" style="205" customWidth="1"/>
    <col min="7431" max="7433" width="13.28515625" style="205" customWidth="1"/>
    <col min="7434" max="7434" width="4.140625" style="205" customWidth="1"/>
    <col min="7435" max="7680" width="9.140625" style="205"/>
    <col min="7681" max="7681" width="5.85546875" style="205" customWidth="1"/>
    <col min="7682" max="7682" width="41.140625" style="205" customWidth="1"/>
    <col min="7683" max="7685" width="13.28515625" style="205" customWidth="1"/>
    <col min="7686" max="7686" width="47.28515625" style="205" customWidth="1"/>
    <col min="7687" max="7689" width="13.28515625" style="205" customWidth="1"/>
    <col min="7690" max="7690" width="4.140625" style="205" customWidth="1"/>
    <col min="7691" max="7936" width="9.140625" style="205"/>
    <col min="7937" max="7937" width="5.85546875" style="205" customWidth="1"/>
    <col min="7938" max="7938" width="41.140625" style="205" customWidth="1"/>
    <col min="7939" max="7941" width="13.28515625" style="205" customWidth="1"/>
    <col min="7942" max="7942" width="47.28515625" style="205" customWidth="1"/>
    <col min="7943" max="7945" width="13.28515625" style="205" customWidth="1"/>
    <col min="7946" max="7946" width="4.140625" style="205" customWidth="1"/>
    <col min="7947" max="8192" width="9.140625" style="205"/>
    <col min="8193" max="8193" width="5.85546875" style="205" customWidth="1"/>
    <col min="8194" max="8194" width="41.140625" style="205" customWidth="1"/>
    <col min="8195" max="8197" width="13.28515625" style="205" customWidth="1"/>
    <col min="8198" max="8198" width="47.28515625" style="205" customWidth="1"/>
    <col min="8199" max="8201" width="13.28515625" style="205" customWidth="1"/>
    <col min="8202" max="8202" width="4.140625" style="205" customWidth="1"/>
    <col min="8203" max="8448" width="9.140625" style="205"/>
    <col min="8449" max="8449" width="5.85546875" style="205" customWidth="1"/>
    <col min="8450" max="8450" width="41.140625" style="205" customWidth="1"/>
    <col min="8451" max="8453" width="13.28515625" style="205" customWidth="1"/>
    <col min="8454" max="8454" width="47.28515625" style="205" customWidth="1"/>
    <col min="8455" max="8457" width="13.28515625" style="205" customWidth="1"/>
    <col min="8458" max="8458" width="4.140625" style="205" customWidth="1"/>
    <col min="8459" max="8704" width="9.140625" style="205"/>
    <col min="8705" max="8705" width="5.85546875" style="205" customWidth="1"/>
    <col min="8706" max="8706" width="41.140625" style="205" customWidth="1"/>
    <col min="8707" max="8709" width="13.28515625" style="205" customWidth="1"/>
    <col min="8710" max="8710" width="47.28515625" style="205" customWidth="1"/>
    <col min="8711" max="8713" width="13.28515625" style="205" customWidth="1"/>
    <col min="8714" max="8714" width="4.140625" style="205" customWidth="1"/>
    <col min="8715" max="8960" width="9.140625" style="205"/>
    <col min="8961" max="8961" width="5.85546875" style="205" customWidth="1"/>
    <col min="8962" max="8962" width="41.140625" style="205" customWidth="1"/>
    <col min="8963" max="8965" width="13.28515625" style="205" customWidth="1"/>
    <col min="8966" max="8966" width="47.28515625" style="205" customWidth="1"/>
    <col min="8967" max="8969" width="13.28515625" style="205" customWidth="1"/>
    <col min="8970" max="8970" width="4.140625" style="205" customWidth="1"/>
    <col min="8971" max="9216" width="9.140625" style="205"/>
    <col min="9217" max="9217" width="5.85546875" style="205" customWidth="1"/>
    <col min="9218" max="9218" width="41.140625" style="205" customWidth="1"/>
    <col min="9219" max="9221" width="13.28515625" style="205" customWidth="1"/>
    <col min="9222" max="9222" width="47.28515625" style="205" customWidth="1"/>
    <col min="9223" max="9225" width="13.28515625" style="205" customWidth="1"/>
    <col min="9226" max="9226" width="4.140625" style="205" customWidth="1"/>
    <col min="9227" max="9472" width="9.140625" style="205"/>
    <col min="9473" max="9473" width="5.85546875" style="205" customWidth="1"/>
    <col min="9474" max="9474" width="41.140625" style="205" customWidth="1"/>
    <col min="9475" max="9477" width="13.28515625" style="205" customWidth="1"/>
    <col min="9478" max="9478" width="47.28515625" style="205" customWidth="1"/>
    <col min="9479" max="9481" width="13.28515625" style="205" customWidth="1"/>
    <col min="9482" max="9482" width="4.140625" style="205" customWidth="1"/>
    <col min="9483" max="9728" width="9.140625" style="205"/>
    <col min="9729" max="9729" width="5.85546875" style="205" customWidth="1"/>
    <col min="9730" max="9730" width="41.140625" style="205" customWidth="1"/>
    <col min="9731" max="9733" width="13.28515625" style="205" customWidth="1"/>
    <col min="9734" max="9734" width="47.28515625" style="205" customWidth="1"/>
    <col min="9735" max="9737" width="13.28515625" style="205" customWidth="1"/>
    <col min="9738" max="9738" width="4.140625" style="205" customWidth="1"/>
    <col min="9739" max="9984" width="9.140625" style="205"/>
    <col min="9985" max="9985" width="5.85546875" style="205" customWidth="1"/>
    <col min="9986" max="9986" width="41.140625" style="205" customWidth="1"/>
    <col min="9987" max="9989" width="13.28515625" style="205" customWidth="1"/>
    <col min="9990" max="9990" width="47.28515625" style="205" customWidth="1"/>
    <col min="9991" max="9993" width="13.28515625" style="205" customWidth="1"/>
    <col min="9994" max="9994" width="4.140625" style="205" customWidth="1"/>
    <col min="9995" max="10240" width="9.140625" style="205"/>
    <col min="10241" max="10241" width="5.85546875" style="205" customWidth="1"/>
    <col min="10242" max="10242" width="41.140625" style="205" customWidth="1"/>
    <col min="10243" max="10245" width="13.28515625" style="205" customWidth="1"/>
    <col min="10246" max="10246" width="47.28515625" style="205" customWidth="1"/>
    <col min="10247" max="10249" width="13.28515625" style="205" customWidth="1"/>
    <col min="10250" max="10250" width="4.140625" style="205" customWidth="1"/>
    <col min="10251" max="10496" width="9.140625" style="205"/>
    <col min="10497" max="10497" width="5.85546875" style="205" customWidth="1"/>
    <col min="10498" max="10498" width="41.140625" style="205" customWidth="1"/>
    <col min="10499" max="10501" width="13.28515625" style="205" customWidth="1"/>
    <col min="10502" max="10502" width="47.28515625" style="205" customWidth="1"/>
    <col min="10503" max="10505" width="13.28515625" style="205" customWidth="1"/>
    <col min="10506" max="10506" width="4.140625" style="205" customWidth="1"/>
    <col min="10507" max="10752" width="9.140625" style="205"/>
    <col min="10753" max="10753" width="5.85546875" style="205" customWidth="1"/>
    <col min="10754" max="10754" width="41.140625" style="205" customWidth="1"/>
    <col min="10755" max="10757" width="13.28515625" style="205" customWidth="1"/>
    <col min="10758" max="10758" width="47.28515625" style="205" customWidth="1"/>
    <col min="10759" max="10761" width="13.28515625" style="205" customWidth="1"/>
    <col min="10762" max="10762" width="4.140625" style="205" customWidth="1"/>
    <col min="10763" max="11008" width="9.140625" style="205"/>
    <col min="11009" max="11009" width="5.85546875" style="205" customWidth="1"/>
    <col min="11010" max="11010" width="41.140625" style="205" customWidth="1"/>
    <col min="11011" max="11013" width="13.28515625" style="205" customWidth="1"/>
    <col min="11014" max="11014" width="47.28515625" style="205" customWidth="1"/>
    <col min="11015" max="11017" width="13.28515625" style="205" customWidth="1"/>
    <col min="11018" max="11018" width="4.140625" style="205" customWidth="1"/>
    <col min="11019" max="11264" width="9.140625" style="205"/>
    <col min="11265" max="11265" width="5.85546875" style="205" customWidth="1"/>
    <col min="11266" max="11266" width="41.140625" style="205" customWidth="1"/>
    <col min="11267" max="11269" width="13.28515625" style="205" customWidth="1"/>
    <col min="11270" max="11270" width="47.28515625" style="205" customWidth="1"/>
    <col min="11271" max="11273" width="13.28515625" style="205" customWidth="1"/>
    <col min="11274" max="11274" width="4.140625" style="205" customWidth="1"/>
    <col min="11275" max="11520" width="9.140625" style="205"/>
    <col min="11521" max="11521" width="5.85546875" style="205" customWidth="1"/>
    <col min="11522" max="11522" width="41.140625" style="205" customWidth="1"/>
    <col min="11523" max="11525" width="13.28515625" style="205" customWidth="1"/>
    <col min="11526" max="11526" width="47.28515625" style="205" customWidth="1"/>
    <col min="11527" max="11529" width="13.28515625" style="205" customWidth="1"/>
    <col min="11530" max="11530" width="4.140625" style="205" customWidth="1"/>
    <col min="11531" max="11776" width="9.140625" style="205"/>
    <col min="11777" max="11777" width="5.85546875" style="205" customWidth="1"/>
    <col min="11778" max="11778" width="41.140625" style="205" customWidth="1"/>
    <col min="11779" max="11781" width="13.28515625" style="205" customWidth="1"/>
    <col min="11782" max="11782" width="47.28515625" style="205" customWidth="1"/>
    <col min="11783" max="11785" width="13.28515625" style="205" customWidth="1"/>
    <col min="11786" max="11786" width="4.140625" style="205" customWidth="1"/>
    <col min="11787" max="12032" width="9.140625" style="205"/>
    <col min="12033" max="12033" width="5.85546875" style="205" customWidth="1"/>
    <col min="12034" max="12034" width="41.140625" style="205" customWidth="1"/>
    <col min="12035" max="12037" width="13.28515625" style="205" customWidth="1"/>
    <col min="12038" max="12038" width="47.28515625" style="205" customWidth="1"/>
    <col min="12039" max="12041" width="13.28515625" style="205" customWidth="1"/>
    <col min="12042" max="12042" width="4.140625" style="205" customWidth="1"/>
    <col min="12043" max="12288" width="9.140625" style="205"/>
    <col min="12289" max="12289" width="5.85546875" style="205" customWidth="1"/>
    <col min="12290" max="12290" width="41.140625" style="205" customWidth="1"/>
    <col min="12291" max="12293" width="13.28515625" style="205" customWidth="1"/>
    <col min="12294" max="12294" width="47.28515625" style="205" customWidth="1"/>
    <col min="12295" max="12297" width="13.28515625" style="205" customWidth="1"/>
    <col min="12298" max="12298" width="4.140625" style="205" customWidth="1"/>
    <col min="12299" max="12544" width="9.140625" style="205"/>
    <col min="12545" max="12545" width="5.85546875" style="205" customWidth="1"/>
    <col min="12546" max="12546" width="41.140625" style="205" customWidth="1"/>
    <col min="12547" max="12549" width="13.28515625" style="205" customWidth="1"/>
    <col min="12550" max="12550" width="47.28515625" style="205" customWidth="1"/>
    <col min="12551" max="12553" width="13.28515625" style="205" customWidth="1"/>
    <col min="12554" max="12554" width="4.140625" style="205" customWidth="1"/>
    <col min="12555" max="12800" width="9.140625" style="205"/>
    <col min="12801" max="12801" width="5.85546875" style="205" customWidth="1"/>
    <col min="12802" max="12802" width="41.140625" style="205" customWidth="1"/>
    <col min="12803" max="12805" width="13.28515625" style="205" customWidth="1"/>
    <col min="12806" max="12806" width="47.28515625" style="205" customWidth="1"/>
    <col min="12807" max="12809" width="13.28515625" style="205" customWidth="1"/>
    <col min="12810" max="12810" width="4.140625" style="205" customWidth="1"/>
    <col min="12811" max="13056" width="9.140625" style="205"/>
    <col min="13057" max="13057" width="5.85546875" style="205" customWidth="1"/>
    <col min="13058" max="13058" width="41.140625" style="205" customWidth="1"/>
    <col min="13059" max="13061" width="13.28515625" style="205" customWidth="1"/>
    <col min="13062" max="13062" width="47.28515625" style="205" customWidth="1"/>
    <col min="13063" max="13065" width="13.28515625" style="205" customWidth="1"/>
    <col min="13066" max="13066" width="4.140625" style="205" customWidth="1"/>
    <col min="13067" max="13312" width="9.140625" style="205"/>
    <col min="13313" max="13313" width="5.85546875" style="205" customWidth="1"/>
    <col min="13314" max="13314" width="41.140625" style="205" customWidth="1"/>
    <col min="13315" max="13317" width="13.28515625" style="205" customWidth="1"/>
    <col min="13318" max="13318" width="47.28515625" style="205" customWidth="1"/>
    <col min="13319" max="13321" width="13.28515625" style="205" customWidth="1"/>
    <col min="13322" max="13322" width="4.140625" style="205" customWidth="1"/>
    <col min="13323" max="13568" width="9.140625" style="205"/>
    <col min="13569" max="13569" width="5.85546875" style="205" customWidth="1"/>
    <col min="13570" max="13570" width="41.140625" style="205" customWidth="1"/>
    <col min="13571" max="13573" width="13.28515625" style="205" customWidth="1"/>
    <col min="13574" max="13574" width="47.28515625" style="205" customWidth="1"/>
    <col min="13575" max="13577" width="13.28515625" style="205" customWidth="1"/>
    <col min="13578" max="13578" width="4.140625" style="205" customWidth="1"/>
    <col min="13579" max="13824" width="9.140625" style="205"/>
    <col min="13825" max="13825" width="5.85546875" style="205" customWidth="1"/>
    <col min="13826" max="13826" width="41.140625" style="205" customWidth="1"/>
    <col min="13827" max="13829" width="13.28515625" style="205" customWidth="1"/>
    <col min="13830" max="13830" width="47.28515625" style="205" customWidth="1"/>
    <col min="13831" max="13833" width="13.28515625" style="205" customWidth="1"/>
    <col min="13834" max="13834" width="4.140625" style="205" customWidth="1"/>
    <col min="13835" max="14080" width="9.140625" style="205"/>
    <col min="14081" max="14081" width="5.85546875" style="205" customWidth="1"/>
    <col min="14082" max="14082" width="41.140625" style="205" customWidth="1"/>
    <col min="14083" max="14085" width="13.28515625" style="205" customWidth="1"/>
    <col min="14086" max="14086" width="47.28515625" style="205" customWidth="1"/>
    <col min="14087" max="14089" width="13.28515625" style="205" customWidth="1"/>
    <col min="14090" max="14090" width="4.140625" style="205" customWidth="1"/>
    <col min="14091" max="14336" width="9.140625" style="205"/>
    <col min="14337" max="14337" width="5.85546875" style="205" customWidth="1"/>
    <col min="14338" max="14338" width="41.140625" style="205" customWidth="1"/>
    <col min="14339" max="14341" width="13.28515625" style="205" customWidth="1"/>
    <col min="14342" max="14342" width="47.28515625" style="205" customWidth="1"/>
    <col min="14343" max="14345" width="13.28515625" style="205" customWidth="1"/>
    <col min="14346" max="14346" width="4.140625" style="205" customWidth="1"/>
    <col min="14347" max="14592" width="9.140625" style="205"/>
    <col min="14593" max="14593" width="5.85546875" style="205" customWidth="1"/>
    <col min="14594" max="14594" width="41.140625" style="205" customWidth="1"/>
    <col min="14595" max="14597" width="13.28515625" style="205" customWidth="1"/>
    <col min="14598" max="14598" width="47.28515625" style="205" customWidth="1"/>
    <col min="14599" max="14601" width="13.28515625" style="205" customWidth="1"/>
    <col min="14602" max="14602" width="4.140625" style="205" customWidth="1"/>
    <col min="14603" max="14848" width="9.140625" style="205"/>
    <col min="14849" max="14849" width="5.85546875" style="205" customWidth="1"/>
    <col min="14850" max="14850" width="41.140625" style="205" customWidth="1"/>
    <col min="14851" max="14853" width="13.28515625" style="205" customWidth="1"/>
    <col min="14854" max="14854" width="47.28515625" style="205" customWidth="1"/>
    <col min="14855" max="14857" width="13.28515625" style="205" customWidth="1"/>
    <col min="14858" max="14858" width="4.140625" style="205" customWidth="1"/>
    <col min="14859" max="15104" width="9.140625" style="205"/>
    <col min="15105" max="15105" width="5.85546875" style="205" customWidth="1"/>
    <col min="15106" max="15106" width="41.140625" style="205" customWidth="1"/>
    <col min="15107" max="15109" width="13.28515625" style="205" customWidth="1"/>
    <col min="15110" max="15110" width="47.28515625" style="205" customWidth="1"/>
    <col min="15111" max="15113" width="13.28515625" style="205" customWidth="1"/>
    <col min="15114" max="15114" width="4.140625" style="205" customWidth="1"/>
    <col min="15115" max="15360" width="9.140625" style="205"/>
    <col min="15361" max="15361" width="5.85546875" style="205" customWidth="1"/>
    <col min="15362" max="15362" width="41.140625" style="205" customWidth="1"/>
    <col min="15363" max="15365" width="13.28515625" style="205" customWidth="1"/>
    <col min="15366" max="15366" width="47.28515625" style="205" customWidth="1"/>
    <col min="15367" max="15369" width="13.28515625" style="205" customWidth="1"/>
    <col min="15370" max="15370" width="4.140625" style="205" customWidth="1"/>
    <col min="15371" max="15616" width="9.140625" style="205"/>
    <col min="15617" max="15617" width="5.85546875" style="205" customWidth="1"/>
    <col min="15618" max="15618" width="41.140625" style="205" customWidth="1"/>
    <col min="15619" max="15621" width="13.28515625" style="205" customWidth="1"/>
    <col min="15622" max="15622" width="47.28515625" style="205" customWidth="1"/>
    <col min="15623" max="15625" width="13.28515625" style="205" customWidth="1"/>
    <col min="15626" max="15626" width="4.140625" style="205" customWidth="1"/>
    <col min="15627" max="15872" width="9.140625" style="205"/>
    <col min="15873" max="15873" width="5.85546875" style="205" customWidth="1"/>
    <col min="15874" max="15874" width="41.140625" style="205" customWidth="1"/>
    <col min="15875" max="15877" width="13.28515625" style="205" customWidth="1"/>
    <col min="15878" max="15878" width="47.28515625" style="205" customWidth="1"/>
    <col min="15879" max="15881" width="13.28515625" style="205" customWidth="1"/>
    <col min="15882" max="15882" width="4.140625" style="205" customWidth="1"/>
    <col min="15883" max="16128" width="9.140625" style="205"/>
    <col min="16129" max="16129" width="5.85546875" style="205" customWidth="1"/>
    <col min="16130" max="16130" width="41.140625" style="205" customWidth="1"/>
    <col min="16131" max="16133" width="13.28515625" style="205" customWidth="1"/>
    <col min="16134" max="16134" width="47.28515625" style="205" customWidth="1"/>
    <col min="16135" max="16137" width="13.28515625" style="205" customWidth="1"/>
    <col min="16138" max="16138" width="4.140625" style="205" customWidth="1"/>
    <col min="16139" max="16384" width="9.140625" style="205"/>
  </cols>
  <sheetData>
    <row r="1" spans="1:10" ht="31.5" x14ac:dyDescent="0.25">
      <c r="A1" s="202"/>
      <c r="B1" s="203" t="s">
        <v>340</v>
      </c>
      <c r="C1" s="204"/>
      <c r="D1" s="204"/>
      <c r="E1" s="204"/>
      <c r="F1" s="204"/>
      <c r="G1" s="204"/>
      <c r="H1" s="204"/>
      <c r="I1" s="204"/>
      <c r="J1" s="319" t="s">
        <v>531</v>
      </c>
    </row>
    <row r="2" spans="1:10" ht="15.75" thickBot="1" x14ac:dyDescent="0.3">
      <c r="A2" s="202"/>
      <c r="B2" s="206"/>
      <c r="C2" s="202"/>
      <c r="D2" s="202"/>
      <c r="E2" s="202"/>
      <c r="F2" s="202"/>
      <c r="G2" s="207"/>
      <c r="H2" s="207"/>
      <c r="I2" s="207" t="str">
        <f>CONCATENATE('[1]Z_1.4.sz.mell.'!E7)</f>
        <v xml:space="preserve"> Forintban!</v>
      </c>
      <c r="J2" s="319"/>
    </row>
    <row r="3" spans="1:10" ht="18" customHeight="1" thickBot="1" x14ac:dyDescent="0.3">
      <c r="A3" s="320" t="s">
        <v>2</v>
      </c>
      <c r="B3" s="208" t="s">
        <v>260</v>
      </c>
      <c r="C3" s="209"/>
      <c r="D3" s="210"/>
      <c r="E3" s="210"/>
      <c r="F3" s="208" t="s">
        <v>267</v>
      </c>
      <c r="G3" s="211"/>
      <c r="H3" s="212"/>
      <c r="I3" s="213"/>
      <c r="J3" s="319"/>
    </row>
    <row r="4" spans="1:10" s="218" customFormat="1" ht="36.75" thickBot="1" x14ac:dyDescent="0.3">
      <c r="A4" s="321"/>
      <c r="B4" s="214" t="s">
        <v>252</v>
      </c>
      <c r="C4" s="215" t="s">
        <v>523</v>
      </c>
      <c r="D4" s="216" t="s">
        <v>524</v>
      </c>
      <c r="E4" s="216" t="s">
        <v>525</v>
      </c>
      <c r="F4" s="214" t="s">
        <v>252</v>
      </c>
      <c r="G4" s="215" t="str">
        <f>+C4</f>
        <v>2019.évi eredeti előirányzat</v>
      </c>
      <c r="H4" s="215" t="str">
        <f>+D4</f>
        <v>2019. évi módosított erőirányzat</v>
      </c>
      <c r="I4" s="217" t="str">
        <f>+E4</f>
        <v xml:space="preserve">2019.XII.31. Teljesítés </v>
      </c>
      <c r="J4" s="319"/>
    </row>
    <row r="5" spans="1:10" s="224" customFormat="1" ht="11.25" thickBot="1" x14ac:dyDescent="0.3">
      <c r="A5" s="219" t="s">
        <v>4</v>
      </c>
      <c r="B5" s="220" t="s">
        <v>5</v>
      </c>
      <c r="C5" s="221" t="s">
        <v>6</v>
      </c>
      <c r="D5" s="222" t="s">
        <v>7</v>
      </c>
      <c r="E5" s="222" t="s">
        <v>8</v>
      </c>
      <c r="F5" s="220" t="s">
        <v>341</v>
      </c>
      <c r="G5" s="221" t="s">
        <v>342</v>
      </c>
      <c r="H5" s="221" t="s">
        <v>343</v>
      </c>
      <c r="I5" s="223" t="s">
        <v>344</v>
      </c>
      <c r="J5" s="319"/>
    </row>
    <row r="6" spans="1:10" x14ac:dyDescent="0.25">
      <c r="A6" s="225" t="s">
        <v>9</v>
      </c>
      <c r="B6" s="226" t="s">
        <v>345</v>
      </c>
      <c r="C6" s="227">
        <v>27549200</v>
      </c>
      <c r="D6" s="227">
        <v>28071397</v>
      </c>
      <c r="E6" s="227">
        <v>28071397</v>
      </c>
      <c r="F6" s="226" t="s">
        <v>346</v>
      </c>
      <c r="G6" s="227">
        <v>20897000</v>
      </c>
      <c r="H6" s="227">
        <v>24347830</v>
      </c>
      <c r="I6" s="228">
        <v>24347830</v>
      </c>
      <c r="J6" s="319"/>
    </row>
    <row r="7" spans="1:10" x14ac:dyDescent="0.25">
      <c r="A7" s="229" t="s">
        <v>22</v>
      </c>
      <c r="B7" s="230" t="s">
        <v>347</v>
      </c>
      <c r="C7" s="231">
        <v>22082000</v>
      </c>
      <c r="D7" s="231">
        <v>27106551</v>
      </c>
      <c r="E7" s="231">
        <v>27106551</v>
      </c>
      <c r="F7" s="230" t="s">
        <v>175</v>
      </c>
      <c r="G7" s="231">
        <v>3293000</v>
      </c>
      <c r="H7" s="231">
        <v>4119896</v>
      </c>
      <c r="I7" s="232">
        <v>4009925</v>
      </c>
      <c r="J7" s="319"/>
    </row>
    <row r="8" spans="1:10" x14ac:dyDescent="0.25">
      <c r="A8" s="229" t="s">
        <v>36</v>
      </c>
      <c r="B8" s="230" t="s">
        <v>348</v>
      </c>
      <c r="C8" s="231"/>
      <c r="D8" s="231"/>
      <c r="E8" s="231"/>
      <c r="F8" s="230" t="s">
        <v>349</v>
      </c>
      <c r="G8" s="231">
        <v>26930000</v>
      </c>
      <c r="H8" s="231">
        <v>30751933</v>
      </c>
      <c r="I8" s="232">
        <v>30238729</v>
      </c>
      <c r="J8" s="319"/>
    </row>
    <row r="9" spans="1:10" x14ac:dyDescent="0.25">
      <c r="A9" s="229" t="s">
        <v>226</v>
      </c>
      <c r="B9" s="230" t="s">
        <v>350</v>
      </c>
      <c r="C9" s="231">
        <v>5420000</v>
      </c>
      <c r="D9" s="231">
        <v>14704851</v>
      </c>
      <c r="E9" s="231">
        <v>10697777</v>
      </c>
      <c r="F9" s="230" t="s">
        <v>177</v>
      </c>
      <c r="G9" s="231">
        <v>3256000</v>
      </c>
      <c r="H9" s="231">
        <v>8786156</v>
      </c>
      <c r="I9" s="232">
        <v>8786156</v>
      </c>
      <c r="J9" s="319"/>
    </row>
    <row r="10" spans="1:10" x14ac:dyDescent="0.25">
      <c r="A10" s="229" t="s">
        <v>66</v>
      </c>
      <c r="B10" s="233" t="s">
        <v>351</v>
      </c>
      <c r="C10" s="231">
        <v>5292000</v>
      </c>
      <c r="D10" s="231">
        <v>5872640</v>
      </c>
      <c r="E10" s="231">
        <v>4142148</v>
      </c>
      <c r="F10" s="230" t="s">
        <v>179</v>
      </c>
      <c r="G10" s="231">
        <v>7126000</v>
      </c>
      <c r="H10" s="231">
        <v>7179544</v>
      </c>
      <c r="I10" s="232">
        <v>5717518</v>
      </c>
      <c r="J10" s="319"/>
    </row>
    <row r="11" spans="1:10" x14ac:dyDescent="0.25">
      <c r="A11" s="229" t="s">
        <v>90</v>
      </c>
      <c r="B11" s="230" t="s">
        <v>352</v>
      </c>
      <c r="C11" s="234"/>
      <c r="D11" s="234"/>
      <c r="E11" s="234"/>
      <c r="F11" s="230" t="s">
        <v>203</v>
      </c>
      <c r="G11" s="231"/>
      <c r="H11" s="231"/>
      <c r="I11" s="232"/>
      <c r="J11" s="319"/>
    </row>
    <row r="12" spans="1:10" x14ac:dyDescent="0.25">
      <c r="A12" s="229" t="s">
        <v>238</v>
      </c>
      <c r="B12" s="230" t="s">
        <v>353</v>
      </c>
      <c r="C12" s="231"/>
      <c r="D12" s="231"/>
      <c r="E12" s="231"/>
      <c r="F12" s="235"/>
      <c r="G12" s="231"/>
      <c r="H12" s="231"/>
      <c r="I12" s="232"/>
      <c r="J12" s="319"/>
    </row>
    <row r="13" spans="1:10" x14ac:dyDescent="0.25">
      <c r="A13" s="229" t="s">
        <v>112</v>
      </c>
      <c r="B13" s="235"/>
      <c r="C13" s="231"/>
      <c r="D13" s="231"/>
      <c r="E13" s="231"/>
      <c r="F13" s="235"/>
      <c r="G13" s="231"/>
      <c r="H13" s="231"/>
      <c r="I13" s="232"/>
      <c r="J13" s="319"/>
    </row>
    <row r="14" spans="1:10" x14ac:dyDescent="0.25">
      <c r="A14" s="229" t="s">
        <v>246</v>
      </c>
      <c r="B14" s="236"/>
      <c r="C14" s="234"/>
      <c r="D14" s="234"/>
      <c r="E14" s="234"/>
      <c r="F14" s="235"/>
      <c r="G14" s="231"/>
      <c r="H14" s="231"/>
      <c r="I14" s="232"/>
      <c r="J14" s="319"/>
    </row>
    <row r="15" spans="1:10" x14ac:dyDescent="0.25">
      <c r="A15" s="229" t="s">
        <v>248</v>
      </c>
      <c r="B15" s="235"/>
      <c r="C15" s="231"/>
      <c r="D15" s="231"/>
      <c r="E15" s="231"/>
      <c r="F15" s="235"/>
      <c r="G15" s="231"/>
      <c r="H15" s="231"/>
      <c r="I15" s="232"/>
      <c r="J15" s="319"/>
    </row>
    <row r="16" spans="1:10" x14ac:dyDescent="0.25">
      <c r="A16" s="229" t="s">
        <v>250</v>
      </c>
      <c r="B16" s="235"/>
      <c r="C16" s="231"/>
      <c r="D16" s="231"/>
      <c r="E16" s="231"/>
      <c r="F16" s="235"/>
      <c r="G16" s="231"/>
      <c r="H16" s="231"/>
      <c r="I16" s="232"/>
      <c r="J16" s="319"/>
    </row>
    <row r="17" spans="1:10" ht="12.95" customHeight="1" thickBot="1" x14ac:dyDescent="0.3">
      <c r="A17" s="229" t="s">
        <v>354</v>
      </c>
      <c r="B17" s="237"/>
      <c r="C17" s="238"/>
      <c r="D17" s="238"/>
      <c r="E17" s="238"/>
      <c r="F17" s="235"/>
      <c r="G17" s="238"/>
      <c r="H17" s="238"/>
      <c r="I17" s="239"/>
      <c r="J17" s="319"/>
    </row>
    <row r="18" spans="1:10" ht="21.75" thickBot="1" x14ac:dyDescent="0.3">
      <c r="A18" s="240" t="s">
        <v>355</v>
      </c>
      <c r="B18" s="241" t="s">
        <v>356</v>
      </c>
      <c r="C18" s="242">
        <f>C6+C7+C9+C10+C11+C13+C14+C15+C16+C17</f>
        <v>60343200</v>
      </c>
      <c r="D18" s="242">
        <f>D6+D7+D9+D10+D11+D13+D14+D15+D16+D17</f>
        <v>75755439</v>
      </c>
      <c r="E18" s="242">
        <f>E6+E7+E9+E10+E11+E13+E14+E15+E16+E17</f>
        <v>70017873</v>
      </c>
      <c r="F18" s="241" t="s">
        <v>357</v>
      </c>
      <c r="G18" s="242">
        <f>SUM(G6:G17)</f>
        <v>61502000</v>
      </c>
      <c r="H18" s="242">
        <f>SUM(H6:H17)</f>
        <v>75185359</v>
      </c>
      <c r="I18" s="243">
        <f>SUM(I6:I17)</f>
        <v>73100158</v>
      </c>
      <c r="J18" s="319"/>
    </row>
    <row r="19" spans="1:10" x14ac:dyDescent="0.25">
      <c r="A19" s="244" t="s">
        <v>358</v>
      </c>
      <c r="B19" s="245" t="s">
        <v>359</v>
      </c>
      <c r="C19" s="246">
        <f>+C20+C21+C22+C23</f>
        <v>2428800</v>
      </c>
      <c r="D19" s="246">
        <f>+D20+D21+D22+D23</f>
        <v>5740049</v>
      </c>
      <c r="E19" s="246">
        <f>+E20+E21+E22+E23</f>
        <v>6747224</v>
      </c>
      <c r="F19" s="247" t="s">
        <v>360</v>
      </c>
      <c r="G19" s="248"/>
      <c r="H19" s="248"/>
      <c r="I19" s="249"/>
      <c r="J19" s="319"/>
    </row>
    <row r="20" spans="1:10" x14ac:dyDescent="0.25">
      <c r="A20" s="250" t="s">
        <v>361</v>
      </c>
      <c r="B20" s="247" t="s">
        <v>362</v>
      </c>
      <c r="C20" s="251">
        <v>2428800</v>
      </c>
      <c r="D20" s="251">
        <v>5740049</v>
      </c>
      <c r="E20" s="251">
        <v>5740049</v>
      </c>
      <c r="F20" s="247" t="s">
        <v>363</v>
      </c>
      <c r="G20" s="251"/>
      <c r="H20" s="251">
        <v>40000000</v>
      </c>
      <c r="I20" s="252">
        <v>35582505</v>
      </c>
      <c r="J20" s="319"/>
    </row>
    <row r="21" spans="1:10" x14ac:dyDescent="0.25">
      <c r="A21" s="250" t="s">
        <v>364</v>
      </c>
      <c r="B21" s="247" t="s">
        <v>365</v>
      </c>
      <c r="C21" s="251"/>
      <c r="D21" s="251"/>
      <c r="E21" s="251"/>
      <c r="F21" s="247" t="s">
        <v>366</v>
      </c>
      <c r="G21" s="251"/>
      <c r="H21" s="251">
        <v>5505268</v>
      </c>
      <c r="I21" s="252">
        <v>4350898</v>
      </c>
      <c r="J21" s="319"/>
    </row>
    <row r="22" spans="1:10" x14ac:dyDescent="0.25">
      <c r="A22" s="250" t="s">
        <v>367</v>
      </c>
      <c r="B22" s="247" t="s">
        <v>368</v>
      </c>
      <c r="C22" s="251"/>
      <c r="D22" s="251"/>
      <c r="E22" s="251"/>
      <c r="F22" s="247" t="s">
        <v>369</v>
      </c>
      <c r="G22" s="251"/>
      <c r="H22" s="251"/>
      <c r="I22" s="252"/>
      <c r="J22" s="319"/>
    </row>
    <row r="23" spans="1:10" x14ac:dyDescent="0.25">
      <c r="A23" s="250" t="s">
        <v>370</v>
      </c>
      <c r="B23" s="247" t="s">
        <v>371</v>
      </c>
      <c r="C23" s="251"/>
      <c r="D23" s="251"/>
      <c r="E23" s="251">
        <v>1007175</v>
      </c>
      <c r="F23" s="245" t="s">
        <v>372</v>
      </c>
      <c r="G23" s="251"/>
      <c r="H23" s="251"/>
      <c r="I23" s="252"/>
      <c r="J23" s="319"/>
    </row>
    <row r="24" spans="1:10" x14ac:dyDescent="0.25">
      <c r="A24" s="229" t="s">
        <v>373</v>
      </c>
      <c r="B24" s="247" t="s">
        <v>374</v>
      </c>
      <c r="C24" s="251"/>
      <c r="D24" s="251"/>
      <c r="E24" s="251"/>
      <c r="F24" s="247" t="s">
        <v>375</v>
      </c>
      <c r="G24" s="251"/>
      <c r="H24" s="251"/>
      <c r="I24" s="252"/>
      <c r="J24" s="319"/>
    </row>
    <row r="25" spans="1:10" x14ac:dyDescent="0.25">
      <c r="A25" s="229" t="s">
        <v>376</v>
      </c>
      <c r="B25" s="247" t="s">
        <v>377</v>
      </c>
      <c r="C25" s="253">
        <f>C26+C27+C28</f>
        <v>0</v>
      </c>
      <c r="D25" s="253">
        <f>D26+D27+D28</f>
        <v>45505268</v>
      </c>
      <c r="E25" s="253">
        <f>E26+E27+E28</f>
        <v>39933403</v>
      </c>
      <c r="F25" s="226" t="s">
        <v>236</v>
      </c>
      <c r="G25" s="251"/>
      <c r="H25" s="251"/>
      <c r="I25" s="252"/>
      <c r="J25" s="319"/>
    </row>
    <row r="26" spans="1:10" x14ac:dyDescent="0.25">
      <c r="A26" s="254" t="s">
        <v>378</v>
      </c>
      <c r="B26" s="245" t="s">
        <v>379</v>
      </c>
      <c r="C26" s="248"/>
      <c r="D26" s="248">
        <v>45505268</v>
      </c>
      <c r="E26" s="248">
        <v>39933403</v>
      </c>
      <c r="F26" s="230" t="s">
        <v>245</v>
      </c>
      <c r="G26" s="248"/>
      <c r="H26" s="248"/>
      <c r="I26" s="249"/>
      <c r="J26" s="319"/>
    </row>
    <row r="27" spans="1:10" x14ac:dyDescent="0.25">
      <c r="A27" s="229" t="s">
        <v>380</v>
      </c>
      <c r="B27" s="247" t="s">
        <v>166</v>
      </c>
      <c r="C27" s="251"/>
      <c r="D27" s="251"/>
      <c r="E27" s="251"/>
      <c r="F27" s="230" t="s">
        <v>247</v>
      </c>
      <c r="G27" s="251"/>
      <c r="H27" s="251"/>
      <c r="I27" s="252"/>
      <c r="J27" s="319"/>
    </row>
    <row r="28" spans="1:10" ht="23.25" thickBot="1" x14ac:dyDescent="0.3">
      <c r="A28" s="254" t="s">
        <v>381</v>
      </c>
      <c r="B28" s="245" t="s">
        <v>168</v>
      </c>
      <c r="C28" s="248"/>
      <c r="D28" s="248"/>
      <c r="E28" s="248"/>
      <c r="F28" s="255" t="s">
        <v>382</v>
      </c>
      <c r="G28" s="248"/>
      <c r="H28" s="248">
        <v>981968</v>
      </c>
      <c r="I28" s="249">
        <v>981968</v>
      </c>
      <c r="J28" s="319"/>
    </row>
    <row r="29" spans="1:10" ht="21.75" thickBot="1" x14ac:dyDescent="0.3">
      <c r="A29" s="240" t="s">
        <v>383</v>
      </c>
      <c r="B29" s="241" t="s">
        <v>384</v>
      </c>
      <c r="C29" s="242">
        <f>+C19+C25</f>
        <v>2428800</v>
      </c>
      <c r="D29" s="242">
        <f>+D19+D25</f>
        <v>51245317</v>
      </c>
      <c r="E29" s="256">
        <f>+E19+E25</f>
        <v>46680627</v>
      </c>
      <c r="F29" s="241" t="s">
        <v>385</v>
      </c>
      <c r="G29" s="242">
        <f>SUM(G19:G28)</f>
        <v>0</v>
      </c>
      <c r="H29" s="242">
        <f>SUM(H19:H28)</f>
        <v>46487236</v>
      </c>
      <c r="I29" s="243">
        <f>SUM(I19:I28)</f>
        <v>40915371</v>
      </c>
      <c r="J29" s="319"/>
    </row>
    <row r="30" spans="1:10" ht="15.75" thickBot="1" x14ac:dyDescent="0.3">
      <c r="A30" s="240" t="s">
        <v>386</v>
      </c>
      <c r="B30" s="257" t="s">
        <v>387</v>
      </c>
      <c r="C30" s="258">
        <f>+C18+C29</f>
        <v>62772000</v>
      </c>
      <c r="D30" s="258">
        <f>+D18+D29</f>
        <v>127000756</v>
      </c>
      <c r="E30" s="259">
        <f>+E18+E29</f>
        <v>116698500</v>
      </c>
      <c r="F30" s="257"/>
      <c r="G30" s="258">
        <f>+G18+G29</f>
        <v>61502000</v>
      </c>
      <c r="H30" s="258">
        <f>+H18+H29</f>
        <v>121672595</v>
      </c>
      <c r="I30" s="259">
        <f>+I18+I29</f>
        <v>114015529</v>
      </c>
      <c r="J30" s="319"/>
    </row>
    <row r="31" spans="1:10" ht="15.75" thickBot="1" x14ac:dyDescent="0.3">
      <c r="A31" s="240" t="s">
        <v>388</v>
      </c>
      <c r="B31" s="257" t="s">
        <v>389</v>
      </c>
      <c r="C31" s="258">
        <f>IF(C18-G18&lt;0,G18-C18,"-")</f>
        <v>1158800</v>
      </c>
      <c r="D31" s="258" t="str">
        <f>IF(D18-H18&lt;0,H18-D18,"-")</f>
        <v>-</v>
      </c>
      <c r="E31" s="259">
        <f>IF(E18-I18&lt;0,I18-E18,"-")</f>
        <v>3082285</v>
      </c>
      <c r="F31" s="257" t="s">
        <v>390</v>
      </c>
      <c r="G31" s="258" t="str">
        <f>IF(C18-G18&gt;0,C18-G18,"-")</f>
        <v>-</v>
      </c>
      <c r="H31" s="258">
        <f>IF(D18-H18&gt;0,D18-H18,"-")</f>
        <v>570080</v>
      </c>
      <c r="I31" s="259" t="str">
        <f>IF(E18-I18&gt;0,E18-I18,"-")</f>
        <v>-</v>
      </c>
      <c r="J31" s="319"/>
    </row>
    <row r="32" spans="1:10" ht="15.75" thickBot="1" x14ac:dyDescent="0.3">
      <c r="A32" s="240" t="s">
        <v>391</v>
      </c>
      <c r="B32" s="257" t="s">
        <v>392</v>
      </c>
      <c r="C32" s="258" t="str">
        <f>IF(C30-G30&lt;0,G30-C30,"-")</f>
        <v>-</v>
      </c>
      <c r="D32" s="258" t="str">
        <f>IF(D30-H30&lt;0,H30-D30,"-")</f>
        <v>-</v>
      </c>
      <c r="E32" s="258" t="str">
        <f>IF(E30-I30&lt;0,I30-E30,"-")</f>
        <v>-</v>
      </c>
      <c r="F32" s="257" t="s">
        <v>393</v>
      </c>
      <c r="G32" s="258">
        <f>IF(C30-G30&gt;0,C30-G30,"-")</f>
        <v>1270000</v>
      </c>
      <c r="H32" s="258">
        <f>IF(D30-H30&gt;0,D30-H30,"-")</f>
        <v>5328161</v>
      </c>
      <c r="I32" s="258">
        <f>IF(E30-I30&gt;0,E30-I30,"-")</f>
        <v>2682971</v>
      </c>
      <c r="J32" s="319"/>
    </row>
    <row r="33" spans="2:10" ht="18.75" x14ac:dyDescent="0.25">
      <c r="B33" s="322"/>
      <c r="C33" s="322"/>
      <c r="D33" s="322"/>
      <c r="E33" s="322"/>
      <c r="F33" s="322"/>
      <c r="J33" s="319"/>
    </row>
  </sheetData>
  <mergeCells count="3">
    <mergeCell ref="J1:J33"/>
    <mergeCell ref="A3:A4"/>
    <mergeCell ref="B33:F33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1348B-D742-40AE-8027-F050F135AFC7}">
  <dimension ref="A2:K27"/>
  <sheetViews>
    <sheetView zoomScale="150" zoomScaleNormal="150" workbookViewId="0">
      <selection activeCell="A2" sqref="A2:I2"/>
    </sheetView>
  </sheetViews>
  <sheetFormatPr defaultRowHeight="15" x14ac:dyDescent="0.25"/>
  <cols>
    <col min="6" max="6" width="11.28515625" customWidth="1"/>
  </cols>
  <sheetData>
    <row r="2" spans="1:11" ht="15" customHeight="1" x14ac:dyDescent="0.25">
      <c r="A2" s="339" t="s">
        <v>532</v>
      </c>
      <c r="B2" s="339"/>
      <c r="C2" s="339"/>
      <c r="D2" s="339"/>
      <c r="E2" s="339"/>
      <c r="F2" s="339"/>
      <c r="G2" s="339"/>
      <c r="H2" s="339"/>
      <c r="I2" s="339"/>
    </row>
    <row r="5" spans="1:11" x14ac:dyDescent="0.25">
      <c r="D5" s="340" t="s">
        <v>394</v>
      </c>
      <c r="E5" s="314"/>
      <c r="F5" s="314"/>
      <c r="G5" s="314"/>
      <c r="H5" s="314"/>
    </row>
    <row r="7" spans="1:11" x14ac:dyDescent="0.25">
      <c r="C7" s="340" t="s">
        <v>395</v>
      </c>
      <c r="D7" s="314"/>
      <c r="E7" s="314"/>
      <c r="F7" s="314"/>
      <c r="G7" s="314"/>
      <c r="H7" s="314"/>
      <c r="I7" s="314"/>
    </row>
    <row r="8" spans="1:11" x14ac:dyDescent="0.25">
      <c r="E8" s="340" t="s">
        <v>337</v>
      </c>
      <c r="F8" s="314"/>
    </row>
    <row r="9" spans="1:11" ht="15.75" thickBot="1" x14ac:dyDescent="0.3"/>
    <row r="10" spans="1:11" x14ac:dyDescent="0.25">
      <c r="A10" s="341" t="s">
        <v>396</v>
      </c>
      <c r="B10" s="342"/>
      <c r="C10" s="342"/>
      <c r="D10" s="342"/>
      <c r="E10" s="342"/>
      <c r="F10" s="342"/>
      <c r="G10" s="342" t="s">
        <v>320</v>
      </c>
      <c r="H10" s="342"/>
      <c r="I10" s="342" t="s">
        <v>397</v>
      </c>
      <c r="J10" s="342"/>
      <c r="K10" s="343"/>
    </row>
    <row r="11" spans="1:11" ht="15.75" thickBot="1" x14ac:dyDescent="0.3">
      <c r="A11" s="331" t="s">
        <v>4</v>
      </c>
      <c r="B11" s="332"/>
      <c r="C11" s="332"/>
      <c r="D11" s="332"/>
      <c r="E11" s="332"/>
      <c r="F11" s="332"/>
      <c r="G11" s="332" t="s">
        <v>5</v>
      </c>
      <c r="H11" s="332"/>
      <c r="I11" s="332" t="s">
        <v>6</v>
      </c>
      <c r="J11" s="332"/>
      <c r="K11" s="333"/>
    </row>
    <row r="12" spans="1:11" x14ac:dyDescent="0.25">
      <c r="A12" s="334" t="s">
        <v>398</v>
      </c>
      <c r="B12" s="335"/>
      <c r="C12" s="335"/>
      <c r="D12" s="335"/>
      <c r="E12" s="335"/>
      <c r="F12" s="335"/>
      <c r="G12" s="338" t="s">
        <v>399</v>
      </c>
      <c r="H12" s="338"/>
      <c r="I12" s="336">
        <v>700610424</v>
      </c>
      <c r="J12" s="336"/>
      <c r="K12" s="337"/>
    </row>
    <row r="13" spans="1:11" x14ac:dyDescent="0.25">
      <c r="A13" s="323" t="s">
        <v>400</v>
      </c>
      <c r="B13" s="324"/>
      <c r="C13" s="324"/>
      <c r="D13" s="324"/>
      <c r="E13" s="324"/>
      <c r="F13" s="324"/>
      <c r="G13" s="317" t="s">
        <v>401</v>
      </c>
      <c r="H13" s="317"/>
      <c r="I13" s="318">
        <v>-11938074</v>
      </c>
      <c r="J13" s="318"/>
      <c r="K13" s="328"/>
    </row>
    <row r="14" spans="1:11" x14ac:dyDescent="0.25">
      <c r="A14" s="323" t="s">
        <v>402</v>
      </c>
      <c r="B14" s="324"/>
      <c r="C14" s="324"/>
      <c r="D14" s="324"/>
      <c r="E14" s="324"/>
      <c r="F14" s="324"/>
      <c r="G14" s="317" t="s">
        <v>403</v>
      </c>
      <c r="H14" s="317"/>
      <c r="I14" s="318">
        <v>2467834</v>
      </c>
      <c r="J14" s="318"/>
      <c r="K14" s="328"/>
    </row>
    <row r="15" spans="1:11" x14ac:dyDescent="0.25">
      <c r="A15" s="323" t="s">
        <v>404</v>
      </c>
      <c r="B15" s="324"/>
      <c r="C15" s="324"/>
      <c r="D15" s="324"/>
      <c r="E15" s="324"/>
      <c r="F15" s="324"/>
      <c r="G15" s="317" t="s">
        <v>405</v>
      </c>
      <c r="H15" s="317"/>
      <c r="I15" s="318">
        <v>-75244301</v>
      </c>
      <c r="J15" s="318"/>
      <c r="K15" s="328"/>
    </row>
    <row r="16" spans="1:11" x14ac:dyDescent="0.25">
      <c r="A16" s="323" t="s">
        <v>406</v>
      </c>
      <c r="B16" s="324"/>
      <c r="C16" s="324"/>
      <c r="D16" s="324"/>
      <c r="E16" s="324"/>
      <c r="F16" s="324"/>
      <c r="G16" s="317" t="s">
        <v>407</v>
      </c>
      <c r="H16" s="317"/>
      <c r="I16" s="318"/>
      <c r="J16" s="318"/>
      <c r="K16" s="328"/>
    </row>
    <row r="17" spans="1:11" x14ac:dyDescent="0.25">
      <c r="A17" s="323" t="s">
        <v>408</v>
      </c>
      <c r="B17" s="324"/>
      <c r="C17" s="324"/>
      <c r="D17" s="324"/>
      <c r="E17" s="324"/>
      <c r="F17" s="324"/>
      <c r="G17" s="317" t="s">
        <v>409</v>
      </c>
      <c r="H17" s="317"/>
      <c r="I17" s="318">
        <v>2082901</v>
      </c>
      <c r="J17" s="318"/>
      <c r="K17" s="328"/>
    </row>
    <row r="18" spans="1:11" x14ac:dyDescent="0.25">
      <c r="A18" s="323" t="s">
        <v>410</v>
      </c>
      <c r="B18" s="324"/>
      <c r="C18" s="324"/>
      <c r="D18" s="324"/>
      <c r="E18" s="324"/>
      <c r="F18" s="324"/>
      <c r="G18" s="317" t="s">
        <v>411</v>
      </c>
      <c r="H18" s="317"/>
      <c r="I18" s="318">
        <f>I12+I13+I14+I15+I16</f>
        <v>615895883</v>
      </c>
      <c r="J18" s="318"/>
      <c r="K18" s="328"/>
    </row>
    <row r="19" spans="1:11" x14ac:dyDescent="0.25">
      <c r="A19" s="323" t="s">
        <v>412</v>
      </c>
      <c r="B19" s="324"/>
      <c r="C19" s="324"/>
      <c r="D19" s="324"/>
      <c r="E19" s="324"/>
      <c r="F19" s="324"/>
      <c r="G19" s="317" t="s">
        <v>413</v>
      </c>
      <c r="H19" s="317"/>
      <c r="I19" s="318">
        <v>1406875</v>
      </c>
      <c r="J19" s="318"/>
      <c r="K19" s="328"/>
    </row>
    <row r="20" spans="1:11" x14ac:dyDescent="0.25">
      <c r="A20" s="323" t="s">
        <v>414</v>
      </c>
      <c r="B20" s="324"/>
      <c r="C20" s="324"/>
      <c r="D20" s="324"/>
      <c r="E20" s="324"/>
      <c r="F20" s="324"/>
      <c r="G20" s="317" t="s">
        <v>415</v>
      </c>
      <c r="H20" s="317"/>
      <c r="I20" s="318">
        <v>1007175</v>
      </c>
      <c r="J20" s="318"/>
      <c r="K20" s="328"/>
    </row>
    <row r="21" spans="1:11" x14ac:dyDescent="0.25">
      <c r="A21" s="323" t="s">
        <v>416</v>
      </c>
      <c r="B21" s="324"/>
      <c r="C21" s="324"/>
      <c r="D21" s="324"/>
      <c r="E21" s="324"/>
      <c r="F21" s="324"/>
      <c r="G21" s="317" t="s">
        <v>248</v>
      </c>
      <c r="H21" s="317"/>
      <c r="I21" s="318">
        <v>1058865</v>
      </c>
      <c r="J21" s="318"/>
      <c r="K21" s="328"/>
    </row>
    <row r="22" spans="1:11" x14ac:dyDescent="0.25">
      <c r="A22" s="323" t="s">
        <v>417</v>
      </c>
      <c r="B22" s="324"/>
      <c r="C22" s="324"/>
      <c r="D22" s="324"/>
      <c r="E22" s="324"/>
      <c r="F22" s="324"/>
      <c r="G22" s="317" t="s">
        <v>250</v>
      </c>
      <c r="H22" s="317"/>
      <c r="I22" s="318">
        <f>I19+I20+I21</f>
        <v>3472915</v>
      </c>
      <c r="J22" s="318"/>
      <c r="K22" s="328"/>
    </row>
    <row r="23" spans="1:11" x14ac:dyDescent="0.25">
      <c r="A23" s="323" t="s">
        <v>418</v>
      </c>
      <c r="B23" s="324"/>
      <c r="C23" s="324"/>
      <c r="D23" s="324"/>
      <c r="E23" s="324"/>
      <c r="F23" s="324"/>
      <c r="G23" s="317" t="s">
        <v>354</v>
      </c>
      <c r="H23" s="317"/>
      <c r="I23" s="318"/>
      <c r="J23" s="318"/>
      <c r="K23" s="328"/>
    </row>
    <row r="24" spans="1:11" x14ac:dyDescent="0.25">
      <c r="A24" s="323" t="s">
        <v>419</v>
      </c>
      <c r="B24" s="324"/>
      <c r="C24" s="324"/>
      <c r="D24" s="324"/>
      <c r="E24" s="324"/>
      <c r="F24" s="324"/>
      <c r="G24" s="317" t="s">
        <v>355</v>
      </c>
      <c r="H24" s="317"/>
      <c r="I24" s="318">
        <v>2203793</v>
      </c>
      <c r="J24" s="318"/>
      <c r="K24" s="328"/>
    </row>
    <row r="25" spans="1:11" ht="15.75" thickBot="1" x14ac:dyDescent="0.3">
      <c r="A25" s="325" t="s">
        <v>420</v>
      </c>
      <c r="B25" s="326"/>
      <c r="C25" s="326"/>
      <c r="D25" s="326"/>
      <c r="E25" s="326"/>
      <c r="F25" s="326"/>
      <c r="G25" s="327" t="s">
        <v>358</v>
      </c>
      <c r="H25" s="327"/>
      <c r="I25" s="329">
        <f>I18+I22+I23+I24+I17</f>
        <v>623655492</v>
      </c>
      <c r="J25" s="329"/>
      <c r="K25" s="330"/>
    </row>
    <row r="26" spans="1:11" x14ac:dyDescent="0.25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x14ac:dyDescent="0.25">
      <c r="A27" s="314"/>
      <c r="B27" s="314"/>
      <c r="C27" s="314"/>
      <c r="D27" s="314"/>
      <c r="E27" s="314"/>
      <c r="F27" s="314"/>
      <c r="G27" s="314"/>
      <c r="H27" s="314"/>
      <c r="I27" s="314"/>
      <c r="J27" s="314"/>
      <c r="K27" s="314"/>
    </row>
  </sheetData>
  <mergeCells count="58">
    <mergeCell ref="A2:I2"/>
    <mergeCell ref="D5:H5"/>
    <mergeCell ref="C7:I7"/>
    <mergeCell ref="E8:F8"/>
    <mergeCell ref="A10:F10"/>
    <mergeCell ref="G10:H10"/>
    <mergeCell ref="I10:K10"/>
    <mergeCell ref="I14:K14"/>
    <mergeCell ref="I15:K15"/>
    <mergeCell ref="I16:K16"/>
    <mergeCell ref="A11:F11"/>
    <mergeCell ref="G11:H11"/>
    <mergeCell ref="I11:K11"/>
    <mergeCell ref="A12:F12"/>
    <mergeCell ref="A13:F13"/>
    <mergeCell ref="I12:K12"/>
    <mergeCell ref="I13:K13"/>
    <mergeCell ref="G12:H12"/>
    <mergeCell ref="G13:H13"/>
    <mergeCell ref="A14:F14"/>
    <mergeCell ref="A15:F15"/>
    <mergeCell ref="A16:F16"/>
    <mergeCell ref="G14:H14"/>
    <mergeCell ref="G15:H15"/>
    <mergeCell ref="G16:H16"/>
    <mergeCell ref="A20:F20"/>
    <mergeCell ref="A21:F21"/>
    <mergeCell ref="A22:F22"/>
    <mergeCell ref="A23:F23"/>
    <mergeCell ref="G17:H17"/>
    <mergeCell ref="G18:H18"/>
    <mergeCell ref="G19:H19"/>
    <mergeCell ref="G20:H20"/>
    <mergeCell ref="G21:H21"/>
    <mergeCell ref="G23:H23"/>
    <mergeCell ref="A19:F19"/>
    <mergeCell ref="G22:H22"/>
    <mergeCell ref="A17:F17"/>
    <mergeCell ref="A18:F18"/>
    <mergeCell ref="I17:K17"/>
    <mergeCell ref="I18:K18"/>
    <mergeCell ref="I19:K19"/>
    <mergeCell ref="I20:K20"/>
    <mergeCell ref="I21:K21"/>
    <mergeCell ref="I22:K22"/>
    <mergeCell ref="I25:K25"/>
    <mergeCell ref="I26:K26"/>
    <mergeCell ref="I27:K27"/>
    <mergeCell ref="I23:K23"/>
    <mergeCell ref="I24:K24"/>
    <mergeCell ref="A24:F24"/>
    <mergeCell ref="A25:F25"/>
    <mergeCell ref="A26:F26"/>
    <mergeCell ref="A27:F27"/>
    <mergeCell ref="G24:H24"/>
    <mergeCell ref="G25:H25"/>
    <mergeCell ref="G26:H26"/>
    <mergeCell ref="G27:H2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E51D-4B78-4F83-9090-695CB66D3F37}">
  <dimension ref="A2:F71"/>
  <sheetViews>
    <sheetView zoomScale="150" zoomScaleNormal="150" workbookViewId="0">
      <selection activeCell="A6" sqref="A6:D6"/>
    </sheetView>
  </sheetViews>
  <sheetFormatPr defaultRowHeight="15" x14ac:dyDescent="0.25"/>
  <cols>
    <col min="1" max="1" width="52.42578125" customWidth="1"/>
    <col min="2" max="2" width="4" customWidth="1"/>
    <col min="3" max="3" width="6.7109375" customWidth="1"/>
    <col min="4" max="4" width="13.28515625" customWidth="1"/>
    <col min="5" max="5" width="7.7109375" customWidth="1"/>
  </cols>
  <sheetData>
    <row r="2" spans="1:6" ht="30" x14ac:dyDescent="0.25">
      <c r="A2" s="263" t="s">
        <v>533</v>
      </c>
      <c r="B2" s="263"/>
      <c r="C2" s="263"/>
      <c r="D2" s="263"/>
      <c r="E2" s="263"/>
      <c r="F2" s="263"/>
    </row>
    <row r="4" spans="1:6" x14ac:dyDescent="0.25">
      <c r="A4" s="314" t="s">
        <v>394</v>
      </c>
      <c r="B4" s="314"/>
      <c r="C4" s="314"/>
      <c r="D4" s="314"/>
      <c r="E4" s="314"/>
    </row>
    <row r="5" spans="1:6" x14ac:dyDescent="0.25">
      <c r="A5" s="314" t="s">
        <v>422</v>
      </c>
      <c r="B5" s="314"/>
      <c r="C5" s="314"/>
      <c r="D5" s="314"/>
    </row>
    <row r="6" spans="1:6" ht="15.75" thickBot="1" x14ac:dyDescent="0.3">
      <c r="A6" s="314" t="s">
        <v>421</v>
      </c>
      <c r="B6" s="314"/>
      <c r="C6" s="314"/>
      <c r="D6" s="314"/>
    </row>
    <row r="7" spans="1:6" ht="33" customHeight="1" x14ac:dyDescent="0.25">
      <c r="A7" s="347" t="s">
        <v>423</v>
      </c>
      <c r="B7" s="344" t="s">
        <v>320</v>
      </c>
      <c r="C7" s="264" t="s">
        <v>424</v>
      </c>
      <c r="D7" s="278" t="s">
        <v>425</v>
      </c>
      <c r="E7" s="265" t="s">
        <v>426</v>
      </c>
    </row>
    <row r="8" spans="1:6" x14ac:dyDescent="0.25">
      <c r="A8" s="348"/>
      <c r="B8" s="345"/>
      <c r="C8" s="315" t="s">
        <v>397</v>
      </c>
      <c r="D8" s="315"/>
      <c r="E8" s="346"/>
    </row>
    <row r="9" spans="1:6" ht="15.75" thickBot="1" x14ac:dyDescent="0.3">
      <c r="A9" s="266" t="s">
        <v>4</v>
      </c>
      <c r="B9" s="267" t="s">
        <v>5</v>
      </c>
      <c r="C9" s="267" t="s">
        <v>6</v>
      </c>
      <c r="D9" s="267" t="s">
        <v>7</v>
      </c>
      <c r="E9" s="268" t="s">
        <v>8</v>
      </c>
    </row>
    <row r="10" spans="1:6" x14ac:dyDescent="0.25">
      <c r="A10" s="269" t="s">
        <v>427</v>
      </c>
      <c r="B10" s="264" t="s">
        <v>399</v>
      </c>
      <c r="C10" s="264"/>
      <c r="D10" s="279">
        <v>361500</v>
      </c>
      <c r="E10" s="265"/>
    </row>
    <row r="11" spans="1:6" x14ac:dyDescent="0.25">
      <c r="A11" s="270" t="s">
        <v>428</v>
      </c>
      <c r="B11" s="261" t="s">
        <v>401</v>
      </c>
      <c r="C11" s="261"/>
      <c r="D11" s="280">
        <v>606437421</v>
      </c>
      <c r="E11" s="271"/>
    </row>
    <row r="12" spans="1:6" ht="28.5" customHeight="1" x14ac:dyDescent="0.25">
      <c r="A12" s="274" t="s">
        <v>429</v>
      </c>
      <c r="B12" s="261" t="s">
        <v>403</v>
      </c>
      <c r="C12" s="261"/>
      <c r="D12" s="280">
        <v>599534021</v>
      </c>
      <c r="E12" s="271"/>
    </row>
    <row r="13" spans="1:6" ht="32.25" customHeight="1" x14ac:dyDescent="0.25">
      <c r="A13" s="273" t="s">
        <v>430</v>
      </c>
      <c r="B13" s="261" t="s">
        <v>405</v>
      </c>
      <c r="C13" s="261"/>
      <c r="D13" s="280">
        <v>2609603</v>
      </c>
      <c r="E13" s="271"/>
    </row>
    <row r="14" spans="1:6" ht="30.75" customHeight="1" x14ac:dyDescent="0.25">
      <c r="A14" s="273" t="s">
        <v>431</v>
      </c>
      <c r="B14" s="261" t="s">
        <v>407</v>
      </c>
      <c r="C14" s="261"/>
      <c r="D14" s="280"/>
      <c r="E14" s="271"/>
    </row>
    <row r="15" spans="1:6" ht="30.75" customHeight="1" x14ac:dyDescent="0.25">
      <c r="A15" s="273" t="s">
        <v>432</v>
      </c>
      <c r="B15" s="261" t="s">
        <v>409</v>
      </c>
      <c r="C15" s="261"/>
      <c r="D15" s="280">
        <v>-10607974</v>
      </c>
      <c r="E15" s="271"/>
    </row>
    <row r="16" spans="1:6" x14ac:dyDescent="0.25">
      <c r="A16" s="272" t="s">
        <v>433</v>
      </c>
      <c r="B16" s="261" t="s">
        <v>411</v>
      </c>
      <c r="C16" s="261"/>
      <c r="D16" s="280">
        <v>607532392</v>
      </c>
      <c r="E16" s="271"/>
    </row>
    <row r="17" spans="1:5" ht="30.75" customHeight="1" x14ac:dyDescent="0.25">
      <c r="A17" s="274" t="s">
        <v>434</v>
      </c>
      <c r="B17" s="261" t="s">
        <v>413</v>
      </c>
      <c r="C17" s="261"/>
      <c r="D17" s="280">
        <v>6173400</v>
      </c>
      <c r="E17" s="271"/>
    </row>
    <row r="18" spans="1:5" ht="29.25" customHeight="1" x14ac:dyDescent="0.25">
      <c r="A18" s="273" t="s">
        <v>435</v>
      </c>
      <c r="B18" s="261" t="s">
        <v>415</v>
      </c>
      <c r="C18" s="261"/>
      <c r="D18" s="280"/>
      <c r="E18" s="271"/>
    </row>
    <row r="19" spans="1:5" ht="30" customHeight="1" x14ac:dyDescent="0.25">
      <c r="A19" s="273" t="s">
        <v>436</v>
      </c>
      <c r="B19" s="261" t="s">
        <v>248</v>
      </c>
      <c r="C19" s="261"/>
      <c r="D19" s="280"/>
      <c r="E19" s="271"/>
    </row>
    <row r="20" spans="1:5" ht="30.75" customHeight="1" x14ac:dyDescent="0.25">
      <c r="A20" s="273" t="s">
        <v>437</v>
      </c>
      <c r="B20" s="261" t="s">
        <v>250</v>
      </c>
      <c r="C20" s="261"/>
      <c r="D20" s="280">
        <v>-1131483</v>
      </c>
      <c r="E20" s="271"/>
    </row>
    <row r="21" spans="1:5" x14ac:dyDescent="0.25">
      <c r="A21" s="272" t="s">
        <v>438</v>
      </c>
      <c r="B21" s="261" t="s">
        <v>354</v>
      </c>
      <c r="C21" s="261"/>
      <c r="D21" s="280">
        <v>7304883</v>
      </c>
      <c r="E21" s="271"/>
    </row>
    <row r="22" spans="1:5" x14ac:dyDescent="0.25">
      <c r="A22" s="270" t="s">
        <v>439</v>
      </c>
      <c r="B22" s="261" t="s">
        <v>355</v>
      </c>
      <c r="C22" s="261"/>
      <c r="D22" s="280"/>
      <c r="E22" s="271"/>
    </row>
    <row r="23" spans="1:5" x14ac:dyDescent="0.25">
      <c r="A23" s="272" t="s">
        <v>440</v>
      </c>
      <c r="B23" s="261" t="s">
        <v>358</v>
      </c>
      <c r="C23" s="261"/>
      <c r="D23" s="280"/>
      <c r="E23" s="271"/>
    </row>
    <row r="24" spans="1:5" ht="30.75" customHeight="1" x14ac:dyDescent="0.25">
      <c r="A24" s="273" t="s">
        <v>441</v>
      </c>
      <c r="B24" s="261" t="s">
        <v>361</v>
      </c>
      <c r="C24" s="261"/>
      <c r="D24" s="280"/>
      <c r="E24" s="271"/>
    </row>
    <row r="25" spans="1:5" x14ac:dyDescent="0.25">
      <c r="A25" s="272" t="s">
        <v>442</v>
      </c>
      <c r="B25" s="261" t="s">
        <v>364</v>
      </c>
      <c r="C25" s="261"/>
      <c r="D25" s="280"/>
      <c r="E25" s="271"/>
    </row>
    <row r="26" spans="1:5" x14ac:dyDescent="0.25">
      <c r="A26" s="272" t="s">
        <v>443</v>
      </c>
      <c r="B26" s="261" t="s">
        <v>367</v>
      </c>
      <c r="C26" s="261"/>
      <c r="D26" s="280"/>
      <c r="E26" s="271"/>
    </row>
    <row r="27" spans="1:5" x14ac:dyDescent="0.25">
      <c r="A27" s="270" t="s">
        <v>444</v>
      </c>
      <c r="B27" s="261" t="s">
        <v>370</v>
      </c>
      <c r="C27" s="261"/>
      <c r="D27" s="280">
        <v>730000</v>
      </c>
      <c r="E27" s="271"/>
    </row>
    <row r="28" spans="1:5" x14ac:dyDescent="0.25">
      <c r="A28" s="272" t="s">
        <v>445</v>
      </c>
      <c r="B28" s="261" t="s">
        <v>373</v>
      </c>
      <c r="C28" s="261"/>
      <c r="D28" s="280"/>
      <c r="E28" s="271"/>
    </row>
    <row r="29" spans="1:5" ht="30.75" customHeight="1" x14ac:dyDescent="0.25">
      <c r="A29" s="273" t="s">
        <v>446</v>
      </c>
      <c r="B29" s="261" t="s">
        <v>376</v>
      </c>
      <c r="C29" s="261"/>
      <c r="D29" s="280"/>
      <c r="E29" s="271"/>
    </row>
    <row r="30" spans="1:5" x14ac:dyDescent="0.25">
      <c r="A30" s="272" t="s">
        <v>447</v>
      </c>
      <c r="B30" s="261" t="s">
        <v>378</v>
      </c>
      <c r="C30" s="261"/>
      <c r="D30" s="280"/>
      <c r="E30" s="271"/>
    </row>
    <row r="31" spans="1:5" x14ac:dyDescent="0.25">
      <c r="A31" s="272" t="s">
        <v>448</v>
      </c>
      <c r="B31" s="261" t="s">
        <v>380</v>
      </c>
      <c r="C31" s="261"/>
      <c r="D31" s="280">
        <v>730000</v>
      </c>
      <c r="E31" s="271"/>
    </row>
    <row r="32" spans="1:5" x14ac:dyDescent="0.25">
      <c r="A32" s="270" t="s">
        <v>449</v>
      </c>
      <c r="B32" s="261" t="s">
        <v>381</v>
      </c>
      <c r="C32" s="261"/>
      <c r="D32" s="280"/>
      <c r="E32" s="271"/>
    </row>
    <row r="33" spans="1:5" x14ac:dyDescent="0.25">
      <c r="A33" s="272" t="s">
        <v>450</v>
      </c>
      <c r="B33" s="261" t="s">
        <v>383</v>
      </c>
      <c r="C33" s="261"/>
      <c r="D33" s="280"/>
      <c r="E33" s="271"/>
    </row>
    <row r="34" spans="1:5" ht="30.75" customHeight="1" x14ac:dyDescent="0.25">
      <c r="A34" s="273" t="s">
        <v>451</v>
      </c>
      <c r="B34" s="261" t="s">
        <v>386</v>
      </c>
      <c r="C34" s="261"/>
      <c r="D34" s="280"/>
      <c r="E34" s="271"/>
    </row>
    <row r="35" spans="1:5" x14ac:dyDescent="0.25">
      <c r="A35" s="272" t="s">
        <v>452</v>
      </c>
      <c r="B35" s="261" t="s">
        <v>388</v>
      </c>
      <c r="C35" s="261"/>
      <c r="D35" s="280"/>
      <c r="E35" s="271"/>
    </row>
    <row r="36" spans="1:5" x14ac:dyDescent="0.25">
      <c r="A36" s="272" t="s">
        <v>453</v>
      </c>
      <c r="B36" s="261" t="s">
        <v>391</v>
      </c>
      <c r="C36" s="261"/>
      <c r="D36" s="280"/>
      <c r="E36" s="271"/>
    </row>
    <row r="37" spans="1:5" x14ac:dyDescent="0.25">
      <c r="A37" s="270" t="s">
        <v>454</v>
      </c>
      <c r="B37" s="261" t="s">
        <v>489</v>
      </c>
      <c r="C37" s="261"/>
      <c r="D37" s="280">
        <v>8124374</v>
      </c>
      <c r="E37" s="271"/>
    </row>
    <row r="38" spans="1:5" x14ac:dyDescent="0.25">
      <c r="A38" s="270" t="s">
        <v>455</v>
      </c>
      <c r="B38" s="261" t="s">
        <v>490</v>
      </c>
      <c r="C38" s="261"/>
      <c r="D38" s="280">
        <v>8124374</v>
      </c>
      <c r="E38" s="271"/>
    </row>
    <row r="39" spans="1:5" x14ac:dyDescent="0.25">
      <c r="A39" s="272" t="s">
        <v>456</v>
      </c>
      <c r="B39" s="261" t="s">
        <v>491</v>
      </c>
      <c r="C39" s="261"/>
      <c r="D39" s="280"/>
      <c r="E39" s="271"/>
    </row>
    <row r="40" spans="1:5" ht="17.25" customHeight="1" x14ac:dyDescent="0.25">
      <c r="A40" s="273" t="s">
        <v>457</v>
      </c>
      <c r="B40" s="261" t="s">
        <v>492</v>
      </c>
      <c r="C40" s="261"/>
      <c r="D40" s="280"/>
      <c r="E40" s="271"/>
    </row>
    <row r="41" spans="1:5" x14ac:dyDescent="0.25">
      <c r="A41" s="272" t="s">
        <v>458</v>
      </c>
      <c r="B41" s="261" t="s">
        <v>493</v>
      </c>
      <c r="C41" s="261"/>
      <c r="D41" s="280"/>
      <c r="E41" s="271"/>
    </row>
    <row r="42" spans="1:5" x14ac:dyDescent="0.25">
      <c r="A42" s="272" t="s">
        <v>459</v>
      </c>
      <c r="B42" s="261" t="s">
        <v>494</v>
      </c>
      <c r="C42" s="261"/>
      <c r="D42" s="280"/>
      <c r="E42" s="271"/>
    </row>
    <row r="43" spans="1:5" ht="29.25" customHeight="1" x14ac:dyDescent="0.25">
      <c r="A43" s="273" t="s">
        <v>460</v>
      </c>
      <c r="B43" s="261" t="s">
        <v>495</v>
      </c>
      <c r="C43" s="261"/>
      <c r="D43" s="280"/>
      <c r="E43" s="271"/>
    </row>
    <row r="44" spans="1:5" ht="32.25" customHeight="1" x14ac:dyDescent="0.25">
      <c r="A44" s="273" t="s">
        <v>461</v>
      </c>
      <c r="B44" s="261" t="s">
        <v>496</v>
      </c>
      <c r="C44" s="261"/>
      <c r="D44" s="280"/>
      <c r="E44" s="271"/>
    </row>
    <row r="45" spans="1:5" ht="30.75" customHeight="1" x14ac:dyDescent="0.25">
      <c r="A45" s="273" t="s">
        <v>462</v>
      </c>
      <c r="B45" s="261" t="s">
        <v>497</v>
      </c>
      <c r="C45" s="261"/>
      <c r="D45" s="280"/>
      <c r="E45" s="271"/>
    </row>
    <row r="46" spans="1:5" ht="31.5" customHeight="1" x14ac:dyDescent="0.25">
      <c r="A46" s="273" t="s">
        <v>463</v>
      </c>
      <c r="B46" s="261" t="s">
        <v>498</v>
      </c>
      <c r="C46" s="261"/>
      <c r="D46" s="280"/>
      <c r="E46" s="271"/>
    </row>
    <row r="47" spans="1:5" x14ac:dyDescent="0.25">
      <c r="A47" s="272" t="s">
        <v>464</v>
      </c>
      <c r="B47" s="261" t="s">
        <v>499</v>
      </c>
      <c r="C47" s="261"/>
      <c r="D47" s="280"/>
      <c r="E47" s="271"/>
    </row>
    <row r="48" spans="1:5" ht="33" customHeight="1" x14ac:dyDescent="0.25">
      <c r="A48" s="274" t="s">
        <v>465</v>
      </c>
      <c r="B48" s="261" t="s">
        <v>490</v>
      </c>
      <c r="C48" s="261"/>
      <c r="D48" s="280"/>
      <c r="E48" s="271"/>
    </row>
    <row r="49" spans="1:5" ht="30.75" customHeight="1" x14ac:dyDescent="0.25">
      <c r="A49" s="273" t="s">
        <v>466</v>
      </c>
      <c r="B49" s="261" t="s">
        <v>500</v>
      </c>
      <c r="C49" s="261"/>
      <c r="D49" s="280"/>
      <c r="E49" s="271"/>
    </row>
    <row r="50" spans="1:5" ht="30" customHeight="1" x14ac:dyDescent="0.25">
      <c r="A50" s="273" t="s">
        <v>467</v>
      </c>
      <c r="B50" s="261" t="s">
        <v>501</v>
      </c>
      <c r="C50" s="261"/>
      <c r="D50" s="280"/>
      <c r="E50" s="271"/>
    </row>
    <row r="51" spans="1:5" ht="29.25" customHeight="1" x14ac:dyDescent="0.25">
      <c r="A51" s="273" t="s">
        <v>468</v>
      </c>
      <c r="B51" s="261" t="s">
        <v>502</v>
      </c>
      <c r="C51" s="261"/>
      <c r="D51" s="280"/>
      <c r="E51" s="271"/>
    </row>
    <row r="52" spans="1:5" x14ac:dyDescent="0.25">
      <c r="A52" s="272" t="s">
        <v>469</v>
      </c>
      <c r="B52" s="261" t="s">
        <v>503</v>
      </c>
      <c r="C52" s="261"/>
      <c r="D52" s="280"/>
      <c r="E52" s="271"/>
    </row>
    <row r="53" spans="1:5" x14ac:dyDescent="0.25">
      <c r="A53" s="270" t="s">
        <v>470</v>
      </c>
      <c r="B53" s="261" t="s">
        <v>504</v>
      </c>
      <c r="C53" s="261"/>
      <c r="D53" s="280"/>
      <c r="E53" s="271"/>
    </row>
    <row r="54" spans="1:5" ht="29.25" customHeight="1" x14ac:dyDescent="0.25">
      <c r="A54" s="274" t="s">
        <v>471</v>
      </c>
      <c r="B54" s="261" t="s">
        <v>505</v>
      </c>
      <c r="C54" s="261"/>
      <c r="D54" s="280"/>
      <c r="E54" s="271"/>
    </row>
    <row r="55" spans="1:5" x14ac:dyDescent="0.25">
      <c r="A55" s="270" t="s">
        <v>472</v>
      </c>
      <c r="B55" s="261" t="s">
        <v>506</v>
      </c>
      <c r="C55" s="261"/>
      <c r="D55" s="280"/>
      <c r="E55" s="271"/>
    </row>
    <row r="56" spans="1:5" x14ac:dyDescent="0.25">
      <c r="A56" s="270" t="s">
        <v>473</v>
      </c>
      <c r="B56" s="261" t="s">
        <v>507</v>
      </c>
      <c r="C56" s="261"/>
      <c r="D56" s="280"/>
      <c r="E56" s="271"/>
    </row>
    <row r="57" spans="1:5" ht="28.5" customHeight="1" x14ac:dyDescent="0.25">
      <c r="A57" s="274" t="s">
        <v>474</v>
      </c>
      <c r="B57" s="261" t="s">
        <v>508</v>
      </c>
      <c r="C57" s="261"/>
      <c r="D57" s="280"/>
      <c r="E57" s="271"/>
    </row>
    <row r="58" spans="1:5" x14ac:dyDescent="0.25">
      <c r="A58" s="270" t="s">
        <v>475</v>
      </c>
      <c r="B58" s="261" t="s">
        <v>509</v>
      </c>
      <c r="C58" s="261"/>
      <c r="D58" s="280"/>
      <c r="E58" s="271"/>
    </row>
    <row r="59" spans="1:5" x14ac:dyDescent="0.25">
      <c r="A59" s="270" t="s">
        <v>476</v>
      </c>
      <c r="B59" s="261" t="s">
        <v>510</v>
      </c>
      <c r="C59" s="261"/>
      <c r="D59" s="280">
        <v>2184500</v>
      </c>
      <c r="E59" s="271"/>
    </row>
    <row r="60" spans="1:5" x14ac:dyDescent="0.25">
      <c r="A60" s="270" t="s">
        <v>477</v>
      </c>
      <c r="B60" s="261" t="s">
        <v>511</v>
      </c>
      <c r="C60" s="261"/>
      <c r="D60" s="280">
        <v>589716</v>
      </c>
      <c r="E60" s="271"/>
    </row>
    <row r="61" spans="1:5" x14ac:dyDescent="0.25">
      <c r="A61" s="270" t="s">
        <v>478</v>
      </c>
      <c r="B61" s="261" t="s">
        <v>512</v>
      </c>
      <c r="C61" s="261"/>
      <c r="D61" s="280"/>
      <c r="E61" s="271"/>
    </row>
    <row r="62" spans="1:5" x14ac:dyDescent="0.25">
      <c r="A62" s="270" t="s">
        <v>479</v>
      </c>
      <c r="B62" s="261" t="s">
        <v>513</v>
      </c>
      <c r="C62" s="261"/>
      <c r="D62" s="280">
        <v>2773766</v>
      </c>
      <c r="E62" s="271"/>
    </row>
    <row r="63" spans="1:5" x14ac:dyDescent="0.25">
      <c r="A63" s="270" t="s">
        <v>480</v>
      </c>
      <c r="B63" s="261" t="s">
        <v>514</v>
      </c>
      <c r="C63" s="261"/>
      <c r="D63" s="280">
        <v>2525041</v>
      </c>
      <c r="E63" s="271"/>
    </row>
    <row r="64" spans="1:5" x14ac:dyDescent="0.25">
      <c r="A64" s="270" t="s">
        <v>481</v>
      </c>
      <c r="B64" s="261" t="s">
        <v>515</v>
      </c>
      <c r="C64" s="261"/>
      <c r="D64" s="280"/>
      <c r="E64" s="271"/>
    </row>
    <row r="65" spans="1:5" x14ac:dyDescent="0.25">
      <c r="A65" s="270" t="s">
        <v>482</v>
      </c>
      <c r="B65" s="261" t="s">
        <v>516</v>
      </c>
      <c r="C65" s="261"/>
      <c r="D65" s="280">
        <v>2423076</v>
      </c>
      <c r="E65" s="271"/>
    </row>
    <row r="66" spans="1:5" x14ac:dyDescent="0.25">
      <c r="A66" s="270" t="s">
        <v>483</v>
      </c>
      <c r="B66" s="261" t="s">
        <v>517</v>
      </c>
      <c r="C66" s="261"/>
      <c r="D66" s="280">
        <v>4948117</v>
      </c>
      <c r="E66" s="271"/>
    </row>
    <row r="67" spans="1:5" x14ac:dyDescent="0.25">
      <c r="A67" s="270" t="s">
        <v>484</v>
      </c>
      <c r="B67" s="261" t="s">
        <v>518</v>
      </c>
      <c r="C67" s="261"/>
      <c r="D67" s="280"/>
      <c r="E67" s="271"/>
    </row>
    <row r="68" spans="1:5" ht="29.25" customHeight="1" x14ac:dyDescent="0.25">
      <c r="A68" s="274" t="s">
        <v>485</v>
      </c>
      <c r="B68" s="261" t="s">
        <v>519</v>
      </c>
      <c r="C68" s="261"/>
      <c r="D68" s="280"/>
      <c r="E68" s="271"/>
    </row>
    <row r="69" spans="1:5" x14ac:dyDescent="0.25">
      <c r="A69" s="270" t="s">
        <v>486</v>
      </c>
      <c r="B69" s="261" t="s">
        <v>520</v>
      </c>
      <c r="C69" s="261"/>
      <c r="D69" s="280">
        <v>1010314</v>
      </c>
      <c r="E69" s="271"/>
    </row>
    <row r="70" spans="1:5" x14ac:dyDescent="0.25">
      <c r="A70" s="270" t="s">
        <v>487</v>
      </c>
      <c r="B70" s="261" t="s">
        <v>521</v>
      </c>
      <c r="C70" s="261"/>
      <c r="D70" s="280"/>
      <c r="E70" s="271"/>
    </row>
    <row r="71" spans="1:5" ht="15.75" thickBot="1" x14ac:dyDescent="0.3">
      <c r="A71" s="275" t="s">
        <v>488</v>
      </c>
      <c r="B71" s="276" t="s">
        <v>522</v>
      </c>
      <c r="C71" s="276"/>
      <c r="D71" s="281">
        <f>D10+D11+D37+D53+D62+D66+D69+D72</f>
        <v>623655492</v>
      </c>
      <c r="E71" s="277"/>
    </row>
  </sheetData>
  <mergeCells count="6">
    <mergeCell ref="B7:B8"/>
    <mergeCell ref="C8:E8"/>
    <mergeCell ref="A4:E4"/>
    <mergeCell ref="A5:D5"/>
    <mergeCell ref="A6:D6"/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2.1 mell</vt:lpstr>
      <vt:lpstr>2.1.1</vt:lpstr>
      <vt:lpstr>2.1.2 mell</vt:lpstr>
      <vt:lpstr>1. tájékoztató tábla</vt:lpstr>
      <vt:lpstr>3.sz. mell</vt:lpstr>
      <vt:lpstr>2.sz.</vt:lpstr>
      <vt:lpstr>vagyonkim.</vt:lpstr>
      <vt:lpstr>Vagyonkimutatás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2020-07-15T08:48:14Z</dcterms:modified>
</cp:coreProperties>
</file>