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75" yWindow="255" windowWidth="15480" windowHeight="10530" tabRatio="575" activeTab="6"/>
  </bookViews>
  <sheets>
    <sheet name="1. mell" sheetId="96" r:id="rId1"/>
    <sheet name="1.1. mell" sheetId="73" r:id="rId2"/>
    <sheet name="2.1.mell " sheetId="60" r:id="rId3"/>
    <sheet name="2.2.mell" sheetId="86" r:id="rId4"/>
    <sheet name="3.sz.mell " sheetId="87" r:id="rId5"/>
    <sheet name="4. mell." sheetId="81" r:id="rId6"/>
    <sheet name="5. mell" sheetId="89" r:id="rId7"/>
    <sheet name="6 .sz. mell" sheetId="94" r:id="rId8"/>
    <sheet name="1. tájékoztató tábla" sheetId="90" r:id="rId9"/>
    <sheet name="2. tájékoztató tábla" sheetId="91" r:id="rId10"/>
    <sheet name="3. tájékoztató tábla" sheetId="92" r:id="rId11"/>
    <sheet name="4. tájékoztató tábla" sheetId="97" r:id="rId12"/>
  </sheets>
  <definedNames>
    <definedName name="_xlnm.Print_Titles" localSheetId="5">'4. mell.'!$1:$7</definedName>
    <definedName name="_xlnm.Print_Titles" localSheetId="11">'4. tájékoztató tábla'!$2:$6</definedName>
    <definedName name="_xlnm.Print_Titles" localSheetId="6">'5. mell'!$1:$7</definedName>
  </definedNames>
  <calcPr calcId="124519"/>
</workbook>
</file>

<file path=xl/calcChain.xml><?xml version="1.0" encoding="utf-8"?>
<calcChain xmlns="http://schemas.openxmlformats.org/spreadsheetml/2006/main">
  <c r="C8" i="97"/>
  <c r="D8"/>
  <c r="C11"/>
  <c r="D11"/>
  <c r="C14"/>
  <c r="D14"/>
  <c r="C24"/>
  <c r="D24"/>
  <c r="E24"/>
  <c r="C27"/>
  <c r="D27"/>
  <c r="E27"/>
  <c r="C30"/>
  <c r="D30"/>
  <c r="E30"/>
  <c r="C33"/>
  <c r="D33"/>
  <c r="E33"/>
  <c r="C36"/>
  <c r="D36"/>
  <c r="E36"/>
  <c r="C39"/>
  <c r="D39"/>
  <c r="E39"/>
  <c r="C44"/>
  <c r="D44"/>
  <c r="E44"/>
  <c r="C47"/>
  <c r="D47"/>
  <c r="E47"/>
  <c r="C50"/>
  <c r="D50"/>
  <c r="E50"/>
  <c r="C53"/>
  <c r="D53"/>
  <c r="E53"/>
  <c r="C56"/>
  <c r="D56"/>
  <c r="E56"/>
  <c r="C59"/>
  <c r="D59"/>
  <c r="E59"/>
  <c r="C62"/>
  <c r="D62"/>
  <c r="E62"/>
  <c r="C65"/>
  <c r="D65"/>
  <c r="E65"/>
  <c r="C68"/>
  <c r="D68"/>
  <c r="E68"/>
  <c r="C71"/>
  <c r="D71"/>
  <c r="E71"/>
  <c r="C74"/>
  <c r="D74"/>
  <c r="E74"/>
  <c r="C79"/>
  <c r="D79"/>
  <c r="E79"/>
  <c r="C82"/>
  <c r="D82"/>
  <c r="E82"/>
  <c r="C85"/>
  <c r="D85"/>
  <c r="E85"/>
  <c r="E92"/>
  <c r="E91" s="1"/>
  <c r="C94"/>
  <c r="C93" s="1"/>
  <c r="C92" s="1"/>
  <c r="C91" s="1"/>
  <c r="D94"/>
  <c r="D93" s="1"/>
  <c r="C99"/>
  <c r="C98" s="1"/>
  <c r="D99"/>
  <c r="D98" s="1"/>
  <c r="D103"/>
  <c r="C104"/>
  <c r="C103" s="1"/>
  <c r="D104"/>
  <c r="D113"/>
  <c r="C114"/>
  <c r="C113" s="1"/>
  <c r="D114"/>
  <c r="C119"/>
  <c r="C118" s="1"/>
  <c r="D119"/>
  <c r="D118" s="1"/>
  <c r="C124"/>
  <c r="C123" s="1"/>
  <c r="D124"/>
  <c r="D123" s="1"/>
  <c r="C131"/>
  <c r="C130" s="1"/>
  <c r="C132"/>
  <c r="D132"/>
  <c r="D131" s="1"/>
  <c r="D130" s="1"/>
  <c r="D140"/>
  <c r="D143"/>
  <c r="C152"/>
  <c r="C151" s="1"/>
  <c r="D152"/>
  <c r="D151" s="1"/>
  <c r="E152"/>
  <c r="E151" s="1"/>
  <c r="E150" s="1"/>
  <c r="E155"/>
  <c r="C159"/>
  <c r="C158" s="1"/>
  <c r="D159"/>
  <c r="C162"/>
  <c r="D162"/>
  <c r="C166"/>
  <c r="D166"/>
  <c r="C170"/>
  <c r="D170"/>
  <c r="D169" s="1"/>
  <c r="E170"/>
  <c r="E169" s="1"/>
  <c r="C173"/>
  <c r="D173"/>
  <c r="C176"/>
  <c r="D176"/>
  <c r="C179"/>
  <c r="D179"/>
  <c r="C182"/>
  <c r="D182"/>
  <c r="D184"/>
  <c r="D197"/>
  <c r="D192" s="1"/>
  <c r="E197"/>
  <c r="E192" s="1"/>
  <c r="E183" s="1"/>
  <c r="D202"/>
  <c r="D214"/>
  <c r="D213" s="1"/>
  <c r="D220"/>
  <c r="D228"/>
  <c r="D233"/>
  <c r="D241"/>
  <c r="D240" s="1"/>
  <c r="D267" s="1"/>
  <c r="D256"/>
  <c r="C8" i="96"/>
  <c r="D8"/>
  <c r="E8"/>
  <c r="C12"/>
  <c r="C24" s="1"/>
  <c r="C27" s="1"/>
  <c r="C29" s="1"/>
  <c r="D12"/>
  <c r="E12"/>
  <c r="C16"/>
  <c r="D16"/>
  <c r="E16"/>
  <c r="C21"/>
  <c r="D21"/>
  <c r="E21"/>
  <c r="C36"/>
  <c r="D36"/>
  <c r="E36"/>
  <c r="C43"/>
  <c r="C52" s="1"/>
  <c r="C54" s="1"/>
  <c r="C56" s="1"/>
  <c r="D43"/>
  <c r="E43"/>
  <c r="D48"/>
  <c r="E48"/>
  <c r="F36" i="90"/>
  <c r="F43"/>
  <c r="F48"/>
  <c r="E36"/>
  <c r="E43"/>
  <c r="E48"/>
  <c r="D36"/>
  <c r="D43"/>
  <c r="D48"/>
  <c r="F8"/>
  <c r="F12"/>
  <c r="F16"/>
  <c r="F21"/>
  <c r="F24"/>
  <c r="F27" s="1"/>
  <c r="F29" s="1"/>
  <c r="E8"/>
  <c r="E12"/>
  <c r="E16"/>
  <c r="E21"/>
  <c r="D8"/>
  <c r="D12"/>
  <c r="D16"/>
  <c r="D21"/>
  <c r="E8" i="73"/>
  <c r="D8"/>
  <c r="C17" i="86"/>
  <c r="G17"/>
  <c r="G23" s="1"/>
  <c r="D17"/>
  <c r="D20" s="1"/>
  <c r="D22" s="1"/>
  <c r="H17"/>
  <c r="G17" i="60"/>
  <c r="C17"/>
  <c r="C20" s="1"/>
  <c r="C22" s="1"/>
  <c r="D17"/>
  <c r="H23" s="1"/>
  <c r="H17"/>
  <c r="F17"/>
  <c r="F20" s="1"/>
  <c r="B17"/>
  <c r="F23" s="1"/>
  <c r="D41" i="89"/>
  <c r="D49" s="1"/>
  <c r="D51" s="1"/>
  <c r="G36" i="94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C6" i="92"/>
  <c r="C11" s="1"/>
  <c r="J17" i="91"/>
  <c r="J16"/>
  <c r="I15"/>
  <c r="H15"/>
  <c r="G15"/>
  <c r="F15"/>
  <c r="J15" s="1"/>
  <c r="E15"/>
  <c r="D15"/>
  <c r="J14"/>
  <c r="I13"/>
  <c r="H13"/>
  <c r="G13"/>
  <c r="F13"/>
  <c r="J13" s="1"/>
  <c r="E13"/>
  <c r="D13"/>
  <c r="J12"/>
  <c r="I11"/>
  <c r="H11"/>
  <c r="G11"/>
  <c r="J11" s="1"/>
  <c r="F11"/>
  <c r="E11"/>
  <c r="D11"/>
  <c r="J10"/>
  <c r="J9"/>
  <c r="I8"/>
  <c r="H8"/>
  <c r="J8" s="1"/>
  <c r="G8"/>
  <c r="F8"/>
  <c r="F5"/>
  <c r="E8"/>
  <c r="D8"/>
  <c r="J7"/>
  <c r="J6"/>
  <c r="I5"/>
  <c r="H5"/>
  <c r="G5"/>
  <c r="E5"/>
  <c r="E18" s="1"/>
  <c r="D5"/>
  <c r="C8" i="90"/>
  <c r="C12"/>
  <c r="C24" s="1"/>
  <c r="C27" s="1"/>
  <c r="C29" s="1"/>
  <c r="C16"/>
  <c r="C21"/>
  <c r="C36"/>
  <c r="C43"/>
  <c r="C48"/>
  <c r="F41" i="89"/>
  <c r="F32"/>
  <c r="E41"/>
  <c r="E49" s="1"/>
  <c r="E51" s="1"/>
  <c r="E32"/>
  <c r="D32"/>
  <c r="F24"/>
  <c r="E24"/>
  <c r="D24"/>
  <c r="F19"/>
  <c r="E19"/>
  <c r="D19"/>
  <c r="F14"/>
  <c r="F23" s="1"/>
  <c r="F28" s="1"/>
  <c r="F9"/>
  <c r="E14"/>
  <c r="D14"/>
  <c r="E9"/>
  <c r="E23" s="1"/>
  <c r="E28" s="1"/>
  <c r="D9"/>
  <c r="D32" i="81"/>
  <c r="E32"/>
  <c r="D41"/>
  <c r="E41"/>
  <c r="E49"/>
  <c r="E51" s="1"/>
  <c r="D9"/>
  <c r="E9"/>
  <c r="D14"/>
  <c r="E14"/>
  <c r="D19"/>
  <c r="E19"/>
  <c r="D24"/>
  <c r="E24"/>
  <c r="F19" i="87"/>
  <c r="E19"/>
  <c r="D19"/>
  <c r="B19"/>
  <c r="G18"/>
  <c r="G17"/>
  <c r="G16"/>
  <c r="G15"/>
  <c r="F8"/>
  <c r="E8"/>
  <c r="D8"/>
  <c r="B8"/>
  <c r="G7"/>
  <c r="G5"/>
  <c r="G4"/>
  <c r="D23" i="86"/>
  <c r="F17"/>
  <c r="B23" s="1"/>
  <c r="B17"/>
  <c r="F23" s="1"/>
  <c r="D23" i="60"/>
  <c r="G19"/>
  <c r="D36" i="73"/>
  <c r="D43"/>
  <c r="E36"/>
  <c r="E43"/>
  <c r="D16"/>
  <c r="E16"/>
  <c r="C36"/>
  <c r="C43"/>
  <c r="C48"/>
  <c r="D48"/>
  <c r="C8"/>
  <c r="C12"/>
  <c r="D12"/>
  <c r="C16"/>
  <c r="C24" s="1"/>
  <c r="C27" s="1"/>
  <c r="C29" s="1"/>
  <c r="C21"/>
  <c r="D21"/>
  <c r="F14" i="81"/>
  <c r="F9"/>
  <c r="F23" s="1"/>
  <c r="F28" s="1"/>
  <c r="F19"/>
  <c r="F24"/>
  <c r="F32"/>
  <c r="F41"/>
  <c r="H19" i="60"/>
  <c r="H20" s="1"/>
  <c r="E48" i="73"/>
  <c r="E52" s="1"/>
  <c r="E54" s="1"/>
  <c r="E56" s="1"/>
  <c r="E12"/>
  <c r="E24" s="1"/>
  <c r="E27" s="1"/>
  <c r="E29" s="1"/>
  <c r="E21"/>
  <c r="C20" i="86"/>
  <c r="C22" s="1"/>
  <c r="F20"/>
  <c r="F22" s="1"/>
  <c r="B20"/>
  <c r="B22" s="1"/>
  <c r="F24"/>
  <c r="D92" i="97" l="1"/>
  <c r="D91" s="1"/>
  <c r="C165"/>
  <c r="D112"/>
  <c r="D111" s="1"/>
  <c r="F52" i="90"/>
  <c r="F54" s="1"/>
  <c r="F56" s="1"/>
  <c r="C78" i="97"/>
  <c r="D43"/>
  <c r="B24" i="86"/>
  <c r="F49" i="81"/>
  <c r="F51" s="1"/>
  <c r="B20" i="60"/>
  <c r="B22" s="1"/>
  <c r="G23"/>
  <c r="E23" i="81"/>
  <c r="E28" s="1"/>
  <c r="D49"/>
  <c r="D51" s="1"/>
  <c r="F49" i="89"/>
  <c r="F51" s="1"/>
  <c r="D18" i="91"/>
  <c r="H18"/>
  <c r="E36" i="94"/>
  <c r="H23" i="86"/>
  <c r="D24" i="90"/>
  <c r="D27" s="1"/>
  <c r="D29" s="1"/>
  <c r="E24"/>
  <c r="E27" s="1"/>
  <c r="E29" s="1"/>
  <c r="E52"/>
  <c r="E54" s="1"/>
  <c r="E56" s="1"/>
  <c r="E52" i="96"/>
  <c r="E54" s="1"/>
  <c r="E56" s="1"/>
  <c r="D24"/>
  <c r="D27" s="1"/>
  <c r="D29" s="1"/>
  <c r="D78" i="97"/>
  <c r="E43"/>
  <c r="D23" i="89"/>
  <c r="D28" s="1"/>
  <c r="C43" i="97"/>
  <c r="E23"/>
  <c r="E22" s="1"/>
  <c r="E21" s="1"/>
  <c r="E20" s="1"/>
  <c r="C52" i="90"/>
  <c r="C54" s="1"/>
  <c r="C56" s="1"/>
  <c r="I18" i="91"/>
  <c r="E149" i="97"/>
  <c r="D24" i="73"/>
  <c r="D27" s="1"/>
  <c r="D29" s="1"/>
  <c r="C52"/>
  <c r="C54" s="1"/>
  <c r="C56" s="1"/>
  <c r="D52"/>
  <c r="D54" s="1"/>
  <c r="D56" s="1"/>
  <c r="G8" i="87"/>
  <c r="G19"/>
  <c r="D23" i="81"/>
  <c r="D28" s="1"/>
  <c r="G18" i="91"/>
  <c r="F18"/>
  <c r="C23" i="60"/>
  <c r="D52" i="90"/>
  <c r="D54" s="1"/>
  <c r="D56" s="1"/>
  <c r="D52" i="96"/>
  <c r="D54" s="1"/>
  <c r="D56" s="1"/>
  <c r="E24"/>
  <c r="E27" s="1"/>
  <c r="E29" s="1"/>
  <c r="C169" i="97"/>
  <c r="D158"/>
  <c r="E78"/>
  <c r="C23"/>
  <c r="C22" s="1"/>
  <c r="D23"/>
  <c r="D22" s="1"/>
  <c r="D24" i="60"/>
  <c r="H22"/>
  <c r="H24"/>
  <c r="B24"/>
  <c r="F22"/>
  <c r="F24"/>
  <c r="D165" i="97"/>
  <c r="C112"/>
  <c r="C111" s="1"/>
  <c r="G20" i="86"/>
  <c r="C23"/>
  <c r="B23" i="60"/>
  <c r="J5" i="91"/>
  <c r="J18" s="1"/>
  <c r="G20" i="60"/>
  <c r="H20" i="86"/>
  <c r="D20" i="60"/>
  <c r="D22" s="1"/>
  <c r="E182" i="97" l="1"/>
  <c r="G24" i="60"/>
  <c r="G22"/>
  <c r="C24"/>
  <c r="C24" i="86"/>
  <c r="G22"/>
  <c r="H22"/>
  <c r="D24"/>
  <c r="G24"/>
  <c r="H24"/>
</calcChain>
</file>

<file path=xl/sharedStrings.xml><?xml version="1.0" encoding="utf-8"?>
<sst xmlns="http://schemas.openxmlformats.org/spreadsheetml/2006/main" count="1250" uniqueCount="756">
  <si>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</si>
  <si>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</si>
  <si>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</si>
  <si>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</si>
  <si>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</si>
  <si>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</si>
  <si>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</si>
  <si>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</si>
  <si>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</si>
  <si>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</si>
  <si>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</si>
  <si>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</si>
  <si>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</si>
  <si>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</si>
  <si>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</si>
  <si>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BEVÉTELEK ÖSSZESEN:</t>
  </si>
  <si>
    <t>K I A D Á S O K</t>
  </si>
  <si>
    <t>Kiadási jogcímek</t>
  </si>
  <si>
    <t>Személyi  juttatások</t>
  </si>
  <si>
    <t>Munkaadókat terhelő járulékok</t>
  </si>
  <si>
    <t>Tartalékok</t>
  </si>
  <si>
    <t>Összesen</t>
  </si>
  <si>
    <t>Ezer forintban !</t>
  </si>
  <si>
    <t>Előirányzat-csoport, kiemelt előirányzat megnevezése</t>
  </si>
  <si>
    <t>Bevételek</t>
  </si>
  <si>
    <t>Intézményi működési bevételek</t>
  </si>
  <si>
    <t>Felhalmozási és tőkejellegű bevételek</t>
  </si>
  <si>
    <t>EU támogatás</t>
  </si>
  <si>
    <t>Kiadások</t>
  </si>
  <si>
    <t>Általános tartalék</t>
  </si>
  <si>
    <t>Céltartalék</t>
  </si>
  <si>
    <t>Egyéb kiadások</t>
  </si>
  <si>
    <t xml:space="preserve">KIADÁSOK ÖSSZESEN: </t>
  </si>
  <si>
    <t xml:space="preserve"> Ezer forintban !</t>
  </si>
  <si>
    <t>Megnevezés</t>
  </si>
  <si>
    <t>Személyi juttatások</t>
  </si>
  <si>
    <t>Munkaadókat terhelő járulék</t>
  </si>
  <si>
    <t>Dologi kiadások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</si>
  <si>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</si>
  <si>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</si>
  <si>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</si>
  <si>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</si>
  <si>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</si>
  <si>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</si>
  <si>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............................</t>
  </si>
  <si>
    <t>Önkormányzatok sajátos felhalmozási és tőkebevételei</t>
  </si>
  <si>
    <t>Tárgyi eszközök, immateriális javak értékesítése</t>
  </si>
  <si>
    <t>Pénzügyi befektetések bevételei</t>
  </si>
  <si>
    <t>Előző évi pénzmaradvány igénybevétele</t>
  </si>
  <si>
    <t>Felújítás</t>
  </si>
  <si>
    <t>Pénzügyi befektetések kiadásai</t>
  </si>
  <si>
    <t>Támogatások, kiegészítések</t>
  </si>
  <si>
    <t>Intézményi beruházás</t>
  </si>
  <si>
    <t>3.1.</t>
  </si>
  <si>
    <t>3.2.</t>
  </si>
  <si>
    <t>3.3.</t>
  </si>
  <si>
    <t>4.1.</t>
  </si>
  <si>
    <t>4.2.</t>
  </si>
  <si>
    <t>4.3.</t>
  </si>
  <si>
    <t>5.1.</t>
  </si>
  <si>
    <t>5.2.</t>
  </si>
  <si>
    <t>1.1.</t>
  </si>
  <si>
    <t>1.2.</t>
  </si>
  <si>
    <t>1.3.</t>
  </si>
  <si>
    <t>1.4.</t>
  </si>
  <si>
    <t>1.6.</t>
  </si>
  <si>
    <t>2.1.</t>
  </si>
  <si>
    <t>2.2.</t>
  </si>
  <si>
    <t>2.3.</t>
  </si>
  <si>
    <t>2.4.</t>
  </si>
  <si>
    <t>Támogatásértékű működési kiadás</t>
  </si>
  <si>
    <t>Felhalmozási célú pénzeszközátadás államháztartáson kívülre</t>
  </si>
  <si>
    <t>Támogatásértékű felhalmozási kiadás</t>
  </si>
  <si>
    <t>Egyéb saját bevétel</t>
  </si>
  <si>
    <t>Hozam- és kamatbevételek</t>
  </si>
  <si>
    <t>Támogatásértékű bevételek</t>
  </si>
  <si>
    <t>Működési célú pénzeszközátadás államháztartáson kívülre</t>
  </si>
  <si>
    <t>Kamatkiadások</t>
  </si>
  <si>
    <t>4.4.</t>
  </si>
  <si>
    <t>Működési célú pénzmaradvány átadás</t>
  </si>
  <si>
    <t>Felhalmozási célú pénzmaradvány átadás</t>
  </si>
  <si>
    <t>Egyéb</t>
  </si>
  <si>
    <t>Dologi  kiadások</t>
  </si>
  <si>
    <t>II. Felhalmozási és tőke jellegű kiadások (2.1+…+2.4)</t>
  </si>
  <si>
    <t>III. Tartalékok (3.1+3.2)</t>
  </si>
  <si>
    <t>IV. Egyéb kiadások</t>
  </si>
  <si>
    <t xml:space="preserve">Támogatásértékű működési bevételek </t>
  </si>
  <si>
    <t xml:space="preserve">Támogatásértékű felhalmozási bevételek </t>
  </si>
  <si>
    <t>Működési célú pénzeszköz átvétel államháztartáson kívülről</t>
  </si>
  <si>
    <t>Felhalmozási célú pénzeszk. átvétel államháztartáson kívülről</t>
  </si>
  <si>
    <t xml:space="preserve">I. Önkormányzat működési bevételei </t>
  </si>
  <si>
    <t>II. Támogatások, kiegészítések (2.1+…+2.3)</t>
  </si>
  <si>
    <t>III. Felhalmozási és tőkejellegű bevételek (3.1+…+3.3)</t>
  </si>
  <si>
    <t>Átvett pénzeszközök államháztartáson kívülről</t>
  </si>
  <si>
    <t>IV. Véglegesen átvett pénzeszközök (4.1+...+4.4)</t>
  </si>
  <si>
    <t>Összesen (1+4+7+9+11)</t>
  </si>
  <si>
    <t>Beruházás feladatonként</t>
  </si>
  <si>
    <t>Felújítás célonként</t>
  </si>
  <si>
    <t>1.5.</t>
  </si>
  <si>
    <t>01</t>
  </si>
  <si>
    <t>V. Támogatási kölcsön visszatérítése, igénybevétele (5.1+5.2)</t>
  </si>
  <si>
    <t>Működési célú kölcsön visszatérítése, igénybevétele</t>
  </si>
  <si>
    <t>Felhalmozási célú kölcsön visszatérítése, igénybevétele</t>
  </si>
  <si>
    <t>KÖLTSÉGVETÉSI BEVÉTELEK ÖSSZESEN: (1+2+3+4+5)</t>
  </si>
  <si>
    <t>VI. Előző évi várható pénzmaradvány igénybevétele</t>
  </si>
  <si>
    <t xml:space="preserve">8. </t>
  </si>
  <si>
    <t>VII. Finanszírozási célú műveletek bevételei</t>
  </si>
  <si>
    <t>I. Működési célú kiadások (1.1+…+1.6)</t>
  </si>
  <si>
    <t>Felújítás (áfával)</t>
  </si>
  <si>
    <t>KÖLTSÉGVETÉSI KIADÁSOK ÖSSZESEN: (1+2+3+4)</t>
  </si>
  <si>
    <t>V. Finanszírozási célú műveletek kiadásai</t>
  </si>
  <si>
    <t>I. Működési célú bevételek és kiadások mérlege
(Önkormányzati szinten)</t>
  </si>
  <si>
    <t>Működési célú kölcsön visszatér., igényb.</t>
  </si>
  <si>
    <t>…stb.</t>
  </si>
  <si>
    <t>Költségvetési bevételek összesen:</t>
  </si>
  <si>
    <t>Költségvetési kiadások összesen:</t>
  </si>
  <si>
    <t>Előző évi műk. célú pénzm. igénybev.</t>
  </si>
  <si>
    <t>Függő, átfutó, kiegyenlítő kiadások</t>
  </si>
  <si>
    <t xml:space="preserve">Finanszírozási kiadások </t>
  </si>
  <si>
    <t>II. Felhalmozási célú bevételek és kiadások mérlege
(Önkormányzati szinten)</t>
  </si>
  <si>
    <t>Függő, átfutó, kiegyenlítő bevételek</t>
  </si>
  <si>
    <t>Véglegesen átvett pénzeszközök</t>
  </si>
  <si>
    <t>Költségvetési többlet:</t>
  </si>
  <si>
    <t>Költségvetési hiány:</t>
  </si>
  <si>
    <t>Állami támogatás, hozzájárulás</t>
  </si>
  <si>
    <t>Helyi önkormányzati támogatás</t>
  </si>
  <si>
    <t>Egyéb működési célú kiadások</t>
  </si>
  <si>
    <t>Intézményi beruházási kiadások</t>
  </si>
  <si>
    <t xml:space="preserve">Finanszírozási célú bevételek </t>
  </si>
  <si>
    <t>Egyéb bevételek</t>
  </si>
  <si>
    <t>Stb.</t>
  </si>
  <si>
    <t>2014.</t>
  </si>
  <si>
    <t>Összesen:</t>
  </si>
  <si>
    <t>----------------------------</t>
  </si>
  <si>
    <t>Száma</t>
  </si>
  <si>
    <t>1.7.</t>
  </si>
  <si>
    <t>1.8.</t>
  </si>
  <si>
    <t>Előző évi vállalkozási maradvány igénybevétele</t>
  </si>
  <si>
    <t>2.5.</t>
  </si>
  <si>
    <t>Éves engedélyezett létszám előirányzat (fő)</t>
  </si>
  <si>
    <t>Közfoglalkoztatottak létszáma (fő)</t>
  </si>
  <si>
    <t>---------------------------------</t>
  </si>
  <si>
    <t>Kiemelt
előirány-zat</t>
  </si>
  <si>
    <t>Előirányzat-
csoport</t>
  </si>
  <si>
    <t>Intézményi működési bevételek (1.1.+…+1.4.)</t>
  </si>
  <si>
    <t>Ellátottak térítési díja</t>
  </si>
  <si>
    <t>Általános forgalmi adó bevételek, visszatérülések</t>
  </si>
  <si>
    <t>Támogatások, kiegészítések (2.1.+…+2.3.)</t>
  </si>
  <si>
    <t>Normatív hozzájárulás</t>
  </si>
  <si>
    <t>Egyéb állami hozzájárulás</t>
  </si>
  <si>
    <t>Támogatásértékű bevételek (4.1.+4.2.)</t>
  </si>
  <si>
    <t>Működési célú támogatásértékű bevétel</t>
  </si>
  <si>
    <t>Felhalmozási célú támogatásértékű bevétel</t>
  </si>
  <si>
    <t>KÖLTSÉGVETÉSI BEVÉTELEK ÖSSZESEN (1+…+4)</t>
  </si>
  <si>
    <t>Előző évek pénzmaradv., vállalkozási maradvány. (5.1.+5.2.)</t>
  </si>
  <si>
    <r>
      <t xml:space="preserve">Működési célú kiadások </t>
    </r>
    <r>
      <rPr>
        <sz val="8"/>
        <rFont val="Times New Roman CE"/>
        <charset val="238"/>
      </rPr>
      <t>(1.1+…+1.8.)</t>
    </r>
  </si>
  <si>
    <r>
      <t xml:space="preserve">Felhalmozási célú kiadások </t>
    </r>
    <r>
      <rPr>
        <sz val="8"/>
        <rFont val="Times New Roman CE"/>
        <charset val="238"/>
      </rPr>
      <t>(2.1+…+2.6)</t>
    </r>
  </si>
  <si>
    <t>2.6.</t>
  </si>
  <si>
    <t xml:space="preserve">Felújítás </t>
  </si>
  <si>
    <t>Költségvetési szervek támogatása</t>
  </si>
  <si>
    <t>KÖLTSÉGVETÉSI KIADÁSOK ÖSSZESEN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</si>
  <si>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</si>
  <si>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</si>
  <si>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</si>
  <si>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</si>
  <si>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</si>
  <si>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</si>
  <si>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</si>
  <si>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</si>
  <si>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</si>
  <si>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</si>
  <si>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</si>
  <si>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</si>
  <si>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Eredeti előirányzat</t>
  </si>
  <si>
    <t>Módosított előirányzat</t>
  </si>
  <si>
    <t>Teljesítés</t>
  </si>
  <si>
    <t>VIII. Függő, átfutó, kiegyenlítő bevételek</t>
  </si>
  <si>
    <t>Költségvetési bevételek+Maradvány+Finanszírozási bevételek (6+7+8)</t>
  </si>
  <si>
    <t>BEVÉTELEK ÖSSZESEN: (9+10)</t>
  </si>
  <si>
    <t>Költségvetési kiadások + Finanszírozási kiadások (5+6)</t>
  </si>
  <si>
    <t>Függő, átfutó, kiegyenlítő kiadások:</t>
  </si>
  <si>
    <t>KIADÁSOK ÖSSZESEN: (7+8)</t>
  </si>
  <si>
    <t>Függő, átfutó, kiegyenlítő bevételek:</t>
  </si>
  <si>
    <t>Tárgyévi hiány:</t>
  </si>
  <si>
    <t>Tárgyévi többlet:</t>
  </si>
  <si>
    <t>7=(4+6)</t>
  </si>
  <si>
    <t>Felújítási kiadások 
előirányzatainak és felhasználásának alakulása célonként</t>
  </si>
  <si>
    <t>Eredeti</t>
  </si>
  <si>
    <t>Módosított</t>
  </si>
  <si>
    <t>Kötelezettség
jogcíme</t>
  </si>
  <si>
    <t>Kötelezettség- 
vállalás 
éve</t>
  </si>
  <si>
    <t>Kötelezettségek a következő években</t>
  </si>
  <si>
    <t>2015.</t>
  </si>
  <si>
    <t>10=(6+…+9)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</si>
  <si>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</si>
  <si>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</si>
  <si>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</si>
  <si>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</si>
  <si>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</si>
  <si>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</si>
  <si>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előirányzat</t>
  </si>
  <si>
    <t>Költségvetési szerv</t>
  </si>
  <si>
    <t>Költségvetési szerv neve</t>
  </si>
  <si>
    <t>Helyesbített pénzmarad-vány</t>
  </si>
  <si>
    <r>
      <t xml:space="preserve">Elvonás, kiegészítés
</t>
    </r>
    <r>
      <rPr>
        <b/>
        <sz val="9"/>
        <rFont val="Arial"/>
        <family val="2"/>
        <charset val="238"/>
      </rPr>
      <t>±</t>
    </r>
  </si>
  <si>
    <t>Intézményt megillető pénzmaradvány</t>
  </si>
  <si>
    <t>Összesből működési</t>
  </si>
  <si>
    <t>Összesből felhal-mozási</t>
  </si>
  <si>
    <r>
      <t>5=(3</t>
    </r>
    <r>
      <rPr>
        <b/>
        <sz val="8"/>
        <rFont val="Arial"/>
        <family val="2"/>
        <charset val="238"/>
      </rPr>
      <t>±</t>
    </r>
    <r>
      <rPr>
        <b/>
        <sz val="8"/>
        <rFont val="Times New Roman CE"/>
        <family val="1"/>
        <charset val="238"/>
      </rPr>
      <t>4)</t>
    </r>
  </si>
  <si>
    <t>25.</t>
  </si>
  <si>
    <t>26.</t>
  </si>
  <si>
    <t>27.</t>
  </si>
  <si>
    <t>28.</t>
  </si>
  <si>
    <t>29.</t>
  </si>
  <si>
    <t>30.</t>
  </si>
  <si>
    <t>31.</t>
  </si>
  <si>
    <t xml:space="preserve">2013. évi </t>
  </si>
  <si>
    <t>2012. évi
tény</t>
  </si>
  <si>
    <t>2013. évi
mód. ei.</t>
  </si>
  <si>
    <t>2013. évi
teljesítés</t>
  </si>
  <si>
    <t>Felhasználás
2012. dec.31-ig</t>
  </si>
  <si>
    <t>2013. évi módosított ei.</t>
  </si>
  <si>
    <t xml:space="preserve">
2013. évi 
teljesítés
</t>
  </si>
  <si>
    <t xml:space="preserve">Összes teljesítés 2013. dec. 31-ig
</t>
  </si>
  <si>
    <t>2012. évi tény</t>
  </si>
  <si>
    <t>2013. előtti teljesítés</t>
  </si>
  <si>
    <t>2013.
 dec. 31-ig
teljesített</t>
  </si>
  <si>
    <t>2016.</t>
  </si>
  <si>
    <t>2016. 
után</t>
  </si>
  <si>
    <r>
      <t>Pénzkészlet 2013. január 1-jén
e</t>
    </r>
    <r>
      <rPr>
        <i/>
        <sz val="10"/>
        <rFont val="Times New Roman CE"/>
        <charset val="238"/>
      </rPr>
      <t>bből:</t>
    </r>
  </si>
  <si>
    <r>
      <t>Záró pénzkészlet 2013. december 31-én
e</t>
    </r>
    <r>
      <rPr>
        <i/>
        <sz val="10"/>
        <rFont val="Times New Roman CE"/>
        <charset val="238"/>
      </rPr>
      <t>bből:</t>
    </r>
  </si>
  <si>
    <t xml:space="preserve">Költségvetési bevételek+Maradvány+ Finanszírozási bevételek: </t>
  </si>
  <si>
    <t xml:space="preserve">BEVÉTELEK ÖSSZESEN </t>
  </si>
  <si>
    <t>KIADÁSOK ÖSSZESEN</t>
  </si>
  <si>
    <t xml:space="preserve">Költségvetési kiadások + Finanszírozási kiadások: </t>
  </si>
  <si>
    <t xml:space="preserve">Kajárpéc Községi Önkormányzat
2013. ÉVI ZÁRSZÁMADÁSÁNAK PÉNZÜGYI MÉRLEGE
</t>
  </si>
  <si>
    <t>Buszvárók építése</t>
  </si>
  <si>
    <t xml:space="preserve">KEOP pályáat </t>
  </si>
  <si>
    <t>Reflex éghajlatvédelmi pályázat</t>
  </si>
  <si>
    <t>Bio kazázprogram</t>
  </si>
  <si>
    <t>Tér-Háló Kft. Települé tervezés</t>
  </si>
  <si>
    <t>Kajárpéc Községi Önkormányzat</t>
  </si>
  <si>
    <t>Kajárpéci Közös Önkormányzati Hivatal</t>
  </si>
  <si>
    <t xml:space="preserve">Kajárpéc Községi Önkormányzat
2013. ÉVI ZÁRSZÁMADÁSÁNAK ÖSSZEVONT PÉNZÜGYI MÉRLEGE
</t>
  </si>
  <si>
    <t xml:space="preserve">VAGYONKIMUTATÁS
a könyvviteli mérlegben értékkel szereplő eszközökről
2013. </t>
  </si>
  <si>
    <t>Adatok: ezer forintban!</t>
  </si>
  <si>
    <t>ESZKÖZÖK</t>
  </si>
  <si>
    <t>Sorszám</t>
  </si>
  <si>
    <t>Állomány a tárgyév elejeén</t>
  </si>
  <si>
    <t>Állomány a tárgyév végén</t>
  </si>
  <si>
    <t xml:space="preserve">Becsült </t>
  </si>
  <si>
    <t xml:space="preserve"> I. Immateriális javak   (02+09+12+13+14)</t>
  </si>
  <si>
    <t>01.</t>
  </si>
  <si>
    <t>1. Törzsvagyon     (03+06)</t>
  </si>
  <si>
    <t>02.</t>
  </si>
  <si>
    <t>1.1. Forgalomképtelen immateriális javak   (04+05)</t>
  </si>
  <si>
    <t>03.</t>
  </si>
  <si>
    <t xml:space="preserve">       1.1.1. Értékkel nyilvántartott forgalomképtelen immateriális javak</t>
  </si>
  <si>
    <t>04.</t>
  </si>
  <si>
    <t xml:space="preserve">       1.1.2. 0-ig leírt forgalomképtelen immateriális javak</t>
  </si>
  <si>
    <t>05.</t>
  </si>
  <si>
    <t>1.2. Korlátozottan forgalomkép. immat. javak  (07+08)</t>
  </si>
  <si>
    <t>06.</t>
  </si>
  <si>
    <t xml:space="preserve">       1.2.1. Értékkel nyilvántartott korlátozottan forgalomkép. immateriális javak</t>
  </si>
  <si>
    <t>07.</t>
  </si>
  <si>
    <t xml:space="preserve">       1.2.2. 0-ig leírt korlátozottan forgalomképes immateriális javak</t>
  </si>
  <si>
    <t>08.</t>
  </si>
  <si>
    <t>2. Üzleti immateriális javak     (10+11)</t>
  </si>
  <si>
    <t>09.</t>
  </si>
  <si>
    <t xml:space="preserve">       2.1.1. Értékkel nyilvántartott üzleti immateriális javak</t>
  </si>
  <si>
    <t xml:space="preserve">       2.1.2. 0-ig leírt üzleti immateriális javak</t>
  </si>
  <si>
    <t>3. Immateriális javakra adott előlegek</t>
  </si>
  <si>
    <t>4. 0-ig leírt immateriális javak</t>
  </si>
  <si>
    <t>5. Immateriális javak értékhelyesbítése</t>
  </si>
  <si>
    <t>II. Tárgyi eszközök   (16+86+106+125)</t>
  </si>
  <si>
    <t>II/1. Ingatlanok és kapcsolódó vagyoni értékű jogok   (17+73+84+85)</t>
  </si>
  <si>
    <t>1. Törzsvagyon   (18+38)</t>
  </si>
  <si>
    <t>1.1. Forgalomképtelen ingatl. és kapcs.vagyoni értékű jogok (5-től 11-ig)
       (19+22+25+28+31+34+37)</t>
  </si>
  <si>
    <t>1.1.1.Út, híd, járda, alul-és felüljárók   (20+21)</t>
  </si>
  <si>
    <t>1.1.1.1.  Értékkel nyilvántartott út, híd járda, alul- és felüljárók</t>
  </si>
  <si>
    <t>1.1.1.2.  0-ig leírt út, híd járda, alul- és felüljárók</t>
  </si>
  <si>
    <t>1.1.2. Közforgalmú repülőtér   (23+24)</t>
  </si>
  <si>
    <t>1.1.2.1.  Értékkel nyilvántartott közforgalmi repülőtér</t>
  </si>
  <si>
    <t>1.1.2.2.  0-ig leírt közforgalmi repülőtér</t>
  </si>
  <si>
    <t>1.1.3. Parkok, játszóterek   (26+27)</t>
  </si>
  <si>
    <t>1.1.3.1.  Értékkel nyilvántartott parkok, játszóterek</t>
  </si>
  <si>
    <t>1.1.3.2.  0-ig leírt parkok, játszóterek</t>
  </si>
  <si>
    <t>1.1.4. Folyók, vízfolyások, természetes és mestersége tavak   (29+30)</t>
  </si>
  <si>
    <t>1.1.1.1.  Értékkel nyilvántartott folyók, vízfolyások, term. és mest. tavak</t>
  </si>
  <si>
    <t>1.1.1.2.  0-ig leírt folyók, vízfolyások, term. és mest. tavak</t>
  </si>
  <si>
    <t>1.1.5. Árvízvédelmi töltések, belvízcsatornák    (32+33)</t>
  </si>
  <si>
    <t>1.1.5.1.  Értékkel nyilvántartott árvízvédelmi töltések, belvízcsatornák</t>
  </si>
  <si>
    <t>32.</t>
  </si>
  <si>
    <t>1.1.5.2.  0-ig leírt árvízvédelmi töltések, belvízcsatornák</t>
  </si>
  <si>
    <t>33.</t>
  </si>
  <si>
    <t>1.1.6. Egyéb ingatlanok    (35+36)</t>
  </si>
  <si>
    <t>34.</t>
  </si>
  <si>
    <t>1.1.6.1.  Értékkel nyilvántartott egyéb ingatlanok</t>
  </si>
  <si>
    <t>35.</t>
  </si>
  <si>
    <t>1.1.6.2.  0-ig leírt egyéb ingatlanok</t>
  </si>
  <si>
    <t>36.</t>
  </si>
  <si>
    <t>1.1.7. Folyamatban lévő ingatlan beruházás, felújítás</t>
  </si>
  <si>
    <t>37.</t>
  </si>
  <si>
    <t>1.2. Korl. forgalomk. ingatl. és kapcs. vagyoni érétkű jogok (13-tól 23-ig)  
        (39+42+45+48+51+54+57+60+63+66+69+72)</t>
  </si>
  <si>
    <t>38.</t>
  </si>
  <si>
    <t>1.2.1.   Vízellátás közművei   (40+41)</t>
  </si>
  <si>
    <t>39.</t>
  </si>
  <si>
    <t>1.2.1.1.  Értékkel nyilvántartott vízellátás közművei</t>
  </si>
  <si>
    <t>40.</t>
  </si>
  <si>
    <t>1.2.1.2.  0-ig leírt vízellátás közművei</t>
  </si>
  <si>
    <t>41.</t>
  </si>
  <si>
    <t>1.2.2.   Szennyvíz és csapadékvíz elvezetés közművei   (43+44)</t>
  </si>
  <si>
    <t>42.</t>
  </si>
  <si>
    <t>1.2.2.1.  Értékkel nyilvántartott szennyvíz és csapadékvíz elvezetés közm.</t>
  </si>
  <si>
    <t>43.</t>
  </si>
  <si>
    <t>1.2.2.2.  0-ig leírt szennyvíz és csapadékvíz elvezetés közm.</t>
  </si>
  <si>
    <t>44.</t>
  </si>
  <si>
    <t>1.2.3.   Távhőellátás   (46+47)</t>
  </si>
  <si>
    <t>45.</t>
  </si>
  <si>
    <t>1.2.3.1.  Értékkel nyilvántartott távhőellátás</t>
  </si>
  <si>
    <t>46.</t>
  </si>
  <si>
    <t>1.1.1.2.  0-ig leírt távhőellátás</t>
  </si>
  <si>
    <t>47.</t>
  </si>
  <si>
    <t>1.2.4.   Közművek védőterületei   (49+50)</t>
  </si>
  <si>
    <t>48.</t>
  </si>
  <si>
    <t>1.2.4.1.  Értékkel nyilvántartott közművek védőterületei</t>
  </si>
  <si>
    <t>49.</t>
  </si>
  <si>
    <t>1.2.4.2.  0-ig leírt közművek védőterületei</t>
  </si>
  <si>
    <t>50.</t>
  </si>
  <si>
    <t>1.2.5.   Intézmények ingatlanai   (52+53)</t>
  </si>
  <si>
    <t>51.</t>
  </si>
  <si>
    <t>1.2.5.1.  Értékkel nyilvántartott intézmények ingatlanai</t>
  </si>
  <si>
    <t>52.</t>
  </si>
  <si>
    <t>1.2.5.2.  0-ig leírt intézmények ingatlanai</t>
  </si>
  <si>
    <t>53.</t>
  </si>
  <si>
    <t>1.2.6.   Sportlétesítmények   (55+56)</t>
  </si>
  <si>
    <t>54.</t>
  </si>
  <si>
    <t>1.2.6.1.  Értékkel nyilvántartott sportlétesítmények</t>
  </si>
  <si>
    <t>55.</t>
  </si>
  <si>
    <t>1.2.6.2.  0-ig leírt nyilvántartott sportlétesítmények</t>
  </si>
  <si>
    <t>56.</t>
  </si>
  <si>
    <t>1.2.7.   Állat-és növénykert   (58+59)</t>
  </si>
  <si>
    <t>57.</t>
  </si>
  <si>
    <t>1.2.7.1.  Értékkel nyilvántartott állat- és növénykert</t>
  </si>
  <si>
    <t>58.</t>
  </si>
  <si>
    <t>1.2.7.2.  0-ig leírt állat- és növénykert</t>
  </si>
  <si>
    <t>59.</t>
  </si>
  <si>
    <t>1.2.8.   Középületek és hozzájuk tartozó földek   (61+62)</t>
  </si>
  <si>
    <t>60.</t>
  </si>
  <si>
    <t>1.1.8.1.  Értékkel nyilvántartott középületek és hozzájuk tartozó földt.</t>
  </si>
  <si>
    <t>61.</t>
  </si>
  <si>
    <t>1.1.8.2.  0-ig leírt középületek és hozzájuk tartozó földterületek</t>
  </si>
  <si>
    <t>62.</t>
  </si>
  <si>
    <t>1.2.9.   Műemlékek   (64+65)</t>
  </si>
  <si>
    <t>63.</t>
  </si>
  <si>
    <t>1.2.9.1.  Értékkel nyilvántartott műemlékek</t>
  </si>
  <si>
    <t>64.</t>
  </si>
  <si>
    <t>1.2.9.2.  0-ig leírt műemlékek</t>
  </si>
  <si>
    <t>65.</t>
  </si>
  <si>
    <t>1.2.10. Védett természeti területek   (67+68)</t>
  </si>
  <si>
    <t>66.</t>
  </si>
  <si>
    <t>1.2.10.1.  Értékkel nyilvántartott védett természeti területek</t>
  </si>
  <si>
    <t>67.</t>
  </si>
  <si>
    <t>1.2.10.2.  0-ig leírt védett természeti területek</t>
  </si>
  <si>
    <t>68.</t>
  </si>
  <si>
    <t>1.2.11. Egyéb ingatlanok   (70+71)</t>
  </si>
  <si>
    <t>69.</t>
  </si>
  <si>
    <t>1.2.11.1.  Értékkel nyilvántartott egyéb ingatlanok</t>
  </si>
  <si>
    <t>70.</t>
  </si>
  <si>
    <t>1.2.11.2.  0-ig leírt egyéb ingatlanok</t>
  </si>
  <si>
    <t>71.</t>
  </si>
  <si>
    <t>1.2.12. Folyamatban lévő ingatlan beruházás</t>
  </si>
  <si>
    <t>72.</t>
  </si>
  <si>
    <t xml:space="preserve">  2.Üzleti ingatlanok   (74+77+80+83)</t>
  </si>
  <si>
    <t>73.</t>
  </si>
  <si>
    <t>2.1.1. Telkek, zártkerti- és külterületi földterületek   (75+76)</t>
  </si>
  <si>
    <t>74.</t>
  </si>
  <si>
    <t>2.1.1.1.  Értékkel nyilvántartott telkek, zártkerti- és külterületi földter.</t>
  </si>
  <si>
    <t>75.</t>
  </si>
  <si>
    <t>2.1.1.2.  0-ig leírt telkek, zártkerti- és külterületi földter.</t>
  </si>
  <si>
    <t>76.</t>
  </si>
  <si>
    <t>2.1.2. Épületek   (78+79)</t>
  </si>
  <si>
    <t>77.</t>
  </si>
  <si>
    <t>2.1.2.1.  Értékkel nyilvántartott épületek</t>
  </si>
  <si>
    <t>78.</t>
  </si>
  <si>
    <t>2.1.2.2.  0-ig leírt épületek</t>
  </si>
  <si>
    <t>79.</t>
  </si>
  <si>
    <t>2.1.3. Egyéb ingatlanok   (81+82)</t>
  </si>
  <si>
    <t>80.</t>
  </si>
  <si>
    <t>2.1.3.1.  Értékkel nyilvántartott egyéb ingatlanok</t>
  </si>
  <si>
    <t>81.</t>
  </si>
  <si>
    <t>2.1.3.2.  0-ig leírt egyéb ingatlanok</t>
  </si>
  <si>
    <t>82.</t>
  </si>
  <si>
    <t>2.1.4. Folyamatban lévő üzleti ingatlan beruházás</t>
  </si>
  <si>
    <t>83.</t>
  </si>
  <si>
    <t xml:space="preserve"> 3.  Ingatlanok beruházására adott előlegek</t>
  </si>
  <si>
    <t>84.</t>
  </si>
  <si>
    <t xml:space="preserve"> 5. Ingatlanok és kapcs. vagyoni értékű jogok értékhelyesbítése, visszaírása</t>
  </si>
  <si>
    <t>85.</t>
  </si>
  <si>
    <t>II/2. Gépek berendezések és felszerelések   (87+98+103+104+105)</t>
  </si>
  <si>
    <t>86.</t>
  </si>
  <si>
    <t>1. Törzsvagyon  (88+93)</t>
  </si>
  <si>
    <t>87.</t>
  </si>
  <si>
    <t>1.1. Forgalomképtelen gépek,berendezések és felszerelések  (89+92)</t>
  </si>
  <si>
    <t>88.</t>
  </si>
  <si>
    <t>1.1.1. Forgalomképtelen gépek, berendezések és felszerelések állománya  (90+91)</t>
  </si>
  <si>
    <t>89.</t>
  </si>
  <si>
    <t>1.1.1.1.  Értékkel nyilvántartott forgalomképt. gép, berendezés és felszerelés</t>
  </si>
  <si>
    <t>90.</t>
  </si>
  <si>
    <t>1.1.1.2.  0-ig leírt forgalomképt. gép, berendezés és felszerelés</t>
  </si>
  <si>
    <t>91.</t>
  </si>
  <si>
    <t>1.1.2. Folyamatban lévő forgalomképtelen  gép, berendezés beruházás</t>
  </si>
  <si>
    <t>92.</t>
  </si>
  <si>
    <t>1.2. Korlátozottan forgalomképes gépek, berendezések és felszerelések  (94+97)</t>
  </si>
  <si>
    <t>93.</t>
  </si>
  <si>
    <t>1.2.1. Korlátozottan forgalomképes gépek, berend. és felszerelések állománya  (95+96)</t>
  </si>
  <si>
    <t>94.</t>
  </si>
  <si>
    <t>1.2.1.1.  Értékkel nyilvántartott korl. forgalomk.. gép, berendezés és felsz.</t>
  </si>
  <si>
    <t>95.</t>
  </si>
  <si>
    <t>1.2.1.2.  0-ig leírt korl. forgalomkép. gép, berendezés és felszerelés</t>
  </si>
  <si>
    <t>96.</t>
  </si>
  <si>
    <t>1.2.2. Folyamatban lévő korlátozottan forgalomk.  gép, berendezés beruházás</t>
  </si>
  <si>
    <t>97.</t>
  </si>
  <si>
    <t>2. Üzleti gépek, berendezések és felszerelések  (99+102)</t>
  </si>
  <si>
    <t>98.</t>
  </si>
  <si>
    <t>2.1. Üzleti gépek, berendezések és felszerelések állománya  (100+101)</t>
  </si>
  <si>
    <t>99.</t>
  </si>
  <si>
    <t>2.1.1.  Értékkel nyilvántartott üzleti gép, berendezés és felszerelés</t>
  </si>
  <si>
    <t>100.</t>
  </si>
  <si>
    <t>2.1.2.  0-ig leírt üzleti gép, berendezés és felszerelés</t>
  </si>
  <si>
    <t>101.</t>
  </si>
  <si>
    <t>2.2. Folyamatban lévő üzleti  gép, berendezés beruházása</t>
  </si>
  <si>
    <t>102.</t>
  </si>
  <si>
    <t xml:space="preserve"> 3.  Kisértékű (új) tárgyi eszközök raktári állománya</t>
  </si>
  <si>
    <t>103.</t>
  </si>
  <si>
    <t xml:space="preserve"> 4.  Gépek, berendezések és felszerelések beruházására adott előlegek</t>
  </si>
  <si>
    <t>104.</t>
  </si>
  <si>
    <t xml:space="preserve"> 5. Gépek, berendezések és felszerelések értékhelyesbítése, visszaírása</t>
  </si>
  <si>
    <t>105.</t>
  </si>
  <si>
    <t>II/2. Járművek   (107+118+123+124)</t>
  </si>
  <si>
    <t>106.</t>
  </si>
  <si>
    <t>1. Törzsvagyon   (108+113)</t>
  </si>
  <si>
    <t>107.</t>
  </si>
  <si>
    <t>1.1. Forgalomképtelen járművek   (109+112)</t>
  </si>
  <si>
    <t>108.</t>
  </si>
  <si>
    <t>1.1.1. Forgalomképtelen járművek állománya   (110+111)</t>
  </si>
  <si>
    <t>109.</t>
  </si>
  <si>
    <t>1.1.1.1.  Értékkel nyilvántartott forgalomképtelen járművek</t>
  </si>
  <si>
    <t>110.</t>
  </si>
  <si>
    <t>1.1.1.2.  0-ig leírt forgalomképtelen járművek</t>
  </si>
  <si>
    <t>111.</t>
  </si>
  <si>
    <t>1.1.2. Folyamatban lévő forgalomképtelen  járművek beruházása</t>
  </si>
  <si>
    <t>112.</t>
  </si>
  <si>
    <t>1.2. Korlátozottan forgalomképes járművek  (114+117)</t>
  </si>
  <si>
    <t>113.</t>
  </si>
  <si>
    <t>1.2.1. Korlátozottan forgalomképtelen járművek állománya  (115+116)</t>
  </si>
  <si>
    <t>114.</t>
  </si>
  <si>
    <t>1.2.1.1.  Értékkel nyilvántartott korlátozottan forgalomképes járművek</t>
  </si>
  <si>
    <t>115.</t>
  </si>
  <si>
    <t>1.2.1.2.  0-ig leírt korlátozottan forgalomképes járművek</t>
  </si>
  <si>
    <t>116.</t>
  </si>
  <si>
    <t>1.1.2. Folyamatban lévő korlátozottan forgalomképes  járművek beruházása</t>
  </si>
  <si>
    <t>117.</t>
  </si>
  <si>
    <t>2. Üzleti járművek   (119+122)</t>
  </si>
  <si>
    <t>118.</t>
  </si>
  <si>
    <t>2.1. Üzleti járművek állománya  (120+121)</t>
  </si>
  <si>
    <t>119.</t>
  </si>
  <si>
    <t>2.1.1.1.  Értékkel nyilvántartott üzleti járművek</t>
  </si>
  <si>
    <t>120.</t>
  </si>
  <si>
    <t>2.1.1.2.  0-ig leírt üzleti járművek</t>
  </si>
  <si>
    <t>121.</t>
  </si>
  <si>
    <t>2.2. Folyamatban lévő üzleti  járművek beruházása</t>
  </si>
  <si>
    <t>122.</t>
  </si>
  <si>
    <t xml:space="preserve"> 3.  Járművek beruházására adott előlegek</t>
  </si>
  <si>
    <t>123.</t>
  </si>
  <si>
    <t xml:space="preserve"> 4. Járművek értékhelyesbítése, visszaírása</t>
  </si>
  <si>
    <t>124.</t>
  </si>
  <si>
    <t>II/3. Tenyészállatok   (126+131+132)</t>
  </si>
  <si>
    <t>125.</t>
  </si>
  <si>
    <t>1. Üzleti tenyészállatok   (127+130)</t>
  </si>
  <si>
    <t>126.</t>
  </si>
  <si>
    <t>1.1. Üzleti tenyészállatok állománya  (128+129)</t>
  </si>
  <si>
    <t>127.</t>
  </si>
  <si>
    <t>1.1.1.  Értékkel nyilvántartott üzleti tenyészállatok</t>
  </si>
  <si>
    <t>128.</t>
  </si>
  <si>
    <t>1.1.2.  0-ig leírt üzleti tenyészállatok</t>
  </si>
  <si>
    <t>129.</t>
  </si>
  <si>
    <t>1.2. Folyamatban lévő üzleti  tenyészállatok beruházása</t>
  </si>
  <si>
    <t>130.</t>
  </si>
  <si>
    <t xml:space="preserve"> 2.  Tenyészállatok beruházására adott előlegek</t>
  </si>
  <si>
    <t>131.</t>
  </si>
  <si>
    <t xml:space="preserve"> 3. Tenyészállatok értékhelyesbítése, visszaírása</t>
  </si>
  <si>
    <t>132.</t>
  </si>
  <si>
    <t>III. Befektetett pénzügyi eszközök</t>
  </si>
  <si>
    <t>133.</t>
  </si>
  <si>
    <t>III/1. Egyéb tartós részesedés  (135+137+138+143)</t>
  </si>
  <si>
    <t>134.</t>
  </si>
  <si>
    <t>1. Törzsvagyon (egyéb tartós részesedés)  (136)</t>
  </si>
  <si>
    <t>135.</t>
  </si>
  <si>
    <t>1.1. Korlátozottan forgalomképes egyéb tartós részesedés</t>
  </si>
  <si>
    <t>136.</t>
  </si>
  <si>
    <t>2. Üzleti egyéb tartós részesedés</t>
  </si>
  <si>
    <t>137.</t>
  </si>
  <si>
    <t>3. Egyéb üzleti pénzügyi befektetések  (139+…+142)</t>
  </si>
  <si>
    <t>138.</t>
  </si>
  <si>
    <t>3.1. Tartós hitelviszonyt megtestesítő értékpapír</t>
  </si>
  <si>
    <t>139.</t>
  </si>
  <si>
    <t>3.2. Tartósan adott kölcsön</t>
  </si>
  <si>
    <t>140.</t>
  </si>
  <si>
    <t>3.3. Hosszú lejáratú bankbetétek</t>
  </si>
  <si>
    <t>141.</t>
  </si>
  <si>
    <t>3.4. Egyéb hosszú lejáratú követelések</t>
  </si>
  <si>
    <t>142.</t>
  </si>
  <si>
    <t>4. Befektetett pénzügyi eszközök értékhelyesbítése</t>
  </si>
  <si>
    <t>143.</t>
  </si>
  <si>
    <t>IV. Üzemelt., kezelésre átadott, koncesszióba adott, vagyonkezelésbe vett eszk.</t>
  </si>
  <si>
    <t>144.</t>
  </si>
  <si>
    <t>1. Törzsvagyon (üzemeltetésre kezelésre átadott, koncesszióba adott, vagyonk. vett eszk.)
     (146+153+160)</t>
  </si>
  <si>
    <t>145.</t>
  </si>
  <si>
    <t>1.1. Törzsvagyon (üzemeltetésre átadott épület, építmény)   (147+150)</t>
  </si>
  <si>
    <t>146.</t>
  </si>
  <si>
    <t>1.1.1. Forgalomképtelen  üzemelt, konc. adott, vagyonk. vett épület építmény (148+149)</t>
  </si>
  <si>
    <t>147.</t>
  </si>
  <si>
    <t>1.1.1.1.  Értékkel nyilvántartott forgalomképt. üzem.adott épület, építmény</t>
  </si>
  <si>
    <t>148.</t>
  </si>
  <si>
    <t>1.1.1.2.  0-ig leírt forgalomképt. üzem.adott épület, építmény</t>
  </si>
  <si>
    <t>149.</t>
  </si>
  <si>
    <t>1.1.2. Korl. Forgalomk.  üzemelt, konc. adott, vagyonk. vett épület építmény (151+152)</t>
  </si>
  <si>
    <t>150.</t>
  </si>
  <si>
    <t>1.1.2.1.  Értékkel nyilvántartott kor. forgalomk. üzem.adott épület, építmény</t>
  </si>
  <si>
    <t>151.</t>
  </si>
  <si>
    <t>152.</t>
  </si>
  <si>
    <t>1.2. Törzsvagyon (üzemeltetésre átadott gépek, berendezések, felszerelések) (154+157)</t>
  </si>
  <si>
    <t>153.</t>
  </si>
  <si>
    <t>1.2.1. Forgalomképtelen  üzemelt, konc. adott, vagyonk. vett gép, ber., felsz. (155+156)</t>
  </si>
  <si>
    <t>154.</t>
  </si>
  <si>
    <t>1.2.1.1.  Értékkel nyilvántartott forgalomképt. üzem. adott gép,ber., felsz.</t>
  </si>
  <si>
    <t>155.</t>
  </si>
  <si>
    <t>1.2.1.2.  0-ig leírt kor. forgalomk. üzem.adott gép, berendezés, felszerelés</t>
  </si>
  <si>
    <t>156.</t>
  </si>
  <si>
    <t>1.2.2. Korl. forgalomk.  üzemelt, konc. adott, vagyonk. vett gép, ber., felsz. (158+159)</t>
  </si>
  <si>
    <t>157.</t>
  </si>
  <si>
    <t>1.2.2.1.  Értékkel nyilvántartott korl.forgalomk. üzem. adott gép, ber., felsz.</t>
  </si>
  <si>
    <t>158.</t>
  </si>
  <si>
    <t>1.2.2.2.  0-ig leírt korl. forgalomk. üzem.adott gép, ber., felsz.</t>
  </si>
  <si>
    <t>159.</t>
  </si>
  <si>
    <t>1.3. Törzsvagyon (üzemeltetésre átadott járművek)  (161)</t>
  </si>
  <si>
    <t>160.</t>
  </si>
  <si>
    <t>1.3.1. Korl. forgalomk.  üzemelt, konc. adott, vagyonk. vett járművek  (162+163)</t>
  </si>
  <si>
    <t>161.</t>
  </si>
  <si>
    <t>13.1.1.  Értékkel nyilvántartott korl.forgalomk. üzem. adott járművek</t>
  </si>
  <si>
    <t>162.</t>
  </si>
  <si>
    <t>1.3.1.2.  0-ig leírt korl. forgalomk. üzem.adott járművek</t>
  </si>
  <si>
    <t>163.</t>
  </si>
  <si>
    <t>2. Üzleti  üzemeltetésre átadott, konc. adott, vagyonkezelésbe vett eszközök               (165+168+171+174)</t>
  </si>
  <si>
    <t>164.</t>
  </si>
  <si>
    <t>2.1. Üzleti (üzemelt. kezelésre  konc. adott, vagyonk. vett épület, építmény) (166+167)</t>
  </si>
  <si>
    <t>165.</t>
  </si>
  <si>
    <t>2.1.1.  Értékkel nyilvántartott üzleti üzem.adott épület, építmény</t>
  </si>
  <si>
    <t>166.</t>
  </si>
  <si>
    <t>2.1.2.  0-ig leírt üzleti üzem.adott épület, építmény</t>
  </si>
  <si>
    <t>167.</t>
  </si>
  <si>
    <t>2.2. Üzleti  üzemelt, konc. adott, vagyonk. vett gép, ber., felsz. (169+170)</t>
  </si>
  <si>
    <t>168.</t>
  </si>
  <si>
    <t>2.2.1.  Értékkel nyilvántartott forgalomképt. üzem. adott gép,ber., felsz.</t>
  </si>
  <si>
    <t>169.</t>
  </si>
  <si>
    <t>2.2.2.  0-ig leírt kor. forgalomk. üzem.adott gép, berendezés, felszerelés</t>
  </si>
  <si>
    <t>170.</t>
  </si>
  <si>
    <t>2.3. Üzleti  üzemelt, konc. adott, vagyonk. vett járművek  (172+173)</t>
  </si>
  <si>
    <t>171.</t>
  </si>
  <si>
    <t>2.3.1.  Értékkel nyilvántartott üzleti üzem. adott járművek</t>
  </si>
  <si>
    <t>172.</t>
  </si>
  <si>
    <t>2.3.2.  0-ig leírt üzleti. üzem.adott járművek</t>
  </si>
  <si>
    <t>173.</t>
  </si>
  <si>
    <t>2.4. Üzleti  üzemelt, konc. adott, vagyonk. vett tenyészállatok  (175+176)</t>
  </si>
  <si>
    <t>174.</t>
  </si>
  <si>
    <t>2.4.1.  Értékkel nyilvántartott üzleti üzem. adott tenyészállatok</t>
  </si>
  <si>
    <t>175.</t>
  </si>
  <si>
    <t>2.4.2.  0-ig leírt üzleti üzem.adott tenyészállatok</t>
  </si>
  <si>
    <t>176.</t>
  </si>
  <si>
    <t>A) BEFEKTETETT ESZKÖZÖK ÖSSZESEN  (1+15+133+144)</t>
  </si>
  <si>
    <t>177.</t>
  </si>
  <si>
    <t xml:space="preserve"> I. Készletek   (179+187+197)</t>
  </si>
  <si>
    <t>178.</t>
  </si>
  <si>
    <t>1. Vásárolt anyagok (180+..+186)</t>
  </si>
  <si>
    <t>179.</t>
  </si>
  <si>
    <t>1.1. Élelmiszerek</t>
  </si>
  <si>
    <t>180.</t>
  </si>
  <si>
    <t>1.2. Gyógyszerek, vegyszerek</t>
  </si>
  <si>
    <t>181.</t>
  </si>
  <si>
    <t>1.3. Irodaszerek, nyomtatványok</t>
  </si>
  <si>
    <t>182.</t>
  </si>
  <si>
    <t>1.4. Tüzelőanyagok</t>
  </si>
  <si>
    <t>183.</t>
  </si>
  <si>
    <t>1.5. Hajtó és kenőanyagok</t>
  </si>
  <si>
    <t>184.</t>
  </si>
  <si>
    <t>1.6. Szakmai anyagok</t>
  </si>
  <si>
    <t>185.</t>
  </si>
  <si>
    <t>1.7. Munkaruha, védőruha, formaruha, egyenruha</t>
  </si>
  <si>
    <t>186.</t>
  </si>
  <si>
    <t>2. Egyéb készletek  (188+..+192)</t>
  </si>
  <si>
    <t>187.</t>
  </si>
  <si>
    <t>2.1. Áruk</t>
  </si>
  <si>
    <t>188.</t>
  </si>
  <si>
    <t>2.2. Betétdíjas göngyölegek</t>
  </si>
  <si>
    <t>189.</t>
  </si>
  <si>
    <t>2.3. Közvetített szolgáltatások</t>
  </si>
  <si>
    <t>190.</t>
  </si>
  <si>
    <t>2.4. Követelés fejében átvett eszközök, készletek</t>
  </si>
  <si>
    <t>191.</t>
  </si>
  <si>
    <t>2.5. Értékesítési céllal átsorolt eszközök   (193+..+196)</t>
  </si>
  <si>
    <t>192.</t>
  </si>
  <si>
    <t>2.5.1. Épületek építmények</t>
  </si>
  <si>
    <t>193.</t>
  </si>
  <si>
    <t>2.5.2. Gépek, berendezések és felszerelések</t>
  </si>
  <si>
    <t>194.</t>
  </si>
  <si>
    <t>2.5.3. Járművek</t>
  </si>
  <si>
    <t>195.</t>
  </si>
  <si>
    <t>2.5.4. Tenyészállatok</t>
  </si>
  <si>
    <t>196.</t>
  </si>
  <si>
    <t>3. Saját termelésű készletek   (198+..+200)</t>
  </si>
  <si>
    <t>197.</t>
  </si>
  <si>
    <t>3.1. Késztermékek</t>
  </si>
  <si>
    <t>198.</t>
  </si>
  <si>
    <t>3.2. Növendék-, hízó- és egyéb állatok</t>
  </si>
  <si>
    <t>199.</t>
  </si>
  <si>
    <t>3.3. Befejezetlen termelés, félkész termékek</t>
  </si>
  <si>
    <t>200.</t>
  </si>
  <si>
    <t xml:space="preserve"> II. Követelések  (202+203+208+221+222+223)</t>
  </si>
  <si>
    <t>201.</t>
  </si>
  <si>
    <t>1. Követelések áruszállításból, szolgáltatásból (vevők)</t>
  </si>
  <si>
    <t>202.</t>
  </si>
  <si>
    <t>2. Adósok  (204+..+207)</t>
  </si>
  <si>
    <t>203.</t>
  </si>
  <si>
    <t>2.1. Helyi adóból hátralék</t>
  </si>
  <si>
    <t>204.</t>
  </si>
  <si>
    <t>2.2. Lakbér, bérleti díj hátralék</t>
  </si>
  <si>
    <t>205.</t>
  </si>
  <si>
    <t xml:space="preserve">   </t>
  </si>
  <si>
    <t>2.3. Térítési díj hátralék</t>
  </si>
  <si>
    <t>206.</t>
  </si>
  <si>
    <t>2.4. Térítési díj hátralék</t>
  </si>
  <si>
    <t>207.</t>
  </si>
  <si>
    <t>3. Rövid lejáratú kölcsönök   (209+215)</t>
  </si>
  <si>
    <t>208.</t>
  </si>
  <si>
    <t>3.1. Működési célú rövid lejáratú kölcsönök  (210+..+214)</t>
  </si>
  <si>
    <t>209.</t>
  </si>
  <si>
    <t>3.1.1. Önkormányzati költségvetési szervnek nyújtott kölcsön</t>
  </si>
  <si>
    <t>210.</t>
  </si>
  <si>
    <t>3.1.2. Központi költségvetési szervnek nyújtott kölcsön</t>
  </si>
  <si>
    <t>211.</t>
  </si>
  <si>
    <t>3.1.3. Lakosságnak nyújtott kölcsön</t>
  </si>
  <si>
    <t>212.</t>
  </si>
  <si>
    <t>3.1.4. Non-profit szervezeteknek nyújtott kölcsön</t>
  </si>
  <si>
    <t>213.</t>
  </si>
  <si>
    <t>3.1.5. Vállalkozásoknak  nyújtott kölcsön</t>
  </si>
  <si>
    <t>214.</t>
  </si>
  <si>
    <t>3.2. Felhalmozási célú rövid lejáratú kölcsönök  (216+..+220)</t>
  </si>
  <si>
    <t>215.</t>
  </si>
  <si>
    <t>3.2.1. Önkormányzati költségvetési szervnek nyújtott kölcsön</t>
  </si>
  <si>
    <t>216.</t>
  </si>
  <si>
    <t>3.2.2. Központi költségvetési szervnek nyújtott kölcsön</t>
  </si>
  <si>
    <t>217.</t>
  </si>
  <si>
    <t>3.2.3. Lakosságnak nyújtott kölcsön</t>
  </si>
  <si>
    <t>218.</t>
  </si>
  <si>
    <t>3.2.4. Non-profit szervezeteknek nyújtott kölcsön</t>
  </si>
  <si>
    <t>219.</t>
  </si>
  <si>
    <t>3.2.5. Vállalkozásoknak  nyújtott kölcsön</t>
  </si>
  <si>
    <t>220.</t>
  </si>
  <si>
    <t>4. Váltókövetelések</t>
  </si>
  <si>
    <t>221.</t>
  </si>
  <si>
    <t>5. Munkavállalókkal szembeni követelések</t>
  </si>
  <si>
    <t>222.</t>
  </si>
  <si>
    <t>6. Egyéb követelések   (224+225)</t>
  </si>
  <si>
    <t>223.</t>
  </si>
  <si>
    <t>6.1. Támogatási program előlege</t>
  </si>
  <si>
    <t>224.</t>
  </si>
  <si>
    <t>6.2. Szabálytalan kifizetés miatti követelés</t>
  </si>
  <si>
    <t>225.</t>
  </si>
  <si>
    <t>6.3. Garancia- és kezességvállalásból származó követelések</t>
  </si>
  <si>
    <t>226.</t>
  </si>
  <si>
    <t>6.4. Egyéb különféle követelések</t>
  </si>
  <si>
    <t>227.</t>
  </si>
  <si>
    <t xml:space="preserve"> III. Értékpapírok  (229+..+233)</t>
  </si>
  <si>
    <t>228.</t>
  </si>
  <si>
    <t>1. Kárpótlási jegyek</t>
  </si>
  <si>
    <t>229.</t>
  </si>
  <si>
    <t>2. Kincstárjegyek</t>
  </si>
  <si>
    <t>230.</t>
  </si>
  <si>
    <t>3. Kötvények</t>
  </si>
  <si>
    <t>231.</t>
  </si>
  <si>
    <t>4. Egyéb értékpapírok</t>
  </si>
  <si>
    <t>232.</t>
  </si>
  <si>
    <t>5. Egyéb részesedések</t>
  </si>
  <si>
    <t>233.</t>
  </si>
  <si>
    <t xml:space="preserve"> IV. Pénzeszközök  (235+242+251)</t>
  </si>
  <si>
    <t>234.</t>
  </si>
  <si>
    <t>1. Pénztárak csekkek, betétkönyvek  (236+239+240+241)</t>
  </si>
  <si>
    <t>235.</t>
  </si>
  <si>
    <t>1.1. Pénztárak (237+238)</t>
  </si>
  <si>
    <t>236.</t>
  </si>
  <si>
    <t>1.1.1. Forint pénztár</t>
  </si>
  <si>
    <t>237.</t>
  </si>
  <si>
    <t>1.1.2. Valutapénztár</t>
  </si>
  <si>
    <t>238.</t>
  </si>
  <si>
    <t>1.2. Költségvetési betétkönyvek</t>
  </si>
  <si>
    <t>239.</t>
  </si>
  <si>
    <t>1.3. Elektronikus pénzeszközök</t>
  </si>
  <si>
    <t>240.</t>
  </si>
  <si>
    <t>1.4. Csekkek</t>
  </si>
  <si>
    <t>241.</t>
  </si>
  <si>
    <t>2. Költségvetési bankszámlák  (243+..+250)</t>
  </si>
  <si>
    <t>242.</t>
  </si>
  <si>
    <t>2.1. Költségvetési elszámolási számla</t>
  </si>
  <si>
    <t>243.</t>
  </si>
  <si>
    <t>2.2. Adóbeszedéssel kapcsolatos számlál</t>
  </si>
  <si>
    <t>244.</t>
  </si>
  <si>
    <t>2.3. Költségvetési elszámolási számla</t>
  </si>
  <si>
    <t>245.</t>
  </si>
  <si>
    <t>2.4. Lakásépítés és vásárlás munkáltatói támogatás számla</t>
  </si>
  <si>
    <t>246.</t>
  </si>
  <si>
    <t>2.5. Részben önálló költségvetési szervek bankszámlái</t>
  </si>
  <si>
    <t>247.</t>
  </si>
  <si>
    <t>2.6. Kihelyezett költségvetési elszámolásai számla</t>
  </si>
  <si>
    <t>248.</t>
  </si>
  <si>
    <t>2.7. Önkormányzati kincstári finanszírozási elszámolási számla</t>
  </si>
  <si>
    <t>249.</t>
  </si>
  <si>
    <t>2.8. Deviza(betét) számla</t>
  </si>
  <si>
    <t>250.</t>
  </si>
  <si>
    <t>3. Idegen pénzeszközök  (252+..+259)</t>
  </si>
  <si>
    <t>251.</t>
  </si>
  <si>
    <t>3.1. Közműtársulati lebonyolítási számla</t>
  </si>
  <si>
    <t>252.</t>
  </si>
  <si>
    <t>3.2. Társadalmi összefogással megvalósuló közműfejlesztési lebonyolítási számla</t>
  </si>
  <si>
    <t>253.</t>
  </si>
  <si>
    <t>3.3. Közműtársulati lebonyolítási számla</t>
  </si>
  <si>
    <t>254.</t>
  </si>
  <si>
    <t>3.4. Értékesítendő lakások építési lebonyolítási számla</t>
  </si>
  <si>
    <t>255.</t>
  </si>
  <si>
    <t>3.5. Értékesített  lakások bevételének elszámolása</t>
  </si>
  <si>
    <t>256.</t>
  </si>
  <si>
    <t>3.6. Előcsatlakozási Alapokkal kapcsolatos lebonyolítási számla</t>
  </si>
  <si>
    <t>257.</t>
  </si>
  <si>
    <t>3.7. Strukturális Alapok és Kohéziós Alap támogatási program  lebonyolítási számla</t>
  </si>
  <si>
    <t>258.</t>
  </si>
  <si>
    <t>3.8. Egyéb idegen bevételek számla</t>
  </si>
  <si>
    <t>259.</t>
  </si>
  <si>
    <t xml:space="preserve"> V. Egyéb aktív pénzügyi elszámolások </t>
  </si>
  <si>
    <t>260.</t>
  </si>
  <si>
    <t>B) FORGÓESZKÖZÖK ÖSSZESEN  (178+201+228+234+260)</t>
  </si>
  <si>
    <t>261.</t>
  </si>
  <si>
    <t>ESZKÖZÖK ÖSSZESEN  (177+261)</t>
  </si>
  <si>
    <t>262.</t>
  </si>
  <si>
    <t>5. melléklet a 5/2014. (IV.30.) önkormányzati rendelethez</t>
  </si>
  <si>
    <t>4. melléklet a 5/2014. (IV.30.) önkormányzati rendelethez</t>
  </si>
  <si>
    <t>3. tájékoztató tábla a 5/2014. (IV.30.)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</si>
</sst>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#,###__"/>
    <numFmt numFmtId="166" formatCode="#,###__;\-#,###__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8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0"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48" fillId="0" borderId="0"/>
    <xf numFmtId="0" fontId="11" fillId="0" borderId="0"/>
    <xf numFmtId="0" fontId="1" fillId="0" borderId="0"/>
    <xf numFmtId="0" fontId="37" fillId="0" borderId="0"/>
  </cellStyleXfs>
  <cellXfs count="508">
    <xf numFmtId="0" fontId="0" fillId="0" borderId="0" xfId="0"/>
    <xf numFmtId="0" fontId="14" fillId="0" borderId="0" xfId="7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0" xfId="7" applyFont="1" applyFill="1" applyProtection="1"/>
    <xf numFmtId="164" fontId="7" fillId="0" borderId="1" xfId="7" applyNumberFormat="1" applyFont="1" applyFill="1" applyBorder="1" applyAlignment="1" applyProtection="1">
      <alignment horizontal="centerContinuous" vertical="center"/>
    </xf>
    <xf numFmtId="0" fontId="16" fillId="0" borderId="2" xfId="7" applyFont="1" applyFill="1" applyBorder="1" applyAlignment="1" applyProtection="1">
      <alignment horizontal="left" vertical="center" wrapText="1" indent="1"/>
    </xf>
    <xf numFmtId="0" fontId="16" fillId="0" borderId="3" xfId="7" applyFont="1" applyFill="1" applyBorder="1" applyAlignment="1" applyProtection="1">
      <alignment horizontal="left" vertical="center" wrapText="1" indent="1"/>
    </xf>
    <xf numFmtId="0" fontId="16" fillId="0" borderId="0" xfId="7" applyFont="1" applyFill="1" applyAlignment="1" applyProtection="1">
      <alignment horizontal="left" indent="1"/>
    </xf>
    <xf numFmtId="0" fontId="16" fillId="0" borderId="4" xfId="7" applyFont="1" applyFill="1" applyBorder="1" applyAlignment="1" applyProtection="1">
      <alignment horizontal="left" vertical="center" wrapText="1" indent="1"/>
    </xf>
    <xf numFmtId="0" fontId="16" fillId="0" borderId="5" xfId="7" applyFont="1" applyFill="1" applyBorder="1" applyAlignment="1" applyProtection="1">
      <alignment horizontal="left" vertical="center" wrapText="1" indent="1"/>
    </xf>
    <xf numFmtId="49" fontId="16" fillId="0" borderId="6" xfId="7" applyNumberFormat="1" applyFont="1" applyFill="1" applyBorder="1" applyAlignment="1" applyProtection="1">
      <alignment horizontal="left" vertical="center" wrapText="1" indent="1"/>
    </xf>
    <xf numFmtId="49" fontId="16" fillId="0" borderId="7" xfId="7" applyNumberFormat="1" applyFont="1" applyFill="1" applyBorder="1" applyAlignment="1" applyProtection="1">
      <alignment horizontal="left" vertical="center" wrapText="1" indent="1"/>
    </xf>
    <xf numFmtId="49" fontId="16" fillId="0" borderId="8" xfId="7" applyNumberFormat="1" applyFont="1" applyFill="1" applyBorder="1" applyAlignment="1" applyProtection="1">
      <alignment horizontal="left" vertical="center" wrapText="1" indent="1"/>
    </xf>
    <xf numFmtId="49" fontId="16" fillId="0" borderId="9" xfId="7" applyNumberFormat="1" applyFont="1" applyFill="1" applyBorder="1" applyAlignment="1" applyProtection="1">
      <alignment horizontal="left" vertical="center" wrapText="1" indent="1"/>
    </xf>
    <xf numFmtId="49" fontId="16" fillId="0" borderId="10" xfId="7" applyNumberFormat="1" applyFont="1" applyFill="1" applyBorder="1" applyAlignment="1" applyProtection="1">
      <alignment horizontal="left" vertical="center" wrapText="1" indent="1"/>
    </xf>
    <xf numFmtId="49" fontId="16" fillId="0" borderId="11" xfId="7" applyNumberFormat="1" applyFont="1" applyFill="1" applyBorder="1" applyAlignment="1" applyProtection="1">
      <alignment horizontal="left" vertical="center" wrapText="1" indent="1"/>
    </xf>
    <xf numFmtId="0" fontId="15" fillId="0" borderId="12" xfId="7" applyFont="1" applyFill="1" applyBorder="1" applyAlignment="1" applyProtection="1">
      <alignment horizontal="left" vertical="center" wrapText="1" indent="1"/>
    </xf>
    <xf numFmtId="0" fontId="15" fillId="0" borderId="13" xfId="7" applyFont="1" applyFill="1" applyBorder="1" applyAlignment="1" applyProtection="1">
      <alignment horizontal="left" vertical="center" wrapText="1" indent="1"/>
    </xf>
    <xf numFmtId="0" fontId="16" fillId="0" borderId="2" xfId="7" applyFont="1" applyFill="1" applyBorder="1" applyAlignment="1" applyProtection="1">
      <alignment horizontal="left" indent="1"/>
    </xf>
    <xf numFmtId="164" fontId="16" fillId="0" borderId="14" xfId="0" applyNumberFormat="1" applyFont="1" applyFill="1" applyBorder="1" applyAlignment="1" applyProtection="1">
      <alignment vertical="center" wrapText="1"/>
      <protection locked="0"/>
    </xf>
    <xf numFmtId="164" fontId="16" fillId="0" borderId="15" xfId="0" applyNumberFormat="1" applyFont="1" applyFill="1" applyBorder="1" applyAlignment="1" applyProtection="1">
      <alignment vertical="center" wrapText="1"/>
      <protection locked="0"/>
    </xf>
    <xf numFmtId="164" fontId="16" fillId="0" borderId="16" xfId="0" applyNumberFormat="1" applyFont="1" applyFill="1" applyBorder="1" applyAlignment="1" applyProtection="1">
      <alignment vertical="center" wrapText="1"/>
      <protection locked="0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17" xfId="0" applyNumberFormat="1" applyFont="1" applyFill="1" applyBorder="1" applyAlignment="1" applyProtection="1">
      <alignment vertical="center" wrapText="1"/>
      <protection locked="0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18" xfId="7" applyFont="1" applyFill="1" applyBorder="1" applyAlignment="1" applyProtection="1">
      <alignment vertical="center" wrapText="1"/>
    </xf>
    <xf numFmtId="0" fontId="15" fillId="0" borderId="19" xfId="7" applyFont="1" applyFill="1" applyBorder="1" applyAlignment="1" applyProtection="1">
      <alignment vertical="center" wrapText="1"/>
    </xf>
    <xf numFmtId="0" fontId="8" fillId="0" borderId="18" xfId="7" applyFont="1" applyFill="1" applyBorder="1" applyAlignment="1" applyProtection="1">
      <alignment vertical="center" wrapText="1"/>
    </xf>
    <xf numFmtId="0" fontId="15" fillId="0" borderId="12" xfId="7" applyFont="1" applyFill="1" applyBorder="1" applyAlignment="1" applyProtection="1">
      <alignment horizontal="center" vertical="center" wrapText="1"/>
    </xf>
    <xf numFmtId="0" fontId="15" fillId="0" borderId="18" xfId="7" applyFont="1" applyFill="1" applyBorder="1" applyAlignment="1" applyProtection="1">
      <alignment horizontal="center" vertical="center" wrapText="1"/>
    </xf>
    <xf numFmtId="0" fontId="15" fillId="0" borderId="20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left" vertical="center" wrapText="1" indent="1"/>
    </xf>
    <xf numFmtId="0" fontId="20" fillId="0" borderId="2" xfId="7" applyFont="1" applyFill="1" applyBorder="1" applyAlignment="1" applyProtection="1">
      <alignment horizontal="left" vertical="center" wrapText="1" indent="1"/>
    </xf>
    <xf numFmtId="0" fontId="20" fillId="0" borderId="21" xfId="7" applyFont="1" applyFill="1" applyBorder="1" applyAlignment="1" applyProtection="1">
      <alignment horizontal="left" vertical="center" wrapText="1" indent="1"/>
    </xf>
    <xf numFmtId="0" fontId="15" fillId="0" borderId="19" xfId="7" applyFont="1" applyFill="1" applyBorder="1" applyAlignment="1" applyProtection="1">
      <alignment horizontal="left" vertical="center" wrapText="1"/>
    </xf>
    <xf numFmtId="0" fontId="15" fillId="0" borderId="18" xfId="7" applyFont="1" applyFill="1" applyBorder="1" applyAlignment="1" applyProtection="1">
      <alignment horizontal="left" vertical="center" wrapText="1"/>
    </xf>
    <xf numFmtId="0" fontId="17" fillId="0" borderId="18" xfId="7" applyFont="1" applyFill="1" applyBorder="1" applyAlignment="1" applyProtection="1">
      <alignment horizontal="left" vertical="center" wrapText="1"/>
    </xf>
    <xf numFmtId="164" fontId="7" fillId="0" borderId="0" xfId="7" applyNumberFormat="1" applyFont="1" applyFill="1" applyBorder="1" applyAlignment="1" applyProtection="1">
      <alignment horizontal="centerContinuous" vertical="center"/>
    </xf>
    <xf numFmtId="0" fontId="11" fillId="0" borderId="0" xfId="7" applyFill="1"/>
    <xf numFmtId="0" fontId="16" fillId="0" borderId="0" xfId="7" applyFont="1" applyFill="1"/>
    <xf numFmtId="164" fontId="15" fillId="0" borderId="18" xfId="7" applyNumberFormat="1" applyFont="1" applyFill="1" applyBorder="1" applyAlignment="1" applyProtection="1">
      <alignment horizontal="right" vertical="center" wrapText="1"/>
    </xf>
    <xf numFmtId="164" fontId="22" fillId="0" borderId="18" xfId="7" applyNumberFormat="1" applyFont="1" applyFill="1" applyBorder="1" applyAlignment="1" applyProtection="1">
      <alignment horizontal="right" vertical="center" wrapText="1"/>
    </xf>
    <xf numFmtId="164" fontId="15" fillId="0" borderId="19" xfId="7" applyNumberFormat="1" applyFont="1" applyFill="1" applyBorder="1" applyAlignment="1" applyProtection="1">
      <alignment vertical="center" wrapText="1"/>
    </xf>
    <xf numFmtId="164" fontId="15" fillId="0" borderId="18" xfId="7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6" fillId="0" borderId="22" xfId="0" applyNumberFormat="1" applyFont="1" applyFill="1" applyBorder="1" applyAlignment="1" applyProtection="1">
      <alignment vertical="center" wrapText="1"/>
      <protection locked="0"/>
    </xf>
    <xf numFmtId="164" fontId="1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15" fillId="0" borderId="23" xfId="0" applyNumberFormat="1" applyFont="1" applyFill="1" applyBorder="1" applyAlignment="1" applyProtection="1">
      <alignment horizontal="center" vertical="center" wrapText="1"/>
    </xf>
    <xf numFmtId="164" fontId="15" fillId="0" borderId="24" xfId="0" applyNumberFormat="1" applyFont="1" applyFill="1" applyBorder="1" applyAlignment="1" applyProtection="1">
      <alignment horizontal="center" vertical="center" wrapText="1"/>
    </xf>
    <xf numFmtId="164" fontId="15" fillId="0" borderId="25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15" fillId="0" borderId="2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6" fillId="0" borderId="21" xfId="0" applyNumberFormat="1" applyFont="1" applyFill="1" applyBorder="1" applyAlignment="1" applyProtection="1">
      <alignment vertical="center" wrapText="1"/>
      <protection locked="0"/>
    </xf>
    <xf numFmtId="164" fontId="15" fillId="2" borderId="18" xfId="0" applyNumberFormat="1" applyFont="1" applyFill="1" applyBorder="1" applyAlignment="1" applyProtection="1">
      <alignment vertical="center" wrapText="1"/>
    </xf>
    <xf numFmtId="164" fontId="16" fillId="0" borderId="2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Fill="1" applyBorder="1" applyAlignment="1" applyProtection="1">
      <alignment horizontal="right"/>
    </xf>
    <xf numFmtId="0" fontId="23" fillId="0" borderId="27" xfId="0" applyFont="1" applyBorder="1" applyAlignment="1" applyProtection="1">
      <alignment horizontal="left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2" xfId="0" applyNumberFormat="1" applyFont="1" applyFill="1" applyBorder="1" applyAlignment="1" applyProtection="1">
      <alignment horizontal="centerContinuous" vertical="center" wrapText="1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8" fillId="0" borderId="20" xfId="0" applyNumberFormat="1" applyFont="1" applyFill="1" applyBorder="1" applyAlignment="1" applyProtection="1">
      <alignment horizontal="centerContinuous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Fill="1" applyBorder="1" applyAlignment="1" applyProtection="1">
      <alignment horizontal="left" vertical="center" wrapText="1" indent="1"/>
    </xf>
    <xf numFmtId="164" fontId="16" fillId="0" borderId="7" xfId="0" applyNumberFormat="1" applyFont="1" applyFill="1" applyBorder="1" applyAlignment="1" applyProtection="1">
      <alignment horizontal="left" vertical="center" wrapText="1" indent="1"/>
    </xf>
    <xf numFmtId="164" fontId="16" fillId="0" borderId="6" xfId="0" applyNumberFormat="1" applyFont="1" applyFill="1" applyBorder="1" applyAlignment="1" applyProtection="1">
      <alignment horizontal="left" vertical="center" wrapText="1" indent="1"/>
    </xf>
    <xf numFmtId="164" fontId="19" fillId="0" borderId="6" xfId="0" applyNumberFormat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left" vertical="center" wrapText="1" indent="1"/>
    </xf>
    <xf numFmtId="164" fontId="19" fillId="0" borderId="2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49" fontId="8" fillId="0" borderId="26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vertical="center"/>
    </xf>
    <xf numFmtId="49" fontId="8" fillId="0" borderId="28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4" fillId="0" borderId="0" xfId="0" applyFont="1" applyFill="1" applyAlignment="1">
      <alignment vertical="center"/>
    </xf>
    <xf numFmtId="0" fontId="15" fillId="0" borderId="12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 indent="1"/>
    </xf>
    <xf numFmtId="164" fontId="17" fillId="0" borderId="20" xfId="0" applyNumberFormat="1" applyFont="1" applyFill="1" applyBorder="1" applyAlignment="1" applyProtection="1">
      <alignment vertical="center" wrapText="1"/>
    </xf>
    <xf numFmtId="0" fontId="28" fillId="0" borderId="0" xfId="0" applyFont="1" applyFill="1" applyAlignment="1">
      <alignment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18" xfId="7" applyFont="1" applyFill="1" applyBorder="1" applyAlignment="1" applyProtection="1">
      <alignment horizontal="left" vertical="center" wrapText="1" indent="1"/>
    </xf>
    <xf numFmtId="49" fontId="19" fillId="0" borderId="18" xfId="7" applyNumberFormat="1" applyFont="1" applyFill="1" applyBorder="1" applyAlignment="1" applyProtection="1">
      <alignment horizontal="left" vertical="center" wrapText="1" indent="1"/>
    </xf>
    <xf numFmtId="164" fontId="17" fillId="0" borderId="32" xfId="0" applyNumberFormat="1" applyFont="1" applyFill="1" applyBorder="1" applyAlignment="1" applyProtection="1">
      <alignment vertical="center" wrapText="1"/>
    </xf>
    <xf numFmtId="49" fontId="16" fillId="0" borderId="4" xfId="7" applyNumberFormat="1" applyFont="1" applyFill="1" applyBorder="1" applyAlignment="1" applyProtection="1">
      <alignment horizontal="left" vertical="center" wrapText="1" indent="1"/>
    </xf>
    <xf numFmtId="0" fontId="20" fillId="0" borderId="4" xfId="7" applyFont="1" applyFill="1" applyBorder="1" applyAlignment="1" applyProtection="1">
      <alignment horizontal="left" vertical="center" wrapText="1" indent="1"/>
    </xf>
    <xf numFmtId="0" fontId="15" fillId="0" borderId="11" xfId="0" applyFont="1" applyFill="1" applyBorder="1" applyAlignment="1" applyProtection="1">
      <alignment horizontal="center" vertical="center" wrapText="1"/>
    </xf>
    <xf numFmtId="49" fontId="16" fillId="0" borderId="33" xfId="7" applyNumberFormat="1" applyFont="1" applyFill="1" applyBorder="1" applyAlignment="1" applyProtection="1">
      <alignment horizontal="left" vertical="center" wrapText="1" indent="1"/>
    </xf>
    <xf numFmtId="0" fontId="20" fillId="0" borderId="24" xfId="7" applyFont="1" applyFill="1" applyBorder="1" applyAlignment="1" applyProtection="1">
      <alignment horizontal="left" vertical="center" wrapText="1" indent="1"/>
    </xf>
    <xf numFmtId="0" fontId="23" fillId="0" borderId="12" xfId="0" applyFont="1" applyBorder="1" applyAlignment="1" applyProtection="1">
      <alignment horizontal="center" vertical="center" wrapText="1"/>
    </xf>
    <xf numFmtId="0" fontId="29" fillId="0" borderId="18" xfId="0" applyFont="1" applyBorder="1" applyAlignment="1" applyProtection="1">
      <alignment horizontal="center" wrapText="1"/>
    </xf>
    <xf numFmtId="0" fontId="30" fillId="0" borderId="34" xfId="0" applyFont="1" applyBorder="1" applyAlignment="1" applyProtection="1">
      <alignment horizontal="center" wrapText="1"/>
    </xf>
    <xf numFmtId="0" fontId="31" fillId="0" borderId="34" xfId="0" applyFont="1" applyBorder="1" applyAlignment="1" applyProtection="1">
      <alignment horizontal="left" wrapText="1" indent="1"/>
    </xf>
    <xf numFmtId="164" fontId="15" fillId="0" borderId="32" xfId="0" applyNumberFormat="1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5" fillId="0" borderId="35" xfId="0" applyFont="1" applyFill="1" applyBorder="1" applyAlignment="1" applyProtection="1">
      <alignment horizontal="center" vertical="center" wrapText="1"/>
    </xf>
    <xf numFmtId="0" fontId="15" fillId="0" borderId="36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164" fontId="15" fillId="0" borderId="32" xfId="0" applyNumberFormat="1" applyFont="1" applyFill="1" applyBorder="1" applyAlignment="1" applyProtection="1">
      <alignment horizontal="center" vertical="center" wrapText="1"/>
    </xf>
    <xf numFmtId="0" fontId="15" fillId="0" borderId="18" xfId="7" applyFont="1" applyFill="1" applyBorder="1" applyAlignment="1" applyProtection="1">
      <alignment horizontal="left" vertical="center" wrapText="1" indent="1"/>
    </xf>
    <xf numFmtId="0" fontId="9" fillId="0" borderId="0" xfId="0" applyFont="1" applyFill="1" applyAlignment="1">
      <alignment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49" fontId="16" fillId="0" borderId="3" xfId="7" applyNumberFormat="1" applyFont="1" applyFill="1" applyBorder="1" applyAlignment="1" applyProtection="1">
      <alignment horizontal="left" vertical="center" wrapText="1" indent="1"/>
    </xf>
    <xf numFmtId="0" fontId="19" fillId="0" borderId="7" xfId="0" applyFont="1" applyFill="1" applyBorder="1" applyAlignment="1" applyProtection="1">
      <alignment horizontal="center" vertical="center" wrapText="1"/>
    </xf>
    <xf numFmtId="49" fontId="16" fillId="0" borderId="2" xfId="7" applyNumberFormat="1" applyFont="1" applyFill="1" applyBorder="1" applyAlignment="1" applyProtection="1">
      <alignment horizontal="left" vertical="center" wrapText="1" indent="1"/>
    </xf>
    <xf numFmtId="0" fontId="16" fillId="0" borderId="18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2" xfId="0" applyFont="1" applyFill="1" applyBorder="1" applyAlignment="1" applyProtection="1">
      <alignment horizontal="left" vertical="center"/>
    </xf>
    <xf numFmtId="0" fontId="14" fillId="0" borderId="36" xfId="0" applyFont="1" applyFill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vertical="center" wrapText="1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0" applyFont="1" applyFill="1" applyBorder="1" applyAlignment="1" applyProtection="1">
      <alignment horizontal="center" vertical="center" wrapText="1"/>
    </xf>
    <xf numFmtId="0" fontId="15" fillId="0" borderId="24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49" fontId="16" fillId="0" borderId="18" xfId="0" applyNumberFormat="1" applyFont="1" applyFill="1" applyBorder="1" applyAlignment="1" applyProtection="1">
      <alignment horizontal="center" vertical="center" wrapText="1"/>
    </xf>
    <xf numFmtId="0" fontId="22" fillId="0" borderId="18" xfId="7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Alignment="1" applyProtection="1">
      <alignment vertical="center" wrapText="1"/>
    </xf>
    <xf numFmtId="0" fontId="27" fillId="0" borderId="0" xfId="0" applyFont="1" applyAlignment="1" applyProtection="1">
      <alignment horizontal="right" vertical="top"/>
    </xf>
    <xf numFmtId="0" fontId="0" fillId="0" borderId="0" xfId="0" applyFill="1" applyAlignment="1" applyProtection="1">
      <alignment vertical="center" wrapText="1"/>
      <protection locked="0"/>
    </xf>
    <xf numFmtId="0" fontId="15" fillId="0" borderId="37" xfId="7" applyFont="1" applyFill="1" applyBorder="1" applyAlignment="1" applyProtection="1">
      <alignment horizontal="center" vertical="center" wrapText="1"/>
    </xf>
    <xf numFmtId="164" fontId="15" fillId="0" borderId="38" xfId="7" applyNumberFormat="1" applyFont="1" applyFill="1" applyBorder="1" applyAlignment="1" applyProtection="1">
      <alignment vertical="center" wrapText="1"/>
    </xf>
    <xf numFmtId="164" fontId="15" fillId="0" borderId="32" xfId="7" applyNumberFormat="1" applyFont="1" applyFill="1" applyBorder="1" applyAlignment="1" applyProtection="1">
      <alignment vertical="center" wrapText="1"/>
    </xf>
    <xf numFmtId="164" fontId="16" fillId="0" borderId="39" xfId="7" applyNumberFormat="1" applyFont="1" applyFill="1" applyBorder="1" applyAlignment="1" applyProtection="1">
      <alignment vertical="center" wrapText="1"/>
      <protection locked="0"/>
    </xf>
    <xf numFmtId="164" fontId="16" fillId="0" borderId="40" xfId="7" applyNumberFormat="1" applyFont="1" applyFill="1" applyBorder="1" applyAlignment="1" applyProtection="1">
      <alignment vertical="center" wrapText="1"/>
      <protection locked="0"/>
    </xf>
    <xf numFmtId="164" fontId="16" fillId="0" borderId="31" xfId="7" applyNumberFormat="1" applyFont="1" applyFill="1" applyBorder="1" applyAlignment="1" applyProtection="1">
      <alignment vertical="center" wrapText="1"/>
      <protection locked="0"/>
    </xf>
    <xf numFmtId="164" fontId="16" fillId="0" borderId="41" xfId="7" applyNumberFormat="1" applyFont="1" applyFill="1" applyBorder="1" applyAlignment="1" applyProtection="1">
      <alignment vertical="center" wrapText="1"/>
      <protection locked="0"/>
    </xf>
    <xf numFmtId="164" fontId="15" fillId="0" borderId="32" xfId="7" applyNumberFormat="1" applyFont="1" applyFill="1" applyBorder="1" applyAlignment="1" applyProtection="1">
      <alignment vertical="center" wrapText="1"/>
      <protection locked="0"/>
    </xf>
    <xf numFmtId="164" fontId="15" fillId="0" borderId="32" xfId="7" applyNumberFormat="1" applyFont="1" applyFill="1" applyBorder="1" applyAlignment="1" applyProtection="1">
      <alignment horizontal="right" vertical="center" wrapText="1"/>
    </xf>
    <xf numFmtId="164" fontId="22" fillId="0" borderId="32" xfId="7" applyNumberFormat="1" applyFont="1" applyFill="1" applyBorder="1" applyAlignment="1" applyProtection="1">
      <alignment horizontal="right" vertical="center" wrapText="1"/>
    </xf>
    <xf numFmtId="164" fontId="15" fillId="0" borderId="38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41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40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42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31" xfId="7" applyNumberFormat="1" applyFont="1" applyFill="1" applyBorder="1" applyAlignment="1" applyProtection="1">
      <alignment horizontal="right" vertical="center" wrapText="1"/>
      <protection locked="0"/>
    </xf>
    <xf numFmtId="164" fontId="20" fillId="0" borderId="40" xfId="7" applyNumberFormat="1" applyFont="1" applyFill="1" applyBorder="1" applyAlignment="1" applyProtection="1">
      <alignment horizontal="right" vertical="center" wrapText="1"/>
      <protection locked="0"/>
    </xf>
    <xf numFmtId="164" fontId="20" fillId="0" borderId="42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39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43" xfId="7" applyNumberFormat="1" applyFont="1" applyFill="1" applyBorder="1" applyAlignment="1" applyProtection="1">
      <alignment horizontal="right" vertical="center" wrapText="1"/>
      <protection locked="0"/>
    </xf>
    <xf numFmtId="164" fontId="19" fillId="0" borderId="32" xfId="7" applyNumberFormat="1" applyFont="1" applyFill="1" applyBorder="1" applyAlignment="1" applyProtection="1">
      <alignment horizontal="right" vertical="center" wrapTex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3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21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17" xfId="7" applyNumberFormat="1" applyFont="1" applyFill="1" applyBorder="1" applyAlignment="1" applyProtection="1">
      <alignment horizontal="right" vertical="center" wrapText="1"/>
      <protection locked="0"/>
    </xf>
    <xf numFmtId="164" fontId="20" fillId="0" borderId="2" xfId="7" applyNumberFormat="1" applyFont="1" applyFill="1" applyBorder="1" applyAlignment="1" applyProtection="1">
      <alignment horizontal="right" vertical="center" wrapText="1"/>
      <protection locked="0"/>
    </xf>
    <xf numFmtId="164" fontId="20" fillId="0" borderId="21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4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33" xfId="7" applyNumberFormat="1" applyFont="1" applyFill="1" applyBorder="1" applyAlignment="1" applyProtection="1">
      <alignment horizontal="right" vertical="center" wrapText="1"/>
      <protection locked="0"/>
    </xf>
    <xf numFmtId="164" fontId="19" fillId="0" borderId="18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4" xfId="7" applyNumberFormat="1" applyFont="1" applyFill="1" applyBorder="1" applyAlignment="1" applyProtection="1">
      <alignment vertical="center" wrapText="1"/>
      <protection locked="0"/>
    </xf>
    <xf numFmtId="164" fontId="16" fillId="0" borderId="2" xfId="7" applyNumberFormat="1" applyFont="1" applyFill="1" applyBorder="1" applyAlignment="1" applyProtection="1">
      <alignment vertical="center" wrapText="1"/>
      <protection locked="0"/>
    </xf>
    <xf numFmtId="164" fontId="16" fillId="0" borderId="17" xfId="7" applyNumberFormat="1" applyFont="1" applyFill="1" applyBorder="1" applyAlignment="1" applyProtection="1">
      <alignment vertical="center" wrapText="1"/>
      <protection locked="0"/>
    </xf>
    <xf numFmtId="164" fontId="16" fillId="0" borderId="3" xfId="7" applyNumberFormat="1" applyFont="1" applyFill="1" applyBorder="1" applyAlignment="1" applyProtection="1">
      <alignment vertical="center" wrapText="1"/>
      <protection locked="0"/>
    </xf>
    <xf numFmtId="164" fontId="15" fillId="0" borderId="18" xfId="7" applyNumberFormat="1" applyFont="1" applyFill="1" applyBorder="1" applyAlignment="1" applyProtection="1">
      <alignment vertical="center" wrapText="1"/>
      <protection locked="0"/>
    </xf>
    <xf numFmtId="0" fontId="8" fillId="0" borderId="33" xfId="7" applyFont="1" applyFill="1" applyBorder="1" applyAlignment="1" applyProtection="1">
      <alignment horizontal="center" vertical="center" wrapText="1"/>
    </xf>
    <xf numFmtId="0" fontId="8" fillId="0" borderId="44" xfId="7" applyFont="1" applyFill="1" applyBorder="1" applyAlignment="1" applyProtection="1">
      <alignment horizontal="center" vertical="center" wrapText="1"/>
    </xf>
    <xf numFmtId="0" fontId="8" fillId="0" borderId="45" xfId="7" applyFont="1" applyFill="1" applyBorder="1" applyAlignment="1" applyProtection="1">
      <alignment horizontal="center" vertical="center" wrapText="1"/>
    </xf>
    <xf numFmtId="0" fontId="8" fillId="0" borderId="46" xfId="7" applyFont="1" applyFill="1" applyBorder="1" applyAlignment="1" applyProtection="1">
      <alignment horizontal="center" vertical="center" wrapText="1"/>
    </xf>
    <xf numFmtId="0" fontId="8" fillId="0" borderId="25" xfId="7" applyFont="1" applyFill="1" applyBorder="1" applyAlignment="1" applyProtection="1">
      <alignment horizontal="center" vertical="center" wrapText="1"/>
    </xf>
    <xf numFmtId="49" fontId="19" fillId="0" borderId="13" xfId="7" applyNumberFormat="1" applyFont="1" applyFill="1" applyBorder="1" applyAlignment="1" applyProtection="1">
      <alignment horizontal="left" vertical="center" wrapText="1" indent="1"/>
    </xf>
    <xf numFmtId="164" fontId="20" fillId="0" borderId="19" xfId="7" applyNumberFormat="1" applyFont="1" applyFill="1" applyBorder="1" applyAlignment="1" applyProtection="1">
      <alignment horizontal="right" vertical="center" wrapText="1"/>
      <protection locked="0"/>
    </xf>
    <xf numFmtId="0" fontId="8" fillId="0" borderId="19" xfId="7" applyFont="1" applyFill="1" applyBorder="1" applyAlignment="1" applyProtection="1">
      <alignment horizontal="left" vertical="center" wrapText="1"/>
    </xf>
    <xf numFmtId="164" fontId="15" fillId="0" borderId="19" xfId="7" applyNumberFormat="1" applyFont="1" applyFill="1" applyBorder="1" applyAlignment="1" applyProtection="1">
      <alignment horizontal="right" vertical="center" wrapText="1"/>
    </xf>
    <xf numFmtId="0" fontId="15" fillId="0" borderId="23" xfId="7" applyFont="1" applyFill="1" applyBorder="1" applyAlignment="1" applyProtection="1">
      <alignment horizontal="left" vertical="center" wrapText="1" indent="1"/>
    </xf>
    <xf numFmtId="0" fontId="8" fillId="0" borderId="24" xfId="7" applyFont="1" applyFill="1" applyBorder="1" applyAlignment="1" applyProtection="1">
      <alignment horizontal="left" vertical="center" wrapText="1"/>
    </xf>
    <xf numFmtId="164" fontId="15" fillId="0" borderId="24" xfId="7" applyNumberFormat="1" applyFont="1" applyFill="1" applyBorder="1" applyAlignment="1" applyProtection="1">
      <alignment horizontal="right" vertical="center" wrapText="1"/>
    </xf>
    <xf numFmtId="164" fontId="15" fillId="0" borderId="18" xfId="7" applyNumberFormat="1" applyFont="1" applyFill="1" applyBorder="1" applyAlignment="1" applyProtection="1">
      <alignment horizontal="right" vertical="center" wrapTex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/>
    </xf>
    <xf numFmtId="164" fontId="15" fillId="0" borderId="32" xfId="7" applyNumberFormat="1" applyFont="1" applyFill="1" applyBorder="1" applyAlignment="1" applyProtection="1">
      <alignment horizontal="right" vertical="center" wrapText="1"/>
      <protection locked="0"/>
    </xf>
    <xf numFmtId="164" fontId="15" fillId="0" borderId="28" xfId="7" applyNumberFormat="1" applyFont="1" applyFill="1" applyBorder="1" applyAlignment="1" applyProtection="1">
      <alignment horizontal="right" vertical="center" wrapText="1"/>
    </xf>
    <xf numFmtId="164" fontId="15" fillId="0" borderId="38" xfId="7" applyNumberFormat="1" applyFont="1" applyFill="1" applyBorder="1" applyAlignment="1" applyProtection="1">
      <alignment vertical="center" wrapText="1"/>
      <protection locked="0"/>
    </xf>
    <xf numFmtId="164" fontId="15" fillId="0" borderId="19" xfId="7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vertical="center" wrapText="1"/>
    </xf>
    <xf numFmtId="164" fontId="8" fillId="0" borderId="34" xfId="0" applyNumberFormat="1" applyFont="1" applyFill="1" applyBorder="1" applyAlignment="1" applyProtection="1">
      <alignment horizontal="centerContinuous" vertical="center" wrapText="1"/>
    </xf>
    <xf numFmtId="164" fontId="8" fillId="0" borderId="34" xfId="0" applyNumberFormat="1" applyFont="1" applyFill="1" applyBorder="1" applyAlignment="1" applyProtection="1">
      <alignment horizontal="center" vertical="center" wrapText="1"/>
    </xf>
    <xf numFmtId="164" fontId="8" fillId="0" borderId="36" xfId="0" applyNumberFormat="1" applyFont="1" applyFill="1" applyBorder="1" applyAlignment="1" applyProtection="1">
      <alignment horizontal="centerContinuous" vertical="center" wrapText="1"/>
    </xf>
    <xf numFmtId="164" fontId="16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0" xfId="0" applyNumberFormat="1" applyFont="1" applyFill="1" applyAlignment="1" applyProtection="1">
      <alignment vertical="center" wrapText="1"/>
    </xf>
    <xf numFmtId="164" fontId="8" fillId="0" borderId="12" xfId="0" applyNumberFormat="1" applyFont="1" applyFill="1" applyBorder="1" applyAlignment="1">
      <alignment horizontal="center" vertical="center" wrapText="1"/>
    </xf>
    <xf numFmtId="164" fontId="16" fillId="0" borderId="8" xfId="5" applyNumberFormat="1" applyFont="1" applyFill="1" applyBorder="1" applyAlignment="1" applyProtection="1">
      <alignment horizontal="left" vertical="center" wrapText="1" indent="1"/>
    </xf>
    <xf numFmtId="164" fontId="16" fillId="0" borderId="7" xfId="5" applyNumberFormat="1" applyFont="1" applyFill="1" applyBorder="1" applyAlignment="1" applyProtection="1">
      <alignment horizontal="left" vertical="center" wrapText="1" indent="1"/>
    </xf>
    <xf numFmtId="164" fontId="15" fillId="0" borderId="46" xfId="0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4" xfId="0" applyNumberFormat="1" applyFont="1" applyFill="1" applyBorder="1" applyAlignment="1" applyProtection="1">
      <alignment vertical="center" wrapText="1"/>
    </xf>
    <xf numFmtId="1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47" xfId="0" applyNumberFormat="1" applyFont="1" applyFill="1" applyBorder="1" applyAlignment="1" applyProtection="1">
      <alignment vertical="center" wrapText="1"/>
      <protection locked="0"/>
    </xf>
    <xf numFmtId="164" fontId="19" fillId="0" borderId="15" xfId="0" applyNumberFormat="1" applyFont="1" applyFill="1" applyBorder="1" applyAlignment="1" applyProtection="1">
      <alignment vertical="center" wrapText="1"/>
    </xf>
    <xf numFmtId="164" fontId="15" fillId="0" borderId="12" xfId="0" applyNumberFormat="1" applyFont="1" applyFill="1" applyBorder="1" applyAlignment="1">
      <alignment horizontal="left" vertical="center" wrapText="1"/>
    </xf>
    <xf numFmtId="164" fontId="15" fillId="0" borderId="37" xfId="0" applyNumberFormat="1" applyFont="1" applyFill="1" applyBorder="1" applyAlignment="1" applyProtection="1">
      <alignment vertical="center" wrapText="1"/>
    </xf>
    <xf numFmtId="164" fontId="8" fillId="0" borderId="37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8" fillId="0" borderId="48" xfId="0" applyNumberFormat="1" applyFont="1" applyFill="1" applyBorder="1" applyAlignment="1">
      <alignment horizontal="centerContinuous" vertical="center"/>
    </xf>
    <xf numFmtId="164" fontId="8" fillId="0" borderId="49" xfId="0" applyNumberFormat="1" applyFont="1" applyFill="1" applyBorder="1" applyAlignment="1">
      <alignment horizontal="centerContinuous" vertical="center"/>
    </xf>
    <xf numFmtId="164" fontId="8" fillId="0" borderId="39" xfId="0" applyNumberFormat="1" applyFont="1" applyFill="1" applyBorder="1" applyAlignment="1">
      <alignment horizontal="centerContinuous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8" fillId="0" borderId="44" xfId="0" applyNumberFormat="1" applyFont="1" applyFill="1" applyBorder="1" applyAlignment="1">
      <alignment horizontal="center" vertical="center"/>
    </xf>
    <xf numFmtId="164" fontId="8" fillId="0" borderId="45" xfId="0" applyNumberFormat="1" applyFont="1" applyFill="1" applyBorder="1" applyAlignment="1">
      <alignment horizontal="center" vertical="center" wrapText="1"/>
    </xf>
    <xf numFmtId="164" fontId="15" fillId="0" borderId="35" xfId="0" applyNumberFormat="1" applyFont="1" applyFill="1" applyBorder="1" applyAlignment="1">
      <alignment horizontal="center" vertical="center" wrapText="1"/>
    </xf>
    <xf numFmtId="164" fontId="15" fillId="0" borderId="18" xfId="0" applyNumberFormat="1" applyFont="1" applyFill="1" applyBorder="1" applyAlignment="1">
      <alignment horizontal="center" vertical="center" wrapText="1"/>
    </xf>
    <xf numFmtId="164" fontId="15" fillId="0" borderId="37" xfId="0" applyNumberFormat="1" applyFont="1" applyFill="1" applyBorder="1" applyAlignment="1">
      <alignment horizontal="center" vertical="center" wrapText="1"/>
    </xf>
    <xf numFmtId="164" fontId="15" fillId="0" borderId="5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5" fillId="0" borderId="10" xfId="0" applyNumberFormat="1" applyFont="1" applyFill="1" applyBorder="1" applyAlignment="1">
      <alignment horizontal="right" vertical="center" wrapText="1" indent="1"/>
    </xf>
    <xf numFmtId="164" fontId="19" fillId="0" borderId="4" xfId="0" applyNumberFormat="1" applyFont="1" applyFill="1" applyBorder="1" applyAlignment="1">
      <alignment horizontal="left" vertical="center" wrapText="1" indent="1"/>
    </xf>
    <xf numFmtId="1" fontId="25" fillId="2" borderId="4" xfId="0" applyNumberFormat="1" applyFont="1" applyFill="1" applyBorder="1" applyAlignment="1" applyProtection="1">
      <alignment horizontal="center" vertical="center" wrapText="1"/>
    </xf>
    <xf numFmtId="164" fontId="19" fillId="0" borderId="4" xfId="0" applyNumberFormat="1" applyFont="1" applyFill="1" applyBorder="1" applyAlignment="1" applyProtection="1">
      <alignment vertical="center" wrapText="1"/>
    </xf>
    <xf numFmtId="164" fontId="19" fillId="0" borderId="48" xfId="0" applyNumberFormat="1" applyFont="1" applyFill="1" applyBorder="1" applyAlignment="1" applyProtection="1">
      <alignment vertical="center" wrapText="1"/>
    </xf>
    <xf numFmtId="164" fontId="19" fillId="0" borderId="51" xfId="0" applyNumberFormat="1" applyFont="1" applyFill="1" applyBorder="1" applyAlignment="1">
      <alignment vertical="center" wrapText="1"/>
    </xf>
    <xf numFmtId="164" fontId="15" fillId="0" borderId="7" xfId="0" applyNumberFormat="1" applyFont="1" applyFill="1" applyBorder="1" applyAlignment="1">
      <alignment horizontal="right" vertical="center" wrapText="1" indent="1"/>
    </xf>
    <xf numFmtId="1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52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 applyProtection="1">
      <alignment horizontal="left" vertical="center" wrapText="1" indent="1"/>
    </xf>
    <xf numFmtId="1" fontId="25" fillId="2" borderId="2" xfId="0" applyNumberFormat="1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vertical="center" wrapText="1"/>
    </xf>
    <xf numFmtId="164" fontId="19" fillId="0" borderId="52" xfId="0" applyNumberFormat="1" applyFont="1" applyFill="1" applyBorder="1" applyAlignment="1">
      <alignment vertical="center" wrapTex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0" applyNumberFormat="1" applyFont="1" applyFill="1" applyBorder="1" applyAlignment="1">
      <alignment horizontal="right" vertical="center" wrapText="1" indent="1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19" fillId="0" borderId="53" xfId="0" applyNumberFormat="1" applyFont="1" applyFill="1" applyBorder="1" applyAlignment="1" applyProtection="1">
      <alignment vertical="center" wrapText="1"/>
    </xf>
    <xf numFmtId="1" fontId="14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12" xfId="0" applyNumberFormat="1" applyFont="1" applyFill="1" applyBorder="1" applyAlignment="1">
      <alignment horizontal="right" vertical="center" wrapText="1" indent="1"/>
    </xf>
    <xf numFmtId="164" fontId="15" fillId="0" borderId="18" xfId="0" applyNumberFormat="1" applyFont="1" applyFill="1" applyBorder="1" applyAlignment="1">
      <alignment horizontal="left" vertical="center" wrapText="1" indent="1"/>
    </xf>
    <xf numFmtId="1" fontId="16" fillId="2" borderId="37" xfId="0" applyNumberFormat="1" applyFont="1" applyFill="1" applyBorder="1" applyAlignment="1" applyProtection="1">
      <alignment vertical="center" wrapText="1"/>
    </xf>
    <xf numFmtId="164" fontId="19" fillId="0" borderId="37" xfId="0" applyNumberFormat="1" applyFont="1" applyFill="1" applyBorder="1" applyAlignment="1" applyProtection="1">
      <alignment vertical="center" wrapText="1"/>
    </xf>
    <xf numFmtId="164" fontId="19" fillId="0" borderId="27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165" fontId="21" fillId="0" borderId="16" xfId="0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indent="5"/>
    </xf>
    <xf numFmtId="165" fontId="34" fillId="0" borderId="14" xfId="0" applyNumberFormat="1" applyFont="1" applyFill="1" applyBorder="1" applyAlignment="1" applyProtection="1">
      <alignment horizontal="right" vertical="center"/>
      <protection locked="0"/>
    </xf>
    <xf numFmtId="0" fontId="24" fillId="0" borderId="2" xfId="0" applyFont="1" applyFill="1" applyBorder="1" applyAlignment="1">
      <alignment horizontal="left" vertical="center" indent="1"/>
    </xf>
    <xf numFmtId="0" fontId="0" fillId="0" borderId="9" xfId="0" applyFill="1" applyBorder="1" applyAlignment="1">
      <alignment horizontal="center" vertical="center"/>
    </xf>
    <xf numFmtId="0" fontId="24" fillId="0" borderId="17" xfId="0" applyFont="1" applyFill="1" applyBorder="1" applyAlignment="1">
      <alignment horizontal="left" vertical="center" indent="1"/>
    </xf>
    <xf numFmtId="165" fontId="34" fillId="0" borderId="15" xfId="0" applyNumberFormat="1" applyFont="1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65" fontId="21" fillId="0" borderId="26" xfId="0" applyNumberFormat="1" applyFont="1" applyFill="1" applyBorder="1" applyAlignment="1" applyProtection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33" fillId="0" borderId="33" xfId="0" applyFont="1" applyFill="1" applyBorder="1" applyAlignment="1">
      <alignment horizontal="left" vertical="center" indent="5"/>
    </xf>
    <xf numFmtId="165" fontId="34" fillId="0" borderId="45" xfId="0" applyNumberFormat="1" applyFont="1" applyFill="1" applyBorder="1" applyAlignment="1" applyProtection="1">
      <alignment horizontal="right" vertical="center"/>
      <protection locked="0"/>
    </xf>
    <xf numFmtId="0" fontId="8" fillId="0" borderId="54" xfId="0" applyFont="1" applyFill="1" applyBorder="1" applyAlignment="1" applyProtection="1">
      <alignment horizontal="center" vertical="center" wrapText="1"/>
    </xf>
    <xf numFmtId="0" fontId="15" fillId="0" borderId="37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5" fillId="0" borderId="18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16" fillId="0" borderId="8" xfId="0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Fill="1" applyBorder="1" applyAlignment="1" applyProtection="1">
      <alignment horizontal="left" vertical="center" wrapText="1"/>
      <protection locked="0"/>
    </xf>
    <xf numFmtId="164" fontId="16" fillId="0" borderId="3" xfId="0" applyNumberFormat="1" applyFont="1" applyFill="1" applyBorder="1" applyAlignment="1" applyProtection="1">
      <alignment vertical="center" wrapText="1"/>
      <protection locked="0"/>
    </xf>
    <xf numFmtId="164" fontId="16" fillId="0" borderId="3" xfId="0" applyNumberFormat="1" applyFont="1" applyFill="1" applyBorder="1" applyAlignment="1" applyProtection="1">
      <alignment vertical="center" wrapText="1"/>
    </xf>
    <xf numFmtId="0" fontId="16" fillId="0" borderId="7" xfId="0" applyFont="1" applyFill="1" applyBorder="1" applyAlignment="1" applyProtection="1">
      <alignment horizontal="right" vertical="center" wrapText="1" indent="1"/>
      <protection locked="0"/>
    </xf>
    <xf numFmtId="0" fontId="16" fillId="0" borderId="2" xfId="0" applyFont="1" applyFill="1" applyBorder="1" applyAlignment="1" applyProtection="1">
      <alignment horizontal="left" vertical="center" wrapText="1"/>
      <protection locked="0"/>
    </xf>
    <xf numFmtId="0" fontId="16" fillId="0" borderId="17" xfId="0" applyFont="1" applyFill="1" applyBorder="1" applyAlignment="1" applyProtection="1">
      <alignment horizontal="left" vertical="center" wrapText="1"/>
      <protection locked="0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6" xfId="0" applyNumberForma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Border="1" applyAlignment="1" applyProtection="1">
      <alignment horizontal="right" vertical="center" wrapText="1" indent="1"/>
      <protection locked="0"/>
    </xf>
    <xf numFmtId="164" fontId="1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0" applyNumberFormat="1" applyFont="1" applyFill="1" applyBorder="1" applyAlignment="1" applyProtection="1">
      <alignment horizontal="righ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 indent="1"/>
    </xf>
    <xf numFmtId="164" fontId="2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6" xfId="0" applyNumberFormat="1" applyFont="1" applyFill="1" applyBorder="1" applyAlignment="1" applyProtection="1">
      <alignment horizontal="right" vertical="center" wrapText="1" indent="1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</xf>
    <xf numFmtId="164" fontId="1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16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" vertical="center" wrapText="1"/>
      <protection locked="0"/>
    </xf>
    <xf numFmtId="164" fontId="20" fillId="0" borderId="7" xfId="5" applyNumberFormat="1" applyFont="1" applyFill="1" applyBorder="1" applyAlignment="1" applyProtection="1">
      <alignment horizontal="left" vertical="center" wrapText="1" indent="1"/>
    </xf>
    <xf numFmtId="164" fontId="19" fillId="0" borderId="18" xfId="7" applyNumberFormat="1" applyFont="1" applyFill="1" applyBorder="1" applyAlignment="1" applyProtection="1">
      <alignment horizontal="right" vertical="center" wrapText="1"/>
    </xf>
    <xf numFmtId="164" fontId="19" fillId="0" borderId="32" xfId="7" applyNumberFormat="1" applyFont="1" applyFill="1" applyBorder="1" applyAlignment="1" applyProtection="1">
      <alignment horizontal="right" vertical="center" wrapText="1"/>
    </xf>
    <xf numFmtId="164" fontId="19" fillId="0" borderId="19" xfId="7" applyNumberFormat="1" applyFont="1" applyFill="1" applyBorder="1" applyAlignment="1" applyProtection="1">
      <alignment horizontal="right" vertical="center" wrapText="1"/>
      <protection locked="0"/>
    </xf>
    <xf numFmtId="164" fontId="19" fillId="0" borderId="38" xfId="7" applyNumberFormat="1" applyFont="1" applyFill="1" applyBorder="1" applyAlignment="1" applyProtection="1">
      <alignment horizontal="right" vertical="center" wrapText="1"/>
      <protection locked="0"/>
    </xf>
    <xf numFmtId="0" fontId="19" fillId="0" borderId="18" xfId="7" applyFont="1" applyFill="1" applyBorder="1" applyAlignment="1" applyProtection="1">
      <alignment vertical="center" wrapText="1"/>
      <protection locked="0"/>
    </xf>
    <xf numFmtId="0" fontId="19" fillId="0" borderId="32" xfId="7" applyFont="1" applyFill="1" applyBorder="1" applyAlignment="1" applyProtection="1">
      <alignment vertical="center" wrapText="1"/>
      <protection locked="0"/>
    </xf>
    <xf numFmtId="49" fontId="8" fillId="0" borderId="45" xfId="0" applyNumberFormat="1" applyFont="1" applyFill="1" applyBorder="1" applyAlignment="1" applyProtection="1">
      <alignment horizontal="right" vertical="center"/>
      <protection locked="0"/>
    </xf>
    <xf numFmtId="164" fontId="16" fillId="0" borderId="48" xfId="0" applyNumberFormat="1" applyFont="1" applyFill="1" applyBorder="1" applyAlignment="1" applyProtection="1">
      <alignment vertical="center" wrapText="1"/>
      <protection locked="0"/>
    </xf>
    <xf numFmtId="164" fontId="19" fillId="0" borderId="37" xfId="0" applyNumberFormat="1" applyFont="1" applyFill="1" applyBorder="1" applyAlignment="1" applyProtection="1">
      <alignment vertical="center" wrapText="1"/>
      <protection locked="0"/>
    </xf>
    <xf numFmtId="164" fontId="17" fillId="0" borderId="36" xfId="0" applyNumberFormat="1" applyFont="1" applyFill="1" applyBorder="1" applyAlignment="1" applyProtection="1">
      <alignment vertical="center" wrapText="1"/>
    </xf>
    <xf numFmtId="164" fontId="15" fillId="0" borderId="36" xfId="0" applyNumberFormat="1" applyFont="1" applyFill="1" applyBorder="1" applyAlignment="1" applyProtection="1">
      <alignment vertical="center" wrapText="1"/>
    </xf>
    <xf numFmtId="164" fontId="16" fillId="0" borderId="39" xfId="0" applyNumberFormat="1" applyFont="1" applyFill="1" applyBorder="1" applyAlignment="1" applyProtection="1">
      <alignment vertical="center" wrapText="1"/>
      <protection locked="0"/>
    </xf>
    <xf numFmtId="164" fontId="16" fillId="0" borderId="40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</xf>
    <xf numFmtId="164" fontId="16" fillId="0" borderId="4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0" applyNumberFormat="1" applyFont="1" applyFill="1" applyBorder="1" applyAlignment="1" applyProtection="1">
      <alignment vertical="center" wrapText="1"/>
    </xf>
    <xf numFmtId="164" fontId="20" fillId="0" borderId="49" xfId="0" applyNumberFormat="1" applyFont="1" applyFill="1" applyBorder="1" applyAlignment="1" applyProtection="1">
      <alignment vertical="center" wrapText="1"/>
      <protection locked="0"/>
    </xf>
    <xf numFmtId="164" fontId="20" fillId="0" borderId="4" xfId="0" applyNumberFormat="1" applyFont="1" applyFill="1" applyBorder="1" applyAlignment="1" applyProtection="1">
      <alignment vertical="center" wrapText="1"/>
      <protection locked="0"/>
    </xf>
    <xf numFmtId="164" fontId="20" fillId="0" borderId="39" xfId="0" applyNumberFormat="1" applyFont="1" applyFill="1" applyBorder="1" applyAlignment="1" applyProtection="1">
      <alignment vertical="center" wrapText="1"/>
      <protection locked="0"/>
    </xf>
    <xf numFmtId="164" fontId="20" fillId="0" borderId="55" xfId="0" applyNumberFormat="1" applyFont="1" applyFill="1" applyBorder="1" applyAlignment="1" applyProtection="1">
      <alignment vertical="center" wrapText="1"/>
      <protection locked="0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40" xfId="0" applyNumberFormat="1" applyFont="1" applyFill="1" applyBorder="1" applyAlignment="1" applyProtection="1">
      <alignment vertical="center" wrapText="1"/>
      <protection locked="0"/>
    </xf>
    <xf numFmtId="164" fontId="20" fillId="0" borderId="0" xfId="0" applyNumberFormat="1" applyFont="1" applyFill="1" applyBorder="1" applyAlignment="1" applyProtection="1">
      <alignment vertical="center" wrapText="1"/>
      <protection locked="0"/>
    </xf>
    <xf numFmtId="164" fontId="20" fillId="0" borderId="21" xfId="0" applyNumberFormat="1" applyFont="1" applyFill="1" applyBorder="1" applyAlignment="1" applyProtection="1">
      <alignment vertical="center" wrapText="1"/>
      <protection locked="0"/>
    </xf>
    <xf numFmtId="164" fontId="20" fillId="0" borderId="42" xfId="0" applyNumberFormat="1" applyFont="1" applyFill="1" applyBorder="1" applyAlignment="1" applyProtection="1">
      <alignment vertical="center" wrapText="1"/>
      <protection locked="0"/>
    </xf>
    <xf numFmtId="164" fontId="19" fillId="0" borderId="36" xfId="0" applyNumberFormat="1" applyFont="1" applyFill="1" applyBorder="1" applyAlignment="1" applyProtection="1">
      <alignment vertical="center" wrapText="1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2" fillId="0" borderId="32" xfId="0" applyNumberFormat="1" applyFont="1" applyFill="1" applyBorder="1" applyAlignment="1" applyProtection="1">
      <alignment vertical="center" wrapText="1"/>
    </xf>
    <xf numFmtId="164" fontId="20" fillId="0" borderId="62" xfId="0" applyNumberFormat="1" applyFont="1" applyFill="1" applyBorder="1" applyAlignment="1" applyProtection="1">
      <alignment vertical="center" wrapText="1"/>
      <protection locked="0"/>
    </xf>
    <xf numFmtId="164" fontId="20" fillId="0" borderId="19" xfId="0" applyNumberFormat="1" applyFont="1" applyFill="1" applyBorder="1" applyAlignment="1" applyProtection="1">
      <alignment vertical="center" wrapText="1"/>
      <protection locked="0"/>
    </xf>
    <xf numFmtId="164" fontId="20" fillId="0" borderId="38" xfId="0" applyNumberFormat="1" applyFont="1" applyFill="1" applyBorder="1" applyAlignment="1" applyProtection="1">
      <alignment vertical="center" wrapText="1"/>
      <protection locked="0"/>
    </xf>
    <xf numFmtId="164" fontId="20" fillId="0" borderId="44" xfId="0" applyNumberFormat="1" applyFont="1" applyFill="1" applyBorder="1" applyAlignment="1" applyProtection="1">
      <alignment vertical="center" wrapText="1"/>
      <protection locked="0"/>
    </xf>
    <xf numFmtId="164" fontId="20" fillId="0" borderId="33" xfId="0" applyNumberFormat="1" applyFont="1" applyFill="1" applyBorder="1" applyAlignment="1" applyProtection="1">
      <alignment vertical="center" wrapText="1"/>
      <protection locked="0"/>
    </xf>
    <xf numFmtId="164" fontId="20" fillId="0" borderId="43" xfId="0" applyNumberFormat="1" applyFont="1" applyFill="1" applyBorder="1" applyAlignment="1" applyProtection="1">
      <alignment vertical="center" wrapText="1"/>
      <protection locked="0"/>
    </xf>
    <xf numFmtId="164" fontId="20" fillId="0" borderId="63" xfId="0" applyNumberFormat="1" applyFont="1" applyFill="1" applyBorder="1" applyAlignment="1" applyProtection="1">
      <alignment vertical="center" wrapText="1"/>
      <protection locked="0"/>
    </xf>
    <xf numFmtId="164" fontId="20" fillId="0" borderId="3" xfId="0" applyNumberFormat="1" applyFont="1" applyFill="1" applyBorder="1" applyAlignment="1" applyProtection="1">
      <alignment vertical="center" wrapText="1"/>
      <protection locked="0"/>
    </xf>
    <xf numFmtId="164" fontId="20" fillId="0" borderId="41" xfId="0" applyNumberFormat="1" applyFont="1" applyFill="1" applyBorder="1" applyAlignment="1" applyProtection="1">
      <alignment vertical="center" wrapText="1"/>
      <protection locked="0"/>
    </xf>
    <xf numFmtId="164" fontId="20" fillId="0" borderId="22" xfId="0" applyNumberFormat="1" applyFont="1" applyFill="1" applyBorder="1" applyAlignment="1" applyProtection="1">
      <alignment vertical="center" wrapText="1"/>
      <protection locked="0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  <protection locked="0"/>
    </xf>
    <xf numFmtId="164" fontId="20" fillId="0" borderId="45" xfId="0" applyNumberFormat="1" applyFont="1" applyFill="1" applyBorder="1" applyAlignment="1" applyProtection="1">
      <alignment vertical="center" wrapText="1"/>
      <protection locked="0"/>
    </xf>
    <xf numFmtId="164" fontId="20" fillId="0" borderId="16" xfId="0" applyNumberFormat="1" applyFont="1" applyFill="1" applyBorder="1" applyAlignment="1" applyProtection="1">
      <alignment vertical="center" wrapText="1"/>
      <protection locked="0"/>
    </xf>
    <xf numFmtId="0" fontId="37" fillId="0" borderId="0" xfId="9" applyFill="1"/>
    <xf numFmtId="0" fontId="42" fillId="0" borderId="11" xfId="9" applyFont="1" applyFill="1" applyBorder="1" applyAlignment="1">
      <alignment horizontal="center" vertical="center" wrapText="1"/>
    </xf>
    <xf numFmtId="0" fontId="42" fillId="0" borderId="33" xfId="9" applyFont="1" applyFill="1" applyBorder="1" applyAlignment="1">
      <alignment horizontal="center" vertical="center" wrapText="1"/>
    </xf>
    <xf numFmtId="0" fontId="37" fillId="0" borderId="0" xfId="9" applyFill="1" applyAlignment="1">
      <alignment horizontal="center" vertical="center"/>
    </xf>
    <xf numFmtId="0" fontId="23" fillId="0" borderId="8" xfId="9" applyFont="1" applyFill="1" applyBorder="1" applyAlignment="1">
      <alignment vertical="center" wrapText="1"/>
    </xf>
    <xf numFmtId="0" fontId="43" fillId="0" borderId="3" xfId="9" applyFont="1" applyFill="1" applyBorder="1" applyAlignment="1">
      <alignment horizontal="center" vertical="center" wrapText="1"/>
    </xf>
    <xf numFmtId="166" fontId="44" fillId="0" borderId="2" xfId="9" applyNumberFormat="1" applyFont="1" applyFill="1" applyBorder="1" applyAlignment="1">
      <alignment horizontal="right" vertical="center" wrapText="1"/>
    </xf>
    <xf numFmtId="166" fontId="45" fillId="0" borderId="69" xfId="9" applyNumberFormat="1" applyFont="1" applyFill="1" applyBorder="1" applyAlignment="1">
      <alignment horizontal="right" vertical="center" wrapText="1"/>
    </xf>
    <xf numFmtId="0" fontId="37" fillId="0" borderId="0" xfId="9" applyFill="1" applyAlignment="1">
      <alignment vertical="center"/>
    </xf>
    <xf numFmtId="0" fontId="42" fillId="0" borderId="7" xfId="9" applyFont="1" applyFill="1" applyBorder="1" applyAlignment="1">
      <alignment vertical="center" wrapText="1"/>
    </xf>
    <xf numFmtId="0" fontId="43" fillId="0" borderId="2" xfId="9" applyFont="1" applyFill="1" applyBorder="1" applyAlignment="1">
      <alignment horizontal="center" vertical="center" wrapText="1"/>
    </xf>
    <xf numFmtId="166" fontId="43" fillId="0" borderId="2" xfId="9" applyNumberFormat="1" applyFont="1" applyFill="1" applyBorder="1" applyAlignment="1">
      <alignment horizontal="right" vertical="center" wrapText="1"/>
    </xf>
    <xf numFmtId="166" fontId="43" fillId="0" borderId="69" xfId="9" applyNumberFormat="1" applyFont="1" applyFill="1" applyBorder="1" applyAlignment="1">
      <alignment horizontal="right" vertical="center" wrapText="1"/>
    </xf>
    <xf numFmtId="0" fontId="46" fillId="0" borderId="7" xfId="9" applyFont="1" applyFill="1" applyBorder="1" applyAlignment="1">
      <alignment horizontal="left" vertical="center" wrapText="1" indent="1"/>
    </xf>
    <xf numFmtId="166" fontId="43" fillId="0" borderId="2" xfId="9" applyNumberFormat="1" applyFont="1" applyFill="1" applyBorder="1" applyAlignment="1" applyProtection="1">
      <alignment horizontal="right" vertical="center" wrapText="1"/>
      <protection locked="0"/>
    </xf>
    <xf numFmtId="0" fontId="43" fillId="0" borderId="7" xfId="9" applyFont="1" applyFill="1" applyBorder="1" applyAlignment="1">
      <alignment vertical="center" wrapText="1"/>
    </xf>
    <xf numFmtId="166" fontId="43" fillId="0" borderId="70" xfId="9" applyNumberFormat="1" applyFont="1" applyFill="1" applyBorder="1" applyAlignment="1">
      <alignment horizontal="right" vertical="center" wrapText="1"/>
    </xf>
    <xf numFmtId="166" fontId="45" fillId="0" borderId="2" xfId="9" applyNumberFormat="1" applyFont="1" applyFill="1" applyBorder="1" applyAlignment="1">
      <alignment horizontal="right" vertical="center" wrapText="1"/>
    </xf>
    <xf numFmtId="166" fontId="45" fillId="0" borderId="14" xfId="9" applyNumberFormat="1" applyFont="1" applyFill="1" applyBorder="1" applyAlignment="1">
      <alignment horizontal="right" vertical="center" wrapText="1"/>
    </xf>
    <xf numFmtId="0" fontId="23" fillId="0" borderId="7" xfId="9" applyFont="1" applyFill="1" applyBorder="1" applyAlignment="1">
      <alignment vertical="center" wrapText="1"/>
    </xf>
    <xf numFmtId="166" fontId="47" fillId="0" borderId="2" xfId="9" applyNumberFormat="1" applyFont="1" applyFill="1" applyBorder="1" applyAlignment="1">
      <alignment horizontal="right" vertical="center" wrapText="1"/>
    </xf>
    <xf numFmtId="166" fontId="47" fillId="0" borderId="14" xfId="9" applyNumberFormat="1" applyFont="1" applyFill="1" applyBorder="1" applyAlignment="1">
      <alignment horizontal="right" vertical="center" wrapText="1"/>
    </xf>
    <xf numFmtId="166" fontId="43" fillId="0" borderId="14" xfId="9" applyNumberFormat="1" applyFont="1" applyFill="1" applyBorder="1" applyAlignment="1">
      <alignment horizontal="right" vertical="center" wrapText="1"/>
    </xf>
    <xf numFmtId="0" fontId="43" fillId="0" borderId="7" xfId="9" applyFont="1" applyFill="1" applyBorder="1" applyAlignment="1">
      <alignment horizontal="left" vertical="center" wrapText="1" indent="2"/>
    </xf>
    <xf numFmtId="166" fontId="43" fillId="0" borderId="14" xfId="9" applyNumberFormat="1" applyFont="1" applyFill="1" applyBorder="1" applyAlignment="1" applyProtection="1">
      <alignment horizontal="right" vertical="center" wrapText="1"/>
      <protection locked="0"/>
    </xf>
    <xf numFmtId="0" fontId="43" fillId="0" borderId="7" xfId="9" applyFont="1" applyFill="1" applyBorder="1" applyAlignment="1">
      <alignment horizontal="left" vertical="center" wrapText="1" indent="3"/>
    </xf>
    <xf numFmtId="0" fontId="43" fillId="0" borderId="8" xfId="9" applyFont="1" applyFill="1" applyBorder="1" applyAlignment="1">
      <alignment horizontal="left" vertical="center" wrapText="1" indent="3"/>
    </xf>
    <xf numFmtId="166" fontId="47" fillId="0" borderId="70" xfId="9" applyNumberFormat="1" applyFont="1" applyFill="1" applyBorder="1" applyAlignment="1">
      <alignment horizontal="right" vertical="center" wrapText="1"/>
    </xf>
    <xf numFmtId="166" fontId="47" fillId="0" borderId="2" xfId="9" applyNumberFormat="1" applyFont="1" applyFill="1" applyBorder="1" applyAlignment="1" applyProtection="1">
      <alignment horizontal="right" vertical="center" wrapText="1"/>
      <protection locked="0"/>
    </xf>
    <xf numFmtId="166" fontId="47" fillId="0" borderId="69" xfId="9" applyNumberFormat="1" applyFont="1" applyFill="1" applyBorder="1" applyAlignment="1">
      <alignment horizontal="right" vertical="center" wrapText="1"/>
    </xf>
    <xf numFmtId="0" fontId="43" fillId="0" borderId="7" xfId="9" applyFont="1" applyFill="1" applyBorder="1" applyAlignment="1">
      <alignment horizontal="left" vertical="center" wrapText="1" indent="1"/>
    </xf>
    <xf numFmtId="166" fontId="45" fillId="0" borderId="2" xfId="9" applyNumberFormat="1" applyFont="1" applyFill="1" applyBorder="1" applyAlignment="1" applyProtection="1">
      <alignment horizontal="right" vertical="center" wrapText="1"/>
      <protection locked="0"/>
    </xf>
    <xf numFmtId="0" fontId="42" fillId="0" borderId="7" xfId="9" applyFont="1" applyFill="1" applyBorder="1" applyAlignment="1">
      <alignment horizontal="left" vertical="center" wrapText="1" indent="1"/>
    </xf>
    <xf numFmtId="166" fontId="43" fillId="0" borderId="70" xfId="9" applyNumberFormat="1" applyFont="1" applyFill="1" applyBorder="1" applyAlignment="1" applyProtection="1">
      <alignment horizontal="right" vertical="center" wrapText="1"/>
    </xf>
    <xf numFmtId="0" fontId="45" fillId="0" borderId="7" xfId="9" applyFont="1" applyFill="1" applyBorder="1" applyAlignment="1">
      <alignment horizontal="left" vertical="center" wrapText="1"/>
    </xf>
    <xf numFmtId="0" fontId="43" fillId="0" borderId="7" xfId="9" applyFont="1" applyFill="1" applyBorder="1" applyAlignment="1">
      <alignment horizontal="left" vertical="center" indent="2"/>
    </xf>
    <xf numFmtId="166" fontId="47" fillId="0" borderId="2" xfId="9" applyNumberFormat="1" applyFont="1" applyFill="1" applyBorder="1" applyAlignment="1" applyProtection="1">
      <alignment horizontal="right" vertical="center" wrapText="1"/>
    </xf>
    <xf numFmtId="166" fontId="45" fillId="0" borderId="70" xfId="9" applyNumberFormat="1" applyFont="1" applyFill="1" applyBorder="1" applyAlignment="1">
      <alignment horizontal="right" vertical="center" wrapText="1"/>
    </xf>
    <xf numFmtId="166" fontId="45" fillId="0" borderId="71" xfId="9" applyNumberFormat="1" applyFont="1" applyFill="1" applyBorder="1" applyAlignment="1">
      <alignment horizontal="right" vertical="center" wrapText="1"/>
    </xf>
    <xf numFmtId="166" fontId="45" fillId="0" borderId="33" xfId="9" applyNumberFormat="1" applyFont="1" applyFill="1" applyBorder="1" applyAlignment="1">
      <alignment horizontal="right" vertical="center" wrapText="1"/>
    </xf>
    <xf numFmtId="166" fontId="45" fillId="0" borderId="72" xfId="9" applyNumberFormat="1" applyFont="1" applyFill="1" applyBorder="1" applyAlignment="1">
      <alignment horizontal="right" vertical="center" wrapText="1"/>
    </xf>
    <xf numFmtId="0" fontId="23" fillId="0" borderId="11" xfId="9" applyFont="1" applyFill="1" applyBorder="1" applyAlignment="1">
      <alignment vertical="center" wrapText="1"/>
    </xf>
    <xf numFmtId="0" fontId="43" fillId="0" borderId="33" xfId="9" applyFont="1" applyFill="1" applyBorder="1" applyAlignment="1">
      <alignment horizontal="center" vertical="center" wrapText="1"/>
    </xf>
    <xf numFmtId="3" fontId="37" fillId="0" borderId="0" xfId="9" applyNumberFormat="1" applyFont="1" applyFill="1"/>
    <xf numFmtId="3" fontId="37" fillId="0" borderId="0" xfId="9" applyNumberFormat="1" applyFont="1" applyFill="1" applyAlignment="1">
      <alignment horizontal="center"/>
    </xf>
    <xf numFmtId="0" fontId="43" fillId="0" borderId="0" xfId="9" applyFont="1" applyFill="1"/>
    <xf numFmtId="0" fontId="37" fillId="0" borderId="0" xfId="9" applyFont="1" applyFill="1"/>
    <xf numFmtId="0" fontId="43" fillId="0" borderId="0" xfId="9" applyFont="1" applyFill="1" applyProtection="1">
      <protection locked="0"/>
    </xf>
    <xf numFmtId="0" fontId="37" fillId="0" borderId="0" xfId="9" applyFont="1" applyFill="1" applyAlignment="1">
      <alignment horizontal="left"/>
    </xf>
    <xf numFmtId="0" fontId="37" fillId="0" borderId="0" xfId="9" applyFill="1" applyAlignment="1">
      <alignment horizontal="center"/>
    </xf>
    <xf numFmtId="0" fontId="18" fillId="0" borderId="0" xfId="7" applyFont="1" applyFill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 vertical="center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23" xfId="7" applyFont="1" applyFill="1" applyBorder="1" applyAlignment="1" applyProtection="1">
      <alignment horizontal="center" vertical="center" wrapText="1"/>
    </xf>
    <xf numFmtId="0" fontId="8" fillId="0" borderId="19" xfId="7" applyFont="1" applyFill="1" applyBorder="1" applyAlignment="1" applyProtection="1">
      <alignment horizontal="center" vertical="center" wrapText="1"/>
    </xf>
    <xf numFmtId="0" fontId="8" fillId="0" borderId="24" xfId="7" applyFont="1" applyFill="1" applyBorder="1" applyAlignment="1" applyProtection="1">
      <alignment horizontal="center" vertical="center" wrapText="1"/>
    </xf>
    <xf numFmtId="0" fontId="8" fillId="0" borderId="48" xfId="7" applyFont="1" applyFill="1" applyBorder="1" applyAlignment="1" applyProtection="1">
      <alignment horizontal="center" vertical="center" wrapText="1"/>
    </xf>
    <xf numFmtId="0" fontId="8" fillId="0" borderId="49" xfId="7" applyFont="1" applyFill="1" applyBorder="1" applyAlignment="1" applyProtection="1">
      <alignment horizontal="center" vertical="center" wrapText="1"/>
    </xf>
    <xf numFmtId="0" fontId="8" fillId="0" borderId="39" xfId="7" applyFont="1" applyFill="1" applyBorder="1" applyAlignment="1" applyProtection="1">
      <alignment horizontal="center" vertical="center" wrapText="1"/>
    </xf>
    <xf numFmtId="164" fontId="7" fillId="0" borderId="0" xfId="7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right" wrapText="1"/>
    </xf>
    <xf numFmtId="164" fontId="18" fillId="0" borderId="0" xfId="0" applyNumberFormat="1" applyFont="1" applyFill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6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center" vertical="center"/>
      <protection locked="0"/>
    </xf>
    <xf numFmtId="0" fontId="8" fillId="0" borderId="49" xfId="0" applyFont="1" applyFill="1" applyBorder="1" applyAlignment="1" applyProtection="1">
      <alignment horizontal="center" vertical="center"/>
      <protection locked="0"/>
    </xf>
    <xf numFmtId="0" fontId="8" fillId="0" borderId="60" xfId="0" applyFont="1" applyFill="1" applyBorder="1" applyAlignment="1" applyProtection="1">
      <alignment horizontal="center" vertical="center"/>
      <protection locked="0"/>
    </xf>
    <xf numFmtId="0" fontId="8" fillId="0" borderId="44" xfId="0" quotePrefix="1" applyFont="1" applyFill="1" applyBorder="1" applyAlignment="1" applyProtection="1">
      <alignment horizontal="center" vertical="center"/>
      <protection locked="0"/>
    </xf>
    <xf numFmtId="0" fontId="8" fillId="0" borderId="58" xfId="0" quotePrefix="1" applyFont="1" applyFill="1" applyBorder="1" applyAlignment="1" applyProtection="1">
      <alignment horizontal="center" vertical="center"/>
      <protection locked="0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57" xfId="0" applyFont="1" applyFill="1" applyBorder="1" applyAlignment="1" applyProtection="1">
      <alignment horizontal="center" vertical="center" wrapText="1"/>
    </xf>
    <xf numFmtId="0" fontId="8" fillId="0" borderId="65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left" vertical="center" wrapText="1" indent="1"/>
    </xf>
    <xf numFmtId="0" fontId="8" fillId="0" borderId="34" xfId="0" applyFont="1" applyFill="1" applyBorder="1" applyAlignment="1" applyProtection="1">
      <alignment horizontal="left" vertical="center" wrapText="1" inden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8" fillId="0" borderId="67" xfId="0" applyNumberFormat="1" applyFont="1" applyFill="1" applyBorder="1" applyAlignment="1">
      <alignment horizontal="center" vertical="center" wrapText="1"/>
    </xf>
    <xf numFmtId="164" fontId="8" fillId="0" borderId="68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38" fillId="0" borderId="0" xfId="9" applyFont="1" applyFill="1" applyAlignment="1">
      <alignment horizontal="center" vertical="center" wrapText="1"/>
    </xf>
    <xf numFmtId="0" fontId="38" fillId="0" borderId="0" xfId="9" applyFont="1" applyFill="1" applyAlignment="1">
      <alignment horizontal="center" vertical="center"/>
    </xf>
    <xf numFmtId="0" fontId="39" fillId="0" borderId="0" xfId="9" applyFont="1" applyFill="1" applyBorder="1" applyAlignment="1">
      <alignment horizontal="right"/>
    </xf>
    <xf numFmtId="0" fontId="40" fillId="0" borderId="13" xfId="9" applyFont="1" applyFill="1" applyBorder="1" applyAlignment="1">
      <alignment horizontal="center" vertical="center" wrapText="1"/>
    </xf>
    <xf numFmtId="0" fontId="40" fillId="0" borderId="6" xfId="9" applyFont="1" applyFill="1" applyBorder="1" applyAlignment="1">
      <alignment horizontal="center" vertical="center" wrapText="1"/>
    </xf>
    <xf numFmtId="0" fontId="40" fillId="0" borderId="8" xfId="9" applyFont="1" applyFill="1" applyBorder="1" applyAlignment="1">
      <alignment horizontal="center" vertical="center" wrapText="1"/>
    </xf>
    <xf numFmtId="0" fontId="41" fillId="0" borderId="19" xfId="8" applyFont="1" applyFill="1" applyBorder="1" applyAlignment="1" applyProtection="1">
      <alignment horizontal="center" vertical="center" textRotation="90"/>
    </xf>
    <xf numFmtId="0" fontId="41" fillId="0" borderId="21" xfId="8" applyFont="1" applyFill="1" applyBorder="1" applyAlignment="1" applyProtection="1">
      <alignment horizontal="center" vertical="center" textRotation="90"/>
    </xf>
    <xf numFmtId="0" fontId="41" fillId="0" borderId="3" xfId="8" applyFont="1" applyFill="1" applyBorder="1" applyAlignment="1" applyProtection="1">
      <alignment horizontal="center" vertical="center" textRotation="90"/>
    </xf>
    <xf numFmtId="0" fontId="39" fillId="0" borderId="4" xfId="9" applyFont="1" applyFill="1" applyBorder="1" applyAlignment="1">
      <alignment horizontal="center" vertical="center" wrapText="1"/>
    </xf>
    <xf numFmtId="0" fontId="39" fillId="0" borderId="2" xfId="9" applyFont="1" applyFill="1" applyBorder="1" applyAlignment="1">
      <alignment horizontal="center" vertical="center" wrapText="1"/>
    </xf>
    <xf numFmtId="0" fontId="39" fillId="0" borderId="64" xfId="9" applyFont="1" applyFill="1" applyBorder="1" applyAlignment="1">
      <alignment horizontal="center" vertical="center" wrapText="1"/>
    </xf>
    <xf numFmtId="0" fontId="39" fillId="0" borderId="16" xfId="9" applyFont="1" applyFill="1" applyBorder="1" applyAlignment="1">
      <alignment horizontal="center" vertical="center" wrapText="1"/>
    </xf>
    <xf numFmtId="0" fontId="42" fillId="0" borderId="47" xfId="9" applyFont="1" applyFill="1" applyBorder="1" applyAlignment="1">
      <alignment horizontal="center" vertical="center" wrapText="1"/>
    </xf>
    <xf numFmtId="0" fontId="42" fillId="0" borderId="30" xfId="9" applyFont="1" applyFill="1" applyBorder="1" applyAlignment="1">
      <alignment horizontal="center" vertical="center" wrapText="1"/>
    </xf>
    <xf numFmtId="0" fontId="42" fillId="0" borderId="31" xfId="9" applyFont="1" applyFill="1" applyBorder="1" applyAlignment="1">
      <alignment horizontal="center" vertical="center" wrapText="1"/>
    </xf>
    <xf numFmtId="0" fontId="42" fillId="0" borderId="63" xfId="9" applyFont="1" applyFill="1" applyBorder="1" applyAlignment="1">
      <alignment horizontal="center" vertical="center" wrapText="1"/>
    </xf>
    <xf numFmtId="0" fontId="42" fillId="0" borderId="61" xfId="9" applyFont="1" applyFill="1" applyBorder="1" applyAlignment="1">
      <alignment horizontal="center" vertical="center" wrapText="1"/>
    </xf>
    <xf numFmtId="0" fontId="42" fillId="0" borderId="41" xfId="9" applyFont="1" applyFill="1" applyBorder="1" applyAlignment="1">
      <alignment horizontal="center" vertical="center" wrapText="1"/>
    </xf>
  </cellXfs>
  <cellStyles count="10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_KVRENMUNKA" xfId="7"/>
    <cellStyle name="Normál_VAGYONK" xfId="8"/>
    <cellStyle name="Normál_VAGYONKIM" xfId="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6"/>
  <sheetViews>
    <sheetView zoomScale="120" zoomScaleNormal="120" workbookViewId="0">
      <selection sqref="A1:E1"/>
    </sheetView>
  </sheetViews>
  <sheetFormatPr defaultRowHeight="15.75"/>
  <cols>
    <col min="1" max="1" width="8.5" style="40" customWidth="1"/>
    <col min="2" max="2" width="59.33203125" style="40" customWidth="1"/>
    <col min="3" max="5" width="10.5" style="40" customWidth="1"/>
    <col min="6" max="6" width="17.5" style="40" customWidth="1"/>
    <col min="7" max="16384" width="9.33203125" style="40"/>
  </cols>
  <sheetData>
    <row r="1" spans="1:5" ht="45.75" customHeight="1">
      <c r="A1" s="445" t="s">
        <v>243</v>
      </c>
      <c r="B1" s="446"/>
      <c r="C1" s="446"/>
      <c r="D1" s="446"/>
      <c r="E1" s="446"/>
    </row>
    <row r="2" spans="1:5" ht="15.95" customHeight="1">
      <c r="A2" s="39" t="s">
        <v>0</v>
      </c>
      <c r="B2" s="39"/>
      <c r="C2" s="39"/>
      <c r="D2" s="39"/>
      <c r="E2" s="39"/>
    </row>
    <row r="3" spans="1:5" ht="9.75" customHeight="1" thickBot="1">
      <c r="A3" s="6"/>
      <c r="B3" s="6"/>
      <c r="C3" s="6"/>
      <c r="D3" s="6"/>
      <c r="E3" s="70"/>
    </row>
    <row r="4" spans="1:5" ht="14.25" customHeight="1">
      <c r="A4" s="447" t="s">
        <v>1</v>
      </c>
      <c r="B4" s="449" t="s">
        <v>2</v>
      </c>
      <c r="C4" s="451" t="s">
        <v>216</v>
      </c>
      <c r="D4" s="452"/>
      <c r="E4" s="453"/>
    </row>
    <row r="5" spans="1:5" ht="27" customHeight="1" thickBot="1">
      <c r="A5" s="448"/>
      <c r="B5" s="450"/>
      <c r="C5" s="196" t="s">
        <v>173</v>
      </c>
      <c r="D5" s="196" t="s">
        <v>174</v>
      </c>
      <c r="E5" s="197" t="s">
        <v>175</v>
      </c>
    </row>
    <row r="6" spans="1:5" s="41" customFormat="1" ht="12" customHeight="1" thickBot="1">
      <c r="A6" s="30">
        <v>1</v>
      </c>
      <c r="B6" s="31">
        <v>2</v>
      </c>
      <c r="C6" s="158">
        <v>3</v>
      </c>
      <c r="D6" s="158">
        <v>4</v>
      </c>
      <c r="E6" s="32">
        <v>5</v>
      </c>
    </row>
    <row r="7" spans="1:5" s="1" customFormat="1" ht="12" customHeight="1" thickBot="1">
      <c r="A7" s="19" t="s">
        <v>3</v>
      </c>
      <c r="B7" s="36" t="s">
        <v>90</v>
      </c>
      <c r="C7" s="178">
        <v>23187</v>
      </c>
      <c r="D7" s="178">
        <v>39312</v>
      </c>
      <c r="E7" s="168">
        <v>32421</v>
      </c>
    </row>
    <row r="8" spans="1:5" s="1" customFormat="1" ht="12" customHeight="1" thickBot="1">
      <c r="A8" s="18" t="s">
        <v>4</v>
      </c>
      <c r="B8" s="37" t="s">
        <v>91</v>
      </c>
      <c r="C8" s="42">
        <f>C9+C10+C11</f>
        <v>42123</v>
      </c>
      <c r="D8" s="42">
        <f>SUM(D9:D11)</f>
        <v>43913</v>
      </c>
      <c r="E8" s="42">
        <f>SUM(E9:E11)</f>
        <v>43913</v>
      </c>
    </row>
    <row r="9" spans="1:5" s="1" customFormat="1" ht="12" customHeight="1">
      <c r="A9" s="14" t="s">
        <v>66</v>
      </c>
      <c r="B9" s="8" t="s">
        <v>124</v>
      </c>
      <c r="C9" s="179"/>
      <c r="D9" s="179"/>
      <c r="E9" s="169"/>
    </row>
    <row r="10" spans="1:5" s="1" customFormat="1" ht="12" customHeight="1">
      <c r="A10" s="13" t="s">
        <v>67</v>
      </c>
      <c r="B10" s="7" t="s">
        <v>125</v>
      </c>
      <c r="C10" s="180">
        <v>42123</v>
      </c>
      <c r="D10" s="180">
        <v>43747</v>
      </c>
      <c r="E10" s="170">
        <v>43747</v>
      </c>
    </row>
    <row r="11" spans="1:5" s="1" customFormat="1" ht="12" customHeight="1" thickBot="1">
      <c r="A11" s="13" t="s">
        <v>68</v>
      </c>
      <c r="B11" s="7" t="s">
        <v>81</v>
      </c>
      <c r="C11" s="180"/>
      <c r="D11" s="180">
        <v>166</v>
      </c>
      <c r="E11" s="170">
        <v>166</v>
      </c>
    </row>
    <row r="12" spans="1:5" s="1" customFormat="1" ht="12" customHeight="1" thickBot="1">
      <c r="A12" s="18" t="s">
        <v>5</v>
      </c>
      <c r="B12" s="37" t="s">
        <v>92</v>
      </c>
      <c r="C12" s="42">
        <f>SUM(C13:C15)</f>
        <v>0</v>
      </c>
      <c r="D12" s="42">
        <f>SUM(D13:D15)</f>
        <v>0</v>
      </c>
      <c r="E12" s="166">
        <f>SUM(E13:E15)</f>
        <v>0</v>
      </c>
    </row>
    <row r="13" spans="1:5" s="1" customFormat="1" ht="12" customHeight="1">
      <c r="A13" s="14" t="s">
        <v>53</v>
      </c>
      <c r="B13" s="8" t="s">
        <v>46</v>
      </c>
      <c r="C13" s="179"/>
      <c r="D13" s="179"/>
      <c r="E13" s="169"/>
    </row>
    <row r="14" spans="1:5" s="1" customFormat="1" ht="12" customHeight="1">
      <c r="A14" s="12" t="s">
        <v>54</v>
      </c>
      <c r="B14" s="7" t="s">
        <v>45</v>
      </c>
      <c r="C14" s="181"/>
      <c r="D14" s="181"/>
      <c r="E14" s="171"/>
    </row>
    <row r="15" spans="1:5" s="1" customFormat="1" ht="12" customHeight="1" thickBot="1">
      <c r="A15" s="15" t="s">
        <v>55</v>
      </c>
      <c r="B15" s="9" t="s">
        <v>47</v>
      </c>
      <c r="C15" s="182"/>
      <c r="D15" s="182"/>
      <c r="E15" s="172"/>
    </row>
    <row r="16" spans="1:5" s="1" customFormat="1" ht="12" customHeight="1" thickBot="1">
      <c r="A16" s="18" t="s">
        <v>6</v>
      </c>
      <c r="B16" s="37" t="s">
        <v>94</v>
      </c>
      <c r="C16" s="42">
        <f>C17+C18+C19+C20</f>
        <v>64341</v>
      </c>
      <c r="D16" s="42">
        <f>D17+D18+D19+D20</f>
        <v>71505</v>
      </c>
      <c r="E16" s="166">
        <f>E17+E18+E19+E20</f>
        <v>70693</v>
      </c>
    </row>
    <row r="17" spans="1:5" s="1" customFormat="1" ht="12" customHeight="1">
      <c r="A17" s="14" t="s">
        <v>56</v>
      </c>
      <c r="B17" s="33" t="s">
        <v>86</v>
      </c>
      <c r="C17" s="179">
        <v>27184</v>
      </c>
      <c r="D17" s="179">
        <v>55286</v>
      </c>
      <c r="E17" s="169">
        <v>55264</v>
      </c>
    </row>
    <row r="18" spans="1:5" s="1" customFormat="1" ht="12" customHeight="1">
      <c r="A18" s="13" t="s">
        <v>57</v>
      </c>
      <c r="B18" s="34" t="s">
        <v>87</v>
      </c>
      <c r="C18" s="180">
        <v>28429</v>
      </c>
      <c r="D18" s="180">
        <v>15419</v>
      </c>
      <c r="E18" s="170">
        <v>14651</v>
      </c>
    </row>
    <row r="19" spans="1:5" s="1" customFormat="1" ht="12" customHeight="1">
      <c r="A19" s="13" t="s">
        <v>58</v>
      </c>
      <c r="B19" s="34" t="s">
        <v>88</v>
      </c>
      <c r="C19" s="183"/>
      <c r="D19" s="183"/>
      <c r="E19" s="173"/>
    </row>
    <row r="20" spans="1:5" s="1" customFormat="1" ht="12" customHeight="1" thickBot="1">
      <c r="A20" s="12" t="s">
        <v>78</v>
      </c>
      <c r="B20" s="35" t="s">
        <v>89</v>
      </c>
      <c r="C20" s="184">
        <v>8728</v>
      </c>
      <c r="D20" s="184">
        <v>800</v>
      </c>
      <c r="E20" s="174">
        <v>778</v>
      </c>
    </row>
    <row r="21" spans="1:5" s="1" customFormat="1" ht="12" customHeight="1" thickBot="1">
      <c r="A21" s="18" t="s">
        <v>7</v>
      </c>
      <c r="B21" s="37" t="s">
        <v>100</v>
      </c>
      <c r="C21" s="347">
        <f>C22+C23</f>
        <v>0</v>
      </c>
      <c r="D21" s="347">
        <f>D22+D23</f>
        <v>713</v>
      </c>
      <c r="E21" s="348">
        <f>E22+E23</f>
        <v>549</v>
      </c>
    </row>
    <row r="22" spans="1:5" s="1" customFormat="1" ht="12" customHeight="1">
      <c r="A22" s="16" t="s">
        <v>59</v>
      </c>
      <c r="B22" s="10" t="s">
        <v>101</v>
      </c>
      <c r="C22" s="185"/>
      <c r="D22" s="185"/>
      <c r="E22" s="175"/>
    </row>
    <row r="23" spans="1:5" s="1" customFormat="1" ht="12" customHeight="1" thickBot="1">
      <c r="A23" s="17" t="s">
        <v>60</v>
      </c>
      <c r="B23" s="8" t="s">
        <v>102</v>
      </c>
      <c r="C23" s="186"/>
      <c r="D23" s="186">
        <v>713</v>
      </c>
      <c r="E23" s="176">
        <v>549</v>
      </c>
    </row>
    <row r="24" spans="1:5" s="1" customFormat="1" ht="12" customHeight="1" thickBot="1">
      <c r="A24" s="18" t="s">
        <v>8</v>
      </c>
      <c r="B24" s="38" t="s">
        <v>103</v>
      </c>
      <c r="C24" s="43">
        <f>C7+C8+C12+C16+C21</f>
        <v>129651</v>
      </c>
      <c r="D24" s="43">
        <f>D7+D8+D12+D16+D21</f>
        <v>155443</v>
      </c>
      <c r="E24" s="167">
        <f>E7+E8+E12+E16+E21</f>
        <v>147576</v>
      </c>
    </row>
    <row r="25" spans="1:5" s="1" customFormat="1" ht="12" customHeight="1" thickBot="1">
      <c r="A25" s="26" t="s">
        <v>9</v>
      </c>
      <c r="B25" s="37" t="s">
        <v>104</v>
      </c>
      <c r="C25" s="187"/>
      <c r="D25" s="187">
        <v>72</v>
      </c>
      <c r="E25" s="177">
        <v>72</v>
      </c>
    </row>
    <row r="26" spans="1:5" s="1" customFormat="1" ht="12" customHeight="1" thickBot="1">
      <c r="A26" s="198" t="s">
        <v>105</v>
      </c>
      <c r="B26" s="36" t="s">
        <v>106</v>
      </c>
      <c r="C26" s="349"/>
      <c r="D26" s="349"/>
      <c r="E26" s="350"/>
    </row>
    <row r="27" spans="1:5" s="1" customFormat="1" ht="24.75" customHeight="1" thickBot="1">
      <c r="A27" s="19" t="s">
        <v>11</v>
      </c>
      <c r="B27" s="200" t="s">
        <v>177</v>
      </c>
      <c r="C27" s="201">
        <f>+C24+C25+C26</f>
        <v>129651</v>
      </c>
      <c r="D27" s="201">
        <f>+D24+D25+D26</f>
        <v>155515</v>
      </c>
      <c r="E27" s="206">
        <f>+E24+E25+E26</f>
        <v>147648</v>
      </c>
    </row>
    <row r="28" spans="1:5" s="1" customFormat="1" ht="12" customHeight="1" thickBot="1">
      <c r="A28" s="18" t="s">
        <v>12</v>
      </c>
      <c r="B28" s="37" t="s">
        <v>176</v>
      </c>
      <c r="C28" s="205"/>
      <c r="D28" s="205"/>
      <c r="E28" s="207"/>
    </row>
    <row r="29" spans="1:5" s="1" customFormat="1" ht="12" customHeight="1" thickBot="1">
      <c r="A29" s="202" t="s">
        <v>13</v>
      </c>
      <c r="B29" s="203" t="s">
        <v>178</v>
      </c>
      <c r="C29" s="204">
        <f>+C27+C28</f>
        <v>129651</v>
      </c>
      <c r="D29" s="204">
        <f>+D27+D28</f>
        <v>155515</v>
      </c>
      <c r="E29" s="208">
        <f>+E27+E28</f>
        <v>147648</v>
      </c>
    </row>
    <row r="30" spans="1:5" s="1" customFormat="1" ht="6" customHeight="1">
      <c r="A30" s="5"/>
      <c r="B30" s="5"/>
      <c r="C30" s="5"/>
      <c r="D30" s="5"/>
      <c r="E30" s="5"/>
    </row>
    <row r="31" spans="1:5" ht="12.95" customHeight="1">
      <c r="A31" s="454" t="s">
        <v>16</v>
      </c>
      <c r="B31" s="454"/>
      <c r="C31" s="454"/>
      <c r="D31" s="454"/>
      <c r="E31" s="454"/>
    </row>
    <row r="32" spans="1:5" ht="8.25" customHeight="1" thickBot="1">
      <c r="A32" s="6"/>
      <c r="B32" s="6"/>
      <c r="C32" s="6"/>
      <c r="D32" s="6"/>
      <c r="E32" s="70"/>
    </row>
    <row r="33" spans="1:5" ht="13.5" customHeight="1">
      <c r="A33" s="447" t="s">
        <v>1</v>
      </c>
      <c r="B33" s="449" t="s">
        <v>17</v>
      </c>
      <c r="C33" s="451" t="s">
        <v>216</v>
      </c>
      <c r="D33" s="452"/>
      <c r="E33" s="453"/>
    </row>
    <row r="34" spans="1:5" ht="31.5" customHeight="1" thickBot="1">
      <c r="A34" s="448"/>
      <c r="B34" s="450"/>
      <c r="C34" s="193" t="s">
        <v>173</v>
      </c>
      <c r="D34" s="194" t="s">
        <v>174</v>
      </c>
      <c r="E34" s="195" t="s">
        <v>175</v>
      </c>
    </row>
    <row r="35" spans="1:5" ht="12" customHeight="1" thickBot="1">
      <c r="A35" s="30">
        <v>1</v>
      </c>
      <c r="B35" s="31">
        <v>2</v>
      </c>
      <c r="C35" s="158">
        <v>3</v>
      </c>
      <c r="D35" s="158">
        <v>4</v>
      </c>
      <c r="E35" s="32">
        <v>5</v>
      </c>
    </row>
    <row r="36" spans="1:5" s="41" customFormat="1" ht="12" customHeight="1" thickBot="1">
      <c r="A36" s="19" t="s">
        <v>3</v>
      </c>
      <c r="B36" s="28" t="s">
        <v>107</v>
      </c>
      <c r="C36" s="44">
        <f>SUM(C37:C42)</f>
        <v>94320</v>
      </c>
      <c r="D36" s="44">
        <f>SUM(D37:D42)</f>
        <v>124436</v>
      </c>
      <c r="E36" s="159">
        <f>SUM(E37:E42)</f>
        <v>113928</v>
      </c>
    </row>
    <row r="37" spans="1:5" ht="12" customHeight="1">
      <c r="A37" s="16" t="s">
        <v>61</v>
      </c>
      <c r="B37" s="10" t="s">
        <v>18</v>
      </c>
      <c r="C37" s="188">
        <v>31541</v>
      </c>
      <c r="D37" s="188">
        <v>44658</v>
      </c>
      <c r="E37" s="161">
        <v>43272</v>
      </c>
    </row>
    <row r="38" spans="1:5" ht="12" customHeight="1">
      <c r="A38" s="13" t="s">
        <v>62</v>
      </c>
      <c r="B38" s="7" t="s">
        <v>19</v>
      </c>
      <c r="C38" s="189">
        <v>7780</v>
      </c>
      <c r="D38" s="189">
        <v>10370</v>
      </c>
      <c r="E38" s="162">
        <v>10041</v>
      </c>
    </row>
    <row r="39" spans="1:5" ht="12" customHeight="1">
      <c r="A39" s="13" t="s">
        <v>63</v>
      </c>
      <c r="B39" s="7" t="s">
        <v>82</v>
      </c>
      <c r="C39" s="190">
        <v>31407</v>
      </c>
      <c r="D39" s="190">
        <v>44043</v>
      </c>
      <c r="E39" s="163">
        <v>39396</v>
      </c>
    </row>
    <row r="40" spans="1:5" ht="12" customHeight="1">
      <c r="A40" s="13" t="s">
        <v>64</v>
      </c>
      <c r="B40" s="11" t="s">
        <v>126</v>
      </c>
      <c r="C40" s="190">
        <v>5859</v>
      </c>
      <c r="D40" s="190">
        <v>8097</v>
      </c>
      <c r="E40" s="163">
        <v>7302</v>
      </c>
    </row>
    <row r="41" spans="1:5" ht="12" customHeight="1">
      <c r="A41" s="13" t="s">
        <v>98</v>
      </c>
      <c r="B41" s="7" t="s">
        <v>70</v>
      </c>
      <c r="C41" s="190">
        <v>17733</v>
      </c>
      <c r="D41" s="190">
        <v>17268</v>
      </c>
      <c r="E41" s="163">
        <v>13917</v>
      </c>
    </row>
    <row r="42" spans="1:5" ht="12" customHeight="1" thickBot="1">
      <c r="A42" s="13" t="s">
        <v>65</v>
      </c>
      <c r="B42" s="20" t="s">
        <v>76</v>
      </c>
      <c r="C42" s="190"/>
      <c r="D42" s="190"/>
      <c r="E42" s="163"/>
    </row>
    <row r="43" spans="1:5" ht="12" customHeight="1" thickBot="1">
      <c r="A43" s="18" t="s">
        <v>4</v>
      </c>
      <c r="B43" s="27" t="s">
        <v>83</v>
      </c>
      <c r="C43" s="45">
        <f>SUM(C44:C47)</f>
        <v>30916</v>
      </c>
      <c r="D43" s="45">
        <f>SUM(D44:D47)</f>
        <v>25964</v>
      </c>
      <c r="E43" s="160">
        <f>SUM(E44:E47)</f>
        <v>22393</v>
      </c>
    </row>
    <row r="44" spans="1:5" ht="12" customHeight="1">
      <c r="A44" s="14" t="s">
        <v>66</v>
      </c>
      <c r="B44" s="8" t="s">
        <v>108</v>
      </c>
      <c r="C44" s="191">
        <v>4457</v>
      </c>
      <c r="D44" s="191">
        <v>449</v>
      </c>
      <c r="E44" s="164">
        <v>229</v>
      </c>
    </row>
    <row r="45" spans="1:5" ht="12" customHeight="1">
      <c r="A45" s="14" t="s">
        <v>67</v>
      </c>
      <c r="B45" s="7" t="s">
        <v>127</v>
      </c>
      <c r="C45" s="189">
        <v>20009</v>
      </c>
      <c r="D45" s="189">
        <v>21829</v>
      </c>
      <c r="E45" s="162">
        <v>18795</v>
      </c>
    </row>
    <row r="46" spans="1:5" ht="12" customHeight="1">
      <c r="A46" s="14" t="s">
        <v>68</v>
      </c>
      <c r="B46" s="7" t="s">
        <v>72</v>
      </c>
      <c r="C46" s="189">
        <v>2669</v>
      </c>
      <c r="D46" s="189">
        <v>2986</v>
      </c>
      <c r="E46" s="162">
        <v>2669</v>
      </c>
    </row>
    <row r="47" spans="1:5" ht="12" customHeight="1" thickBot="1">
      <c r="A47" s="14" t="s">
        <v>69</v>
      </c>
      <c r="B47" s="7" t="s">
        <v>71</v>
      </c>
      <c r="C47" s="189">
        <v>3781</v>
      </c>
      <c r="D47" s="189">
        <v>700</v>
      </c>
      <c r="E47" s="162">
        <v>700</v>
      </c>
    </row>
    <row r="48" spans="1:5" ht="12" customHeight="1" thickBot="1">
      <c r="A48" s="18" t="s">
        <v>5</v>
      </c>
      <c r="B48" s="27" t="s">
        <v>84</v>
      </c>
      <c r="C48" s="45"/>
      <c r="D48" s="45">
        <f>SUM(D49:D50)</f>
        <v>0</v>
      </c>
      <c r="E48" s="160">
        <f>SUM(E49:E50)</f>
        <v>0</v>
      </c>
    </row>
    <row r="49" spans="1:5" ht="12" customHeight="1">
      <c r="A49" s="14" t="s">
        <v>53</v>
      </c>
      <c r="B49" s="8" t="s">
        <v>29</v>
      </c>
      <c r="C49" s="191"/>
      <c r="D49" s="191"/>
      <c r="E49" s="164"/>
    </row>
    <row r="50" spans="1:5" ht="12" customHeight="1" thickBot="1">
      <c r="A50" s="13" t="s">
        <v>54</v>
      </c>
      <c r="B50" s="7" t="s">
        <v>30</v>
      </c>
      <c r="C50" s="189"/>
      <c r="D50" s="189"/>
      <c r="E50" s="162"/>
    </row>
    <row r="51" spans="1:5" ht="12" customHeight="1" thickBot="1">
      <c r="A51" s="18" t="s">
        <v>6</v>
      </c>
      <c r="B51" s="27" t="s">
        <v>85</v>
      </c>
      <c r="C51" s="192"/>
      <c r="D51" s="192"/>
      <c r="E51" s="165"/>
    </row>
    <row r="52" spans="1:5" ht="16.5" customHeight="1" thickBot="1">
      <c r="A52" s="18" t="s">
        <v>7</v>
      </c>
      <c r="B52" s="29" t="s">
        <v>109</v>
      </c>
      <c r="C52" s="45">
        <f>C36+C43+C48+C51</f>
        <v>125236</v>
      </c>
      <c r="D52" s="45">
        <f>D36+D43+D48+D51</f>
        <v>150400</v>
      </c>
      <c r="E52" s="160">
        <f>E36+E43+E48+E51</f>
        <v>136321</v>
      </c>
    </row>
    <row r="53" spans="1:5" ht="13.5" customHeight="1" thickBot="1">
      <c r="A53" s="71" t="s">
        <v>8</v>
      </c>
      <c r="B53" s="211" t="s">
        <v>110</v>
      </c>
      <c r="C53" s="351">
        <v>5115</v>
      </c>
      <c r="D53" s="351">
        <v>5115</v>
      </c>
      <c r="E53" s="352">
        <v>5115</v>
      </c>
    </row>
    <row r="54" spans="1:5" s="1" customFormat="1" ht="13.5" customHeight="1" thickBot="1">
      <c r="A54" s="18" t="s">
        <v>9</v>
      </c>
      <c r="B54" s="27" t="s">
        <v>179</v>
      </c>
      <c r="C54" s="45">
        <f>+C52+C53</f>
        <v>130351</v>
      </c>
      <c r="D54" s="45">
        <f>+D52+D53</f>
        <v>155515</v>
      </c>
      <c r="E54" s="160">
        <f>+E52+E53</f>
        <v>141436</v>
      </c>
    </row>
    <row r="55" spans="1:5" ht="13.5" customHeight="1" thickBot="1">
      <c r="A55" s="19" t="s">
        <v>10</v>
      </c>
      <c r="B55" s="28" t="s">
        <v>180</v>
      </c>
      <c r="C55" s="210"/>
      <c r="D55" s="210"/>
      <c r="E55" s="209"/>
    </row>
    <row r="56" spans="1:5" ht="13.5" customHeight="1" thickBot="1">
      <c r="A56" s="18" t="s">
        <v>11</v>
      </c>
      <c r="B56" s="27" t="s">
        <v>181</v>
      </c>
      <c r="C56" s="45">
        <f>+C54+C55</f>
        <v>130351</v>
      </c>
      <c r="D56" s="45">
        <f>+D54+D55</f>
        <v>155515</v>
      </c>
      <c r="E56" s="160">
        <f>+E54+E55</f>
        <v>141436</v>
      </c>
    </row>
  </sheetData>
  <mergeCells count="8">
    <mergeCell ref="A1:E1"/>
    <mergeCell ref="A4:A5"/>
    <mergeCell ref="B4:B5"/>
    <mergeCell ref="C4:E4"/>
    <mergeCell ref="A33:A34"/>
    <mergeCell ref="B33:B34"/>
    <mergeCell ref="C33:E33"/>
    <mergeCell ref="A31:E3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2" orientation="portrait" r:id="rId1"/>
  <headerFooter alignWithMargins="0">
    <oddHeader>&amp;R&amp;"Times New Roman CE,Félkövér dőlt"&amp;11 1. melléklet a ....../2014. (......) önkormányzati határozathoz</oddHeader>
    <oddFooter>&amp;R1. melléklet a ……/2014. (….) önkormányzati határozathoz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topLeftCell="C1" workbookViewId="0">
      <selection activeCell="F10" sqref="F10"/>
    </sheetView>
  </sheetViews>
  <sheetFormatPr defaultRowHeight="12.75"/>
  <cols>
    <col min="1" max="1" width="6.83203125" style="47" customWidth="1"/>
    <col min="2" max="2" width="36" style="46" customWidth="1"/>
    <col min="3" max="3" width="17" style="46" customWidth="1"/>
    <col min="4" max="9" width="12.83203125" style="46" customWidth="1"/>
    <col min="10" max="10" width="13.83203125" style="46" customWidth="1"/>
    <col min="11" max="16384" width="9.33203125" style="46"/>
  </cols>
  <sheetData>
    <row r="1" spans="1:10" ht="14.25" thickBot="1">
      <c r="J1" s="232" t="s">
        <v>33</v>
      </c>
    </row>
    <row r="2" spans="1:10" s="62" customFormat="1" ht="26.25" customHeight="1">
      <c r="A2" s="485" t="s">
        <v>43</v>
      </c>
      <c r="B2" s="481" t="s">
        <v>189</v>
      </c>
      <c r="C2" s="481" t="s">
        <v>190</v>
      </c>
      <c r="D2" s="481" t="s">
        <v>225</v>
      </c>
      <c r="E2" s="481" t="s">
        <v>226</v>
      </c>
      <c r="F2" s="233" t="s">
        <v>191</v>
      </c>
      <c r="G2" s="234"/>
      <c r="H2" s="234"/>
      <c r="I2" s="235"/>
      <c r="J2" s="483" t="s">
        <v>21</v>
      </c>
    </row>
    <row r="3" spans="1:10" s="63" customFormat="1" ht="32.25" customHeight="1" thickBot="1">
      <c r="A3" s="486"/>
      <c r="B3" s="487"/>
      <c r="C3" s="487"/>
      <c r="D3" s="482"/>
      <c r="E3" s="482"/>
      <c r="F3" s="236" t="s">
        <v>131</v>
      </c>
      <c r="G3" s="237" t="s">
        <v>192</v>
      </c>
      <c r="H3" s="237" t="s">
        <v>227</v>
      </c>
      <c r="I3" s="238" t="s">
        <v>228</v>
      </c>
      <c r="J3" s="484"/>
    </row>
    <row r="4" spans="1:10" s="243" customFormat="1" ht="14.1" customHeight="1" thickBot="1">
      <c r="A4" s="239">
        <v>1</v>
      </c>
      <c r="B4" s="240">
        <v>2</v>
      </c>
      <c r="C4" s="241">
        <v>3</v>
      </c>
      <c r="D4" s="241">
        <v>4</v>
      </c>
      <c r="E4" s="241">
        <v>5</v>
      </c>
      <c r="F4" s="241">
        <v>6</v>
      </c>
      <c r="G4" s="241">
        <v>7</v>
      </c>
      <c r="H4" s="241">
        <v>8</v>
      </c>
      <c r="I4" s="241">
        <v>9</v>
      </c>
      <c r="J4" s="242" t="s">
        <v>193</v>
      </c>
    </row>
    <row r="5" spans="1:10" ht="23.25" customHeight="1">
      <c r="A5" s="244" t="s">
        <v>3</v>
      </c>
      <c r="B5" s="245" t="s">
        <v>96</v>
      </c>
      <c r="C5" s="246"/>
      <c r="D5" s="247">
        <f t="shared" ref="D5:I5" si="0">SUM(D6:D7)</f>
        <v>0</v>
      </c>
      <c r="E5" s="247">
        <f t="shared" si="0"/>
        <v>343</v>
      </c>
      <c r="F5" s="247">
        <f t="shared" si="0"/>
        <v>775</v>
      </c>
      <c r="G5" s="247">
        <f t="shared" si="0"/>
        <v>0</v>
      </c>
      <c r="H5" s="247">
        <f t="shared" si="0"/>
        <v>0</v>
      </c>
      <c r="I5" s="248">
        <f t="shared" si="0"/>
        <v>0</v>
      </c>
      <c r="J5" s="249">
        <f t="shared" ref="J5:J17" si="1">SUM(F5:I5)</f>
        <v>775</v>
      </c>
    </row>
    <row r="6" spans="1:10" ht="21" customHeight="1">
      <c r="A6" s="250" t="s">
        <v>4</v>
      </c>
      <c r="B6" s="217" t="s">
        <v>240</v>
      </c>
      <c r="C6" s="251"/>
      <c r="D6" s="24"/>
      <c r="E6" s="24">
        <v>343</v>
      </c>
      <c r="F6" s="24">
        <v>775</v>
      </c>
      <c r="G6" s="24"/>
      <c r="H6" s="24"/>
      <c r="I6" s="49"/>
      <c r="J6" s="252">
        <f t="shared" si="1"/>
        <v>775</v>
      </c>
    </row>
    <row r="7" spans="1:10" ht="21" customHeight="1">
      <c r="A7" s="250" t="s">
        <v>5</v>
      </c>
      <c r="B7" s="217" t="s">
        <v>44</v>
      </c>
      <c r="C7" s="251"/>
      <c r="D7" s="24"/>
      <c r="E7" s="24"/>
      <c r="F7" s="24"/>
      <c r="G7" s="24"/>
      <c r="H7" s="24"/>
      <c r="I7" s="49"/>
      <c r="J7" s="252">
        <f t="shared" si="1"/>
        <v>0</v>
      </c>
    </row>
    <row r="8" spans="1:10" ht="23.25" customHeight="1">
      <c r="A8" s="250" t="s">
        <v>6</v>
      </c>
      <c r="B8" s="253" t="s">
        <v>97</v>
      </c>
      <c r="C8" s="254"/>
      <c r="D8" s="255">
        <f t="shared" ref="D8:I8" si="2">SUM(D9:D10)</f>
        <v>0</v>
      </c>
      <c r="E8" s="255">
        <f t="shared" si="2"/>
        <v>0</v>
      </c>
      <c r="F8" s="255">
        <f t="shared" si="2"/>
        <v>0</v>
      </c>
      <c r="G8" s="255">
        <f t="shared" si="2"/>
        <v>0</v>
      </c>
      <c r="H8" s="255">
        <f t="shared" si="2"/>
        <v>0</v>
      </c>
      <c r="I8" s="256">
        <f t="shared" si="2"/>
        <v>0</v>
      </c>
      <c r="J8" s="257">
        <f t="shared" si="1"/>
        <v>0</v>
      </c>
    </row>
    <row r="9" spans="1:10" ht="21" customHeight="1">
      <c r="A9" s="250" t="s">
        <v>7</v>
      </c>
      <c r="B9" s="217" t="s">
        <v>44</v>
      </c>
      <c r="C9" s="251"/>
      <c r="D9" s="24"/>
      <c r="E9" s="24"/>
      <c r="F9" s="24"/>
      <c r="G9" s="24"/>
      <c r="H9" s="24"/>
      <c r="I9" s="49"/>
      <c r="J9" s="252">
        <f t="shared" si="1"/>
        <v>0</v>
      </c>
    </row>
    <row r="10" spans="1:10" ht="18" customHeight="1">
      <c r="A10" s="250" t="s">
        <v>8</v>
      </c>
      <c r="B10" s="217"/>
      <c r="C10" s="251"/>
      <c r="D10" s="24"/>
      <c r="E10" s="24"/>
      <c r="F10" s="24"/>
      <c r="G10" s="24"/>
      <c r="H10" s="24"/>
      <c r="I10" s="49"/>
      <c r="J10" s="252">
        <f t="shared" si="1"/>
        <v>0</v>
      </c>
    </row>
    <row r="11" spans="1:10" ht="21" customHeight="1">
      <c r="A11" s="250" t="s">
        <v>9</v>
      </c>
      <c r="B11" s="258" t="s">
        <v>81</v>
      </c>
      <c r="C11" s="254"/>
      <c r="D11" s="255">
        <f t="shared" ref="D11:I11" si="3">SUM(D12:D12)</f>
        <v>0</v>
      </c>
      <c r="E11" s="255">
        <f t="shared" si="3"/>
        <v>0</v>
      </c>
      <c r="F11" s="255">
        <f t="shared" si="3"/>
        <v>0</v>
      </c>
      <c r="G11" s="255">
        <f t="shared" si="3"/>
        <v>0</v>
      </c>
      <c r="H11" s="255">
        <f t="shared" si="3"/>
        <v>0</v>
      </c>
      <c r="I11" s="256">
        <f t="shared" si="3"/>
        <v>0</v>
      </c>
      <c r="J11" s="257">
        <f t="shared" si="1"/>
        <v>0</v>
      </c>
    </row>
    <row r="12" spans="1:10" ht="21" customHeight="1">
      <c r="A12" s="250" t="s">
        <v>10</v>
      </c>
      <c r="B12" s="217" t="s">
        <v>44</v>
      </c>
      <c r="C12" s="251"/>
      <c r="D12" s="24"/>
      <c r="E12" s="24"/>
      <c r="F12" s="24"/>
      <c r="G12" s="24"/>
      <c r="H12" s="24"/>
      <c r="I12" s="49"/>
      <c r="J12" s="252">
        <f t="shared" si="1"/>
        <v>0</v>
      </c>
    </row>
    <row r="13" spans="1:10" ht="21" customHeight="1">
      <c r="A13" s="250" t="s">
        <v>11</v>
      </c>
      <c r="B13" s="217" t="s">
        <v>44</v>
      </c>
      <c r="C13" s="251"/>
      <c r="D13" s="255">
        <f t="shared" ref="D13:I13" si="4">SUM(D14:D14)</f>
        <v>0</v>
      </c>
      <c r="E13" s="255">
        <f t="shared" si="4"/>
        <v>0</v>
      </c>
      <c r="F13" s="255">
        <f t="shared" si="4"/>
        <v>0</v>
      </c>
      <c r="G13" s="255">
        <f t="shared" si="4"/>
        <v>0</v>
      </c>
      <c r="H13" s="255">
        <f t="shared" si="4"/>
        <v>0</v>
      </c>
      <c r="I13" s="256">
        <f t="shared" si="4"/>
        <v>0</v>
      </c>
      <c r="J13" s="257">
        <f t="shared" si="1"/>
        <v>0</v>
      </c>
    </row>
    <row r="14" spans="1:10" ht="21" customHeight="1">
      <c r="A14" s="250" t="s">
        <v>12</v>
      </c>
      <c r="B14" s="217" t="s">
        <v>44</v>
      </c>
      <c r="C14" s="251"/>
      <c r="D14" s="24"/>
      <c r="E14" s="24"/>
      <c r="F14" s="24"/>
      <c r="G14" s="24"/>
      <c r="H14" s="24"/>
      <c r="I14" s="49"/>
      <c r="J14" s="252">
        <f t="shared" si="1"/>
        <v>0</v>
      </c>
    </row>
    <row r="15" spans="1:10" ht="21" customHeight="1">
      <c r="A15" s="259" t="s">
        <v>13</v>
      </c>
      <c r="B15" s="217" t="s">
        <v>44</v>
      </c>
      <c r="C15" s="251"/>
      <c r="D15" s="260">
        <f t="shared" ref="D15:I15" si="5">SUM(D16:D17)</f>
        <v>0</v>
      </c>
      <c r="E15" s="260">
        <f t="shared" si="5"/>
        <v>0</v>
      </c>
      <c r="F15" s="260">
        <f t="shared" si="5"/>
        <v>0</v>
      </c>
      <c r="G15" s="260">
        <f t="shared" si="5"/>
        <v>0</v>
      </c>
      <c r="H15" s="260">
        <f t="shared" si="5"/>
        <v>0</v>
      </c>
      <c r="I15" s="261">
        <f t="shared" si="5"/>
        <v>0</v>
      </c>
      <c r="J15" s="257">
        <f t="shared" si="1"/>
        <v>0</v>
      </c>
    </row>
    <row r="16" spans="1:10" ht="21" customHeight="1">
      <c r="A16" s="259" t="s">
        <v>14</v>
      </c>
      <c r="B16" s="217" t="s">
        <v>44</v>
      </c>
      <c r="C16" s="251"/>
      <c r="D16" s="24"/>
      <c r="E16" s="24"/>
      <c r="F16" s="24"/>
      <c r="G16" s="24"/>
      <c r="H16" s="24"/>
      <c r="I16" s="49"/>
      <c r="J16" s="252">
        <f t="shared" si="1"/>
        <v>0</v>
      </c>
    </row>
    <row r="17" spans="1:10" ht="21" customHeight="1" thickBot="1">
      <c r="A17" s="259" t="s">
        <v>161</v>
      </c>
      <c r="B17" s="217" t="s">
        <v>44</v>
      </c>
      <c r="C17" s="262"/>
      <c r="D17" s="65"/>
      <c r="E17" s="65"/>
      <c r="F17" s="65"/>
      <c r="G17" s="65"/>
      <c r="H17" s="65"/>
      <c r="I17" s="263"/>
      <c r="J17" s="252">
        <f t="shared" si="1"/>
        <v>0</v>
      </c>
    </row>
    <row r="18" spans="1:10" ht="21" customHeight="1" thickBot="1">
      <c r="A18" s="264" t="s">
        <v>162</v>
      </c>
      <c r="B18" s="265" t="s">
        <v>95</v>
      </c>
      <c r="C18" s="266"/>
      <c r="D18" s="68">
        <f t="shared" ref="D18:J18" si="6">D5+D8+D11+D13+D15</f>
        <v>0</v>
      </c>
      <c r="E18" s="68">
        <f t="shared" si="6"/>
        <v>343</v>
      </c>
      <c r="F18" s="68">
        <f t="shared" si="6"/>
        <v>775</v>
      </c>
      <c r="G18" s="68">
        <f t="shared" si="6"/>
        <v>0</v>
      </c>
      <c r="H18" s="68">
        <f t="shared" si="6"/>
        <v>0</v>
      </c>
      <c r="I18" s="267">
        <f t="shared" si="6"/>
        <v>0</v>
      </c>
      <c r="J18" s="268">
        <f t="shared" si="6"/>
        <v>775</v>
      </c>
    </row>
  </sheetData>
  <sheetProtection sheet="1" objects="1" scenarios="1"/>
  <mergeCells count="6">
    <mergeCell ref="E2:E3"/>
    <mergeCell ref="J2:J3"/>
    <mergeCell ref="A2:A3"/>
    <mergeCell ref="B2:B3"/>
    <mergeCell ref="C2:C3"/>
    <mergeCell ref="D2:D3"/>
  </mergeCells>
  <phoneticPr fontId="20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bontásban&amp;R&amp;"Times New Roman CE,Félkövér dőlt"&amp;11 2. tájékoztató tábla a ....../2014. (......) önkormányzati határozathoz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C13"/>
  <sheetViews>
    <sheetView workbookViewId="0">
      <selection activeCell="C1" sqref="C1"/>
    </sheetView>
  </sheetViews>
  <sheetFormatPr defaultRowHeight="12.75"/>
  <cols>
    <col min="1" max="1" width="7.6640625" style="88" customWidth="1"/>
    <col min="2" max="2" width="60.83203125" style="88" customWidth="1"/>
    <col min="3" max="3" width="25.6640625" style="88" customWidth="1"/>
    <col min="4" max="16384" width="9.33203125" style="88"/>
  </cols>
  <sheetData>
    <row r="1" spans="1:3" ht="15">
      <c r="C1" s="269" t="s">
        <v>755</v>
      </c>
    </row>
    <row r="2" spans="1:3" ht="14.25">
      <c r="A2" s="270"/>
      <c r="B2" s="270"/>
      <c r="C2" s="270"/>
    </row>
    <row r="3" spans="1:3" ht="33.75" customHeight="1">
      <c r="A3" s="488" t="s">
        <v>194</v>
      </c>
      <c r="B3" s="488"/>
      <c r="C3" s="488"/>
    </row>
    <row r="4" spans="1:3" ht="13.5" thickBot="1">
      <c r="C4" s="271"/>
    </row>
    <row r="5" spans="1:3" s="275" customFormat="1" ht="43.5" customHeight="1" thickBot="1">
      <c r="A5" s="272" t="s">
        <v>1</v>
      </c>
      <c r="B5" s="273" t="s">
        <v>34</v>
      </c>
      <c r="C5" s="274" t="s">
        <v>195</v>
      </c>
    </row>
    <row r="6" spans="1:3" ht="28.5" customHeight="1">
      <c r="A6" s="276" t="s">
        <v>3</v>
      </c>
      <c r="B6" s="277" t="s">
        <v>229</v>
      </c>
      <c r="C6" s="278">
        <f>C7+C8</f>
        <v>2878</v>
      </c>
    </row>
    <row r="7" spans="1:3" ht="18" customHeight="1">
      <c r="A7" s="279" t="s">
        <v>4</v>
      </c>
      <c r="B7" s="280" t="s">
        <v>196</v>
      </c>
      <c r="C7" s="281">
        <v>2878</v>
      </c>
    </row>
    <row r="8" spans="1:3" ht="18" customHeight="1">
      <c r="A8" s="279" t="s">
        <v>5</v>
      </c>
      <c r="B8" s="280" t="s">
        <v>197</v>
      </c>
      <c r="C8" s="281">
        <v>0</v>
      </c>
    </row>
    <row r="9" spans="1:3" ht="18" customHeight="1">
      <c r="A9" s="279" t="s">
        <v>6</v>
      </c>
      <c r="B9" s="282" t="s">
        <v>198</v>
      </c>
      <c r="C9" s="281">
        <v>25625</v>
      </c>
    </row>
    <row r="10" spans="1:3" ht="18" customHeight="1" thickBot="1">
      <c r="A10" s="283" t="s">
        <v>7</v>
      </c>
      <c r="B10" s="284" t="s">
        <v>199</v>
      </c>
      <c r="C10" s="285">
        <v>22314</v>
      </c>
    </row>
    <row r="11" spans="1:3" ht="25.5" customHeight="1">
      <c r="A11" s="286" t="s">
        <v>8</v>
      </c>
      <c r="B11" s="287" t="s">
        <v>230</v>
      </c>
      <c r="C11" s="288">
        <f>C6+C9-C10</f>
        <v>6189</v>
      </c>
    </row>
    <row r="12" spans="1:3" ht="18" customHeight="1">
      <c r="A12" s="279" t="s">
        <v>9</v>
      </c>
      <c r="B12" s="280" t="s">
        <v>196</v>
      </c>
      <c r="C12" s="281">
        <v>6131</v>
      </c>
    </row>
    <row r="13" spans="1:3" ht="18" customHeight="1" thickBot="1">
      <c r="A13" s="289" t="s">
        <v>10</v>
      </c>
      <c r="B13" s="290" t="s">
        <v>197</v>
      </c>
      <c r="C13" s="291">
        <v>58</v>
      </c>
    </row>
  </sheetData>
  <mergeCells count="1">
    <mergeCell ref="A3:C3"/>
  </mergeCells>
  <phoneticPr fontId="20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E273"/>
  <sheetViews>
    <sheetView topLeftCell="A25" zoomScaleSheetLayoutView="120" workbookViewId="0">
      <selection activeCell="G241" sqref="G241"/>
    </sheetView>
  </sheetViews>
  <sheetFormatPr defaultColWidth="12" defaultRowHeight="15.75"/>
  <cols>
    <col min="1" max="1" width="67.1640625" style="395" customWidth="1"/>
    <col min="2" max="2" width="6.1640625" style="395" customWidth="1"/>
    <col min="3" max="4" width="12.1640625" style="395" customWidth="1"/>
    <col min="5" max="5" width="12.1640625" style="444" customWidth="1"/>
    <col min="6" max="16384" width="12" style="395"/>
  </cols>
  <sheetData>
    <row r="1" spans="1:5" ht="49.5" customHeight="1">
      <c r="A1" s="489" t="s">
        <v>244</v>
      </c>
      <c r="B1" s="490"/>
      <c r="C1" s="490"/>
      <c r="D1" s="490"/>
      <c r="E1" s="490"/>
    </row>
    <row r="2" spans="1:5" ht="16.5" thickBot="1">
      <c r="C2" s="491" t="s">
        <v>245</v>
      </c>
      <c r="D2" s="491"/>
      <c r="E2" s="491"/>
    </row>
    <row r="3" spans="1:5" ht="18.75" customHeight="1">
      <c r="A3" s="492" t="s">
        <v>246</v>
      </c>
      <c r="B3" s="495" t="s">
        <v>247</v>
      </c>
      <c r="C3" s="498" t="s">
        <v>248</v>
      </c>
      <c r="D3" s="498" t="s">
        <v>249</v>
      </c>
      <c r="E3" s="500" t="s">
        <v>250</v>
      </c>
    </row>
    <row r="4" spans="1:5" ht="18.75" customHeight="1">
      <c r="A4" s="493"/>
      <c r="B4" s="496"/>
      <c r="C4" s="499"/>
      <c r="D4" s="499"/>
      <c r="E4" s="501"/>
    </row>
    <row r="5" spans="1:5" ht="27.75" customHeight="1">
      <c r="A5" s="494"/>
      <c r="B5" s="497"/>
      <c r="C5" s="502">
        <v>3</v>
      </c>
      <c r="D5" s="503"/>
      <c r="E5" s="504"/>
    </row>
    <row r="6" spans="1:5" s="398" customFormat="1" ht="16.5" thickBot="1">
      <c r="A6" s="396">
        <v>1</v>
      </c>
      <c r="B6" s="397">
        <v>2</v>
      </c>
      <c r="C6" s="505"/>
      <c r="D6" s="506"/>
      <c r="E6" s="507"/>
    </row>
    <row r="7" spans="1:5" s="403" customFormat="1">
      <c r="A7" s="399" t="s">
        <v>251</v>
      </c>
      <c r="B7" s="400" t="s">
        <v>252</v>
      </c>
      <c r="C7" s="401">
        <v>208</v>
      </c>
      <c r="D7" s="401">
        <v>2107</v>
      </c>
      <c r="E7" s="402"/>
    </row>
    <row r="8" spans="1:5" s="403" customFormat="1" ht="16.5" customHeight="1">
      <c r="A8" s="404" t="s">
        <v>253</v>
      </c>
      <c r="B8" s="405" t="s">
        <v>254</v>
      </c>
      <c r="C8" s="406">
        <f>SUM(C9:C10)</f>
        <v>0</v>
      </c>
      <c r="D8" s="406">
        <f>SUM(D9:D10)</f>
        <v>0</v>
      </c>
      <c r="E8" s="407"/>
    </row>
    <row r="9" spans="1:5" s="403" customFormat="1">
      <c r="A9" s="408" t="s">
        <v>255</v>
      </c>
      <c r="B9" s="405" t="s">
        <v>256</v>
      </c>
      <c r="C9" s="409"/>
      <c r="D9" s="409"/>
      <c r="E9" s="407"/>
    </row>
    <row r="10" spans="1:5" s="403" customFormat="1">
      <c r="A10" s="410" t="s">
        <v>257</v>
      </c>
      <c r="B10" s="405" t="s">
        <v>258</v>
      </c>
      <c r="C10" s="409"/>
      <c r="D10" s="409"/>
      <c r="E10" s="407"/>
    </row>
    <row r="11" spans="1:5" s="403" customFormat="1">
      <c r="A11" s="410" t="s">
        <v>259</v>
      </c>
      <c r="B11" s="405" t="s">
        <v>260</v>
      </c>
      <c r="C11" s="406">
        <f>SUM(C12:C13)</f>
        <v>0</v>
      </c>
      <c r="D11" s="406">
        <f>SUM(D12:D13)</f>
        <v>0</v>
      </c>
      <c r="E11" s="407"/>
    </row>
    <row r="12" spans="1:5" s="403" customFormat="1">
      <c r="A12" s="408" t="s">
        <v>261</v>
      </c>
      <c r="B12" s="405" t="s">
        <v>262</v>
      </c>
      <c r="C12" s="409"/>
      <c r="D12" s="409"/>
      <c r="E12" s="407"/>
    </row>
    <row r="13" spans="1:5" s="403" customFormat="1">
      <c r="A13" s="410" t="s">
        <v>263</v>
      </c>
      <c r="B13" s="405" t="s">
        <v>264</v>
      </c>
      <c r="C13" s="409"/>
      <c r="D13" s="409"/>
      <c r="E13" s="407"/>
    </row>
    <row r="14" spans="1:5" s="403" customFormat="1">
      <c r="A14" s="410" t="s">
        <v>265</v>
      </c>
      <c r="B14" s="405" t="s">
        <v>266</v>
      </c>
      <c r="C14" s="406">
        <f>SUM(C15:C16)</f>
        <v>0</v>
      </c>
      <c r="D14" s="406">
        <f>SUM(D15:D16)</f>
        <v>0</v>
      </c>
      <c r="E14" s="407"/>
    </row>
    <row r="15" spans="1:5" s="403" customFormat="1">
      <c r="A15" s="404" t="s">
        <v>267</v>
      </c>
      <c r="B15" s="405" t="s">
        <v>268</v>
      </c>
      <c r="C15" s="409"/>
      <c r="D15" s="409"/>
      <c r="E15" s="407"/>
    </row>
    <row r="16" spans="1:5" s="403" customFormat="1">
      <c r="A16" s="410" t="s">
        <v>269</v>
      </c>
      <c r="B16" s="405" t="s">
        <v>12</v>
      </c>
      <c r="C16" s="409"/>
      <c r="D16" s="409"/>
      <c r="E16" s="407"/>
    </row>
    <row r="17" spans="1:5" s="403" customFormat="1">
      <c r="A17" s="410" t="s">
        <v>270</v>
      </c>
      <c r="B17" s="405" t="s">
        <v>13</v>
      </c>
      <c r="C17" s="409"/>
      <c r="D17" s="409"/>
      <c r="E17" s="407"/>
    </row>
    <row r="18" spans="1:5" s="403" customFormat="1">
      <c r="A18" s="404" t="s">
        <v>271</v>
      </c>
      <c r="B18" s="405" t="s">
        <v>14</v>
      </c>
      <c r="C18" s="409"/>
      <c r="D18" s="411"/>
      <c r="E18" s="407"/>
    </row>
    <row r="19" spans="1:5" s="403" customFormat="1">
      <c r="A19" s="404" t="s">
        <v>272</v>
      </c>
      <c r="B19" s="405" t="s">
        <v>161</v>
      </c>
      <c r="C19" s="411"/>
      <c r="D19" s="409"/>
      <c r="E19" s="407"/>
    </row>
    <row r="20" spans="1:5" s="403" customFormat="1">
      <c r="A20" s="404" t="s">
        <v>273</v>
      </c>
      <c r="B20" s="405" t="s">
        <v>162</v>
      </c>
      <c r="C20" s="412"/>
      <c r="D20" s="412"/>
      <c r="E20" s="413">
        <f>E21+E91+E111+E130</f>
        <v>0</v>
      </c>
    </row>
    <row r="21" spans="1:5" s="403" customFormat="1">
      <c r="A21" s="414" t="s">
        <v>274</v>
      </c>
      <c r="B21" s="405" t="s">
        <v>163</v>
      </c>
      <c r="C21" s="412">
        <v>166732</v>
      </c>
      <c r="D21" s="412">
        <v>281255</v>
      </c>
      <c r="E21" s="413">
        <f>E22+E78+E89+E90</f>
        <v>0</v>
      </c>
    </row>
    <row r="22" spans="1:5" s="403" customFormat="1">
      <c r="A22" s="414" t="s">
        <v>275</v>
      </c>
      <c r="B22" s="405" t="s">
        <v>164</v>
      </c>
      <c r="C22" s="415">
        <f>C23+C43</f>
        <v>0</v>
      </c>
      <c r="D22" s="415">
        <f>D23+D43</f>
        <v>0</v>
      </c>
      <c r="E22" s="416">
        <f>E23+E43</f>
        <v>0</v>
      </c>
    </row>
    <row r="23" spans="1:5" s="403" customFormat="1">
      <c r="A23" s="404" t="s">
        <v>276</v>
      </c>
      <c r="B23" s="405" t="s">
        <v>165</v>
      </c>
      <c r="C23" s="406">
        <f>C24+C27+C30+C33+C36+C39+C42</f>
        <v>0</v>
      </c>
      <c r="D23" s="406">
        <f>D24+D27+D30+D33+D36+D39+D42</f>
        <v>0</v>
      </c>
      <c r="E23" s="417">
        <f>E24+E27+E30+E33+E36+E39+E42</f>
        <v>0</v>
      </c>
    </row>
    <row r="24" spans="1:5" s="403" customFormat="1" ht="22.5">
      <c r="A24" s="408" t="s">
        <v>277</v>
      </c>
      <c r="B24" s="405" t="s">
        <v>166</v>
      </c>
      <c r="C24" s="406">
        <f>SUM(C25:C26)</f>
        <v>0</v>
      </c>
      <c r="D24" s="406">
        <f>SUM(D25:D26)</f>
        <v>0</v>
      </c>
      <c r="E24" s="417">
        <f>SUM(E25:E26)</f>
        <v>0</v>
      </c>
    </row>
    <row r="25" spans="1:5" s="403" customFormat="1">
      <c r="A25" s="418" t="s">
        <v>278</v>
      </c>
      <c r="B25" s="405" t="s">
        <v>167</v>
      </c>
      <c r="C25" s="409"/>
      <c r="D25" s="409"/>
      <c r="E25" s="419"/>
    </row>
    <row r="26" spans="1:5" s="403" customFormat="1">
      <c r="A26" s="420" t="s">
        <v>279</v>
      </c>
      <c r="B26" s="405" t="s">
        <v>168</v>
      </c>
      <c r="C26" s="409"/>
      <c r="D26" s="411"/>
      <c r="E26" s="419"/>
    </row>
    <row r="27" spans="1:5" s="403" customFormat="1">
      <c r="A27" s="420" t="s">
        <v>280</v>
      </c>
      <c r="B27" s="405" t="s">
        <v>169</v>
      </c>
      <c r="C27" s="406">
        <f>SUM(C28:C29)</f>
        <v>0</v>
      </c>
      <c r="D27" s="406">
        <f>SUM(D28:D29)</f>
        <v>0</v>
      </c>
      <c r="E27" s="417">
        <f>SUM(E28:E29)</f>
        <v>0</v>
      </c>
    </row>
    <row r="28" spans="1:5" s="403" customFormat="1">
      <c r="A28" s="418" t="s">
        <v>281</v>
      </c>
      <c r="B28" s="405" t="s">
        <v>170</v>
      </c>
      <c r="C28" s="409"/>
      <c r="D28" s="409"/>
      <c r="E28" s="419"/>
    </row>
    <row r="29" spans="1:5" s="403" customFormat="1">
      <c r="A29" s="420" t="s">
        <v>282</v>
      </c>
      <c r="B29" s="405" t="s">
        <v>171</v>
      </c>
      <c r="C29" s="409"/>
      <c r="D29" s="411"/>
      <c r="E29" s="419"/>
    </row>
    <row r="30" spans="1:5" s="403" customFormat="1">
      <c r="A30" s="420" t="s">
        <v>283</v>
      </c>
      <c r="B30" s="405" t="s">
        <v>172</v>
      </c>
      <c r="C30" s="406">
        <f>SUM(C31:C32)</f>
        <v>0</v>
      </c>
      <c r="D30" s="406">
        <f>SUM(D31:D32)</f>
        <v>0</v>
      </c>
      <c r="E30" s="417">
        <f>SUM(E31:E32)</f>
        <v>0</v>
      </c>
    </row>
    <row r="31" spans="1:5" s="403" customFormat="1">
      <c r="A31" s="418" t="s">
        <v>284</v>
      </c>
      <c r="B31" s="405" t="s">
        <v>209</v>
      </c>
      <c r="C31" s="409"/>
      <c r="D31" s="409"/>
      <c r="E31" s="419"/>
    </row>
    <row r="32" spans="1:5" s="403" customFormat="1">
      <c r="A32" s="420" t="s">
        <v>285</v>
      </c>
      <c r="B32" s="405" t="s">
        <v>210</v>
      </c>
      <c r="C32" s="409"/>
      <c r="D32" s="411"/>
      <c r="E32" s="419"/>
    </row>
    <row r="33" spans="1:5" s="403" customFormat="1">
      <c r="A33" s="421" t="s">
        <v>286</v>
      </c>
      <c r="B33" s="405" t="s">
        <v>211</v>
      </c>
      <c r="C33" s="406">
        <f>SUM(C34:C35)</f>
        <v>0</v>
      </c>
      <c r="D33" s="406">
        <f>SUM(D34:D35)</f>
        <v>0</v>
      </c>
      <c r="E33" s="417">
        <f>SUM(E34:E35)</f>
        <v>0</v>
      </c>
    </row>
    <row r="34" spans="1:5" s="403" customFormat="1">
      <c r="A34" s="418" t="s">
        <v>287</v>
      </c>
      <c r="B34" s="405" t="s">
        <v>212</v>
      </c>
      <c r="C34" s="409"/>
      <c r="D34" s="409"/>
      <c r="E34" s="419"/>
    </row>
    <row r="35" spans="1:5" s="403" customFormat="1">
      <c r="A35" s="420" t="s">
        <v>288</v>
      </c>
      <c r="B35" s="405" t="s">
        <v>213</v>
      </c>
      <c r="C35" s="409"/>
      <c r="D35" s="411"/>
      <c r="E35" s="419"/>
    </row>
    <row r="36" spans="1:5" s="403" customFormat="1">
      <c r="A36" s="421" t="s">
        <v>289</v>
      </c>
      <c r="B36" s="405" t="s">
        <v>214</v>
      </c>
      <c r="C36" s="406">
        <f>SUM(C37:C38)</f>
        <v>0</v>
      </c>
      <c r="D36" s="406">
        <f>SUM(D37:D38)</f>
        <v>0</v>
      </c>
      <c r="E36" s="417">
        <f>SUM(E37:E38)</f>
        <v>0</v>
      </c>
    </row>
    <row r="37" spans="1:5" s="403" customFormat="1">
      <c r="A37" s="418" t="s">
        <v>290</v>
      </c>
      <c r="B37" s="405" t="s">
        <v>215</v>
      </c>
      <c r="C37" s="409"/>
      <c r="D37" s="409"/>
      <c r="E37" s="419"/>
    </row>
    <row r="38" spans="1:5" s="403" customFormat="1">
      <c r="A38" s="420" t="s">
        <v>291</v>
      </c>
      <c r="B38" s="405" t="s">
        <v>292</v>
      </c>
      <c r="C38" s="409"/>
      <c r="D38" s="411"/>
      <c r="E38" s="419"/>
    </row>
    <row r="39" spans="1:5" s="403" customFormat="1">
      <c r="A39" s="421" t="s">
        <v>293</v>
      </c>
      <c r="B39" s="405" t="s">
        <v>294</v>
      </c>
      <c r="C39" s="406">
        <f>SUM(C40:C41)</f>
        <v>0</v>
      </c>
      <c r="D39" s="406">
        <f>SUM(D40:D41)</f>
        <v>0</v>
      </c>
      <c r="E39" s="417">
        <f>SUM(E40:E41)</f>
        <v>0</v>
      </c>
    </row>
    <row r="40" spans="1:5" s="403" customFormat="1">
      <c r="A40" s="418" t="s">
        <v>295</v>
      </c>
      <c r="B40" s="405" t="s">
        <v>296</v>
      </c>
      <c r="C40" s="409"/>
      <c r="D40" s="409"/>
      <c r="E40" s="419"/>
    </row>
    <row r="41" spans="1:5" s="403" customFormat="1">
      <c r="A41" s="420" t="s">
        <v>297</v>
      </c>
      <c r="B41" s="405" t="s">
        <v>298</v>
      </c>
      <c r="C41" s="409"/>
      <c r="D41" s="411"/>
      <c r="E41" s="419"/>
    </row>
    <row r="42" spans="1:5" s="403" customFormat="1">
      <c r="A42" s="421" t="s">
        <v>299</v>
      </c>
      <c r="B42" s="405" t="s">
        <v>300</v>
      </c>
      <c r="C42" s="411"/>
      <c r="D42" s="409"/>
      <c r="E42" s="407"/>
    </row>
    <row r="43" spans="1:5" s="403" customFormat="1">
      <c r="A43" s="418" t="s">
        <v>301</v>
      </c>
      <c r="B43" s="405" t="s">
        <v>302</v>
      </c>
      <c r="C43" s="406">
        <f>C44+C47+C50+C53+C56+C59+C62+C65+C68+C71+C74+C77</f>
        <v>0</v>
      </c>
      <c r="D43" s="406">
        <f>D44+D47+D50+D53+D56+D59+D62+D65+D68+D71+D74+D77</f>
        <v>0</v>
      </c>
      <c r="E43" s="417">
        <f>E44+E47+E50+E53+E56+E59+E62+E65+E68+E71+E74+E77</f>
        <v>0</v>
      </c>
    </row>
    <row r="44" spans="1:5" s="403" customFormat="1" ht="22.5">
      <c r="A44" s="408" t="s">
        <v>303</v>
      </c>
      <c r="B44" s="405" t="s">
        <v>304</v>
      </c>
      <c r="C44" s="406">
        <f>SUM(C45:C46)</f>
        <v>0</v>
      </c>
      <c r="D44" s="406">
        <f>SUM(D45:D46)</f>
        <v>0</v>
      </c>
      <c r="E44" s="417">
        <f>SUM(E45:E46)</f>
        <v>0</v>
      </c>
    </row>
    <row r="45" spans="1:5" s="403" customFormat="1">
      <c r="A45" s="418" t="s">
        <v>305</v>
      </c>
      <c r="B45" s="405" t="s">
        <v>306</v>
      </c>
      <c r="C45" s="409"/>
      <c r="D45" s="409"/>
      <c r="E45" s="419"/>
    </row>
    <row r="46" spans="1:5" s="403" customFormat="1">
      <c r="A46" s="420" t="s">
        <v>307</v>
      </c>
      <c r="B46" s="405" t="s">
        <v>308</v>
      </c>
      <c r="C46" s="409"/>
      <c r="D46" s="411"/>
      <c r="E46" s="419"/>
    </row>
    <row r="47" spans="1:5" s="403" customFormat="1">
      <c r="A47" s="421" t="s">
        <v>309</v>
      </c>
      <c r="B47" s="405" t="s">
        <v>310</v>
      </c>
      <c r="C47" s="406">
        <f>SUM(C48:C49)</f>
        <v>0</v>
      </c>
      <c r="D47" s="406">
        <f>SUM(D48:D49)</f>
        <v>0</v>
      </c>
      <c r="E47" s="417">
        <f>SUM(E48:E49)</f>
        <v>0</v>
      </c>
    </row>
    <row r="48" spans="1:5" s="403" customFormat="1">
      <c r="A48" s="418" t="s">
        <v>311</v>
      </c>
      <c r="B48" s="405" t="s">
        <v>312</v>
      </c>
      <c r="C48" s="409"/>
      <c r="D48" s="409"/>
      <c r="E48" s="419"/>
    </row>
    <row r="49" spans="1:5" s="403" customFormat="1">
      <c r="A49" s="420" t="s">
        <v>313</v>
      </c>
      <c r="B49" s="405" t="s">
        <v>314</v>
      </c>
      <c r="C49" s="409"/>
      <c r="D49" s="411"/>
      <c r="E49" s="419"/>
    </row>
    <row r="50" spans="1:5" s="403" customFormat="1">
      <c r="A50" s="421" t="s">
        <v>315</v>
      </c>
      <c r="B50" s="405" t="s">
        <v>316</v>
      </c>
      <c r="C50" s="406">
        <f>SUM(C51:C52)</f>
        <v>0</v>
      </c>
      <c r="D50" s="406">
        <f>SUM(D51:D52)</f>
        <v>0</v>
      </c>
      <c r="E50" s="417">
        <f>SUM(E51:E52)</f>
        <v>0</v>
      </c>
    </row>
    <row r="51" spans="1:5" s="403" customFormat="1">
      <c r="A51" s="418" t="s">
        <v>317</v>
      </c>
      <c r="B51" s="405" t="s">
        <v>318</v>
      </c>
      <c r="C51" s="409"/>
      <c r="D51" s="409"/>
      <c r="E51" s="419"/>
    </row>
    <row r="52" spans="1:5" s="403" customFormat="1">
      <c r="A52" s="420" t="s">
        <v>319</v>
      </c>
      <c r="B52" s="405" t="s">
        <v>320</v>
      </c>
      <c r="C52" s="409"/>
      <c r="D52" s="411"/>
      <c r="E52" s="419"/>
    </row>
    <row r="53" spans="1:5" s="403" customFormat="1">
      <c r="A53" s="421" t="s">
        <v>321</v>
      </c>
      <c r="B53" s="405" t="s">
        <v>322</v>
      </c>
      <c r="C53" s="406">
        <f>SUM(C54:C55)</f>
        <v>0</v>
      </c>
      <c r="D53" s="406">
        <f>SUM(D54:D55)</f>
        <v>0</v>
      </c>
      <c r="E53" s="417">
        <f>SUM(E54:E55)</f>
        <v>0</v>
      </c>
    </row>
    <row r="54" spans="1:5" s="403" customFormat="1">
      <c r="A54" s="418" t="s">
        <v>323</v>
      </c>
      <c r="B54" s="405" t="s">
        <v>324</v>
      </c>
      <c r="C54" s="409"/>
      <c r="D54" s="409"/>
      <c r="E54" s="419"/>
    </row>
    <row r="55" spans="1:5" s="403" customFormat="1">
      <c r="A55" s="420" t="s">
        <v>325</v>
      </c>
      <c r="B55" s="405" t="s">
        <v>326</v>
      </c>
      <c r="C55" s="409"/>
      <c r="D55" s="411"/>
      <c r="E55" s="419"/>
    </row>
    <row r="56" spans="1:5" s="403" customFormat="1">
      <c r="A56" s="421" t="s">
        <v>327</v>
      </c>
      <c r="B56" s="405" t="s">
        <v>328</v>
      </c>
      <c r="C56" s="406">
        <f>SUM(C57:C58)</f>
        <v>0</v>
      </c>
      <c r="D56" s="406">
        <f>SUM(D57:D58)</f>
        <v>0</v>
      </c>
      <c r="E56" s="417">
        <f>SUM(E57:E58)</f>
        <v>0</v>
      </c>
    </row>
    <row r="57" spans="1:5" s="403" customFormat="1">
      <c r="A57" s="418" t="s">
        <v>329</v>
      </c>
      <c r="B57" s="405" t="s">
        <v>330</v>
      </c>
      <c r="C57" s="409"/>
      <c r="D57" s="409"/>
      <c r="E57" s="419"/>
    </row>
    <row r="58" spans="1:5" s="403" customFormat="1">
      <c r="A58" s="420" t="s">
        <v>331</v>
      </c>
      <c r="B58" s="405" t="s">
        <v>332</v>
      </c>
      <c r="C58" s="409"/>
      <c r="D58" s="411"/>
      <c r="E58" s="419"/>
    </row>
    <row r="59" spans="1:5" s="403" customFormat="1">
      <c r="A59" s="421" t="s">
        <v>333</v>
      </c>
      <c r="B59" s="405" t="s">
        <v>334</v>
      </c>
      <c r="C59" s="406">
        <f>SUM(C60:C61)</f>
        <v>0</v>
      </c>
      <c r="D59" s="406">
        <f>SUM(D60:D61)</f>
        <v>0</v>
      </c>
      <c r="E59" s="417">
        <f>SUM(E60:E61)</f>
        <v>0</v>
      </c>
    </row>
    <row r="60" spans="1:5" s="403" customFormat="1">
      <c r="A60" s="418" t="s">
        <v>335</v>
      </c>
      <c r="B60" s="405" t="s">
        <v>336</v>
      </c>
      <c r="C60" s="409"/>
      <c r="D60" s="409"/>
      <c r="E60" s="419"/>
    </row>
    <row r="61" spans="1:5" s="403" customFormat="1">
      <c r="A61" s="420" t="s">
        <v>337</v>
      </c>
      <c r="B61" s="405" t="s">
        <v>338</v>
      </c>
      <c r="C61" s="409"/>
      <c r="D61" s="411"/>
      <c r="E61" s="419"/>
    </row>
    <row r="62" spans="1:5" s="403" customFormat="1">
      <c r="A62" s="421" t="s">
        <v>339</v>
      </c>
      <c r="B62" s="405" t="s">
        <v>340</v>
      </c>
      <c r="C62" s="406">
        <f>SUM(C63:C64)</f>
        <v>0</v>
      </c>
      <c r="D62" s="406">
        <f>SUM(D63:D64)</f>
        <v>0</v>
      </c>
      <c r="E62" s="417">
        <f>SUM(E63:E64)</f>
        <v>0</v>
      </c>
    </row>
    <row r="63" spans="1:5" s="403" customFormat="1">
      <c r="A63" s="418" t="s">
        <v>341</v>
      </c>
      <c r="B63" s="405" t="s">
        <v>342</v>
      </c>
      <c r="C63" s="409"/>
      <c r="D63" s="409"/>
      <c r="E63" s="419"/>
    </row>
    <row r="64" spans="1:5" s="403" customFormat="1">
      <c r="A64" s="420" t="s">
        <v>343</v>
      </c>
      <c r="B64" s="405" t="s">
        <v>344</v>
      </c>
      <c r="C64" s="409"/>
      <c r="D64" s="411"/>
      <c r="E64" s="419"/>
    </row>
    <row r="65" spans="1:5" s="403" customFormat="1">
      <c r="A65" s="421" t="s">
        <v>345</v>
      </c>
      <c r="B65" s="405" t="s">
        <v>346</v>
      </c>
      <c r="C65" s="406">
        <f>SUM(C66:C67)</f>
        <v>0</v>
      </c>
      <c r="D65" s="406">
        <f>SUM(D66:D67)</f>
        <v>0</v>
      </c>
      <c r="E65" s="417">
        <f>SUM(E66:E67)</f>
        <v>0</v>
      </c>
    </row>
    <row r="66" spans="1:5" s="403" customFormat="1">
      <c r="A66" s="418" t="s">
        <v>347</v>
      </c>
      <c r="B66" s="405" t="s">
        <v>348</v>
      </c>
      <c r="C66" s="409"/>
      <c r="D66" s="409"/>
      <c r="E66" s="419"/>
    </row>
    <row r="67" spans="1:5" s="403" customFormat="1">
      <c r="A67" s="420" t="s">
        <v>349</v>
      </c>
      <c r="B67" s="405" t="s">
        <v>350</v>
      </c>
      <c r="C67" s="409"/>
      <c r="D67" s="411"/>
      <c r="E67" s="419"/>
    </row>
    <row r="68" spans="1:5" s="403" customFormat="1">
      <c r="A68" s="421" t="s">
        <v>351</v>
      </c>
      <c r="B68" s="405" t="s">
        <v>352</v>
      </c>
      <c r="C68" s="406">
        <f>SUM(C69:C70)</f>
        <v>0</v>
      </c>
      <c r="D68" s="406">
        <f>SUM(D69:D70)</f>
        <v>0</v>
      </c>
      <c r="E68" s="417">
        <f>SUM(E69:E70)</f>
        <v>0</v>
      </c>
    </row>
    <row r="69" spans="1:5" s="403" customFormat="1">
      <c r="A69" s="418" t="s">
        <v>353</v>
      </c>
      <c r="B69" s="405" t="s">
        <v>354</v>
      </c>
      <c r="C69" s="409"/>
      <c r="D69" s="409"/>
      <c r="E69" s="419"/>
    </row>
    <row r="70" spans="1:5" s="403" customFormat="1">
      <c r="A70" s="420" t="s">
        <v>355</v>
      </c>
      <c r="B70" s="405" t="s">
        <v>356</v>
      </c>
      <c r="C70" s="409"/>
      <c r="D70" s="411"/>
      <c r="E70" s="419"/>
    </row>
    <row r="71" spans="1:5" s="403" customFormat="1">
      <c r="A71" s="421" t="s">
        <v>357</v>
      </c>
      <c r="B71" s="405" t="s">
        <v>358</v>
      </c>
      <c r="C71" s="406">
        <f>SUM(C72:C73)</f>
        <v>0</v>
      </c>
      <c r="D71" s="406">
        <f>SUM(D72:D73)</f>
        <v>0</v>
      </c>
      <c r="E71" s="417">
        <f>SUM(E72:E73)</f>
        <v>0</v>
      </c>
    </row>
    <row r="72" spans="1:5" s="403" customFormat="1">
      <c r="A72" s="418" t="s">
        <v>359</v>
      </c>
      <c r="B72" s="405" t="s">
        <v>360</v>
      </c>
      <c r="C72" s="409"/>
      <c r="D72" s="409"/>
      <c r="E72" s="419"/>
    </row>
    <row r="73" spans="1:5" s="403" customFormat="1">
      <c r="A73" s="420" t="s">
        <v>361</v>
      </c>
      <c r="B73" s="405" t="s">
        <v>362</v>
      </c>
      <c r="C73" s="409"/>
      <c r="D73" s="411"/>
      <c r="E73" s="419"/>
    </row>
    <row r="74" spans="1:5" s="403" customFormat="1">
      <c r="A74" s="421" t="s">
        <v>363</v>
      </c>
      <c r="B74" s="405" t="s">
        <v>364</v>
      </c>
      <c r="C74" s="406">
        <f>SUM(C75:C76)</f>
        <v>0</v>
      </c>
      <c r="D74" s="406">
        <f>SUM(D75:D76)</f>
        <v>0</v>
      </c>
      <c r="E74" s="417">
        <f>SUM(E75:E76)</f>
        <v>0</v>
      </c>
    </row>
    <row r="75" spans="1:5" s="403" customFormat="1">
      <c r="A75" s="418" t="s">
        <v>365</v>
      </c>
      <c r="B75" s="405" t="s">
        <v>366</v>
      </c>
      <c r="C75" s="409"/>
      <c r="D75" s="409"/>
      <c r="E75" s="419"/>
    </row>
    <row r="76" spans="1:5" s="403" customFormat="1">
      <c r="A76" s="420" t="s">
        <v>367</v>
      </c>
      <c r="B76" s="405" t="s">
        <v>368</v>
      </c>
      <c r="C76" s="409"/>
      <c r="D76" s="411"/>
      <c r="E76" s="419"/>
    </row>
    <row r="77" spans="1:5" s="403" customFormat="1">
      <c r="A77" s="421" t="s">
        <v>369</v>
      </c>
      <c r="B77" s="405" t="s">
        <v>370</v>
      </c>
      <c r="C77" s="411"/>
      <c r="D77" s="409"/>
      <c r="E77" s="407"/>
    </row>
    <row r="78" spans="1:5" s="403" customFormat="1">
      <c r="A78" s="418" t="s">
        <v>371</v>
      </c>
      <c r="B78" s="405" t="s">
        <v>372</v>
      </c>
      <c r="C78" s="415">
        <f>C79+C82+C85+C88</f>
        <v>0</v>
      </c>
      <c r="D78" s="415">
        <f>D79+D82+D85+D88</f>
        <v>0</v>
      </c>
      <c r="E78" s="415">
        <f>E79+E82+E85+E88</f>
        <v>0</v>
      </c>
    </row>
    <row r="79" spans="1:5" s="403" customFormat="1">
      <c r="A79" s="404" t="s">
        <v>373</v>
      </c>
      <c r="B79" s="405" t="s">
        <v>374</v>
      </c>
      <c r="C79" s="406">
        <f>SUM(C80:C81)</f>
        <v>0</v>
      </c>
      <c r="D79" s="406">
        <f>SUM(D80:D81)</f>
        <v>0</v>
      </c>
      <c r="E79" s="417">
        <f>SUM(E80:E81)</f>
        <v>0</v>
      </c>
    </row>
    <row r="80" spans="1:5" s="403" customFormat="1">
      <c r="A80" s="418" t="s">
        <v>375</v>
      </c>
      <c r="B80" s="405" t="s">
        <v>376</v>
      </c>
      <c r="C80" s="409"/>
      <c r="D80" s="409"/>
      <c r="E80" s="419"/>
    </row>
    <row r="81" spans="1:5" s="403" customFormat="1">
      <c r="A81" s="420" t="s">
        <v>377</v>
      </c>
      <c r="B81" s="405" t="s">
        <v>378</v>
      </c>
      <c r="C81" s="409"/>
      <c r="D81" s="411"/>
      <c r="E81" s="419"/>
    </row>
    <row r="82" spans="1:5" s="403" customFormat="1">
      <c r="A82" s="421" t="s">
        <v>379</v>
      </c>
      <c r="B82" s="405" t="s">
        <v>380</v>
      </c>
      <c r="C82" s="406">
        <f>SUM(C83:C84)</f>
        <v>0</v>
      </c>
      <c r="D82" s="406">
        <f>SUM(D83:D84)</f>
        <v>0</v>
      </c>
      <c r="E82" s="417">
        <f>SUM(E83:E84)</f>
        <v>0</v>
      </c>
    </row>
    <row r="83" spans="1:5" s="403" customFormat="1">
      <c r="A83" s="418" t="s">
        <v>381</v>
      </c>
      <c r="B83" s="405" t="s">
        <v>382</v>
      </c>
      <c r="C83" s="409"/>
      <c r="D83" s="409"/>
      <c r="E83" s="419"/>
    </row>
    <row r="84" spans="1:5" s="403" customFormat="1">
      <c r="A84" s="420" t="s">
        <v>383</v>
      </c>
      <c r="B84" s="405" t="s">
        <v>384</v>
      </c>
      <c r="C84" s="409"/>
      <c r="D84" s="411"/>
      <c r="E84" s="419"/>
    </row>
    <row r="85" spans="1:5" s="403" customFormat="1">
      <c r="A85" s="421" t="s">
        <v>385</v>
      </c>
      <c r="B85" s="405" t="s">
        <v>386</v>
      </c>
      <c r="C85" s="406">
        <f>SUM(C86:C87)</f>
        <v>0</v>
      </c>
      <c r="D85" s="406">
        <f>SUM(D86:D87)</f>
        <v>0</v>
      </c>
      <c r="E85" s="417">
        <f>SUM(E86:E87)</f>
        <v>0</v>
      </c>
    </row>
    <row r="86" spans="1:5" s="403" customFormat="1">
      <c r="A86" s="418" t="s">
        <v>387</v>
      </c>
      <c r="B86" s="405" t="s">
        <v>388</v>
      </c>
      <c r="C86" s="409"/>
      <c r="D86" s="409"/>
      <c r="E86" s="419"/>
    </row>
    <row r="87" spans="1:5" s="403" customFormat="1">
      <c r="A87" s="420" t="s">
        <v>389</v>
      </c>
      <c r="B87" s="405" t="s">
        <v>390</v>
      </c>
      <c r="C87" s="409"/>
      <c r="D87" s="411"/>
      <c r="E87" s="419"/>
    </row>
    <row r="88" spans="1:5" s="403" customFormat="1">
      <c r="A88" s="421" t="s">
        <v>391</v>
      </c>
      <c r="B88" s="405" t="s">
        <v>392</v>
      </c>
      <c r="C88" s="411"/>
      <c r="D88" s="409"/>
      <c r="E88" s="407"/>
    </row>
    <row r="89" spans="1:5" s="403" customFormat="1">
      <c r="A89" s="418" t="s">
        <v>393</v>
      </c>
      <c r="B89" s="405" t="s">
        <v>394</v>
      </c>
      <c r="C89" s="422"/>
      <c r="D89" s="423"/>
      <c r="E89" s="424"/>
    </row>
    <row r="90" spans="1:5" s="403" customFormat="1">
      <c r="A90" s="404" t="s">
        <v>395</v>
      </c>
      <c r="B90" s="405" t="s">
        <v>396</v>
      </c>
      <c r="C90" s="422"/>
      <c r="D90" s="423"/>
      <c r="E90" s="424"/>
    </row>
    <row r="91" spans="1:5" s="403" customFormat="1">
      <c r="A91" s="404" t="s">
        <v>397</v>
      </c>
      <c r="B91" s="405" t="s">
        <v>398</v>
      </c>
      <c r="C91" s="412">
        <f>C92+C103+C108+C109+C110</f>
        <v>0</v>
      </c>
      <c r="D91" s="412">
        <f>D92+D103+D108+D109+D110</f>
        <v>0</v>
      </c>
      <c r="E91" s="413">
        <f>E92+E103+E108+E109+E110</f>
        <v>0</v>
      </c>
    </row>
    <row r="92" spans="1:5" s="403" customFormat="1">
      <c r="A92" s="404" t="s">
        <v>399</v>
      </c>
      <c r="B92" s="405" t="s">
        <v>400</v>
      </c>
      <c r="C92" s="415">
        <f>C93+C98</f>
        <v>0</v>
      </c>
      <c r="D92" s="415">
        <f>D93+D98</f>
        <v>0</v>
      </c>
      <c r="E92" s="416">
        <f>E93+E98</f>
        <v>0</v>
      </c>
    </row>
    <row r="93" spans="1:5" s="403" customFormat="1">
      <c r="A93" s="404" t="s">
        <v>401</v>
      </c>
      <c r="B93" s="405" t="s">
        <v>402</v>
      </c>
      <c r="C93" s="406">
        <f>C94+C97</f>
        <v>0</v>
      </c>
      <c r="D93" s="406">
        <f>D94+D97</f>
        <v>0</v>
      </c>
      <c r="E93" s="407"/>
    </row>
    <row r="94" spans="1:5" s="403" customFormat="1">
      <c r="A94" s="408" t="s">
        <v>403</v>
      </c>
      <c r="B94" s="405" t="s">
        <v>404</v>
      </c>
      <c r="C94" s="406">
        <f>SUM(C95:C96)</f>
        <v>0</v>
      </c>
      <c r="D94" s="406">
        <f>SUM(D95:D96)</f>
        <v>0</v>
      </c>
      <c r="E94" s="407"/>
    </row>
    <row r="95" spans="1:5" s="403" customFormat="1" ht="22.5">
      <c r="A95" s="418" t="s">
        <v>405</v>
      </c>
      <c r="B95" s="405" t="s">
        <v>406</v>
      </c>
      <c r="C95" s="409"/>
      <c r="D95" s="409"/>
      <c r="E95" s="407"/>
    </row>
    <row r="96" spans="1:5" s="403" customFormat="1" ht="20.25" customHeight="1">
      <c r="A96" s="420" t="s">
        <v>407</v>
      </c>
      <c r="B96" s="405" t="s">
        <v>408</v>
      </c>
      <c r="C96" s="409"/>
      <c r="D96" s="411"/>
      <c r="E96" s="407"/>
    </row>
    <row r="97" spans="1:5" s="403" customFormat="1">
      <c r="A97" s="421" t="s">
        <v>409</v>
      </c>
      <c r="B97" s="405" t="s">
        <v>410</v>
      </c>
      <c r="C97" s="411"/>
      <c r="D97" s="409"/>
      <c r="E97" s="407"/>
    </row>
    <row r="98" spans="1:5" s="403" customFormat="1">
      <c r="A98" s="418" t="s">
        <v>411</v>
      </c>
      <c r="B98" s="405" t="s">
        <v>412</v>
      </c>
      <c r="C98" s="406">
        <f>C99+C102</f>
        <v>0</v>
      </c>
      <c r="D98" s="406">
        <f>D99+D102</f>
        <v>0</v>
      </c>
      <c r="E98" s="407"/>
    </row>
    <row r="99" spans="1:5" s="403" customFormat="1">
      <c r="A99" s="408" t="s">
        <v>413</v>
      </c>
      <c r="B99" s="405" t="s">
        <v>414</v>
      </c>
      <c r="C99" s="406">
        <f>SUM(C100:C101)</f>
        <v>0</v>
      </c>
      <c r="D99" s="406">
        <f>SUM(D100:D101)</f>
        <v>0</v>
      </c>
      <c r="E99" s="407"/>
    </row>
    <row r="100" spans="1:5" s="403" customFormat="1" ht="15.75" customHeight="1">
      <c r="A100" s="418" t="s">
        <v>415</v>
      </c>
      <c r="B100" s="405" t="s">
        <v>416</v>
      </c>
      <c r="C100" s="409"/>
      <c r="D100" s="409"/>
      <c r="E100" s="407"/>
    </row>
    <row r="101" spans="1:5" s="403" customFormat="1">
      <c r="A101" s="420" t="s">
        <v>417</v>
      </c>
      <c r="B101" s="405" t="s">
        <v>418</v>
      </c>
      <c r="C101" s="409"/>
      <c r="D101" s="411"/>
      <c r="E101" s="407"/>
    </row>
    <row r="102" spans="1:5" s="403" customFormat="1">
      <c r="A102" s="421" t="s">
        <v>419</v>
      </c>
      <c r="B102" s="405" t="s">
        <v>420</v>
      </c>
      <c r="C102" s="411"/>
      <c r="D102" s="409"/>
      <c r="E102" s="407"/>
    </row>
    <row r="103" spans="1:5" s="403" customFormat="1">
      <c r="A103" s="418" t="s">
        <v>421</v>
      </c>
      <c r="B103" s="405" t="s">
        <v>422</v>
      </c>
      <c r="C103" s="415">
        <f>C104+C107</f>
        <v>0</v>
      </c>
      <c r="D103" s="415">
        <f>D104+D107</f>
        <v>0</v>
      </c>
      <c r="E103" s="424"/>
    </row>
    <row r="104" spans="1:5" s="403" customFormat="1">
      <c r="A104" s="404" t="s">
        <v>423</v>
      </c>
      <c r="B104" s="405" t="s">
        <v>424</v>
      </c>
      <c r="C104" s="406">
        <f>SUM(C105:C106)</f>
        <v>0</v>
      </c>
      <c r="D104" s="406">
        <f>SUM(D105:D106)</f>
        <v>0</v>
      </c>
      <c r="E104" s="407"/>
    </row>
    <row r="105" spans="1:5" s="403" customFormat="1">
      <c r="A105" s="425" t="s">
        <v>425</v>
      </c>
      <c r="B105" s="405" t="s">
        <v>426</v>
      </c>
      <c r="C105" s="409"/>
      <c r="D105" s="409"/>
      <c r="E105" s="407"/>
    </row>
    <row r="106" spans="1:5" s="403" customFormat="1">
      <c r="A106" s="420" t="s">
        <v>427</v>
      </c>
      <c r="B106" s="405" t="s">
        <v>428</v>
      </c>
      <c r="C106" s="409"/>
      <c r="D106" s="411"/>
      <c r="E106" s="407"/>
    </row>
    <row r="107" spans="1:5" s="403" customFormat="1">
      <c r="A107" s="421" t="s">
        <v>429</v>
      </c>
      <c r="B107" s="405" t="s">
        <v>430</v>
      </c>
      <c r="C107" s="411"/>
      <c r="D107" s="409"/>
      <c r="E107" s="407"/>
    </row>
    <row r="108" spans="1:5" s="403" customFormat="1">
      <c r="A108" s="425" t="s">
        <v>431</v>
      </c>
      <c r="B108" s="405" t="s">
        <v>432</v>
      </c>
      <c r="C108" s="423"/>
      <c r="D108" s="423"/>
      <c r="E108" s="424"/>
    </row>
    <row r="109" spans="1:5" s="403" customFormat="1">
      <c r="A109" s="404" t="s">
        <v>433</v>
      </c>
      <c r="B109" s="405" t="s">
        <v>434</v>
      </c>
      <c r="C109" s="422"/>
      <c r="D109" s="423"/>
      <c r="E109" s="424"/>
    </row>
    <row r="110" spans="1:5" s="403" customFormat="1">
      <c r="A110" s="404" t="s">
        <v>435</v>
      </c>
      <c r="B110" s="405" t="s">
        <v>436</v>
      </c>
      <c r="C110" s="422"/>
      <c r="D110" s="423"/>
      <c r="E110" s="424"/>
    </row>
    <row r="111" spans="1:5" s="403" customFormat="1">
      <c r="A111" s="404" t="s">
        <v>437</v>
      </c>
      <c r="B111" s="405" t="s">
        <v>438</v>
      </c>
      <c r="C111" s="412">
        <f>C112+C123+C127+C128+C129</f>
        <v>0</v>
      </c>
      <c r="D111" s="412">
        <f>D112+D123+D127+D128+D129</f>
        <v>0</v>
      </c>
      <c r="E111" s="402"/>
    </row>
    <row r="112" spans="1:5" s="403" customFormat="1">
      <c r="A112" s="404" t="s">
        <v>439</v>
      </c>
      <c r="B112" s="405" t="s">
        <v>440</v>
      </c>
      <c r="C112" s="415">
        <f>C113+C118</f>
        <v>0</v>
      </c>
      <c r="D112" s="415">
        <f>D113+D118</f>
        <v>0</v>
      </c>
      <c r="E112" s="407"/>
    </row>
    <row r="113" spans="1:5" s="403" customFormat="1">
      <c r="A113" s="404" t="s">
        <v>441</v>
      </c>
      <c r="B113" s="405" t="s">
        <v>442</v>
      </c>
      <c r="C113" s="406">
        <f>C114+C117</f>
        <v>0</v>
      </c>
      <c r="D113" s="406">
        <f>D114+D117</f>
        <v>0</v>
      </c>
      <c r="E113" s="407"/>
    </row>
    <row r="114" spans="1:5" s="403" customFormat="1">
      <c r="A114" s="408" t="s">
        <v>443</v>
      </c>
      <c r="B114" s="405" t="s">
        <v>444</v>
      </c>
      <c r="C114" s="406">
        <f>SUM(C115:C116)</f>
        <v>0</v>
      </c>
      <c r="D114" s="406">
        <f>SUM(D115:D116)</f>
        <v>0</v>
      </c>
      <c r="E114" s="407"/>
    </row>
    <row r="115" spans="1:5" s="403" customFormat="1">
      <c r="A115" s="418" t="s">
        <v>445</v>
      </c>
      <c r="B115" s="405" t="s">
        <v>446</v>
      </c>
      <c r="C115" s="409"/>
      <c r="D115" s="409"/>
      <c r="E115" s="407"/>
    </row>
    <row r="116" spans="1:5" s="403" customFormat="1">
      <c r="A116" s="420" t="s">
        <v>447</v>
      </c>
      <c r="B116" s="405" t="s">
        <v>448</v>
      </c>
      <c r="C116" s="409"/>
      <c r="D116" s="411"/>
      <c r="E116" s="407"/>
    </row>
    <row r="117" spans="1:5" s="403" customFormat="1">
      <c r="A117" s="421" t="s">
        <v>449</v>
      </c>
      <c r="B117" s="405" t="s">
        <v>450</v>
      </c>
      <c r="C117" s="411"/>
      <c r="D117" s="409"/>
      <c r="E117" s="407"/>
    </row>
    <row r="118" spans="1:5" s="403" customFormat="1">
      <c r="A118" s="418" t="s">
        <v>451</v>
      </c>
      <c r="B118" s="405" t="s">
        <v>452</v>
      </c>
      <c r="C118" s="406">
        <f>C119+C122</f>
        <v>0</v>
      </c>
      <c r="D118" s="406">
        <f>D119+D122</f>
        <v>0</v>
      </c>
      <c r="E118" s="407"/>
    </row>
    <row r="119" spans="1:5" s="403" customFormat="1">
      <c r="A119" s="408" t="s">
        <v>453</v>
      </c>
      <c r="B119" s="405" t="s">
        <v>454</v>
      </c>
      <c r="C119" s="406">
        <f>SUM(C120:C121)</f>
        <v>0</v>
      </c>
      <c r="D119" s="406">
        <f>SUM(D120:D121)</f>
        <v>0</v>
      </c>
      <c r="E119" s="407"/>
    </row>
    <row r="120" spans="1:5" s="403" customFormat="1">
      <c r="A120" s="418" t="s">
        <v>455</v>
      </c>
      <c r="B120" s="405" t="s">
        <v>456</v>
      </c>
      <c r="C120" s="409"/>
      <c r="D120" s="409"/>
      <c r="E120" s="407"/>
    </row>
    <row r="121" spans="1:5" s="403" customFormat="1">
      <c r="A121" s="420" t="s">
        <v>457</v>
      </c>
      <c r="B121" s="405" t="s">
        <v>458</v>
      </c>
      <c r="C121" s="409"/>
      <c r="D121" s="411"/>
      <c r="E121" s="407"/>
    </row>
    <row r="122" spans="1:5" s="403" customFormat="1">
      <c r="A122" s="421" t="s">
        <v>459</v>
      </c>
      <c r="B122" s="405" t="s">
        <v>460</v>
      </c>
      <c r="C122" s="411"/>
      <c r="D122" s="409"/>
      <c r="E122" s="407"/>
    </row>
    <row r="123" spans="1:5" s="403" customFormat="1">
      <c r="A123" s="418" t="s">
        <v>461</v>
      </c>
      <c r="B123" s="405" t="s">
        <v>462</v>
      </c>
      <c r="C123" s="415">
        <f>C124+C127</f>
        <v>0</v>
      </c>
      <c r="D123" s="415">
        <f>D124+D127</f>
        <v>0</v>
      </c>
      <c r="E123" s="424"/>
    </row>
    <row r="124" spans="1:5" s="403" customFormat="1">
      <c r="A124" s="404" t="s">
        <v>463</v>
      </c>
      <c r="B124" s="405" t="s">
        <v>464</v>
      </c>
      <c r="C124" s="406">
        <f>SUM(C125:C126)</f>
        <v>0</v>
      </c>
      <c r="D124" s="406">
        <f>SUM(D125:D126)</f>
        <v>0</v>
      </c>
      <c r="E124" s="407"/>
    </row>
    <row r="125" spans="1:5" s="403" customFormat="1">
      <c r="A125" s="418" t="s">
        <v>465</v>
      </c>
      <c r="B125" s="405" t="s">
        <v>466</v>
      </c>
      <c r="C125" s="409"/>
      <c r="D125" s="409"/>
      <c r="E125" s="407"/>
    </row>
    <row r="126" spans="1:5" s="403" customFormat="1">
      <c r="A126" s="420" t="s">
        <v>467</v>
      </c>
      <c r="B126" s="405" t="s">
        <v>468</v>
      </c>
      <c r="C126" s="409"/>
      <c r="D126" s="411"/>
      <c r="E126" s="407"/>
    </row>
    <row r="127" spans="1:5" s="403" customFormat="1">
      <c r="A127" s="421" t="s">
        <v>469</v>
      </c>
      <c r="B127" s="405" t="s">
        <v>470</v>
      </c>
      <c r="C127" s="411"/>
      <c r="D127" s="409"/>
      <c r="E127" s="407"/>
    </row>
    <row r="128" spans="1:5" s="403" customFormat="1">
      <c r="A128" s="418" t="s">
        <v>471</v>
      </c>
      <c r="B128" s="405" t="s">
        <v>472</v>
      </c>
      <c r="C128" s="422"/>
      <c r="D128" s="423"/>
      <c r="E128" s="424"/>
    </row>
    <row r="129" spans="1:5" s="403" customFormat="1">
      <c r="A129" s="404" t="s">
        <v>473</v>
      </c>
      <c r="B129" s="405" t="s">
        <v>474</v>
      </c>
      <c r="C129" s="422"/>
      <c r="D129" s="423"/>
      <c r="E129" s="424"/>
    </row>
    <row r="130" spans="1:5" s="403" customFormat="1">
      <c r="A130" s="404" t="s">
        <v>475</v>
      </c>
      <c r="B130" s="405" t="s">
        <v>476</v>
      </c>
      <c r="C130" s="415">
        <f>C131+C136+C137</f>
        <v>0</v>
      </c>
      <c r="D130" s="415">
        <f>D131+D136+D137</f>
        <v>0</v>
      </c>
      <c r="E130" s="424"/>
    </row>
    <row r="131" spans="1:5" s="403" customFormat="1">
      <c r="A131" s="404" t="s">
        <v>477</v>
      </c>
      <c r="B131" s="405" t="s">
        <v>478</v>
      </c>
      <c r="C131" s="415">
        <f>C132+C135</f>
        <v>0</v>
      </c>
      <c r="D131" s="415">
        <f>D132+D135</f>
        <v>0</v>
      </c>
      <c r="E131" s="424"/>
    </row>
    <row r="132" spans="1:5" s="403" customFormat="1">
      <c r="A132" s="404" t="s">
        <v>479</v>
      </c>
      <c r="B132" s="405" t="s">
        <v>480</v>
      </c>
      <c r="C132" s="406">
        <f>SUM(C133:C134)</f>
        <v>0</v>
      </c>
      <c r="D132" s="406">
        <f>SUM(D133:D134)</f>
        <v>0</v>
      </c>
      <c r="E132" s="407"/>
    </row>
    <row r="133" spans="1:5" s="403" customFormat="1">
      <c r="A133" s="425" t="s">
        <v>481</v>
      </c>
      <c r="B133" s="405" t="s">
        <v>482</v>
      </c>
      <c r="C133" s="409"/>
      <c r="D133" s="409"/>
      <c r="E133" s="407"/>
    </row>
    <row r="134" spans="1:5" s="403" customFormat="1">
      <c r="A134" s="420" t="s">
        <v>483</v>
      </c>
      <c r="B134" s="405" t="s">
        <v>484</v>
      </c>
      <c r="C134" s="409"/>
      <c r="D134" s="411"/>
      <c r="E134" s="407"/>
    </row>
    <row r="135" spans="1:5" s="403" customFormat="1">
      <c r="A135" s="421" t="s">
        <v>485</v>
      </c>
      <c r="B135" s="405" t="s">
        <v>486</v>
      </c>
      <c r="C135" s="411"/>
      <c r="D135" s="409"/>
      <c r="E135" s="407"/>
    </row>
    <row r="136" spans="1:5" s="403" customFormat="1">
      <c r="A136" s="425" t="s">
        <v>487</v>
      </c>
      <c r="B136" s="405" t="s">
        <v>488</v>
      </c>
      <c r="C136" s="422"/>
      <c r="D136" s="423"/>
      <c r="E136" s="424"/>
    </row>
    <row r="137" spans="1:5" s="403" customFormat="1">
      <c r="A137" s="404" t="s">
        <v>489</v>
      </c>
      <c r="B137" s="405" t="s">
        <v>490</v>
      </c>
      <c r="C137" s="422"/>
      <c r="D137" s="423"/>
      <c r="E137" s="424"/>
    </row>
    <row r="138" spans="1:5" s="403" customFormat="1">
      <c r="A138" s="404" t="s">
        <v>491</v>
      </c>
      <c r="B138" s="405" t="s">
        <v>492</v>
      </c>
      <c r="C138" s="411"/>
      <c r="D138" s="426"/>
      <c r="E138" s="407"/>
    </row>
    <row r="139" spans="1:5" s="403" customFormat="1">
      <c r="A139" s="414" t="s">
        <v>493</v>
      </c>
      <c r="B139" s="405" t="s">
        <v>494</v>
      </c>
      <c r="C139" s="422"/>
      <c r="D139" s="423">
        <v>5640</v>
      </c>
      <c r="E139" s="424"/>
    </row>
    <row r="140" spans="1:5" s="403" customFormat="1">
      <c r="A140" s="404" t="s">
        <v>495</v>
      </c>
      <c r="B140" s="405" t="s">
        <v>496</v>
      </c>
      <c r="C140" s="422"/>
      <c r="D140" s="423">
        <f>SUM(D141)</f>
        <v>0</v>
      </c>
      <c r="E140" s="424"/>
    </row>
    <row r="141" spans="1:5" s="403" customFormat="1">
      <c r="A141" s="404" t="s">
        <v>497</v>
      </c>
      <c r="B141" s="405" t="s">
        <v>498</v>
      </c>
      <c r="C141" s="411"/>
      <c r="D141" s="409"/>
      <c r="E141" s="407"/>
    </row>
    <row r="142" spans="1:5" s="403" customFormat="1">
      <c r="A142" s="418" t="s">
        <v>499</v>
      </c>
      <c r="B142" s="405" t="s">
        <v>500</v>
      </c>
      <c r="C142" s="422"/>
      <c r="D142" s="423"/>
      <c r="E142" s="424"/>
    </row>
    <row r="143" spans="1:5" s="403" customFormat="1">
      <c r="A143" s="404" t="s">
        <v>501</v>
      </c>
      <c r="B143" s="405" t="s">
        <v>502</v>
      </c>
      <c r="C143" s="422"/>
      <c r="D143" s="423">
        <f>SUM(D144:D147)</f>
        <v>0</v>
      </c>
      <c r="E143" s="424"/>
    </row>
    <row r="144" spans="1:5" s="403" customFormat="1">
      <c r="A144" s="404" t="s">
        <v>503</v>
      </c>
      <c r="B144" s="405" t="s">
        <v>504</v>
      </c>
      <c r="C144" s="411"/>
      <c r="D144" s="409"/>
      <c r="E144" s="407"/>
    </row>
    <row r="145" spans="1:5" s="403" customFormat="1">
      <c r="A145" s="418" t="s">
        <v>505</v>
      </c>
      <c r="B145" s="405" t="s">
        <v>506</v>
      </c>
      <c r="C145" s="411"/>
      <c r="D145" s="409"/>
      <c r="E145" s="407"/>
    </row>
    <row r="146" spans="1:5" s="403" customFormat="1">
      <c r="A146" s="418" t="s">
        <v>507</v>
      </c>
      <c r="B146" s="405" t="s">
        <v>508</v>
      </c>
      <c r="C146" s="411"/>
      <c r="D146" s="409"/>
      <c r="E146" s="407"/>
    </row>
    <row r="147" spans="1:5" s="403" customFormat="1">
      <c r="A147" s="418" t="s">
        <v>509</v>
      </c>
      <c r="B147" s="405" t="s">
        <v>510</v>
      </c>
      <c r="C147" s="411"/>
      <c r="D147" s="409"/>
      <c r="E147" s="407"/>
    </row>
    <row r="148" spans="1:5" s="403" customFormat="1">
      <c r="A148" s="418" t="s">
        <v>511</v>
      </c>
      <c r="B148" s="405" t="s">
        <v>512</v>
      </c>
      <c r="C148" s="422"/>
      <c r="D148" s="423"/>
      <c r="E148" s="424"/>
    </row>
    <row r="149" spans="1:5" s="403" customFormat="1">
      <c r="A149" s="404" t="s">
        <v>513</v>
      </c>
      <c r="B149" s="405" t="s">
        <v>514</v>
      </c>
      <c r="C149" s="412"/>
      <c r="D149" s="412"/>
      <c r="E149" s="413">
        <f>E150+E169</f>
        <v>0</v>
      </c>
    </row>
    <row r="150" spans="1:5" s="403" customFormat="1" ht="23.25" customHeight="1">
      <c r="A150" s="414" t="s">
        <v>515</v>
      </c>
      <c r="B150" s="405" t="s">
        <v>516</v>
      </c>
      <c r="C150" s="415">
        <v>63446</v>
      </c>
      <c r="D150" s="415">
        <v>120257</v>
      </c>
      <c r="E150" s="416">
        <f>E151+E158+E165</f>
        <v>0</v>
      </c>
    </row>
    <row r="151" spans="1:5" s="403" customFormat="1" ht="33" customHeight="1">
      <c r="A151" s="404" t="s">
        <v>517</v>
      </c>
      <c r="B151" s="405" t="s">
        <v>518</v>
      </c>
      <c r="C151" s="406">
        <f>C152+C155</f>
        <v>0</v>
      </c>
      <c r="D151" s="406">
        <f>D152+D155</f>
        <v>0</v>
      </c>
      <c r="E151" s="417">
        <f>E152+E155</f>
        <v>0</v>
      </c>
    </row>
    <row r="152" spans="1:5" s="403" customFormat="1">
      <c r="A152" s="427" t="s">
        <v>519</v>
      </c>
      <c r="B152" s="405" t="s">
        <v>520</v>
      </c>
      <c r="C152" s="406">
        <f>C153+C154</f>
        <v>0</v>
      </c>
      <c r="D152" s="406">
        <f>D153+D154</f>
        <v>0</v>
      </c>
      <c r="E152" s="417">
        <f>E153+E154</f>
        <v>0</v>
      </c>
    </row>
    <row r="153" spans="1:5" s="403" customFormat="1" ht="21" customHeight="1">
      <c r="A153" s="418" t="s">
        <v>521</v>
      </c>
      <c r="B153" s="405" t="s">
        <v>522</v>
      </c>
      <c r="C153" s="409"/>
      <c r="D153" s="409"/>
      <c r="E153" s="419"/>
    </row>
    <row r="154" spans="1:5" s="403" customFormat="1">
      <c r="A154" s="420" t="s">
        <v>523</v>
      </c>
      <c r="B154" s="405" t="s">
        <v>524</v>
      </c>
      <c r="C154" s="409"/>
      <c r="D154" s="411"/>
      <c r="E154" s="419"/>
    </row>
    <row r="155" spans="1:5" s="403" customFormat="1">
      <c r="A155" s="421" t="s">
        <v>525</v>
      </c>
      <c r="B155" s="405" t="s">
        <v>526</v>
      </c>
      <c r="C155" s="406"/>
      <c r="D155" s="406"/>
      <c r="E155" s="417">
        <f>E156+E157</f>
        <v>0</v>
      </c>
    </row>
    <row r="156" spans="1:5" s="403" customFormat="1" ht="22.5" customHeight="1">
      <c r="A156" s="418" t="s">
        <v>527</v>
      </c>
      <c r="B156" s="405" t="s">
        <v>528</v>
      </c>
      <c r="C156" s="409">
        <v>63446</v>
      </c>
      <c r="D156" s="409">
        <v>120257</v>
      </c>
      <c r="E156" s="419"/>
    </row>
    <row r="157" spans="1:5" s="403" customFormat="1" ht="22.5">
      <c r="A157" s="420" t="s">
        <v>529</v>
      </c>
      <c r="B157" s="405" t="s">
        <v>530</v>
      </c>
      <c r="C157" s="409"/>
      <c r="D157" s="428"/>
      <c r="E157" s="419"/>
    </row>
    <row r="158" spans="1:5" s="403" customFormat="1">
      <c r="A158" s="421" t="s">
        <v>525</v>
      </c>
      <c r="B158" s="405" t="s">
        <v>531</v>
      </c>
      <c r="C158" s="406">
        <f>C159+C162</f>
        <v>0</v>
      </c>
      <c r="D158" s="406">
        <f>D159+D162</f>
        <v>0</v>
      </c>
      <c r="E158" s="407"/>
    </row>
    <row r="159" spans="1:5" s="403" customFormat="1" ht="26.25" customHeight="1">
      <c r="A159" s="427" t="s">
        <v>532</v>
      </c>
      <c r="B159" s="405" t="s">
        <v>533</v>
      </c>
      <c r="C159" s="406">
        <f>C160+C161</f>
        <v>0</v>
      </c>
      <c r="D159" s="406">
        <f>D160+D161</f>
        <v>0</v>
      </c>
      <c r="E159" s="407"/>
    </row>
    <row r="160" spans="1:5" s="403" customFormat="1" ht="24.75" customHeight="1">
      <c r="A160" s="418" t="s">
        <v>534</v>
      </c>
      <c r="B160" s="405" t="s">
        <v>535</v>
      </c>
      <c r="C160" s="409"/>
      <c r="D160" s="409"/>
      <c r="E160" s="407"/>
    </row>
    <row r="161" spans="1:5" s="403" customFormat="1" ht="15.75" customHeight="1">
      <c r="A161" s="420" t="s">
        <v>536</v>
      </c>
      <c r="B161" s="405" t="s">
        <v>537</v>
      </c>
      <c r="C161" s="409"/>
      <c r="D161" s="411"/>
      <c r="E161" s="407"/>
    </row>
    <row r="162" spans="1:5" s="403" customFormat="1" ht="15.75" customHeight="1">
      <c r="A162" s="421" t="s">
        <v>538</v>
      </c>
      <c r="B162" s="405" t="s">
        <v>539</v>
      </c>
      <c r="C162" s="406">
        <f>C163+C164</f>
        <v>0</v>
      </c>
      <c r="D162" s="406">
        <f>D163+D164</f>
        <v>0</v>
      </c>
      <c r="E162" s="407"/>
    </row>
    <row r="163" spans="1:5" s="403" customFormat="1" ht="24.75" customHeight="1">
      <c r="A163" s="418" t="s">
        <v>540</v>
      </c>
      <c r="B163" s="405" t="s">
        <v>541</v>
      </c>
      <c r="C163" s="409"/>
      <c r="D163" s="409"/>
      <c r="E163" s="407"/>
    </row>
    <row r="164" spans="1:5" s="403" customFormat="1" ht="16.5" customHeight="1">
      <c r="A164" s="420" t="s">
        <v>542</v>
      </c>
      <c r="B164" s="405" t="s">
        <v>543</v>
      </c>
      <c r="C164" s="409"/>
      <c r="D164" s="428"/>
      <c r="E164" s="407"/>
    </row>
    <row r="165" spans="1:5" s="403" customFormat="1">
      <c r="A165" s="421" t="s">
        <v>544</v>
      </c>
      <c r="B165" s="405" t="s">
        <v>545</v>
      </c>
      <c r="C165" s="406">
        <f>C166+C169</f>
        <v>0</v>
      </c>
      <c r="D165" s="406">
        <f>D166+D169</f>
        <v>0</v>
      </c>
      <c r="E165" s="407"/>
    </row>
    <row r="166" spans="1:5" s="403" customFormat="1">
      <c r="A166" s="427" t="s">
        <v>546</v>
      </c>
      <c r="B166" s="405" t="s">
        <v>547</v>
      </c>
      <c r="C166" s="406">
        <f>C167+C168</f>
        <v>0</v>
      </c>
      <c r="D166" s="406">
        <f>D167+D168</f>
        <v>0</v>
      </c>
      <c r="E166" s="407"/>
    </row>
    <row r="167" spans="1:5" s="403" customFormat="1" ht="22.5">
      <c r="A167" s="418" t="s">
        <v>548</v>
      </c>
      <c r="B167" s="405" t="s">
        <v>549</v>
      </c>
      <c r="C167" s="409"/>
      <c r="D167" s="409"/>
      <c r="E167" s="407"/>
    </row>
    <row r="168" spans="1:5" s="403" customFormat="1">
      <c r="A168" s="420" t="s">
        <v>550</v>
      </c>
      <c r="B168" s="405" t="s">
        <v>551</v>
      </c>
      <c r="C168" s="409"/>
      <c r="D168" s="411"/>
      <c r="E168" s="407"/>
    </row>
    <row r="169" spans="1:5" s="403" customFormat="1">
      <c r="A169" s="421" t="s">
        <v>552</v>
      </c>
      <c r="B169" s="405" t="s">
        <v>553</v>
      </c>
      <c r="C169" s="415">
        <f>C170+C173+C176+C179</f>
        <v>0</v>
      </c>
      <c r="D169" s="415">
        <f>D170+D173+D176+D179</f>
        <v>0</v>
      </c>
      <c r="E169" s="416">
        <f>E170+E173+E176+E179</f>
        <v>0</v>
      </c>
    </row>
    <row r="170" spans="1:5" s="403" customFormat="1" ht="24.75" customHeight="1">
      <c r="A170" s="429" t="s">
        <v>554</v>
      </c>
      <c r="B170" s="405" t="s">
        <v>555</v>
      </c>
      <c r="C170" s="406">
        <f>C171+C172</f>
        <v>0</v>
      </c>
      <c r="D170" s="406">
        <f>D171+D172</f>
        <v>0</v>
      </c>
      <c r="E170" s="417">
        <f>E171+E172</f>
        <v>0</v>
      </c>
    </row>
    <row r="171" spans="1:5" s="403" customFormat="1" ht="22.5">
      <c r="A171" s="427" t="s">
        <v>556</v>
      </c>
      <c r="B171" s="405" t="s">
        <v>557</v>
      </c>
      <c r="C171" s="409"/>
      <c r="D171" s="409"/>
      <c r="E171" s="419"/>
    </row>
    <row r="172" spans="1:5" s="403" customFormat="1">
      <c r="A172" s="420" t="s">
        <v>558</v>
      </c>
      <c r="B172" s="405" t="s">
        <v>559</v>
      </c>
      <c r="C172" s="409"/>
      <c r="D172" s="411"/>
      <c r="E172" s="419"/>
    </row>
    <row r="173" spans="1:5" s="403" customFormat="1">
      <c r="A173" s="421" t="s">
        <v>560</v>
      </c>
      <c r="B173" s="405" t="s">
        <v>561</v>
      </c>
      <c r="C173" s="406">
        <f>C174+C175</f>
        <v>0</v>
      </c>
      <c r="D173" s="406">
        <f>D174+D175</f>
        <v>0</v>
      </c>
      <c r="E173" s="407"/>
    </row>
    <row r="174" spans="1:5" s="403" customFormat="1">
      <c r="A174" s="427" t="s">
        <v>562</v>
      </c>
      <c r="B174" s="405" t="s">
        <v>563</v>
      </c>
      <c r="C174" s="409"/>
      <c r="D174" s="409"/>
      <c r="E174" s="407"/>
    </row>
    <row r="175" spans="1:5" s="403" customFormat="1">
      <c r="A175" s="420" t="s">
        <v>564</v>
      </c>
      <c r="B175" s="405" t="s">
        <v>565</v>
      </c>
      <c r="C175" s="409"/>
      <c r="D175" s="428"/>
      <c r="E175" s="407"/>
    </row>
    <row r="176" spans="1:5" s="403" customFormat="1">
      <c r="A176" s="421" t="s">
        <v>566</v>
      </c>
      <c r="B176" s="405" t="s">
        <v>567</v>
      </c>
      <c r="C176" s="406">
        <f>C177+C178</f>
        <v>0</v>
      </c>
      <c r="D176" s="406">
        <f>D177+D178</f>
        <v>0</v>
      </c>
      <c r="E176" s="407"/>
    </row>
    <row r="177" spans="1:5" s="403" customFormat="1">
      <c r="A177" s="427" t="s">
        <v>568</v>
      </c>
      <c r="B177" s="405" t="s">
        <v>569</v>
      </c>
      <c r="C177" s="409"/>
      <c r="D177" s="409"/>
      <c r="E177" s="407"/>
    </row>
    <row r="178" spans="1:5" s="403" customFormat="1">
      <c r="A178" s="420" t="s">
        <v>570</v>
      </c>
      <c r="B178" s="405" t="s">
        <v>571</v>
      </c>
      <c r="C178" s="409"/>
      <c r="D178" s="411"/>
      <c r="E178" s="407"/>
    </row>
    <row r="179" spans="1:5" s="403" customFormat="1">
      <c r="A179" s="421" t="s">
        <v>572</v>
      </c>
      <c r="B179" s="405" t="s">
        <v>573</v>
      </c>
      <c r="C179" s="406">
        <f>C180+C181</f>
        <v>0</v>
      </c>
      <c r="D179" s="406">
        <f>D180+D181</f>
        <v>0</v>
      </c>
      <c r="E179" s="407"/>
    </row>
    <row r="180" spans="1:5" s="403" customFormat="1">
      <c r="A180" s="427" t="s">
        <v>574</v>
      </c>
      <c r="B180" s="405" t="s">
        <v>575</v>
      </c>
      <c r="C180" s="409"/>
      <c r="D180" s="409"/>
      <c r="E180" s="407"/>
    </row>
    <row r="181" spans="1:5" s="403" customFormat="1">
      <c r="A181" s="420" t="s">
        <v>576</v>
      </c>
      <c r="B181" s="405" t="s">
        <v>577</v>
      </c>
      <c r="C181" s="409"/>
      <c r="D181" s="411"/>
      <c r="E181" s="407"/>
    </row>
    <row r="182" spans="1:5" s="403" customFormat="1">
      <c r="A182" s="421" t="s">
        <v>578</v>
      </c>
      <c r="B182" s="405" t="s">
        <v>579</v>
      </c>
      <c r="C182" s="412">
        <f>C6+C20+C138+C149</f>
        <v>0</v>
      </c>
      <c r="D182" s="412">
        <f>D6+D20+D138+D149</f>
        <v>0</v>
      </c>
      <c r="E182" s="413">
        <f>E6+E20+E138+E149</f>
        <v>0</v>
      </c>
    </row>
    <row r="183" spans="1:5" s="403" customFormat="1" ht="15.75" customHeight="1">
      <c r="A183" s="414" t="s">
        <v>580</v>
      </c>
      <c r="B183" s="405" t="s">
        <v>581</v>
      </c>
      <c r="C183" s="411"/>
      <c r="D183" s="412">
        <v>409259</v>
      </c>
      <c r="E183" s="413">
        <f>E184+E192+E202</f>
        <v>0</v>
      </c>
    </row>
    <row r="184" spans="1:5" s="403" customFormat="1">
      <c r="A184" s="414" t="s">
        <v>582</v>
      </c>
      <c r="B184" s="405" t="s">
        <v>583</v>
      </c>
      <c r="C184" s="422"/>
      <c r="D184" s="415">
        <f>SUM(D185:D191)</f>
        <v>0</v>
      </c>
      <c r="E184" s="424"/>
    </row>
    <row r="185" spans="1:5" s="403" customFormat="1">
      <c r="A185" s="404" t="s">
        <v>584</v>
      </c>
      <c r="B185" s="405" t="s">
        <v>585</v>
      </c>
      <c r="C185" s="411"/>
      <c r="D185" s="409"/>
      <c r="E185" s="407"/>
    </row>
    <row r="186" spans="1:5" s="403" customFormat="1">
      <c r="A186" s="418" t="s">
        <v>586</v>
      </c>
      <c r="B186" s="405" t="s">
        <v>587</v>
      </c>
      <c r="C186" s="411"/>
      <c r="D186" s="409"/>
      <c r="E186" s="407"/>
    </row>
    <row r="187" spans="1:5" s="403" customFormat="1">
      <c r="A187" s="418" t="s">
        <v>588</v>
      </c>
      <c r="B187" s="405" t="s">
        <v>589</v>
      </c>
      <c r="C187" s="411"/>
      <c r="D187" s="409"/>
      <c r="E187" s="407"/>
    </row>
    <row r="188" spans="1:5" s="403" customFormat="1">
      <c r="A188" s="418" t="s">
        <v>590</v>
      </c>
      <c r="B188" s="405" t="s">
        <v>591</v>
      </c>
      <c r="C188" s="411"/>
      <c r="D188" s="409"/>
      <c r="E188" s="407"/>
    </row>
    <row r="189" spans="1:5" s="403" customFormat="1">
      <c r="A189" s="418" t="s">
        <v>592</v>
      </c>
      <c r="B189" s="405" t="s">
        <v>593</v>
      </c>
      <c r="C189" s="411"/>
      <c r="D189" s="409"/>
      <c r="E189" s="407"/>
    </row>
    <row r="190" spans="1:5" s="403" customFormat="1">
      <c r="A190" s="418" t="s">
        <v>594</v>
      </c>
      <c r="B190" s="405" t="s">
        <v>595</v>
      </c>
      <c r="C190" s="411"/>
      <c r="D190" s="409"/>
      <c r="E190" s="407"/>
    </row>
    <row r="191" spans="1:5" s="403" customFormat="1">
      <c r="A191" s="430" t="s">
        <v>596</v>
      </c>
      <c r="B191" s="405" t="s">
        <v>597</v>
      </c>
      <c r="C191" s="411"/>
      <c r="D191" s="409"/>
      <c r="E191" s="407"/>
    </row>
    <row r="192" spans="1:5" s="403" customFormat="1">
      <c r="A192" s="418" t="s">
        <v>598</v>
      </c>
      <c r="B192" s="405" t="s">
        <v>599</v>
      </c>
      <c r="C192" s="422"/>
      <c r="D192" s="415">
        <f>SUM(D193:D196)+D197</f>
        <v>0</v>
      </c>
      <c r="E192" s="416">
        <f>SUM(E193:E196)+E197</f>
        <v>0</v>
      </c>
    </row>
    <row r="193" spans="1:5" s="403" customFormat="1">
      <c r="A193" s="404" t="s">
        <v>600</v>
      </c>
      <c r="B193" s="405" t="s">
        <v>601</v>
      </c>
      <c r="C193" s="411"/>
      <c r="D193" s="409"/>
      <c r="E193" s="407"/>
    </row>
    <row r="194" spans="1:5" s="403" customFormat="1">
      <c r="A194" s="418" t="s">
        <v>602</v>
      </c>
      <c r="B194" s="405" t="s">
        <v>603</v>
      </c>
      <c r="C194" s="411"/>
      <c r="D194" s="409"/>
      <c r="E194" s="407"/>
    </row>
    <row r="195" spans="1:5" s="403" customFormat="1">
      <c r="A195" s="418" t="s">
        <v>604</v>
      </c>
      <c r="B195" s="405" t="s">
        <v>605</v>
      </c>
      <c r="C195" s="411"/>
      <c r="D195" s="409"/>
      <c r="E195" s="407"/>
    </row>
    <row r="196" spans="1:5" s="403" customFormat="1">
      <c r="A196" s="418" t="s">
        <v>606</v>
      </c>
      <c r="B196" s="405" t="s">
        <v>607</v>
      </c>
      <c r="C196" s="411"/>
      <c r="D196" s="409"/>
      <c r="E196" s="407"/>
    </row>
    <row r="197" spans="1:5" s="403" customFormat="1">
      <c r="A197" s="418" t="s">
        <v>608</v>
      </c>
      <c r="B197" s="405" t="s">
        <v>609</v>
      </c>
      <c r="C197" s="411"/>
      <c r="D197" s="406">
        <f>SUM(D198:D201)</f>
        <v>0</v>
      </c>
      <c r="E197" s="417">
        <f>SUM(E198:E201)</f>
        <v>0</v>
      </c>
    </row>
    <row r="198" spans="1:5" s="403" customFormat="1">
      <c r="A198" s="418" t="s">
        <v>610</v>
      </c>
      <c r="B198" s="405" t="s">
        <v>611</v>
      </c>
      <c r="C198" s="411"/>
      <c r="D198" s="409"/>
      <c r="E198" s="419"/>
    </row>
    <row r="199" spans="1:5" s="403" customFormat="1">
      <c r="A199" s="420" t="s">
        <v>612</v>
      </c>
      <c r="B199" s="405" t="s">
        <v>613</v>
      </c>
      <c r="C199" s="411"/>
      <c r="D199" s="409"/>
      <c r="E199" s="407"/>
    </row>
    <row r="200" spans="1:5" s="403" customFormat="1">
      <c r="A200" s="420" t="s">
        <v>614</v>
      </c>
      <c r="B200" s="405" t="s">
        <v>615</v>
      </c>
      <c r="C200" s="411"/>
      <c r="D200" s="409"/>
      <c r="E200" s="407"/>
    </row>
    <row r="201" spans="1:5" s="403" customFormat="1">
      <c r="A201" s="420" t="s">
        <v>616</v>
      </c>
      <c r="B201" s="405" t="s">
        <v>617</v>
      </c>
      <c r="C201" s="411"/>
      <c r="D201" s="409"/>
      <c r="E201" s="407"/>
    </row>
    <row r="202" spans="1:5" s="403" customFormat="1">
      <c r="A202" s="420" t="s">
        <v>618</v>
      </c>
      <c r="B202" s="405" t="s">
        <v>619</v>
      </c>
      <c r="C202" s="422"/>
      <c r="D202" s="415">
        <f>SUM(D203:D205)</f>
        <v>0</v>
      </c>
      <c r="E202" s="424"/>
    </row>
    <row r="203" spans="1:5" s="403" customFormat="1">
      <c r="A203" s="404" t="s">
        <v>620</v>
      </c>
      <c r="B203" s="405" t="s">
        <v>621</v>
      </c>
      <c r="C203" s="411"/>
      <c r="D203" s="409"/>
      <c r="E203" s="407"/>
    </row>
    <row r="204" spans="1:5" s="403" customFormat="1">
      <c r="A204" s="418" t="s">
        <v>622</v>
      </c>
      <c r="B204" s="405" t="s">
        <v>623</v>
      </c>
      <c r="C204" s="411"/>
      <c r="D204" s="409"/>
      <c r="E204" s="407"/>
    </row>
    <row r="205" spans="1:5" s="403" customFormat="1">
      <c r="A205" s="418" t="s">
        <v>624</v>
      </c>
      <c r="B205" s="405" t="s">
        <v>625</v>
      </c>
      <c r="C205" s="411"/>
      <c r="D205" s="409"/>
      <c r="E205" s="407"/>
    </row>
    <row r="206" spans="1:5" s="403" customFormat="1">
      <c r="A206" s="418" t="s">
        <v>626</v>
      </c>
      <c r="B206" s="405" t="s">
        <v>627</v>
      </c>
      <c r="C206" s="411"/>
      <c r="D206" s="412"/>
      <c r="E206" s="407"/>
    </row>
    <row r="207" spans="1:5" s="403" customFormat="1">
      <c r="A207" s="414" t="s">
        <v>628</v>
      </c>
      <c r="B207" s="405" t="s">
        <v>629</v>
      </c>
      <c r="C207" s="422"/>
      <c r="D207" s="423">
        <v>23974</v>
      </c>
      <c r="E207" s="424"/>
    </row>
    <row r="208" spans="1:5" s="403" customFormat="1">
      <c r="A208" s="404" t="s">
        <v>630</v>
      </c>
      <c r="B208" s="405" t="s">
        <v>631</v>
      </c>
      <c r="C208" s="422"/>
      <c r="D208" s="415"/>
      <c r="E208" s="424"/>
    </row>
    <row r="209" spans="1:5" s="403" customFormat="1">
      <c r="A209" s="404" t="s">
        <v>632</v>
      </c>
      <c r="B209" s="405" t="s">
        <v>633</v>
      </c>
      <c r="C209" s="411"/>
      <c r="D209" s="409">
        <v>23974</v>
      </c>
      <c r="E209" s="407"/>
    </row>
    <row r="210" spans="1:5" s="403" customFormat="1">
      <c r="A210" s="418" t="s">
        <v>634</v>
      </c>
      <c r="B210" s="405" t="s">
        <v>635</v>
      </c>
      <c r="C210" s="411"/>
      <c r="D210" s="409"/>
      <c r="E210" s="407"/>
    </row>
    <row r="211" spans="1:5" s="403" customFormat="1">
      <c r="A211" s="418" t="s">
        <v>636</v>
      </c>
      <c r="B211" s="405" t="s">
        <v>637</v>
      </c>
      <c r="C211" s="411" t="s">
        <v>638</v>
      </c>
      <c r="D211" s="409"/>
      <c r="E211" s="407"/>
    </row>
    <row r="212" spans="1:5" s="403" customFormat="1">
      <c r="A212" s="418" t="s">
        <v>639</v>
      </c>
      <c r="B212" s="405" t="s">
        <v>640</v>
      </c>
      <c r="C212" s="411"/>
      <c r="D212" s="409"/>
      <c r="E212" s="407"/>
    </row>
    <row r="213" spans="1:5" s="403" customFormat="1">
      <c r="A213" s="418" t="s">
        <v>641</v>
      </c>
      <c r="B213" s="405" t="s">
        <v>642</v>
      </c>
      <c r="C213" s="422"/>
      <c r="D213" s="415">
        <f>D214+D220</f>
        <v>0</v>
      </c>
      <c r="E213" s="424"/>
    </row>
    <row r="214" spans="1:5" s="403" customFormat="1">
      <c r="A214" s="404" t="s">
        <v>643</v>
      </c>
      <c r="B214" s="405" t="s">
        <v>644</v>
      </c>
      <c r="C214" s="411"/>
      <c r="D214" s="406">
        <f>SUM(D215:D219)</f>
        <v>0</v>
      </c>
      <c r="E214" s="407"/>
    </row>
    <row r="215" spans="1:5" s="403" customFormat="1">
      <c r="A215" s="418" t="s">
        <v>645</v>
      </c>
      <c r="B215" s="405" t="s">
        <v>646</v>
      </c>
      <c r="C215" s="411"/>
      <c r="D215" s="409"/>
      <c r="E215" s="407"/>
    </row>
    <row r="216" spans="1:5" s="403" customFormat="1">
      <c r="A216" s="420" t="s">
        <v>647</v>
      </c>
      <c r="B216" s="405" t="s">
        <v>648</v>
      </c>
      <c r="C216" s="411"/>
      <c r="D216" s="409"/>
      <c r="E216" s="407"/>
    </row>
    <row r="217" spans="1:5" s="403" customFormat="1">
      <c r="A217" s="420" t="s">
        <v>649</v>
      </c>
      <c r="B217" s="405" t="s">
        <v>650</v>
      </c>
      <c r="C217" s="411"/>
      <c r="D217" s="409"/>
      <c r="E217" s="407"/>
    </row>
    <row r="218" spans="1:5" s="403" customFormat="1">
      <c r="A218" s="420" t="s">
        <v>651</v>
      </c>
      <c r="B218" s="405" t="s">
        <v>652</v>
      </c>
      <c r="C218" s="411"/>
      <c r="D218" s="409"/>
      <c r="E218" s="407"/>
    </row>
    <row r="219" spans="1:5" s="403" customFormat="1">
      <c r="A219" s="420" t="s">
        <v>653</v>
      </c>
      <c r="B219" s="405" t="s">
        <v>654</v>
      </c>
      <c r="C219" s="411"/>
      <c r="D219" s="409"/>
      <c r="E219" s="407"/>
    </row>
    <row r="220" spans="1:5" s="403" customFormat="1">
      <c r="A220" s="420" t="s">
        <v>655</v>
      </c>
      <c r="B220" s="405" t="s">
        <v>656</v>
      </c>
      <c r="C220" s="411"/>
      <c r="D220" s="406">
        <f>SUM(D221:D225)</f>
        <v>0</v>
      </c>
      <c r="E220" s="407"/>
    </row>
    <row r="221" spans="1:5" s="403" customFormat="1">
      <c r="A221" s="418" t="s">
        <v>657</v>
      </c>
      <c r="B221" s="405" t="s">
        <v>658</v>
      </c>
      <c r="C221" s="411"/>
      <c r="D221" s="409"/>
      <c r="E221" s="407"/>
    </row>
    <row r="222" spans="1:5" s="403" customFormat="1">
      <c r="A222" s="420" t="s">
        <v>659</v>
      </c>
      <c r="B222" s="405" t="s">
        <v>660</v>
      </c>
      <c r="C222" s="411"/>
      <c r="D222" s="409"/>
      <c r="E222" s="407"/>
    </row>
    <row r="223" spans="1:5" s="403" customFormat="1">
      <c r="A223" s="420" t="s">
        <v>661</v>
      </c>
      <c r="B223" s="405" t="s">
        <v>662</v>
      </c>
      <c r="C223" s="411"/>
      <c r="D223" s="409"/>
      <c r="E223" s="407"/>
    </row>
    <row r="224" spans="1:5" s="403" customFormat="1">
      <c r="A224" s="420" t="s">
        <v>663</v>
      </c>
      <c r="B224" s="405" t="s">
        <v>664</v>
      </c>
      <c r="C224" s="411"/>
      <c r="D224" s="409"/>
      <c r="E224" s="407"/>
    </row>
    <row r="225" spans="1:5" s="403" customFormat="1">
      <c r="A225" s="420" t="s">
        <v>665</v>
      </c>
      <c r="B225" s="405" t="s">
        <v>666</v>
      </c>
      <c r="C225" s="411"/>
      <c r="D225" s="409"/>
      <c r="E225" s="407"/>
    </row>
    <row r="226" spans="1:5" s="403" customFormat="1">
      <c r="A226" s="420" t="s">
        <v>667</v>
      </c>
      <c r="B226" s="405" t="s">
        <v>668</v>
      </c>
      <c r="C226" s="422"/>
      <c r="D226" s="423"/>
      <c r="E226" s="424"/>
    </row>
    <row r="227" spans="1:5" s="403" customFormat="1">
      <c r="A227" s="404" t="s">
        <v>669</v>
      </c>
      <c r="B227" s="405" t="s">
        <v>670</v>
      </c>
      <c r="C227" s="422"/>
      <c r="D227" s="423"/>
      <c r="E227" s="424"/>
    </row>
    <row r="228" spans="1:5" s="403" customFormat="1">
      <c r="A228" s="404" t="s">
        <v>671</v>
      </c>
      <c r="B228" s="405" t="s">
        <v>672</v>
      </c>
      <c r="C228" s="422"/>
      <c r="D228" s="415">
        <f>SUM(D229:D230)</f>
        <v>0</v>
      </c>
      <c r="E228" s="424"/>
    </row>
    <row r="229" spans="1:5" s="403" customFormat="1">
      <c r="A229" s="404" t="s">
        <v>673</v>
      </c>
      <c r="B229" s="405" t="s">
        <v>674</v>
      </c>
      <c r="C229" s="411"/>
      <c r="D229" s="409"/>
      <c r="E229" s="407"/>
    </row>
    <row r="230" spans="1:5" s="403" customFormat="1">
      <c r="A230" s="418" t="s">
        <v>675</v>
      </c>
      <c r="B230" s="405" t="s">
        <v>676</v>
      </c>
      <c r="C230" s="411"/>
      <c r="D230" s="409"/>
      <c r="E230" s="407"/>
    </row>
    <row r="231" spans="1:5" s="403" customFormat="1">
      <c r="A231" s="418" t="s">
        <v>677</v>
      </c>
      <c r="B231" s="405" t="s">
        <v>678</v>
      </c>
      <c r="C231" s="406"/>
      <c r="D231" s="406"/>
      <c r="E231" s="417"/>
    </row>
    <row r="232" spans="1:5" s="403" customFormat="1" ht="33" hidden="1" customHeight="1">
      <c r="A232" s="418" t="s">
        <v>679</v>
      </c>
      <c r="B232" s="405" t="s">
        <v>680</v>
      </c>
      <c r="C232" s="406"/>
      <c r="D232" s="406"/>
      <c r="E232" s="417"/>
    </row>
    <row r="233" spans="1:5" s="403" customFormat="1" hidden="1">
      <c r="A233" s="418" t="s">
        <v>681</v>
      </c>
      <c r="B233" s="405" t="s">
        <v>682</v>
      </c>
      <c r="C233" s="411"/>
      <c r="D233" s="412">
        <f>SUM(D234:D238)</f>
        <v>0</v>
      </c>
      <c r="E233" s="407"/>
    </row>
    <row r="234" spans="1:5" s="403" customFormat="1">
      <c r="A234" s="414" t="s">
        <v>683</v>
      </c>
      <c r="B234" s="405" t="s">
        <v>684</v>
      </c>
      <c r="C234" s="422"/>
      <c r="D234" s="423"/>
      <c r="E234" s="424"/>
    </row>
    <row r="235" spans="1:5" s="403" customFormat="1">
      <c r="A235" s="404" t="s">
        <v>685</v>
      </c>
      <c r="B235" s="405" t="s">
        <v>686</v>
      </c>
      <c r="C235" s="422"/>
      <c r="D235" s="423"/>
      <c r="E235" s="424"/>
    </row>
    <row r="236" spans="1:5" s="403" customFormat="1">
      <c r="A236" s="404" t="s">
        <v>687</v>
      </c>
      <c r="B236" s="405" t="s">
        <v>688</v>
      </c>
      <c r="C236" s="422"/>
      <c r="D236" s="423"/>
      <c r="E236" s="424"/>
    </row>
    <row r="237" spans="1:5" s="403" customFormat="1">
      <c r="A237" s="404" t="s">
        <v>689</v>
      </c>
      <c r="B237" s="405" t="s">
        <v>690</v>
      </c>
      <c r="C237" s="422"/>
      <c r="D237" s="423"/>
      <c r="E237" s="424"/>
    </row>
    <row r="238" spans="1:5" s="403" customFormat="1">
      <c r="A238" s="404" t="s">
        <v>691</v>
      </c>
      <c r="B238" s="405" t="s">
        <v>692</v>
      </c>
      <c r="C238" s="422"/>
      <c r="D238" s="423"/>
      <c r="E238" s="424"/>
    </row>
    <row r="239" spans="1:5" s="403" customFormat="1">
      <c r="A239" s="404" t="s">
        <v>693</v>
      </c>
      <c r="B239" s="405" t="s">
        <v>694</v>
      </c>
      <c r="C239" s="411"/>
      <c r="D239" s="412"/>
      <c r="E239" s="407"/>
    </row>
    <row r="240" spans="1:5" s="403" customFormat="1">
      <c r="A240" s="414" t="s">
        <v>695</v>
      </c>
      <c r="B240" s="405" t="s">
        <v>696</v>
      </c>
      <c r="C240" s="422"/>
      <c r="D240" s="415">
        <f>D241+D244+D245+D246</f>
        <v>58</v>
      </c>
      <c r="E240" s="424"/>
    </row>
    <row r="241" spans="1:5" s="403" customFormat="1">
      <c r="A241" s="404" t="s">
        <v>697</v>
      </c>
      <c r="B241" s="405" t="s">
        <v>698</v>
      </c>
      <c r="C241" s="411"/>
      <c r="D241" s="406">
        <f>SUM(D242:D243)</f>
        <v>58</v>
      </c>
      <c r="E241" s="407"/>
    </row>
    <row r="242" spans="1:5" s="403" customFormat="1">
      <c r="A242" s="408" t="s">
        <v>699</v>
      </c>
      <c r="B242" s="405" t="s">
        <v>700</v>
      </c>
      <c r="C242" s="411"/>
      <c r="D242" s="409"/>
      <c r="E242" s="407"/>
    </row>
    <row r="243" spans="1:5" s="403" customFormat="1">
      <c r="A243" s="418" t="s">
        <v>701</v>
      </c>
      <c r="B243" s="405" t="s">
        <v>702</v>
      </c>
      <c r="C243" s="411"/>
      <c r="D243" s="409">
        <v>58</v>
      </c>
      <c r="E243" s="407"/>
    </row>
    <row r="244" spans="1:5" s="403" customFormat="1">
      <c r="A244" s="418" t="s">
        <v>703</v>
      </c>
      <c r="B244" s="405" t="s">
        <v>704</v>
      </c>
      <c r="C244" s="411"/>
      <c r="D244" s="409"/>
      <c r="E244" s="407"/>
    </row>
    <row r="245" spans="1:5" s="403" customFormat="1">
      <c r="A245" s="408" t="s">
        <v>705</v>
      </c>
      <c r="B245" s="405" t="s">
        <v>706</v>
      </c>
      <c r="C245" s="411"/>
      <c r="D245" s="409"/>
      <c r="E245" s="407"/>
    </row>
    <row r="246" spans="1:5" s="403" customFormat="1">
      <c r="A246" s="408" t="s">
        <v>707</v>
      </c>
      <c r="B246" s="405" t="s">
        <v>708</v>
      </c>
      <c r="C246" s="411"/>
      <c r="D246" s="409"/>
      <c r="E246" s="407"/>
    </row>
    <row r="247" spans="1:5" s="403" customFormat="1">
      <c r="A247" s="408" t="s">
        <v>709</v>
      </c>
      <c r="B247" s="405" t="s">
        <v>710</v>
      </c>
      <c r="C247" s="422"/>
      <c r="D247" s="415"/>
      <c r="E247" s="424"/>
    </row>
    <row r="248" spans="1:5" s="403" customFormat="1">
      <c r="A248" s="404" t="s">
        <v>711</v>
      </c>
      <c r="B248" s="405" t="s">
        <v>712</v>
      </c>
      <c r="C248" s="411"/>
      <c r="D248" s="409">
        <v>6131</v>
      </c>
      <c r="E248" s="407"/>
    </row>
    <row r="249" spans="1:5" s="403" customFormat="1">
      <c r="A249" s="408" t="s">
        <v>713</v>
      </c>
      <c r="B249" s="405" t="s">
        <v>714</v>
      </c>
      <c r="C249" s="411"/>
      <c r="D249" s="409">
        <v>6131</v>
      </c>
      <c r="E249" s="407"/>
    </row>
    <row r="250" spans="1:5" s="403" customFormat="1">
      <c r="A250" s="408" t="s">
        <v>715</v>
      </c>
      <c r="B250" s="405" t="s">
        <v>716</v>
      </c>
      <c r="C250" s="411"/>
      <c r="D250" s="409"/>
      <c r="E250" s="407"/>
    </row>
    <row r="251" spans="1:5" s="403" customFormat="1">
      <c r="A251" s="408" t="s">
        <v>717</v>
      </c>
      <c r="B251" s="405" t="s">
        <v>718</v>
      </c>
      <c r="C251" s="411"/>
      <c r="D251" s="409"/>
      <c r="E251" s="407"/>
    </row>
    <row r="252" spans="1:5" s="403" customFormat="1">
      <c r="A252" s="408" t="s">
        <v>719</v>
      </c>
      <c r="B252" s="405" t="s">
        <v>720</v>
      </c>
      <c r="C252" s="411"/>
      <c r="D252" s="409"/>
      <c r="E252" s="407"/>
    </row>
    <row r="253" spans="1:5" s="403" customFormat="1">
      <c r="A253" s="408" t="s">
        <v>721</v>
      </c>
      <c r="B253" s="405" t="s">
        <v>722</v>
      </c>
      <c r="C253" s="411"/>
      <c r="D253" s="409"/>
      <c r="E253" s="407"/>
    </row>
    <row r="254" spans="1:5" s="403" customFormat="1">
      <c r="A254" s="408" t="s">
        <v>723</v>
      </c>
      <c r="B254" s="405" t="s">
        <v>724</v>
      </c>
      <c r="C254" s="411"/>
      <c r="D254" s="409"/>
      <c r="E254" s="407"/>
    </row>
    <row r="255" spans="1:5" s="403" customFormat="1">
      <c r="A255" s="408" t="s">
        <v>725</v>
      </c>
      <c r="B255" s="405" t="s">
        <v>726</v>
      </c>
      <c r="C255" s="411"/>
      <c r="D255" s="409"/>
      <c r="E255" s="407"/>
    </row>
    <row r="256" spans="1:5" s="403" customFormat="1">
      <c r="A256" s="408" t="s">
        <v>727</v>
      </c>
      <c r="B256" s="405" t="s">
        <v>728</v>
      </c>
      <c r="C256" s="422"/>
      <c r="D256" s="431">
        <f>SUM(D257:D265)</f>
        <v>0</v>
      </c>
      <c r="E256" s="424"/>
    </row>
    <row r="257" spans="1:5" s="403" customFormat="1">
      <c r="A257" s="404" t="s">
        <v>729</v>
      </c>
      <c r="B257" s="405" t="s">
        <v>730</v>
      </c>
      <c r="C257" s="411"/>
      <c r="D257" s="409"/>
      <c r="E257" s="407"/>
    </row>
    <row r="258" spans="1:5" s="403" customFormat="1">
      <c r="A258" s="408" t="s">
        <v>731</v>
      </c>
      <c r="B258" s="405" t="s">
        <v>732</v>
      </c>
      <c r="C258" s="411"/>
      <c r="D258" s="409"/>
      <c r="E258" s="407"/>
    </row>
    <row r="259" spans="1:5" s="403" customFormat="1">
      <c r="A259" s="408" t="s">
        <v>733</v>
      </c>
      <c r="B259" s="405" t="s">
        <v>734</v>
      </c>
      <c r="C259" s="411"/>
      <c r="D259" s="409"/>
      <c r="E259" s="407"/>
    </row>
    <row r="260" spans="1:5" s="403" customFormat="1">
      <c r="A260" s="408" t="s">
        <v>735</v>
      </c>
      <c r="B260" s="405" t="s">
        <v>736</v>
      </c>
      <c r="C260" s="411"/>
      <c r="D260" s="409"/>
      <c r="E260" s="407"/>
    </row>
    <row r="261" spans="1:5" s="403" customFormat="1">
      <c r="A261" s="408" t="s">
        <v>737</v>
      </c>
      <c r="B261" s="405" t="s">
        <v>738</v>
      </c>
      <c r="C261" s="411"/>
      <c r="D261" s="409"/>
      <c r="E261" s="407"/>
    </row>
    <row r="262" spans="1:5" s="403" customFormat="1">
      <c r="A262" s="408" t="s">
        <v>739</v>
      </c>
      <c r="B262" s="405" t="s">
        <v>740</v>
      </c>
      <c r="C262" s="411"/>
      <c r="D262" s="409"/>
      <c r="E262" s="407"/>
    </row>
    <row r="263" spans="1:5" s="403" customFormat="1">
      <c r="A263" s="408" t="s">
        <v>741</v>
      </c>
      <c r="B263" s="405" t="s">
        <v>742</v>
      </c>
      <c r="C263" s="411"/>
      <c r="D263" s="409"/>
      <c r="E263" s="407"/>
    </row>
    <row r="264" spans="1:5" s="403" customFormat="1" ht="22.5">
      <c r="A264" s="408" t="s">
        <v>743</v>
      </c>
      <c r="B264" s="405" t="s">
        <v>744</v>
      </c>
      <c r="C264" s="411"/>
      <c r="D264" s="409"/>
      <c r="E264" s="407"/>
    </row>
    <row r="265" spans="1:5" s="403" customFormat="1">
      <c r="A265" s="408" t="s">
        <v>745</v>
      </c>
      <c r="B265" s="405" t="s">
        <v>746</v>
      </c>
      <c r="C265" s="422"/>
      <c r="D265" s="423"/>
      <c r="E265" s="424"/>
    </row>
    <row r="266" spans="1:5" s="403" customFormat="1">
      <c r="A266" s="404" t="s">
        <v>747</v>
      </c>
      <c r="B266" s="405" t="s">
        <v>748</v>
      </c>
      <c r="C266" s="432"/>
      <c r="D266" s="412">
        <v>20</v>
      </c>
      <c r="E266" s="402"/>
    </row>
    <row r="267" spans="1:5" s="403" customFormat="1" ht="16.5" thickBot="1">
      <c r="A267" s="414" t="s">
        <v>749</v>
      </c>
      <c r="B267" s="405" t="s">
        <v>750</v>
      </c>
      <c r="C267" s="433"/>
      <c r="D267" s="434">
        <f>SUM(D184,D207,D266,D248,D240)</f>
        <v>30183</v>
      </c>
      <c r="E267" s="435"/>
    </row>
    <row r="268" spans="1:5" s="403" customFormat="1" ht="16.5" thickBot="1">
      <c r="A268" s="436" t="s">
        <v>751</v>
      </c>
      <c r="B268" s="437" t="s">
        <v>752</v>
      </c>
      <c r="C268" s="438"/>
      <c r="D268" s="438"/>
      <c r="E268" s="439"/>
    </row>
    <row r="269" spans="1:5">
      <c r="A269" s="440"/>
      <c r="B269" s="441"/>
      <c r="C269" s="438"/>
      <c r="D269" s="438"/>
      <c r="E269" s="439"/>
    </row>
    <row r="270" spans="1:5">
      <c r="A270" s="442"/>
      <c r="B270" s="441"/>
      <c r="C270" s="438"/>
      <c r="D270" s="438"/>
      <c r="E270" s="439"/>
    </row>
    <row r="271" spans="1:5">
      <c r="A271" s="441"/>
      <c r="B271" s="441"/>
      <c r="C271" s="443"/>
      <c r="D271" s="443"/>
      <c r="E271" s="443"/>
    </row>
    <row r="272" spans="1:5">
      <c r="A272" s="443"/>
      <c r="B272" s="443"/>
      <c r="C272" s="443"/>
      <c r="D272" s="443"/>
      <c r="E272" s="443"/>
    </row>
    <row r="273" spans="1:2">
      <c r="A273" s="443"/>
      <c r="B273" s="443"/>
    </row>
  </sheetData>
  <mergeCells count="8">
    <mergeCell ref="A1:E1"/>
    <mergeCell ref="C2:E2"/>
    <mergeCell ref="A3:A5"/>
    <mergeCell ref="B3:B5"/>
    <mergeCell ref="C3:C4"/>
    <mergeCell ref="D3:D4"/>
    <mergeCell ref="E3:E4"/>
    <mergeCell ref="C5:E6"/>
  </mergeCells>
  <phoneticPr fontId="20" type="noConversion"/>
  <printOptions horizontalCentered="1"/>
  <pageMargins left="0.78740157480314965" right="0.82343750000000004" top="1.0890625" bottom="0.98425196850393704" header="0.78740157480314965" footer="0.78740157480314965"/>
  <pageSetup paperSize="9" scale="85" orientation="portrait" horizontalDpi="300" verticalDpi="300" r:id="rId1"/>
  <headerFooter alignWithMargins="0">
    <oddHeader>&amp;R&amp;"Times New Roman,Félkövér dőlt"4. tájékoztató tábla a ……/2014. (……) önkormányzati rendelethez</oddHeader>
    <oddFooter>&amp;C&amp;P&amp;R7. melléklet a ……/2014. (….) önkormányzati határozathoz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6"/>
  <sheetViews>
    <sheetView zoomScale="120" zoomScaleNormal="120" workbookViewId="0">
      <selection activeCell="F11" sqref="F11"/>
    </sheetView>
  </sheetViews>
  <sheetFormatPr defaultRowHeight="15.75"/>
  <cols>
    <col min="1" max="1" width="8.5" style="40" customWidth="1"/>
    <col min="2" max="2" width="59.33203125" style="40" customWidth="1"/>
    <col min="3" max="5" width="10.5" style="40" customWidth="1"/>
    <col min="6" max="6" width="17.5" style="40" customWidth="1"/>
    <col min="7" max="16384" width="9.33203125" style="40"/>
  </cols>
  <sheetData>
    <row r="1" spans="1:5" ht="45.75" customHeight="1">
      <c r="A1" s="445" t="s">
        <v>235</v>
      </c>
      <c r="B1" s="446"/>
      <c r="C1" s="446"/>
      <c r="D1" s="446"/>
      <c r="E1" s="446"/>
    </row>
    <row r="2" spans="1:5" ht="15.95" customHeight="1">
      <c r="A2" s="39" t="s">
        <v>0</v>
      </c>
      <c r="B2" s="39"/>
      <c r="C2" s="39"/>
      <c r="D2" s="39"/>
      <c r="E2" s="39"/>
    </row>
    <row r="3" spans="1:5" ht="9.75" customHeight="1" thickBot="1">
      <c r="A3" s="6"/>
      <c r="B3" s="6"/>
      <c r="C3" s="6"/>
      <c r="D3" s="6"/>
      <c r="E3" s="70"/>
    </row>
    <row r="4" spans="1:5" ht="14.25" customHeight="1">
      <c r="A4" s="447" t="s">
        <v>1</v>
      </c>
      <c r="B4" s="449" t="s">
        <v>2</v>
      </c>
      <c r="C4" s="451" t="s">
        <v>216</v>
      </c>
      <c r="D4" s="452"/>
      <c r="E4" s="453"/>
    </row>
    <row r="5" spans="1:5" ht="27" customHeight="1" thickBot="1">
      <c r="A5" s="448"/>
      <c r="B5" s="450"/>
      <c r="C5" s="196" t="s">
        <v>173</v>
      </c>
      <c r="D5" s="196" t="s">
        <v>174</v>
      </c>
      <c r="E5" s="197" t="s">
        <v>175</v>
      </c>
    </row>
    <row r="6" spans="1:5" s="41" customFormat="1" ht="12" customHeight="1" thickBot="1">
      <c r="A6" s="30">
        <v>1</v>
      </c>
      <c r="B6" s="31">
        <v>2</v>
      </c>
      <c r="C6" s="158">
        <v>3</v>
      </c>
      <c r="D6" s="158">
        <v>4</v>
      </c>
      <c r="E6" s="32">
        <v>5</v>
      </c>
    </row>
    <row r="7" spans="1:5" s="1" customFormat="1" ht="12" customHeight="1" thickBot="1">
      <c r="A7" s="19" t="s">
        <v>3</v>
      </c>
      <c r="B7" s="36" t="s">
        <v>90</v>
      </c>
      <c r="C7" s="178">
        <v>23067</v>
      </c>
      <c r="D7" s="178">
        <v>34938</v>
      </c>
      <c r="E7" s="168">
        <v>32171</v>
      </c>
    </row>
    <row r="8" spans="1:5" s="1" customFormat="1" ht="12" customHeight="1" thickBot="1">
      <c r="A8" s="18" t="s">
        <v>4</v>
      </c>
      <c r="B8" s="37" t="s">
        <v>91</v>
      </c>
      <c r="C8" s="42">
        <f>C9+C10+C11</f>
        <v>42123</v>
      </c>
      <c r="D8" s="42">
        <f>SUM(D9:D11)</f>
        <v>43913</v>
      </c>
      <c r="E8" s="42">
        <f>SUM(E9:E11)</f>
        <v>43913</v>
      </c>
    </row>
    <row r="9" spans="1:5" s="1" customFormat="1" ht="12" customHeight="1">
      <c r="A9" s="14" t="s">
        <v>66</v>
      </c>
      <c r="B9" s="8" t="s">
        <v>124</v>
      </c>
      <c r="C9" s="179"/>
      <c r="D9" s="179"/>
      <c r="E9" s="169"/>
    </row>
    <row r="10" spans="1:5" s="1" customFormat="1" ht="12" customHeight="1">
      <c r="A10" s="13" t="s">
        <v>67</v>
      </c>
      <c r="B10" s="7" t="s">
        <v>125</v>
      </c>
      <c r="C10" s="180">
        <v>42123</v>
      </c>
      <c r="D10" s="180">
        <v>43747</v>
      </c>
      <c r="E10" s="170">
        <v>43747</v>
      </c>
    </row>
    <row r="11" spans="1:5" s="1" customFormat="1" ht="12" customHeight="1" thickBot="1">
      <c r="A11" s="13" t="s">
        <v>68</v>
      </c>
      <c r="B11" s="7" t="s">
        <v>81</v>
      </c>
      <c r="C11" s="180"/>
      <c r="D11" s="180">
        <v>166</v>
      </c>
      <c r="E11" s="170">
        <v>166</v>
      </c>
    </row>
    <row r="12" spans="1:5" s="1" customFormat="1" ht="12" customHeight="1" thickBot="1">
      <c r="A12" s="18" t="s">
        <v>5</v>
      </c>
      <c r="B12" s="37" t="s">
        <v>92</v>
      </c>
      <c r="C12" s="42">
        <f>SUM(C13:C15)</f>
        <v>0</v>
      </c>
      <c r="D12" s="42">
        <f>SUM(D13:D15)</f>
        <v>0</v>
      </c>
      <c r="E12" s="166">
        <f>SUM(E13:E15)</f>
        <v>0</v>
      </c>
    </row>
    <row r="13" spans="1:5" s="1" customFormat="1" ht="12" customHeight="1">
      <c r="A13" s="14" t="s">
        <v>53</v>
      </c>
      <c r="B13" s="8" t="s">
        <v>46</v>
      </c>
      <c r="C13" s="179"/>
      <c r="D13" s="179"/>
      <c r="E13" s="169"/>
    </row>
    <row r="14" spans="1:5" s="1" customFormat="1" ht="12" customHeight="1">
      <c r="A14" s="12" t="s">
        <v>54</v>
      </c>
      <c r="B14" s="7" t="s">
        <v>45</v>
      </c>
      <c r="C14" s="181"/>
      <c r="D14" s="181"/>
      <c r="E14" s="171"/>
    </row>
    <row r="15" spans="1:5" s="1" customFormat="1" ht="12" customHeight="1" thickBot="1">
      <c r="A15" s="15" t="s">
        <v>55</v>
      </c>
      <c r="B15" s="9" t="s">
        <v>47</v>
      </c>
      <c r="C15" s="182"/>
      <c r="D15" s="182"/>
      <c r="E15" s="172"/>
    </row>
    <row r="16" spans="1:5" s="1" customFormat="1" ht="12" customHeight="1" thickBot="1">
      <c r="A16" s="18" t="s">
        <v>6</v>
      </c>
      <c r="B16" s="37" t="s">
        <v>94</v>
      </c>
      <c r="C16" s="42">
        <f>C17+C18+C19+C20</f>
        <v>43478</v>
      </c>
      <c r="D16" s="42">
        <f>D17+D18+D19+D20</f>
        <v>39607</v>
      </c>
      <c r="E16" s="166">
        <f>E17+E18+E19+E20</f>
        <v>38631</v>
      </c>
    </row>
    <row r="17" spans="1:5" s="1" customFormat="1" ht="12" customHeight="1">
      <c r="A17" s="14" t="s">
        <v>56</v>
      </c>
      <c r="B17" s="33" t="s">
        <v>86</v>
      </c>
      <c r="C17" s="179">
        <v>5621</v>
      </c>
      <c r="D17" s="179">
        <v>22675</v>
      </c>
      <c r="E17" s="169">
        <v>22653</v>
      </c>
    </row>
    <row r="18" spans="1:5" s="1" customFormat="1" ht="12" customHeight="1">
      <c r="A18" s="13" t="s">
        <v>57</v>
      </c>
      <c r="B18" s="34" t="s">
        <v>87</v>
      </c>
      <c r="C18" s="180">
        <v>28429</v>
      </c>
      <c r="D18" s="180">
        <v>15419</v>
      </c>
      <c r="E18" s="170">
        <v>14651</v>
      </c>
    </row>
    <row r="19" spans="1:5" s="1" customFormat="1" ht="12" customHeight="1">
      <c r="A19" s="13" t="s">
        <v>58</v>
      </c>
      <c r="B19" s="34" t="s">
        <v>88</v>
      </c>
      <c r="C19" s="183">
        <v>700</v>
      </c>
      <c r="D19" s="183"/>
      <c r="E19" s="173"/>
    </row>
    <row r="20" spans="1:5" s="1" customFormat="1" ht="12" customHeight="1" thickBot="1">
      <c r="A20" s="12" t="s">
        <v>78</v>
      </c>
      <c r="B20" s="35" t="s">
        <v>89</v>
      </c>
      <c r="C20" s="184">
        <v>8728</v>
      </c>
      <c r="D20" s="184">
        <v>1513</v>
      </c>
      <c r="E20" s="174">
        <v>1327</v>
      </c>
    </row>
    <row r="21" spans="1:5" s="1" customFormat="1" ht="12" customHeight="1" thickBot="1">
      <c r="A21" s="18" t="s">
        <v>7</v>
      </c>
      <c r="B21" s="37" t="s">
        <v>100</v>
      </c>
      <c r="C21" s="347">
        <f>C22+C23</f>
        <v>0</v>
      </c>
      <c r="D21" s="347">
        <f>D22+D23</f>
        <v>0</v>
      </c>
      <c r="E21" s="348">
        <f>E22+E23</f>
        <v>0</v>
      </c>
    </row>
    <row r="22" spans="1:5" s="1" customFormat="1" ht="12" customHeight="1">
      <c r="A22" s="16" t="s">
        <v>59</v>
      </c>
      <c r="B22" s="10" t="s">
        <v>101</v>
      </c>
      <c r="C22" s="185"/>
      <c r="D22" s="185"/>
      <c r="E22" s="175"/>
    </row>
    <row r="23" spans="1:5" s="1" customFormat="1" ht="12" customHeight="1" thickBot="1">
      <c r="A23" s="17" t="s">
        <v>60</v>
      </c>
      <c r="B23" s="8" t="s">
        <v>102</v>
      </c>
      <c r="C23" s="186"/>
      <c r="D23" s="186"/>
      <c r="E23" s="176"/>
    </row>
    <row r="24" spans="1:5" s="1" customFormat="1" ht="12" customHeight="1" thickBot="1">
      <c r="A24" s="18" t="s">
        <v>8</v>
      </c>
      <c r="B24" s="38" t="s">
        <v>103</v>
      </c>
      <c r="C24" s="43">
        <f>C7+C8+C12+C16+C21</f>
        <v>108668</v>
      </c>
      <c r="D24" s="43">
        <f>D7+D8+D12+D16+D21</f>
        <v>118458</v>
      </c>
      <c r="E24" s="167">
        <f>E7+E8+E12+E16+E21</f>
        <v>114715</v>
      </c>
    </row>
    <row r="25" spans="1:5" s="1" customFormat="1" ht="12" customHeight="1" thickBot="1">
      <c r="A25" s="26" t="s">
        <v>9</v>
      </c>
      <c r="B25" s="37" t="s">
        <v>104</v>
      </c>
      <c r="C25" s="187"/>
      <c r="D25" s="187">
        <v>72</v>
      </c>
      <c r="E25" s="177">
        <v>72</v>
      </c>
    </row>
    <row r="26" spans="1:5" s="1" customFormat="1" ht="12" customHeight="1" thickBot="1">
      <c r="A26" s="198" t="s">
        <v>105</v>
      </c>
      <c r="B26" s="36" t="s">
        <v>106</v>
      </c>
      <c r="C26" s="349"/>
      <c r="D26" s="349"/>
      <c r="E26" s="350"/>
    </row>
    <row r="27" spans="1:5" s="1" customFormat="1" ht="24.75" customHeight="1" thickBot="1">
      <c r="A27" s="19" t="s">
        <v>11</v>
      </c>
      <c r="B27" s="200" t="s">
        <v>177</v>
      </c>
      <c r="C27" s="201">
        <f>+C24+C25+C26</f>
        <v>108668</v>
      </c>
      <c r="D27" s="201">
        <f>+D24+D25+D26</f>
        <v>118530</v>
      </c>
      <c r="E27" s="206">
        <f>+E24+E25+E26</f>
        <v>114787</v>
      </c>
    </row>
    <row r="28" spans="1:5" s="1" customFormat="1" ht="12" customHeight="1" thickBot="1">
      <c r="A28" s="18" t="s">
        <v>12</v>
      </c>
      <c r="B28" s="37" t="s">
        <v>176</v>
      </c>
      <c r="C28" s="205"/>
      <c r="D28" s="205"/>
      <c r="E28" s="207"/>
    </row>
    <row r="29" spans="1:5" s="1" customFormat="1" ht="12" customHeight="1" thickBot="1">
      <c r="A29" s="202" t="s">
        <v>13</v>
      </c>
      <c r="B29" s="203" t="s">
        <v>178</v>
      </c>
      <c r="C29" s="204">
        <f>+C27+C28</f>
        <v>108668</v>
      </c>
      <c r="D29" s="204">
        <f>+D27+D28</f>
        <v>118530</v>
      </c>
      <c r="E29" s="208">
        <f>+E27+E28</f>
        <v>114787</v>
      </c>
    </row>
    <row r="30" spans="1:5" s="1" customFormat="1" ht="6" customHeight="1">
      <c r="A30" s="5"/>
      <c r="B30" s="5"/>
      <c r="C30" s="5"/>
      <c r="D30" s="5"/>
      <c r="E30" s="5"/>
    </row>
    <row r="31" spans="1:5" ht="12.95" customHeight="1">
      <c r="A31" s="454" t="s">
        <v>16</v>
      </c>
      <c r="B31" s="454"/>
      <c r="C31" s="454"/>
      <c r="D31" s="454"/>
      <c r="E31" s="454"/>
    </row>
    <row r="32" spans="1:5" ht="8.25" customHeight="1" thickBot="1">
      <c r="A32" s="6"/>
      <c r="B32" s="6"/>
      <c r="C32" s="6"/>
      <c r="D32" s="6"/>
      <c r="E32" s="70"/>
    </row>
    <row r="33" spans="1:5" ht="13.5" customHeight="1">
      <c r="A33" s="447" t="s">
        <v>1</v>
      </c>
      <c r="B33" s="449" t="s">
        <v>17</v>
      </c>
      <c r="C33" s="451" t="s">
        <v>216</v>
      </c>
      <c r="D33" s="452"/>
      <c r="E33" s="453"/>
    </row>
    <row r="34" spans="1:5" ht="31.5" customHeight="1" thickBot="1">
      <c r="A34" s="448"/>
      <c r="B34" s="450"/>
      <c r="C34" s="193" t="s">
        <v>173</v>
      </c>
      <c r="D34" s="194" t="s">
        <v>174</v>
      </c>
      <c r="E34" s="195" t="s">
        <v>175</v>
      </c>
    </row>
    <row r="35" spans="1:5" ht="12" customHeight="1" thickBot="1">
      <c r="A35" s="30">
        <v>1</v>
      </c>
      <c r="B35" s="31">
        <v>2</v>
      </c>
      <c r="C35" s="158">
        <v>3</v>
      </c>
      <c r="D35" s="158">
        <v>4</v>
      </c>
      <c r="E35" s="32">
        <v>5</v>
      </c>
    </row>
    <row r="36" spans="1:5" s="41" customFormat="1" ht="12" customHeight="1" thickBot="1">
      <c r="A36" s="19" t="s">
        <v>3</v>
      </c>
      <c r="B36" s="28" t="s">
        <v>107</v>
      </c>
      <c r="C36" s="44">
        <f>SUM(C37:C42)</f>
        <v>47447</v>
      </c>
      <c r="D36" s="44">
        <f>SUM(D37:D42)</f>
        <v>64095</v>
      </c>
      <c r="E36" s="159">
        <f>SUM(E37:E42)</f>
        <v>57634</v>
      </c>
    </row>
    <row r="37" spans="1:5" ht="12" customHeight="1">
      <c r="A37" s="16" t="s">
        <v>61</v>
      </c>
      <c r="B37" s="10" t="s">
        <v>18</v>
      </c>
      <c r="C37" s="188">
        <v>11689</v>
      </c>
      <c r="D37" s="188">
        <v>14975</v>
      </c>
      <c r="E37" s="161">
        <v>14038</v>
      </c>
    </row>
    <row r="38" spans="1:5" ht="12" customHeight="1">
      <c r="A38" s="13" t="s">
        <v>62</v>
      </c>
      <c r="B38" s="7" t="s">
        <v>19</v>
      </c>
      <c r="C38" s="189">
        <v>2771</v>
      </c>
      <c r="D38" s="189">
        <v>3087</v>
      </c>
      <c r="E38" s="162">
        <v>2841</v>
      </c>
    </row>
    <row r="39" spans="1:5" ht="12" customHeight="1">
      <c r="A39" s="13" t="s">
        <v>63</v>
      </c>
      <c r="B39" s="7" t="s">
        <v>82</v>
      </c>
      <c r="C39" s="190">
        <v>25143</v>
      </c>
      <c r="D39" s="190">
        <v>34757</v>
      </c>
      <c r="E39" s="163">
        <v>30507</v>
      </c>
    </row>
    <row r="40" spans="1:5" ht="12" customHeight="1">
      <c r="A40" s="13" t="s">
        <v>64</v>
      </c>
      <c r="B40" s="11" t="s">
        <v>126</v>
      </c>
      <c r="C40" s="190">
        <v>5859</v>
      </c>
      <c r="D40" s="190">
        <v>8087</v>
      </c>
      <c r="E40" s="163">
        <v>7292</v>
      </c>
    </row>
    <row r="41" spans="1:5" ht="12" customHeight="1">
      <c r="A41" s="13" t="s">
        <v>98</v>
      </c>
      <c r="B41" s="7" t="s">
        <v>70</v>
      </c>
      <c r="C41" s="190">
        <v>1985</v>
      </c>
      <c r="D41" s="190">
        <v>3189</v>
      </c>
      <c r="E41" s="163">
        <v>2956</v>
      </c>
    </row>
    <row r="42" spans="1:5" ht="12" customHeight="1" thickBot="1">
      <c r="A42" s="13" t="s">
        <v>65</v>
      </c>
      <c r="B42" s="20" t="s">
        <v>76</v>
      </c>
      <c r="C42" s="190"/>
      <c r="D42" s="190"/>
      <c r="E42" s="163"/>
    </row>
    <row r="43" spans="1:5" ht="12" customHeight="1" thickBot="1">
      <c r="A43" s="18" t="s">
        <v>4</v>
      </c>
      <c r="B43" s="27" t="s">
        <v>83</v>
      </c>
      <c r="C43" s="45">
        <f>SUM(C44:C47)</f>
        <v>30916</v>
      </c>
      <c r="D43" s="45">
        <f>SUM(D44:D47)</f>
        <v>25409</v>
      </c>
      <c r="E43" s="160">
        <f>SUM(E44:E47)</f>
        <v>21918</v>
      </c>
    </row>
    <row r="44" spans="1:5" ht="12" customHeight="1">
      <c r="A44" s="14" t="s">
        <v>66</v>
      </c>
      <c r="B44" s="8" t="s">
        <v>108</v>
      </c>
      <c r="C44" s="191">
        <v>4457</v>
      </c>
      <c r="D44" s="191">
        <v>449</v>
      </c>
      <c r="E44" s="164">
        <v>229</v>
      </c>
    </row>
    <row r="45" spans="1:5" ht="12" customHeight="1">
      <c r="A45" s="14" t="s">
        <v>67</v>
      </c>
      <c r="B45" s="7" t="s">
        <v>127</v>
      </c>
      <c r="C45" s="189">
        <v>20009</v>
      </c>
      <c r="D45" s="189">
        <v>21274</v>
      </c>
      <c r="E45" s="162">
        <v>18320</v>
      </c>
    </row>
    <row r="46" spans="1:5" ht="12" customHeight="1">
      <c r="A46" s="14" t="s">
        <v>68</v>
      </c>
      <c r="B46" s="7" t="s">
        <v>72</v>
      </c>
      <c r="C46" s="189">
        <v>2669</v>
      </c>
      <c r="D46" s="189">
        <v>2986</v>
      </c>
      <c r="E46" s="162">
        <v>2669</v>
      </c>
    </row>
    <row r="47" spans="1:5" ht="12" customHeight="1" thickBot="1">
      <c r="A47" s="14" t="s">
        <v>69</v>
      </c>
      <c r="B47" s="7" t="s">
        <v>71</v>
      </c>
      <c r="C47" s="189">
        <v>3781</v>
      </c>
      <c r="D47" s="189">
        <v>700</v>
      </c>
      <c r="E47" s="162">
        <v>700</v>
      </c>
    </row>
    <row r="48" spans="1:5" ht="12" customHeight="1" thickBot="1">
      <c r="A48" s="18" t="s">
        <v>5</v>
      </c>
      <c r="B48" s="27" t="s">
        <v>84</v>
      </c>
      <c r="C48" s="45">
        <f>SUM(C49:C50)</f>
        <v>0</v>
      </c>
      <c r="D48" s="45">
        <f>SUM(D49:D50)</f>
        <v>0</v>
      </c>
      <c r="E48" s="160">
        <f>SUM(E49:E50)</f>
        <v>0</v>
      </c>
    </row>
    <row r="49" spans="1:5" ht="12" customHeight="1">
      <c r="A49" s="14" t="s">
        <v>53</v>
      </c>
      <c r="B49" s="8" t="s">
        <v>29</v>
      </c>
      <c r="C49" s="191"/>
      <c r="D49" s="191"/>
      <c r="E49" s="164"/>
    </row>
    <row r="50" spans="1:5" ht="12" customHeight="1" thickBot="1">
      <c r="A50" s="13" t="s">
        <v>54</v>
      </c>
      <c r="B50" s="7" t="s">
        <v>30</v>
      </c>
      <c r="C50" s="189"/>
      <c r="D50" s="189"/>
      <c r="E50" s="162"/>
    </row>
    <row r="51" spans="1:5" ht="12" customHeight="1" thickBot="1">
      <c r="A51" s="18" t="s">
        <v>6</v>
      </c>
      <c r="B51" s="27" t="s">
        <v>85</v>
      </c>
      <c r="C51" s="192"/>
      <c r="D51" s="192"/>
      <c r="E51" s="165"/>
    </row>
    <row r="52" spans="1:5" ht="16.5" customHeight="1" thickBot="1">
      <c r="A52" s="18" t="s">
        <v>7</v>
      </c>
      <c r="B52" s="29" t="s">
        <v>109</v>
      </c>
      <c r="C52" s="45">
        <f>C36+C43+C48+C51</f>
        <v>78363</v>
      </c>
      <c r="D52" s="45">
        <f>D36+D43+D48+D51</f>
        <v>89504</v>
      </c>
      <c r="E52" s="160">
        <f>E36+E43+E48+E51</f>
        <v>79552</v>
      </c>
    </row>
    <row r="53" spans="1:5" ht="13.5" customHeight="1" thickBot="1">
      <c r="A53" s="71" t="s">
        <v>8</v>
      </c>
      <c r="B53" s="211" t="s">
        <v>110</v>
      </c>
      <c r="C53" s="351"/>
      <c r="D53" s="351"/>
      <c r="E53" s="352"/>
    </row>
    <row r="54" spans="1:5" s="1" customFormat="1" ht="13.5" customHeight="1" thickBot="1">
      <c r="A54" s="18" t="s">
        <v>9</v>
      </c>
      <c r="B54" s="27" t="s">
        <v>179</v>
      </c>
      <c r="C54" s="45">
        <f>+C52+C53</f>
        <v>78363</v>
      </c>
      <c r="D54" s="45">
        <f>+D52+D53</f>
        <v>89504</v>
      </c>
      <c r="E54" s="160">
        <f>+E52+E53</f>
        <v>79552</v>
      </c>
    </row>
    <row r="55" spans="1:5" ht="13.5" customHeight="1" thickBot="1">
      <c r="A55" s="19" t="s">
        <v>10</v>
      </c>
      <c r="B55" s="28" t="s">
        <v>180</v>
      </c>
      <c r="C55" s="210"/>
      <c r="D55" s="210"/>
      <c r="E55" s="209"/>
    </row>
    <row r="56" spans="1:5" ht="13.5" customHeight="1" thickBot="1">
      <c r="A56" s="18" t="s">
        <v>11</v>
      </c>
      <c r="B56" s="27" t="s">
        <v>181</v>
      </c>
      <c r="C56" s="45">
        <f>+C54+C55</f>
        <v>78363</v>
      </c>
      <c r="D56" s="45">
        <f>+D54+D55</f>
        <v>89504</v>
      </c>
      <c r="E56" s="160">
        <f>+E54+E55</f>
        <v>79552</v>
      </c>
    </row>
  </sheetData>
  <mergeCells count="8">
    <mergeCell ref="A33:A34"/>
    <mergeCell ref="B33:B34"/>
    <mergeCell ref="C33:E33"/>
    <mergeCell ref="A31:E31"/>
    <mergeCell ref="A1:E1"/>
    <mergeCell ref="A4:A5"/>
    <mergeCell ref="B4:B5"/>
    <mergeCell ref="C4:E4"/>
  </mergeCells>
  <phoneticPr fontId="0" type="noConversion"/>
  <printOptions horizontalCentered="1"/>
  <pageMargins left="0.78740157480314965" right="0.78740157480314965" top="1.0489583333333334" bottom="0.98425196850393704" header="0.78740157480314965" footer="0.78740157480314965"/>
  <pageSetup paperSize="9" scale="92" orientation="portrait" r:id="rId1"/>
  <headerFooter alignWithMargins="0">
    <oddHeader>&amp;R&amp;"Times New Roman CE,Félkövér dőlt"&amp;11 1. melléklet a ....../2014. (......) önkormányzati határozathoz</oddHeader>
    <oddFooter>&amp;R1.1. melléklet a ……/2014. (….) önkormányzati határozathoz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24"/>
  <sheetViews>
    <sheetView workbookViewId="0">
      <selection activeCell="F19" sqref="F19"/>
    </sheetView>
  </sheetViews>
  <sheetFormatPr defaultRowHeight="12.75"/>
  <cols>
    <col min="1" max="1" width="39.83203125" style="47" customWidth="1"/>
    <col min="2" max="3" width="11.6640625" style="47" customWidth="1"/>
    <col min="4" max="4" width="11.6640625" style="46" customWidth="1"/>
    <col min="5" max="5" width="39.83203125" style="46" customWidth="1"/>
    <col min="6" max="8" width="11.6640625" style="46" customWidth="1"/>
    <col min="9" max="16384" width="9.33203125" style="46"/>
  </cols>
  <sheetData>
    <row r="1" spans="1:8" ht="39.75" customHeight="1">
      <c r="A1" s="72" t="s">
        <v>111</v>
      </c>
      <c r="B1" s="72"/>
      <c r="C1" s="72"/>
      <c r="D1" s="73"/>
      <c r="E1" s="73"/>
      <c r="F1" s="73"/>
      <c r="G1" s="73"/>
      <c r="H1" s="73"/>
    </row>
    <row r="2" spans="1:8" ht="14.25" thickBot="1">
      <c r="A2" s="74"/>
      <c r="B2" s="74"/>
      <c r="C2" s="74"/>
      <c r="D2" s="56"/>
      <c r="E2" s="56"/>
      <c r="F2" s="56"/>
      <c r="G2" s="56"/>
      <c r="H2" s="75" t="s">
        <v>33</v>
      </c>
    </row>
    <row r="3" spans="1:8" ht="13.5" thickBot="1">
      <c r="A3" s="76" t="s">
        <v>24</v>
      </c>
      <c r="B3" s="212"/>
      <c r="C3" s="212"/>
      <c r="D3" s="77"/>
      <c r="E3" s="76" t="s">
        <v>28</v>
      </c>
      <c r="F3" s="214"/>
      <c r="G3" s="214"/>
      <c r="H3" s="78"/>
    </row>
    <row r="4" spans="1:8" s="48" customFormat="1" ht="24.75" thickBot="1">
      <c r="A4" s="79" t="s">
        <v>34</v>
      </c>
      <c r="B4" s="213" t="s">
        <v>217</v>
      </c>
      <c r="C4" s="213" t="s">
        <v>218</v>
      </c>
      <c r="D4" s="80" t="s">
        <v>219</v>
      </c>
      <c r="E4" s="79" t="s">
        <v>34</v>
      </c>
      <c r="F4" s="213" t="s">
        <v>217</v>
      </c>
      <c r="G4" s="213" t="s">
        <v>218</v>
      </c>
      <c r="H4" s="52" t="s">
        <v>219</v>
      </c>
    </row>
    <row r="5" spans="1:8" ht="18.75" customHeight="1">
      <c r="A5" s="81" t="s">
        <v>25</v>
      </c>
      <c r="B5" s="333">
        <v>72087</v>
      </c>
      <c r="C5" s="334">
        <v>34938</v>
      </c>
      <c r="D5" s="308">
        <v>32171</v>
      </c>
      <c r="E5" s="82" t="s">
        <v>35</v>
      </c>
      <c r="F5" s="335">
        <v>13620</v>
      </c>
      <c r="G5" s="188">
        <v>14975</v>
      </c>
      <c r="H5" s="320">
        <v>14038</v>
      </c>
    </row>
    <row r="6" spans="1:8" ht="18.75" customHeight="1">
      <c r="A6" s="83" t="s">
        <v>51</v>
      </c>
      <c r="B6" s="310"/>
      <c r="C6" s="311">
        <v>166</v>
      </c>
      <c r="D6" s="309">
        <v>166</v>
      </c>
      <c r="E6" s="83" t="s">
        <v>36</v>
      </c>
      <c r="F6" s="321">
        <v>2751</v>
      </c>
      <c r="G6" s="189">
        <v>3087</v>
      </c>
      <c r="H6" s="309">
        <v>2841</v>
      </c>
    </row>
    <row r="7" spans="1:8" ht="18.75" customHeight="1">
      <c r="A7" s="83" t="s">
        <v>125</v>
      </c>
      <c r="B7" s="310">
        <v>31596</v>
      </c>
      <c r="C7" s="311">
        <v>43747</v>
      </c>
      <c r="D7" s="309">
        <v>43747</v>
      </c>
      <c r="E7" s="83" t="s">
        <v>37</v>
      </c>
      <c r="F7" s="321">
        <v>31866</v>
      </c>
      <c r="G7" s="190">
        <v>34757</v>
      </c>
      <c r="H7" s="309">
        <v>30507</v>
      </c>
    </row>
    <row r="8" spans="1:8" ht="18.75" customHeight="1">
      <c r="A8" s="215" t="s">
        <v>124</v>
      </c>
      <c r="B8" s="337"/>
      <c r="C8" s="338"/>
      <c r="D8" s="309"/>
      <c r="E8" s="84" t="s">
        <v>126</v>
      </c>
      <c r="F8" s="339">
        <v>41352</v>
      </c>
      <c r="G8" s="190">
        <v>8087</v>
      </c>
      <c r="H8" s="309">
        <v>7292</v>
      </c>
    </row>
    <row r="9" spans="1:8" ht="18.75" customHeight="1">
      <c r="A9" s="83" t="s">
        <v>75</v>
      </c>
      <c r="B9" s="310">
        <v>7777</v>
      </c>
      <c r="C9" s="311">
        <v>22675</v>
      </c>
      <c r="D9" s="309">
        <v>22653</v>
      </c>
      <c r="E9" s="83" t="s">
        <v>79</v>
      </c>
      <c r="F9" s="321"/>
      <c r="G9" s="190"/>
      <c r="H9" s="309"/>
    </row>
    <row r="10" spans="1:8" ht="18.75" customHeight="1">
      <c r="A10" s="83" t="s">
        <v>121</v>
      </c>
      <c r="B10" s="310"/>
      <c r="C10" s="311"/>
      <c r="D10" s="309"/>
      <c r="E10" s="83" t="s">
        <v>31</v>
      </c>
      <c r="F10" s="321"/>
      <c r="G10" s="311">
        <v>3189</v>
      </c>
      <c r="H10" s="309">
        <v>2956</v>
      </c>
    </row>
    <row r="11" spans="1:8" ht="18.75" customHeight="1">
      <c r="A11" s="83" t="s">
        <v>112</v>
      </c>
      <c r="B11" s="310"/>
      <c r="C11" s="311"/>
      <c r="D11" s="309"/>
      <c r="E11" s="83" t="s">
        <v>20</v>
      </c>
      <c r="F11" s="321"/>
      <c r="G11" s="311"/>
      <c r="H11" s="309"/>
    </row>
    <row r="12" spans="1:8" ht="18.75" customHeight="1">
      <c r="A12" s="83" t="s">
        <v>113</v>
      </c>
      <c r="B12" s="310"/>
      <c r="C12" s="311"/>
      <c r="D12" s="309"/>
      <c r="E12" s="50"/>
      <c r="F12" s="321"/>
      <c r="G12" s="311"/>
      <c r="H12" s="309"/>
    </row>
    <row r="13" spans="1:8" ht="18.75" customHeight="1">
      <c r="A13" s="216"/>
      <c r="B13" s="312"/>
      <c r="C13" s="313"/>
      <c r="D13" s="309"/>
      <c r="E13" s="50"/>
      <c r="F13" s="321"/>
      <c r="G13" s="311"/>
      <c r="H13" s="309"/>
    </row>
    <row r="14" spans="1:8" ht="18.75" customHeight="1">
      <c r="A14" s="50"/>
      <c r="B14" s="310"/>
      <c r="C14" s="311"/>
      <c r="D14" s="309"/>
      <c r="E14" s="50"/>
      <c r="F14" s="321"/>
      <c r="G14" s="311"/>
      <c r="H14" s="309"/>
    </row>
    <row r="15" spans="1:8" ht="18.75" customHeight="1">
      <c r="A15" s="50"/>
      <c r="B15" s="310"/>
      <c r="C15" s="311"/>
      <c r="D15" s="309"/>
      <c r="E15" s="50"/>
      <c r="F15" s="321"/>
      <c r="G15" s="311"/>
      <c r="H15" s="309"/>
    </row>
    <row r="16" spans="1:8" ht="18.75" customHeight="1" thickBot="1">
      <c r="A16" s="51"/>
      <c r="B16" s="314"/>
      <c r="C16" s="315"/>
      <c r="D16" s="316"/>
      <c r="E16" s="50"/>
      <c r="F16" s="322"/>
      <c r="G16" s="323"/>
      <c r="H16" s="324"/>
    </row>
    <row r="17" spans="1:8" ht="18.75" customHeight="1" thickBot="1">
      <c r="A17" s="69" t="s">
        <v>114</v>
      </c>
      <c r="B17" s="317">
        <f>SUM(B5:B16)</f>
        <v>111460</v>
      </c>
      <c r="C17" s="317">
        <f>SUM(C5:C16)</f>
        <v>101526</v>
      </c>
      <c r="D17" s="317">
        <f>SUM(D5:D16)</f>
        <v>98737</v>
      </c>
      <c r="E17" s="69" t="s">
        <v>115</v>
      </c>
      <c r="F17" s="317">
        <f>SUM(F5:F16)</f>
        <v>89589</v>
      </c>
      <c r="G17" s="317">
        <f>SUM(G5:G16)</f>
        <v>64095</v>
      </c>
      <c r="H17" s="325">
        <f>SUM(H5:H16)</f>
        <v>57634</v>
      </c>
    </row>
    <row r="18" spans="1:8" ht="18.75" customHeight="1" thickBot="1">
      <c r="A18" s="85" t="s">
        <v>116</v>
      </c>
      <c r="B18" s="340"/>
      <c r="C18" s="340"/>
      <c r="D18" s="318"/>
      <c r="E18" s="341"/>
      <c r="F18" s="342"/>
      <c r="G18" s="343"/>
      <c r="H18" s="326"/>
    </row>
    <row r="19" spans="1:8" ht="18.75" customHeight="1" thickBot="1">
      <c r="A19" s="69" t="s">
        <v>128</v>
      </c>
      <c r="B19" s="330"/>
      <c r="C19" s="330"/>
      <c r="D19" s="319"/>
      <c r="E19" s="69" t="s">
        <v>118</v>
      </c>
      <c r="F19" s="317">
        <v>3493</v>
      </c>
      <c r="G19" s="327">
        <f>+G18</f>
        <v>0</v>
      </c>
      <c r="H19" s="329">
        <f>SUM(H18:H18)</f>
        <v>0</v>
      </c>
    </row>
    <row r="20" spans="1:8" ht="21" customHeight="1" thickBot="1">
      <c r="A20" s="69" t="s">
        <v>231</v>
      </c>
      <c r="B20" s="317">
        <f>+B17+B18+B19</f>
        <v>111460</v>
      </c>
      <c r="C20" s="317">
        <f>+C17+C18+C19</f>
        <v>101526</v>
      </c>
      <c r="D20" s="317">
        <f>+D17+D18+D19</f>
        <v>98737</v>
      </c>
      <c r="E20" s="69" t="s">
        <v>234</v>
      </c>
      <c r="F20" s="317">
        <f>+F17+F19</f>
        <v>93082</v>
      </c>
      <c r="G20" s="317">
        <f>+G17+G19</f>
        <v>64095</v>
      </c>
      <c r="H20" s="329">
        <f>+H17+H19</f>
        <v>57634</v>
      </c>
    </row>
    <row r="21" spans="1:8" ht="18.75" customHeight="1" thickBot="1">
      <c r="A21" s="69" t="s">
        <v>182</v>
      </c>
      <c r="B21" s="319"/>
      <c r="C21" s="319"/>
      <c r="D21" s="319"/>
      <c r="E21" s="69" t="s">
        <v>180</v>
      </c>
      <c r="F21" s="319"/>
      <c r="G21" s="330"/>
      <c r="H21" s="331"/>
    </row>
    <row r="22" spans="1:8" ht="18" customHeight="1" thickBot="1">
      <c r="A22" s="86" t="s">
        <v>232</v>
      </c>
      <c r="B22" s="317">
        <f>+B20+B21</f>
        <v>111460</v>
      </c>
      <c r="C22" s="317">
        <f>+C20+C21</f>
        <v>101526</v>
      </c>
      <c r="D22" s="317">
        <f>+D20+D21</f>
        <v>98737</v>
      </c>
      <c r="E22" s="86" t="s">
        <v>233</v>
      </c>
      <c r="F22" s="317">
        <f>+F20+F21</f>
        <v>93082</v>
      </c>
      <c r="G22" s="317">
        <f>+G20+G21</f>
        <v>64095</v>
      </c>
      <c r="H22" s="329">
        <f>+H20+H21</f>
        <v>57634</v>
      </c>
    </row>
    <row r="23" spans="1:8" ht="18" customHeight="1" thickBot="1">
      <c r="A23" s="69" t="s">
        <v>123</v>
      </c>
      <c r="B23" s="317" t="str">
        <f>IF(((F17-B17)&gt;0),F17-B17,"----")</f>
        <v>----</v>
      </c>
      <c r="C23" s="317" t="str">
        <f>IF(((G17-C17)&gt;0),G17-C17,"----")</f>
        <v>----</v>
      </c>
      <c r="D23" s="317" t="str">
        <f>IF(((H17-D17)&gt;0),H17-D17,"----")</f>
        <v>----</v>
      </c>
      <c r="E23" s="69" t="s">
        <v>122</v>
      </c>
      <c r="F23" s="317">
        <f>IF(((B17-F17)&gt;0),B17-F17,"----")</f>
        <v>21871</v>
      </c>
      <c r="G23" s="317">
        <f>IF(((C17-G17)&gt;0),C17-G17,"----")</f>
        <v>37431</v>
      </c>
      <c r="H23" s="329">
        <f>IF(((D17-H17)&gt;0),D17-H17,"----")</f>
        <v>41103</v>
      </c>
    </row>
    <row r="24" spans="1:8" ht="18" customHeight="1" thickBot="1">
      <c r="A24" s="69" t="s">
        <v>183</v>
      </c>
      <c r="B24" s="317" t="str">
        <f>IF(((F20-(B17+B18))&gt;0),F20-(B17+B18),"----")</f>
        <v>----</v>
      </c>
      <c r="C24" s="317" t="str">
        <f>IF(((G20-(C17+C18))&gt;0),G20-(C17+C18),"----")</f>
        <v>----</v>
      </c>
      <c r="D24" s="317" t="str">
        <f>IF(((H20-(D17+D18))&gt;0),H20-(D17+D18),"----")</f>
        <v>----</v>
      </c>
      <c r="E24" s="69" t="s">
        <v>184</v>
      </c>
      <c r="F24" s="317">
        <f>IF(((B17+B18-F20)&gt;0),B17+B18-F20,"----")</f>
        <v>18378</v>
      </c>
      <c r="G24" s="317">
        <f>IF(((C17+C18-G20)&gt;0),C17+C18-G20,"----")</f>
        <v>37431</v>
      </c>
      <c r="H24" s="329">
        <f>IF(((D17+D18-H20)&gt;0),D17+D18-H20,"----")</f>
        <v>41103</v>
      </c>
    </row>
  </sheetData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2.1. melléklet a ....../2014. (......) önkormányzati határozathoz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24"/>
  <sheetViews>
    <sheetView workbookViewId="0">
      <selection activeCell="H2" sqref="H2"/>
    </sheetView>
  </sheetViews>
  <sheetFormatPr defaultRowHeight="12.75"/>
  <cols>
    <col min="1" max="1" width="39.83203125" style="332" customWidth="1"/>
    <col min="2" max="3" width="11.6640625" style="332" customWidth="1"/>
    <col min="4" max="4" width="11.6640625" style="64" customWidth="1"/>
    <col min="5" max="5" width="39.83203125" style="64" customWidth="1"/>
    <col min="6" max="8" width="11.6640625" style="64" customWidth="1"/>
    <col min="9" max="16384" width="9.33203125" style="64"/>
  </cols>
  <sheetData>
    <row r="1" spans="1:8" ht="39.75" customHeight="1">
      <c r="A1" s="72" t="s">
        <v>119</v>
      </c>
      <c r="B1" s="72"/>
      <c r="C1" s="72"/>
      <c r="D1" s="73"/>
      <c r="E1" s="73"/>
      <c r="F1" s="73"/>
      <c r="G1" s="73"/>
      <c r="H1" s="73"/>
    </row>
    <row r="2" spans="1:8" ht="14.25" thickBot="1">
      <c r="A2" s="74"/>
      <c r="B2" s="74"/>
      <c r="C2" s="74"/>
      <c r="D2" s="56"/>
      <c r="E2" s="56"/>
      <c r="F2" s="56"/>
      <c r="G2" s="56"/>
      <c r="H2" s="75" t="s">
        <v>33</v>
      </c>
    </row>
    <row r="3" spans="1:8" ht="13.5" thickBot="1">
      <c r="A3" s="76" t="s">
        <v>24</v>
      </c>
      <c r="B3" s="212"/>
      <c r="C3" s="212"/>
      <c r="D3" s="77"/>
      <c r="E3" s="76" t="s">
        <v>28</v>
      </c>
      <c r="F3" s="214"/>
      <c r="G3" s="214"/>
      <c r="H3" s="78"/>
    </row>
    <row r="4" spans="1:8" s="345" customFormat="1" ht="24.75" thickBot="1">
      <c r="A4" s="79" t="s">
        <v>34</v>
      </c>
      <c r="B4" s="213" t="s">
        <v>217</v>
      </c>
      <c r="C4" s="213" t="s">
        <v>218</v>
      </c>
      <c r="D4" s="80" t="s">
        <v>219</v>
      </c>
      <c r="E4" s="79" t="s">
        <v>34</v>
      </c>
      <c r="F4" s="213" t="s">
        <v>217</v>
      </c>
      <c r="G4" s="213" t="s">
        <v>218</v>
      </c>
      <c r="H4" s="80" t="s">
        <v>219</v>
      </c>
    </row>
    <row r="5" spans="1:8" ht="18.75" customHeight="1">
      <c r="A5" s="220" t="s">
        <v>46</v>
      </c>
      <c r="B5" s="333">
        <v>5561</v>
      </c>
      <c r="C5" s="334"/>
      <c r="D5" s="308"/>
      <c r="E5" s="220" t="s">
        <v>49</v>
      </c>
      <c r="F5" s="335">
        <v>6999</v>
      </c>
      <c r="G5" s="336">
        <v>449</v>
      </c>
      <c r="H5" s="320">
        <v>229</v>
      </c>
    </row>
    <row r="6" spans="1:8" ht="18.75" customHeight="1">
      <c r="A6" s="221" t="s">
        <v>125</v>
      </c>
      <c r="B6" s="310"/>
      <c r="C6" s="311"/>
      <c r="D6" s="309"/>
      <c r="E6" s="221" t="s">
        <v>52</v>
      </c>
      <c r="F6" s="321">
        <v>15364</v>
      </c>
      <c r="G6" s="311">
        <v>21274</v>
      </c>
      <c r="H6" s="309">
        <v>18320</v>
      </c>
    </row>
    <row r="7" spans="1:8" ht="18.75" customHeight="1">
      <c r="A7" s="221" t="s">
        <v>124</v>
      </c>
      <c r="B7" s="310"/>
      <c r="C7" s="311"/>
      <c r="D7" s="309"/>
      <c r="E7" s="221" t="s">
        <v>72</v>
      </c>
      <c r="F7" s="321"/>
      <c r="G7" s="311">
        <v>2986</v>
      </c>
      <c r="H7" s="309">
        <v>2669</v>
      </c>
    </row>
    <row r="8" spans="1:8" ht="24.75" customHeight="1">
      <c r="A8" s="221" t="s">
        <v>45</v>
      </c>
      <c r="B8" s="337"/>
      <c r="C8" s="338"/>
      <c r="D8" s="309"/>
      <c r="E8" s="221" t="s">
        <v>71</v>
      </c>
      <c r="F8" s="339">
        <v>300</v>
      </c>
      <c r="G8" s="338">
        <v>700</v>
      </c>
      <c r="H8" s="309">
        <v>700</v>
      </c>
    </row>
    <row r="9" spans="1:8" ht="18.75" customHeight="1">
      <c r="A9" s="221" t="s">
        <v>47</v>
      </c>
      <c r="B9" s="310"/>
      <c r="C9" s="311"/>
      <c r="D9" s="309"/>
      <c r="E9" s="221" t="s">
        <v>20</v>
      </c>
      <c r="F9" s="321"/>
      <c r="G9" s="311"/>
      <c r="H9" s="309"/>
    </row>
    <row r="10" spans="1:8" ht="18.75" customHeight="1">
      <c r="A10" s="221" t="s">
        <v>75</v>
      </c>
      <c r="B10" s="310">
        <v>4902</v>
      </c>
      <c r="C10" s="311">
        <v>15419</v>
      </c>
      <c r="D10" s="309">
        <v>14651</v>
      </c>
      <c r="E10" s="221" t="s">
        <v>80</v>
      </c>
      <c r="F10" s="321"/>
      <c r="G10" s="311"/>
      <c r="H10" s="309"/>
    </row>
    <row r="11" spans="1:8" ht="18.75" customHeight="1">
      <c r="A11" s="221" t="s">
        <v>93</v>
      </c>
      <c r="B11" s="310">
        <v>150</v>
      </c>
      <c r="C11" s="311">
        <v>1513</v>
      </c>
      <c r="D11" s="309">
        <v>1327</v>
      </c>
      <c r="E11" s="221" t="s">
        <v>31</v>
      </c>
      <c r="F11" s="321">
        <v>6943</v>
      </c>
      <c r="G11" s="311"/>
      <c r="H11" s="309"/>
    </row>
    <row r="12" spans="1:8" ht="18.75" customHeight="1">
      <c r="A12" s="221" t="s">
        <v>129</v>
      </c>
      <c r="B12" s="310"/>
      <c r="C12" s="311"/>
      <c r="D12" s="309"/>
      <c r="E12" s="346" t="s">
        <v>130</v>
      </c>
      <c r="F12" s="321"/>
      <c r="G12" s="311"/>
      <c r="H12" s="309"/>
    </row>
    <row r="13" spans="1:8" ht="18.75" customHeight="1">
      <c r="A13" s="346" t="s">
        <v>130</v>
      </c>
      <c r="B13" s="312"/>
      <c r="C13" s="313"/>
      <c r="D13" s="309"/>
      <c r="E13" s="50"/>
      <c r="F13" s="321"/>
      <c r="G13" s="311"/>
      <c r="H13" s="309"/>
    </row>
    <row r="14" spans="1:8" ht="18.75" customHeight="1">
      <c r="A14" s="50"/>
      <c r="B14" s="310"/>
      <c r="C14" s="311"/>
      <c r="D14" s="309"/>
      <c r="E14" s="50"/>
      <c r="F14" s="321"/>
      <c r="G14" s="311"/>
      <c r="H14" s="309"/>
    </row>
    <row r="15" spans="1:8" ht="18.75" customHeight="1">
      <c r="A15" s="50"/>
      <c r="B15" s="310"/>
      <c r="C15" s="311"/>
      <c r="D15" s="309"/>
      <c r="E15" s="50"/>
      <c r="F15" s="321"/>
      <c r="G15" s="311"/>
      <c r="H15" s="309"/>
    </row>
    <row r="16" spans="1:8" ht="18.75" customHeight="1" thickBot="1">
      <c r="A16" s="51"/>
      <c r="B16" s="314"/>
      <c r="C16" s="315"/>
      <c r="D16" s="316"/>
      <c r="E16" s="50"/>
      <c r="F16" s="322"/>
      <c r="G16" s="323"/>
      <c r="H16" s="324"/>
    </row>
    <row r="17" spans="1:8" ht="18.75" customHeight="1" thickBot="1">
      <c r="A17" s="69" t="s">
        <v>114</v>
      </c>
      <c r="B17" s="317">
        <f>SUM(B5:B16)</f>
        <v>10613</v>
      </c>
      <c r="C17" s="317">
        <f>SUM(C5:C16)</f>
        <v>16932</v>
      </c>
      <c r="D17" s="317">
        <f>SUM(D5:D16)</f>
        <v>15978</v>
      </c>
      <c r="E17" s="69" t="s">
        <v>115</v>
      </c>
      <c r="F17" s="317">
        <f>SUM(F5:F16)</f>
        <v>29606</v>
      </c>
      <c r="G17" s="317">
        <f>SUM(G5:G16)</f>
        <v>25409</v>
      </c>
      <c r="H17" s="325">
        <f>SUM(H5:H16)</f>
        <v>21918</v>
      </c>
    </row>
    <row r="18" spans="1:8" ht="18.75" customHeight="1" thickBot="1">
      <c r="A18" s="85" t="s">
        <v>116</v>
      </c>
      <c r="B18" s="340">
        <v>229</v>
      </c>
      <c r="C18" s="340">
        <v>72</v>
      </c>
      <c r="D18" s="318">
        <v>72</v>
      </c>
      <c r="E18" s="341"/>
      <c r="F18" s="342"/>
      <c r="G18" s="343"/>
      <c r="H18" s="326"/>
    </row>
    <row r="19" spans="1:8" ht="18.75" customHeight="1" thickBot="1">
      <c r="A19" s="69" t="s">
        <v>128</v>
      </c>
      <c r="B19" s="330">
        <v>679</v>
      </c>
      <c r="C19" s="330"/>
      <c r="D19" s="319"/>
      <c r="E19" s="69" t="s">
        <v>118</v>
      </c>
      <c r="F19" s="319">
        <v>3493</v>
      </c>
      <c r="G19" s="344">
        <v>29026</v>
      </c>
      <c r="H19" s="328">
        <v>29026</v>
      </c>
    </row>
    <row r="20" spans="1:8" ht="21" customHeight="1" thickBot="1">
      <c r="A20" s="69" t="s">
        <v>231</v>
      </c>
      <c r="B20" s="317">
        <f>+B17+B18+B19</f>
        <v>11521</v>
      </c>
      <c r="C20" s="317">
        <f>+C17+C18+C19</f>
        <v>17004</v>
      </c>
      <c r="D20" s="317">
        <f>+D17+D18+D19</f>
        <v>16050</v>
      </c>
      <c r="E20" s="69" t="s">
        <v>234</v>
      </c>
      <c r="F20" s="317">
        <f>+F17+F19</f>
        <v>33099</v>
      </c>
      <c r="G20" s="317">
        <f>+G17+G19</f>
        <v>54435</v>
      </c>
      <c r="H20" s="329">
        <f>+H17+H19</f>
        <v>50944</v>
      </c>
    </row>
    <row r="21" spans="1:8" ht="18.75" customHeight="1" thickBot="1">
      <c r="A21" s="69" t="s">
        <v>182</v>
      </c>
      <c r="B21" s="319"/>
      <c r="C21" s="319"/>
      <c r="D21" s="319"/>
      <c r="E21" s="69" t="s">
        <v>180</v>
      </c>
      <c r="F21" s="319"/>
      <c r="G21" s="330"/>
      <c r="H21" s="331"/>
    </row>
    <row r="22" spans="1:8" ht="18" customHeight="1" thickBot="1">
      <c r="A22" s="86" t="s">
        <v>232</v>
      </c>
      <c r="B22" s="317">
        <f>+B20+B21</f>
        <v>11521</v>
      </c>
      <c r="C22" s="317">
        <f>+C20+C21</f>
        <v>17004</v>
      </c>
      <c r="D22" s="317">
        <f>+D20+D21</f>
        <v>16050</v>
      </c>
      <c r="E22" s="86" t="s">
        <v>233</v>
      </c>
      <c r="F22" s="317">
        <f>+F20+F21</f>
        <v>33099</v>
      </c>
      <c r="G22" s="317">
        <f>+G20+G21</f>
        <v>54435</v>
      </c>
      <c r="H22" s="329">
        <f>+H20+H21</f>
        <v>50944</v>
      </c>
    </row>
    <row r="23" spans="1:8" ht="18" customHeight="1" thickBot="1">
      <c r="A23" s="69" t="s">
        <v>123</v>
      </c>
      <c r="B23" s="317">
        <f>IF(((F17-B17)&gt;0),F17-B17,"----")</f>
        <v>18993</v>
      </c>
      <c r="C23" s="317">
        <f>IF(((G17-C17)&gt;0),G17-C17,"----")</f>
        <v>8477</v>
      </c>
      <c r="D23" s="317">
        <f>IF(((H17-D17)&gt;0),H17-D17,"----")</f>
        <v>5940</v>
      </c>
      <c r="E23" s="69" t="s">
        <v>122</v>
      </c>
      <c r="F23" s="317" t="str">
        <f>IF(((B17-F17)&gt;0),B17-F17,"----")</f>
        <v>----</v>
      </c>
      <c r="G23" s="317" t="str">
        <f>IF(((C17-G17)&gt;0),C17-G17,"----")</f>
        <v>----</v>
      </c>
      <c r="H23" s="329" t="str">
        <f>IF(((D17-H17)&gt;0),D17-H17,"----")</f>
        <v>----</v>
      </c>
    </row>
    <row r="24" spans="1:8" ht="18" customHeight="1" thickBot="1">
      <c r="A24" s="69" t="s">
        <v>183</v>
      </c>
      <c r="B24" s="317">
        <f>IF(((F20-(B17+B18))&gt;0),F20-(B17+B18),"----")</f>
        <v>22257</v>
      </c>
      <c r="C24" s="317">
        <f>IF(((G20-(C17+C18))&gt;0),G20-(C17+C18),"----")</f>
        <v>37431</v>
      </c>
      <c r="D24" s="317">
        <f>IF(((H20-(D17+D18))&gt;0),H20-(D17+D18),"----")</f>
        <v>34894</v>
      </c>
      <c r="E24" s="69" t="s">
        <v>184</v>
      </c>
      <c r="F24" s="317" t="str">
        <f>IF(((B17+B18-F20)&gt;0),B17+B18-F20,"----")</f>
        <v>----</v>
      </c>
      <c r="G24" s="317" t="str">
        <f>IF(((C17+C18-G20)&gt;0),C17+C18-G20,"----")</f>
        <v>----</v>
      </c>
      <c r="H24" s="329" t="str">
        <f>IF(((D17+D18-H20)&gt;0),D17+D18-H20,"----")</f>
        <v>----</v>
      </c>
    </row>
  </sheetData>
  <sheetProtection sheet="1" objects="1" scenarios="1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2.2. melléklet a ....../2014. (......) önkormányzati határozathoz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G19"/>
  <sheetViews>
    <sheetView workbookViewId="0">
      <selection activeCell="C22" sqref="C22"/>
    </sheetView>
  </sheetViews>
  <sheetFormatPr defaultRowHeight="12.75"/>
  <cols>
    <col min="1" max="1" width="47.1640625" style="47" customWidth="1"/>
    <col min="2" max="6" width="13.83203125" style="46" customWidth="1"/>
    <col min="7" max="7" width="13.83203125" style="56" customWidth="1"/>
    <col min="8" max="9" width="12.83203125" style="46" customWidth="1"/>
    <col min="10" max="10" width="13.83203125" style="46" customWidth="1"/>
    <col min="11" max="16384" width="9.33203125" style="46"/>
  </cols>
  <sheetData>
    <row r="1" spans="1:7" ht="21.75" customHeight="1" thickBot="1">
      <c r="F1" s="455" t="s">
        <v>33</v>
      </c>
      <c r="G1" s="455"/>
    </row>
    <row r="2" spans="1:7" s="48" customFormat="1" ht="44.25" customHeight="1" thickBot="1">
      <c r="A2" s="219" t="s">
        <v>39</v>
      </c>
      <c r="B2" s="223" t="s">
        <v>40</v>
      </c>
      <c r="C2" s="223" t="s">
        <v>41</v>
      </c>
      <c r="D2" s="223" t="s">
        <v>220</v>
      </c>
      <c r="E2" s="223" t="s">
        <v>221</v>
      </c>
      <c r="F2" s="231" t="s">
        <v>222</v>
      </c>
      <c r="G2" s="52" t="s">
        <v>223</v>
      </c>
    </row>
    <row r="3" spans="1:7" s="218" customFormat="1" ht="14.1" customHeight="1" thickBot="1">
      <c r="A3" s="53">
        <v>1</v>
      </c>
      <c r="B3" s="54">
        <v>2</v>
      </c>
      <c r="C3" s="54">
        <v>3</v>
      </c>
      <c r="D3" s="54">
        <v>4</v>
      </c>
      <c r="E3" s="54">
        <v>5</v>
      </c>
      <c r="F3" s="222">
        <v>6</v>
      </c>
      <c r="G3" s="55" t="s">
        <v>185</v>
      </c>
    </row>
    <row r="4" spans="1:7" ht="15.95" customHeight="1">
      <c r="A4" s="50" t="s">
        <v>236</v>
      </c>
      <c r="B4" s="24">
        <v>2116</v>
      </c>
      <c r="C4" s="224">
        <v>2013</v>
      </c>
      <c r="D4" s="24"/>
      <c r="E4" s="24">
        <v>2116</v>
      </c>
      <c r="F4" s="49">
        <v>2116</v>
      </c>
      <c r="G4" s="225">
        <f>D4+F4</f>
        <v>2116</v>
      </c>
    </row>
    <row r="5" spans="1:7" ht="15.95" customHeight="1">
      <c r="A5" s="50" t="s">
        <v>238</v>
      </c>
      <c r="B5" s="24">
        <v>10464</v>
      </c>
      <c r="C5" s="224">
        <v>2013</v>
      </c>
      <c r="D5" s="24"/>
      <c r="E5" s="24">
        <v>10464</v>
      </c>
      <c r="F5" s="49">
        <v>10464</v>
      </c>
      <c r="G5" s="225">
        <f>D5+F5</f>
        <v>10464</v>
      </c>
    </row>
    <row r="6" spans="1:7" ht="15.95" customHeight="1">
      <c r="A6" s="50" t="s">
        <v>239</v>
      </c>
      <c r="B6" s="24">
        <v>5740</v>
      </c>
      <c r="C6" s="224"/>
      <c r="D6" s="24"/>
      <c r="E6" s="24">
        <v>5740</v>
      </c>
      <c r="F6" s="49">
        <v>5740</v>
      </c>
      <c r="G6" s="225">
        <v>5740</v>
      </c>
    </row>
    <row r="7" spans="1:7" ht="15.95" customHeight="1" thickBot="1">
      <c r="A7" s="57"/>
      <c r="B7" s="25"/>
      <c r="C7" s="226"/>
      <c r="D7" s="25"/>
      <c r="E7" s="25"/>
      <c r="F7" s="227"/>
      <c r="G7" s="228">
        <f>D7+F7</f>
        <v>0</v>
      </c>
    </row>
    <row r="8" spans="1:7" s="60" customFormat="1" ht="18" customHeight="1" thickBot="1">
      <c r="A8" s="229" t="s">
        <v>38</v>
      </c>
      <c r="B8" s="58">
        <f>SUM(B4:B7)</f>
        <v>18320</v>
      </c>
      <c r="C8" s="66"/>
      <c r="D8" s="58">
        <f>SUM(D4:D7)</f>
        <v>0</v>
      </c>
      <c r="E8" s="58">
        <f>SUM(E4:E7)</f>
        <v>18320</v>
      </c>
      <c r="F8" s="230">
        <f>SUM(F4:F7)</f>
        <v>18320</v>
      </c>
      <c r="G8" s="59">
        <f>D8+F8</f>
        <v>18320</v>
      </c>
    </row>
    <row r="10" spans="1:7" ht="31.5" customHeight="1">
      <c r="A10" s="456" t="s">
        <v>186</v>
      </c>
      <c r="B10" s="456"/>
      <c r="C10" s="456"/>
      <c r="D10" s="456"/>
      <c r="E10" s="456"/>
      <c r="F10" s="456"/>
      <c r="G10" s="456"/>
    </row>
    <row r="12" spans="1:7" ht="14.25" thickBot="1">
      <c r="F12" s="455" t="s">
        <v>33</v>
      </c>
      <c r="G12" s="455"/>
    </row>
    <row r="13" spans="1:7" ht="60.75" thickBot="1">
      <c r="A13" s="219" t="s">
        <v>42</v>
      </c>
      <c r="B13" s="223" t="s">
        <v>40</v>
      </c>
      <c r="C13" s="223" t="s">
        <v>41</v>
      </c>
      <c r="D13" s="223" t="s">
        <v>220</v>
      </c>
      <c r="E13" s="223" t="s">
        <v>221</v>
      </c>
      <c r="F13" s="231" t="s">
        <v>222</v>
      </c>
      <c r="G13" s="52" t="s">
        <v>223</v>
      </c>
    </row>
    <row r="14" spans="1:7" ht="13.5" thickBot="1">
      <c r="A14" s="53">
        <v>1</v>
      </c>
      <c r="B14" s="54">
        <v>2</v>
      </c>
      <c r="C14" s="54">
        <v>3</v>
      </c>
      <c r="D14" s="54">
        <v>4</v>
      </c>
      <c r="E14" s="54">
        <v>5</v>
      </c>
      <c r="F14" s="222">
        <v>6</v>
      </c>
      <c r="G14" s="55" t="s">
        <v>185</v>
      </c>
    </row>
    <row r="15" spans="1:7">
      <c r="A15" s="50" t="s">
        <v>237</v>
      </c>
      <c r="B15" s="24"/>
      <c r="C15" s="224"/>
      <c r="D15" s="24"/>
      <c r="E15" s="24">
        <v>449</v>
      </c>
      <c r="F15" s="49">
        <v>229</v>
      </c>
      <c r="G15" s="225">
        <f>D15+F15</f>
        <v>229</v>
      </c>
    </row>
    <row r="16" spans="1:7">
      <c r="A16" s="50"/>
      <c r="B16" s="24"/>
      <c r="C16" s="224"/>
      <c r="D16" s="24"/>
      <c r="E16" s="24"/>
      <c r="F16" s="49"/>
      <c r="G16" s="225">
        <f>D16+F16</f>
        <v>0</v>
      </c>
    </row>
    <row r="17" spans="1:7">
      <c r="A17" s="50"/>
      <c r="B17" s="24"/>
      <c r="C17" s="224"/>
      <c r="D17" s="24"/>
      <c r="E17" s="24"/>
      <c r="F17" s="49"/>
      <c r="G17" s="225">
        <f>D17+F17</f>
        <v>0</v>
      </c>
    </row>
    <row r="18" spans="1:7" ht="13.5" thickBot="1">
      <c r="A18" s="57"/>
      <c r="B18" s="25"/>
      <c r="C18" s="226"/>
      <c r="D18" s="25"/>
      <c r="E18" s="25"/>
      <c r="F18" s="227"/>
      <c r="G18" s="228">
        <f>D18+F18</f>
        <v>0</v>
      </c>
    </row>
    <row r="19" spans="1:7" ht="13.5" thickBot="1">
      <c r="A19" s="229" t="s">
        <v>38</v>
      </c>
      <c r="B19" s="58">
        <f>SUM(B15:B18)</f>
        <v>0</v>
      </c>
      <c r="C19" s="66"/>
      <c r="D19" s="58">
        <f>SUM(D15:D18)</f>
        <v>0</v>
      </c>
      <c r="E19" s="58">
        <f>SUM(E15:E18)</f>
        <v>449</v>
      </c>
      <c r="F19" s="230">
        <f>SUM(F15:F18)</f>
        <v>229</v>
      </c>
      <c r="G19" s="59">
        <f>D19+F19</f>
        <v>229</v>
      </c>
    </row>
  </sheetData>
  <mergeCells count="3">
    <mergeCell ref="F1:G1"/>
    <mergeCell ref="A10:G10"/>
    <mergeCell ref="F12:G12"/>
  </mergeCells>
  <phoneticPr fontId="20" type="noConversion"/>
  <printOptions horizontalCentered="1"/>
  <pageMargins left="0.92" right="0.52" top="1.24" bottom="0.44" header="0.62" footer="0.33"/>
  <pageSetup paperSize="9" scale="105" orientation="landscape" r:id="rId1"/>
  <headerFooter alignWithMargins="0">
    <oddHeader>&amp;C&amp;"Times New Roman CE,Félkövér"&amp;12
Beruházási kiadások
előirányzatainak és felhasználásának alakulása feladatonként &amp;R&amp;"Times New Roman CE,Félkövér dőlt"&amp;11 3. melléklet a ....../2014. (......) önkormányzati határozathoz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55"/>
  <sheetViews>
    <sheetView topLeftCell="A4" workbookViewId="0">
      <selection activeCell="F8" sqref="F8"/>
    </sheetView>
  </sheetViews>
  <sheetFormatPr defaultRowHeight="12.75"/>
  <cols>
    <col min="1" max="1" width="11.5" style="3" customWidth="1"/>
    <col min="2" max="2" width="9.6640625" style="4" customWidth="1"/>
    <col min="3" max="3" width="55.5" style="4" customWidth="1"/>
    <col min="4" max="6" width="15.33203125" style="4" customWidth="1"/>
    <col min="7" max="16384" width="9.33203125" style="4"/>
  </cols>
  <sheetData>
    <row r="1" spans="1:6" s="2" customFormat="1" ht="21" customHeight="1" thickBot="1">
      <c r="A1" s="89"/>
      <c r="B1" s="90"/>
      <c r="C1" s="155"/>
      <c r="D1" s="155"/>
      <c r="E1" s="155"/>
      <c r="F1" s="156" t="s">
        <v>754</v>
      </c>
    </row>
    <row r="2" spans="1:6" s="92" customFormat="1" ht="25.5" customHeight="1">
      <c r="A2" s="469" t="s">
        <v>201</v>
      </c>
      <c r="B2" s="470"/>
      <c r="C2" s="462" t="s">
        <v>241</v>
      </c>
      <c r="D2" s="463"/>
      <c r="E2" s="464"/>
      <c r="F2" s="91" t="s">
        <v>99</v>
      </c>
    </row>
    <row r="3" spans="1:6" s="92" customFormat="1" ht="16.5" thickBot="1">
      <c r="A3" s="471" t="s">
        <v>34</v>
      </c>
      <c r="B3" s="472"/>
      <c r="C3" s="465" t="s">
        <v>133</v>
      </c>
      <c r="D3" s="466"/>
      <c r="E3" s="466"/>
      <c r="F3" s="353" t="s">
        <v>141</v>
      </c>
    </row>
    <row r="4" spans="1:6" s="96" customFormat="1" ht="15.95" customHeight="1" thickBot="1">
      <c r="A4" s="94"/>
      <c r="B4" s="94"/>
      <c r="C4" s="94"/>
      <c r="D4" s="94"/>
      <c r="E4" s="94"/>
      <c r="F4" s="95" t="s">
        <v>22</v>
      </c>
    </row>
    <row r="5" spans="1:6" s="96" customFormat="1" ht="39" customHeight="1">
      <c r="A5" s="149" t="s">
        <v>143</v>
      </c>
      <c r="B5" s="150" t="s">
        <v>142</v>
      </c>
      <c r="C5" s="461" t="s">
        <v>23</v>
      </c>
      <c r="D5" s="292" t="s">
        <v>187</v>
      </c>
      <c r="E5" s="292" t="s">
        <v>188</v>
      </c>
      <c r="F5" s="459" t="s">
        <v>175</v>
      </c>
    </row>
    <row r="6" spans="1:6" ht="13.5" thickBot="1">
      <c r="A6" s="457" t="s">
        <v>134</v>
      </c>
      <c r="B6" s="458"/>
      <c r="C6" s="458"/>
      <c r="D6" s="467" t="s">
        <v>200</v>
      </c>
      <c r="E6" s="468"/>
      <c r="F6" s="460"/>
    </row>
    <row r="7" spans="1:6" s="61" customFormat="1" ht="12.95" customHeight="1" thickBot="1">
      <c r="A7" s="147">
        <v>1</v>
      </c>
      <c r="B7" s="148">
        <v>2</v>
      </c>
      <c r="C7" s="148">
        <v>3</v>
      </c>
      <c r="D7" s="293">
        <v>4</v>
      </c>
      <c r="E7" s="293">
        <v>5</v>
      </c>
      <c r="F7" s="294">
        <v>6</v>
      </c>
    </row>
    <row r="8" spans="1:6" s="61" customFormat="1" ht="15.95" customHeight="1" thickBot="1">
      <c r="A8" s="98"/>
      <c r="B8" s="99"/>
      <c r="C8" s="99" t="s">
        <v>24</v>
      </c>
      <c r="D8" s="99"/>
      <c r="E8" s="99"/>
      <c r="F8" s="100"/>
    </row>
    <row r="9" spans="1:6" s="104" customFormat="1" ht="12" customHeight="1" thickBot="1">
      <c r="A9" s="97" t="s">
        <v>3</v>
      </c>
      <c r="B9" s="101"/>
      <c r="C9" s="102" t="s">
        <v>144</v>
      </c>
      <c r="D9" s="267">
        <f>SUM(D10:D13)</f>
        <v>0</v>
      </c>
      <c r="E9" s="68">
        <f>SUM(E10:E13)</f>
        <v>39</v>
      </c>
      <c r="F9" s="367">
        <f>SUM(F10:F13)</f>
        <v>38</v>
      </c>
    </row>
    <row r="10" spans="1:6" s="104" customFormat="1" ht="12" customHeight="1">
      <c r="A10" s="105"/>
      <c r="B10" s="106" t="s">
        <v>61</v>
      </c>
      <c r="C10" s="10" t="s">
        <v>145</v>
      </c>
      <c r="D10" s="354"/>
      <c r="E10" s="362"/>
      <c r="F10" s="358"/>
    </row>
    <row r="11" spans="1:6" s="104" customFormat="1" ht="12" customHeight="1">
      <c r="A11" s="107"/>
      <c r="B11" s="106" t="s">
        <v>62</v>
      </c>
      <c r="C11" s="7" t="s">
        <v>146</v>
      </c>
      <c r="D11" s="49"/>
      <c r="E11" s="24"/>
      <c r="F11" s="359"/>
    </row>
    <row r="12" spans="1:6" s="104" customFormat="1" ht="12" customHeight="1">
      <c r="A12" s="107"/>
      <c r="B12" s="106" t="s">
        <v>63</v>
      </c>
      <c r="C12" s="7" t="s">
        <v>74</v>
      </c>
      <c r="D12" s="49"/>
      <c r="E12" s="24">
        <v>39</v>
      </c>
      <c r="F12" s="359">
        <v>38</v>
      </c>
    </row>
    <row r="13" spans="1:6" s="104" customFormat="1" ht="12" customHeight="1" thickBot="1">
      <c r="A13" s="107"/>
      <c r="B13" s="106" t="s">
        <v>64</v>
      </c>
      <c r="C13" s="7" t="s">
        <v>73</v>
      </c>
      <c r="D13" s="49"/>
      <c r="E13" s="24"/>
      <c r="F13" s="359"/>
    </row>
    <row r="14" spans="1:6" s="104" customFormat="1" ht="12" customHeight="1" thickBot="1">
      <c r="A14" s="97" t="s">
        <v>4</v>
      </c>
      <c r="B14" s="101"/>
      <c r="C14" s="102" t="s">
        <v>147</v>
      </c>
      <c r="D14" s="267">
        <f>SUM(D15:D17)</f>
        <v>42123</v>
      </c>
      <c r="E14" s="68">
        <f>SUM(E15:E17)</f>
        <v>43913</v>
      </c>
      <c r="F14" s="367">
        <f>SUM(F15:F17)</f>
        <v>43913</v>
      </c>
    </row>
    <row r="15" spans="1:6" s="108" customFormat="1" ht="12" customHeight="1">
      <c r="A15" s="107"/>
      <c r="B15" s="106" t="s">
        <v>66</v>
      </c>
      <c r="C15" s="8" t="s">
        <v>148</v>
      </c>
      <c r="D15" s="49"/>
      <c r="E15" s="24"/>
      <c r="F15" s="359"/>
    </row>
    <row r="16" spans="1:6" s="108" customFormat="1" ht="12" customHeight="1">
      <c r="A16" s="107"/>
      <c r="B16" s="106" t="s">
        <v>67</v>
      </c>
      <c r="C16" s="7" t="s">
        <v>149</v>
      </c>
      <c r="D16" s="49"/>
      <c r="E16" s="24">
        <v>166</v>
      </c>
      <c r="F16" s="359">
        <v>166</v>
      </c>
    </row>
    <row r="17" spans="1:6" s="108" customFormat="1" ht="12" customHeight="1" thickBot="1">
      <c r="A17" s="107"/>
      <c r="B17" s="106" t="s">
        <v>68</v>
      </c>
      <c r="C17" s="7" t="s">
        <v>125</v>
      </c>
      <c r="D17" s="49">
        <v>42123</v>
      </c>
      <c r="E17" s="24">
        <v>43747</v>
      </c>
      <c r="F17" s="359">
        <v>43747</v>
      </c>
    </row>
    <row r="18" spans="1:6" s="108" customFormat="1" ht="12" customHeight="1" thickBot="1">
      <c r="A18" s="110" t="s">
        <v>5</v>
      </c>
      <c r="B18" s="111"/>
      <c r="C18" s="111" t="s">
        <v>26</v>
      </c>
      <c r="D18" s="355"/>
      <c r="E18" s="363"/>
      <c r="F18" s="360"/>
    </row>
    <row r="19" spans="1:6" s="104" customFormat="1" ht="12" customHeight="1" thickBot="1">
      <c r="A19" s="110" t="s">
        <v>6</v>
      </c>
      <c r="B19" s="101"/>
      <c r="C19" s="111" t="s">
        <v>150</v>
      </c>
      <c r="D19" s="267">
        <f>SUM(D20:D22)</f>
        <v>34050</v>
      </c>
      <c r="E19" s="68">
        <f>SUM(E20:E22)</f>
        <v>38094</v>
      </c>
      <c r="F19" s="367">
        <f>SUM(F20:F22)</f>
        <v>37304</v>
      </c>
    </row>
    <row r="20" spans="1:6" s="104" customFormat="1" ht="12" customHeight="1">
      <c r="A20" s="151"/>
      <c r="B20" s="106" t="s">
        <v>56</v>
      </c>
      <c r="C20" s="115" t="s">
        <v>151</v>
      </c>
      <c r="D20" s="368">
        <v>5621</v>
      </c>
      <c r="E20" s="369">
        <v>22675</v>
      </c>
      <c r="F20" s="370">
        <v>22653</v>
      </c>
    </row>
    <row r="21" spans="1:6" s="104" customFormat="1" ht="12" customHeight="1">
      <c r="A21" s="137"/>
      <c r="B21" s="106" t="s">
        <v>57</v>
      </c>
      <c r="C21" s="34" t="s">
        <v>152</v>
      </c>
      <c r="D21" s="371">
        <v>28429</v>
      </c>
      <c r="E21" s="372">
        <v>15419</v>
      </c>
      <c r="F21" s="373">
        <v>14651</v>
      </c>
    </row>
    <row r="22" spans="1:6" s="104" customFormat="1" ht="12" customHeight="1" thickBot="1">
      <c r="A22" s="152"/>
      <c r="B22" s="109" t="s">
        <v>58</v>
      </c>
      <c r="C22" s="35" t="s">
        <v>27</v>
      </c>
      <c r="D22" s="374"/>
      <c r="E22" s="375"/>
      <c r="F22" s="376"/>
    </row>
    <row r="23" spans="1:6" s="104" customFormat="1" ht="14.25" customHeight="1" thickBot="1">
      <c r="A23" s="110"/>
      <c r="B23" s="153"/>
      <c r="C23" s="154" t="s">
        <v>153</v>
      </c>
      <c r="D23" s="356">
        <f>+D9+D14+D18+D19</f>
        <v>76173</v>
      </c>
      <c r="E23" s="361">
        <f>+E9+E14+E18+E19</f>
        <v>82046</v>
      </c>
      <c r="F23" s="113">
        <f>+F9+F14+F18+F19</f>
        <v>81255</v>
      </c>
    </row>
    <row r="24" spans="1:6" s="104" customFormat="1" ht="12" customHeight="1" thickBot="1">
      <c r="A24" s="97" t="s">
        <v>7</v>
      </c>
      <c r="B24" s="112"/>
      <c r="C24" s="111" t="s">
        <v>154</v>
      </c>
      <c r="D24" s="377">
        <f>+D25+D26</f>
        <v>0</v>
      </c>
      <c r="E24" s="68">
        <f>+E25+E26</f>
        <v>72</v>
      </c>
      <c r="F24" s="367">
        <f>+F25+F26</f>
        <v>72</v>
      </c>
    </row>
    <row r="25" spans="1:6" s="104" customFormat="1" ht="12" customHeight="1">
      <c r="A25" s="105"/>
      <c r="B25" s="114" t="s">
        <v>59</v>
      </c>
      <c r="C25" s="115" t="s">
        <v>48</v>
      </c>
      <c r="D25" s="380"/>
      <c r="E25" s="381">
        <v>72</v>
      </c>
      <c r="F25" s="382">
        <v>72</v>
      </c>
    </row>
    <row r="26" spans="1:6" s="104" customFormat="1" ht="12" customHeight="1" thickBot="1">
      <c r="A26" s="116"/>
      <c r="B26" s="117" t="s">
        <v>60</v>
      </c>
      <c r="C26" s="118" t="s">
        <v>137</v>
      </c>
      <c r="D26" s="383"/>
      <c r="E26" s="384"/>
      <c r="F26" s="385"/>
    </row>
    <row r="27" spans="1:6" s="108" customFormat="1" ht="12" customHeight="1" thickBot="1">
      <c r="A27" s="119" t="s">
        <v>8</v>
      </c>
      <c r="B27" s="120"/>
      <c r="C27" s="111" t="s">
        <v>120</v>
      </c>
      <c r="D27" s="355"/>
      <c r="E27" s="363"/>
      <c r="F27" s="360"/>
    </row>
    <row r="28" spans="1:6" s="108" customFormat="1" ht="15" customHeight="1" thickBot="1">
      <c r="A28" s="119"/>
      <c r="B28" s="121"/>
      <c r="C28" s="122" t="s">
        <v>15</v>
      </c>
      <c r="D28" s="357">
        <f>+D23+D24+D27</f>
        <v>76173</v>
      </c>
      <c r="E28" s="58">
        <f>+E23+E24+E27</f>
        <v>82118</v>
      </c>
      <c r="F28" s="123">
        <f>+F23+F24+F27</f>
        <v>81327</v>
      </c>
    </row>
    <row r="29" spans="1:6" s="108" customFormat="1" ht="15" customHeight="1">
      <c r="A29" s="124"/>
      <c r="B29" s="124"/>
      <c r="C29" s="125"/>
      <c r="D29" s="125"/>
      <c r="E29" s="125"/>
      <c r="F29" s="126"/>
    </row>
    <row r="30" spans="1:6" ht="13.5" thickBot="1">
      <c r="A30" s="127"/>
      <c r="B30" s="128"/>
      <c r="C30" s="128"/>
      <c r="D30" s="128"/>
      <c r="E30" s="128"/>
      <c r="F30" s="128"/>
    </row>
    <row r="31" spans="1:6" s="61" customFormat="1" ht="16.5" customHeight="1" thickBot="1">
      <c r="A31" s="129"/>
      <c r="B31" s="130"/>
      <c r="C31" s="131" t="s">
        <v>28</v>
      </c>
      <c r="D31" s="131"/>
      <c r="E31" s="131"/>
      <c r="F31" s="132"/>
    </row>
    <row r="32" spans="1:6" s="134" customFormat="1" ht="12" customHeight="1" thickBot="1">
      <c r="A32" s="110" t="s">
        <v>3</v>
      </c>
      <c r="B32" s="133"/>
      <c r="C32" s="27" t="s">
        <v>155</v>
      </c>
      <c r="D32" s="267">
        <f>SUM(D33:D40)</f>
        <v>47447</v>
      </c>
      <c r="E32" s="68">
        <f>SUM(E33:E40)</f>
        <v>64095</v>
      </c>
      <c r="F32" s="367">
        <f>SUM(F33:F40)</f>
        <v>57634</v>
      </c>
    </row>
    <row r="33" spans="1:6" ht="12" customHeight="1">
      <c r="A33" s="135"/>
      <c r="B33" s="136" t="s">
        <v>61</v>
      </c>
      <c r="C33" s="8" t="s">
        <v>18</v>
      </c>
      <c r="D33" s="386">
        <v>11689</v>
      </c>
      <c r="E33" s="387">
        <v>14975</v>
      </c>
      <c r="F33" s="388">
        <v>14038</v>
      </c>
    </row>
    <row r="34" spans="1:6" ht="12" customHeight="1">
      <c r="A34" s="137"/>
      <c r="B34" s="138" t="s">
        <v>62</v>
      </c>
      <c r="C34" s="7" t="s">
        <v>19</v>
      </c>
      <c r="D34" s="389">
        <v>2771</v>
      </c>
      <c r="E34" s="372">
        <v>3087</v>
      </c>
      <c r="F34" s="373">
        <v>2841</v>
      </c>
    </row>
    <row r="35" spans="1:6" ht="12" customHeight="1">
      <c r="A35" s="137"/>
      <c r="B35" s="138" t="s">
        <v>63</v>
      </c>
      <c r="C35" s="7" t="s">
        <v>82</v>
      </c>
      <c r="D35" s="389">
        <v>25143</v>
      </c>
      <c r="E35" s="372">
        <v>34757</v>
      </c>
      <c r="F35" s="373">
        <v>30507</v>
      </c>
    </row>
    <row r="36" spans="1:6" ht="12" customHeight="1">
      <c r="A36" s="137"/>
      <c r="B36" s="138" t="s">
        <v>64</v>
      </c>
      <c r="C36" s="7" t="s">
        <v>126</v>
      </c>
      <c r="D36" s="389">
        <v>5859</v>
      </c>
      <c r="E36" s="372">
        <v>8087</v>
      </c>
      <c r="F36" s="373">
        <v>7292</v>
      </c>
    </row>
    <row r="37" spans="1:6" ht="12" customHeight="1">
      <c r="A37" s="137"/>
      <c r="B37" s="138" t="s">
        <v>98</v>
      </c>
      <c r="C37" s="7" t="s">
        <v>79</v>
      </c>
      <c r="D37" s="389"/>
      <c r="E37" s="372"/>
      <c r="F37" s="373"/>
    </row>
    <row r="38" spans="1:6" ht="12" customHeight="1">
      <c r="A38" s="137"/>
      <c r="B38" s="138" t="s">
        <v>65</v>
      </c>
      <c r="C38" s="7" t="s">
        <v>70</v>
      </c>
      <c r="D38" s="389">
        <v>1985</v>
      </c>
      <c r="E38" s="372">
        <v>3189</v>
      </c>
      <c r="F38" s="373">
        <v>2956</v>
      </c>
    </row>
    <row r="39" spans="1:6" ht="12" customHeight="1">
      <c r="A39" s="137"/>
      <c r="B39" s="138" t="s">
        <v>135</v>
      </c>
      <c r="C39" s="7" t="s">
        <v>76</v>
      </c>
      <c r="D39" s="389"/>
      <c r="E39" s="372"/>
      <c r="F39" s="373"/>
    </row>
    <row r="40" spans="1:6" ht="12" customHeight="1" thickBot="1">
      <c r="A40" s="137"/>
      <c r="B40" s="138" t="s">
        <v>136</v>
      </c>
      <c r="C40" s="7" t="s">
        <v>77</v>
      </c>
      <c r="D40" s="389"/>
      <c r="E40" s="372"/>
      <c r="F40" s="373"/>
    </row>
    <row r="41" spans="1:6" ht="12" customHeight="1" thickBot="1">
      <c r="A41" s="110" t="s">
        <v>4</v>
      </c>
      <c r="B41" s="133"/>
      <c r="C41" s="27" t="s">
        <v>156</v>
      </c>
      <c r="D41" s="267">
        <f>SUM(D42:D47)</f>
        <v>27135</v>
      </c>
      <c r="E41" s="68">
        <f>SUM(E42:E47)</f>
        <v>25409</v>
      </c>
      <c r="F41" s="367">
        <f>SUM(F42:F47)</f>
        <v>21918</v>
      </c>
    </row>
    <row r="42" spans="1:6" s="134" customFormat="1" ht="12" customHeight="1">
      <c r="A42" s="135"/>
      <c r="B42" s="136" t="s">
        <v>66</v>
      </c>
      <c r="C42" s="8" t="s">
        <v>158</v>
      </c>
      <c r="D42" s="386">
        <v>4457</v>
      </c>
      <c r="E42" s="387">
        <v>449</v>
      </c>
      <c r="F42" s="388">
        <v>229</v>
      </c>
    </row>
    <row r="43" spans="1:6" s="134" customFormat="1" ht="12" customHeight="1">
      <c r="A43" s="135"/>
      <c r="B43" s="138" t="s">
        <v>67</v>
      </c>
      <c r="C43" s="8" t="s">
        <v>127</v>
      </c>
      <c r="D43" s="386">
        <v>20009</v>
      </c>
      <c r="E43" s="387">
        <v>21274</v>
      </c>
      <c r="F43" s="388">
        <v>18320</v>
      </c>
    </row>
    <row r="44" spans="1:6" s="134" customFormat="1" ht="12" customHeight="1">
      <c r="A44" s="135"/>
      <c r="B44" s="138" t="s">
        <v>68</v>
      </c>
      <c r="C44" s="8" t="s">
        <v>50</v>
      </c>
      <c r="D44" s="386"/>
      <c r="E44" s="387"/>
      <c r="F44" s="388"/>
    </row>
    <row r="45" spans="1:6" ht="12" customHeight="1">
      <c r="A45" s="137"/>
      <c r="B45" s="138" t="s">
        <v>69</v>
      </c>
      <c r="C45" s="7" t="s">
        <v>80</v>
      </c>
      <c r="D45" s="389"/>
      <c r="E45" s="372"/>
      <c r="F45" s="373"/>
    </row>
    <row r="46" spans="1:6" ht="12" customHeight="1">
      <c r="A46" s="137"/>
      <c r="B46" s="138" t="s">
        <v>138</v>
      </c>
      <c r="C46" s="7" t="s">
        <v>72</v>
      </c>
      <c r="D46" s="389">
        <v>2669</v>
      </c>
      <c r="E46" s="372">
        <v>2986</v>
      </c>
      <c r="F46" s="373">
        <v>2669</v>
      </c>
    </row>
    <row r="47" spans="1:6" ht="12" customHeight="1" thickBot="1">
      <c r="A47" s="137"/>
      <c r="B47" s="138" t="s">
        <v>157</v>
      </c>
      <c r="C47" s="7" t="s">
        <v>71</v>
      </c>
      <c r="D47" s="389"/>
      <c r="E47" s="372">
        <v>700</v>
      </c>
      <c r="F47" s="373">
        <v>700</v>
      </c>
    </row>
    <row r="48" spans="1:6" ht="12" customHeight="1" thickBot="1">
      <c r="A48" s="110" t="s">
        <v>5</v>
      </c>
      <c r="B48" s="133"/>
      <c r="C48" s="133" t="s">
        <v>159</v>
      </c>
      <c r="D48" s="355"/>
      <c r="E48" s="363"/>
      <c r="F48" s="360"/>
    </row>
    <row r="49" spans="1:6" ht="12" customHeight="1" thickBot="1">
      <c r="A49" s="110"/>
      <c r="B49" s="133"/>
      <c r="C49" s="154" t="s">
        <v>160</v>
      </c>
      <c r="D49" s="390">
        <f>+D41+D32+D48</f>
        <v>74582</v>
      </c>
      <c r="E49" s="378">
        <f>+E41+E32+E48</f>
        <v>89504</v>
      </c>
      <c r="F49" s="379">
        <f>+F41+F32+F48</f>
        <v>79552</v>
      </c>
    </row>
    <row r="50" spans="1:6" ht="12" customHeight="1" thickBot="1">
      <c r="A50" s="110" t="s">
        <v>6</v>
      </c>
      <c r="B50" s="133"/>
      <c r="C50" s="133" t="s">
        <v>117</v>
      </c>
      <c r="D50" s="355"/>
      <c r="E50" s="363"/>
      <c r="F50" s="360"/>
    </row>
    <row r="51" spans="1:6" ht="15" customHeight="1" thickBot="1">
      <c r="A51" s="110"/>
      <c r="B51" s="139"/>
      <c r="C51" s="140" t="s">
        <v>32</v>
      </c>
      <c r="D51" s="230">
        <f>+D50+D49</f>
        <v>74582</v>
      </c>
      <c r="E51" s="58">
        <f>+E50+E49</f>
        <v>89504</v>
      </c>
      <c r="F51" s="123">
        <f>+F50+F49</f>
        <v>79552</v>
      </c>
    </row>
    <row r="52" spans="1:6" ht="13.5" thickBot="1">
      <c r="A52" s="141"/>
      <c r="B52" s="142"/>
      <c r="C52" s="142"/>
      <c r="D52" s="142"/>
      <c r="E52" s="142"/>
      <c r="F52" s="142"/>
    </row>
    <row r="53" spans="1:6" ht="15" customHeight="1" thickBot="1">
      <c r="A53" s="143" t="s">
        <v>139</v>
      </c>
      <c r="B53" s="144"/>
      <c r="C53" s="145"/>
      <c r="D53" s="364">
        <v>7</v>
      </c>
      <c r="E53" s="366">
        <v>7</v>
      </c>
      <c r="F53" s="365">
        <v>8</v>
      </c>
    </row>
    <row r="54" spans="1:6" ht="14.25" customHeight="1" thickBot="1">
      <c r="A54" s="143" t="s">
        <v>140</v>
      </c>
      <c r="B54" s="144"/>
      <c r="C54" s="145"/>
      <c r="D54" s="364"/>
      <c r="E54" s="366"/>
      <c r="F54" s="365">
        <v>8</v>
      </c>
    </row>
    <row r="55" spans="1:6">
      <c r="F55" s="157"/>
    </row>
  </sheetData>
  <sheetProtection formatCells="0"/>
  <mergeCells count="8">
    <mergeCell ref="A6:B6"/>
    <mergeCell ref="F5:F6"/>
    <mergeCell ref="C5:C6"/>
    <mergeCell ref="C2:E2"/>
    <mergeCell ref="C3:E3"/>
    <mergeCell ref="D6:E6"/>
    <mergeCell ref="A2:B2"/>
    <mergeCell ref="A3:B3"/>
  </mergeCells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55"/>
  <sheetViews>
    <sheetView tabSelected="1" workbookViewId="0">
      <selection activeCell="F1" sqref="F1"/>
    </sheetView>
  </sheetViews>
  <sheetFormatPr defaultRowHeight="12.75"/>
  <cols>
    <col min="1" max="1" width="11.5" style="3" customWidth="1"/>
    <col min="2" max="2" width="9.6640625" style="4" customWidth="1"/>
    <col min="3" max="3" width="55.5" style="4" customWidth="1"/>
    <col min="4" max="6" width="15.33203125" style="4" customWidth="1"/>
    <col min="7" max="16384" width="9.33203125" style="4"/>
  </cols>
  <sheetData>
    <row r="1" spans="1:6" s="2" customFormat="1" ht="21" customHeight="1" thickBot="1">
      <c r="A1" s="89"/>
      <c r="B1" s="90"/>
      <c r="C1" s="155"/>
      <c r="D1" s="155"/>
      <c r="E1" s="155"/>
      <c r="F1" s="156" t="s">
        <v>753</v>
      </c>
    </row>
    <row r="2" spans="1:6" s="92" customFormat="1" ht="25.5" customHeight="1">
      <c r="A2" s="469" t="s">
        <v>201</v>
      </c>
      <c r="B2" s="470"/>
      <c r="C2" s="462" t="s">
        <v>242</v>
      </c>
      <c r="D2" s="463"/>
      <c r="E2" s="464"/>
      <c r="F2" s="91" t="s">
        <v>99</v>
      </c>
    </row>
    <row r="3" spans="1:6" s="92" customFormat="1" ht="16.5" thickBot="1">
      <c r="A3" s="471" t="s">
        <v>34</v>
      </c>
      <c r="B3" s="472"/>
      <c r="C3" s="465" t="s">
        <v>133</v>
      </c>
      <c r="D3" s="466"/>
      <c r="E3" s="466"/>
      <c r="F3" s="93" t="s">
        <v>141</v>
      </c>
    </row>
    <row r="4" spans="1:6" s="96" customFormat="1" ht="15.95" customHeight="1" thickBot="1">
      <c r="A4" s="94"/>
      <c r="B4" s="94"/>
      <c r="C4" s="94"/>
      <c r="D4" s="94"/>
      <c r="E4" s="94"/>
      <c r="F4" s="95" t="s">
        <v>22</v>
      </c>
    </row>
    <row r="5" spans="1:6" s="96" customFormat="1" ht="39" customHeight="1">
      <c r="A5" s="149" t="s">
        <v>143</v>
      </c>
      <c r="B5" s="150" t="s">
        <v>142</v>
      </c>
      <c r="C5" s="461" t="s">
        <v>23</v>
      </c>
      <c r="D5" s="292" t="s">
        <v>187</v>
      </c>
      <c r="E5" s="292" t="s">
        <v>188</v>
      </c>
      <c r="F5" s="459" t="s">
        <v>175</v>
      </c>
    </row>
    <row r="6" spans="1:6" ht="13.5" thickBot="1">
      <c r="A6" s="457" t="s">
        <v>134</v>
      </c>
      <c r="B6" s="458"/>
      <c r="C6" s="458"/>
      <c r="D6" s="467" t="s">
        <v>200</v>
      </c>
      <c r="E6" s="468"/>
      <c r="F6" s="460"/>
    </row>
    <row r="7" spans="1:6" s="61" customFormat="1" ht="12.95" customHeight="1" thickBot="1">
      <c r="A7" s="147">
        <v>1</v>
      </c>
      <c r="B7" s="148">
        <v>2</v>
      </c>
      <c r="C7" s="148">
        <v>3</v>
      </c>
      <c r="D7" s="293">
        <v>4</v>
      </c>
      <c r="E7" s="293">
        <v>5</v>
      </c>
      <c r="F7" s="294">
        <v>6</v>
      </c>
    </row>
    <row r="8" spans="1:6" s="61" customFormat="1" ht="15.95" customHeight="1" thickBot="1">
      <c r="A8" s="98"/>
      <c r="B8" s="99"/>
      <c r="C8" s="99" t="s">
        <v>24</v>
      </c>
      <c r="D8" s="99"/>
      <c r="E8" s="99"/>
      <c r="F8" s="100"/>
    </row>
    <row r="9" spans="1:6" s="104" customFormat="1" ht="12" customHeight="1" thickBot="1">
      <c r="A9" s="97" t="s">
        <v>3</v>
      </c>
      <c r="B9" s="101"/>
      <c r="C9" s="102" t="s">
        <v>144</v>
      </c>
      <c r="D9" s="391">
        <f>SUM(D10:D13)</f>
        <v>120</v>
      </c>
      <c r="E9" s="391">
        <f>SUM(E10:E13)</f>
        <v>4374</v>
      </c>
      <c r="F9" s="391">
        <f>SUM(F10:F13)</f>
        <v>250</v>
      </c>
    </row>
    <row r="10" spans="1:6" s="104" customFormat="1" ht="12" customHeight="1">
      <c r="A10" s="105"/>
      <c r="B10" s="106" t="s">
        <v>61</v>
      </c>
      <c r="C10" s="10" t="s">
        <v>145</v>
      </c>
      <c r="D10" s="67"/>
      <c r="E10" s="67"/>
      <c r="F10" s="67"/>
    </row>
    <row r="11" spans="1:6" s="104" customFormat="1" ht="12" customHeight="1">
      <c r="A11" s="107"/>
      <c r="B11" s="106" t="s">
        <v>62</v>
      </c>
      <c r="C11" s="7" t="s">
        <v>146</v>
      </c>
      <c r="D11" s="21"/>
      <c r="E11" s="21"/>
      <c r="F11" s="21"/>
    </row>
    <row r="12" spans="1:6" s="104" customFormat="1" ht="12" customHeight="1">
      <c r="A12" s="107"/>
      <c r="B12" s="106" t="s">
        <v>63</v>
      </c>
      <c r="C12" s="7" t="s">
        <v>74</v>
      </c>
      <c r="D12" s="21"/>
      <c r="E12" s="21">
        <v>22</v>
      </c>
      <c r="F12" s="21">
        <v>22</v>
      </c>
    </row>
    <row r="13" spans="1:6" s="104" customFormat="1" ht="12" customHeight="1" thickBot="1">
      <c r="A13" s="107"/>
      <c r="B13" s="106" t="s">
        <v>64</v>
      </c>
      <c r="C13" s="7" t="s">
        <v>73</v>
      </c>
      <c r="D13" s="21">
        <v>120</v>
      </c>
      <c r="E13" s="21">
        <v>4352</v>
      </c>
      <c r="F13" s="21">
        <v>228</v>
      </c>
    </row>
    <row r="14" spans="1:6" s="104" customFormat="1" ht="12" customHeight="1" thickBot="1">
      <c r="A14" s="97" t="s">
        <v>4</v>
      </c>
      <c r="B14" s="101"/>
      <c r="C14" s="102" t="s">
        <v>147</v>
      </c>
      <c r="D14" s="391">
        <f>SUM(D15:D17)</f>
        <v>46873</v>
      </c>
      <c r="E14" s="391">
        <f>SUM(E15:E17)</f>
        <v>56522</v>
      </c>
      <c r="F14" s="391">
        <f>SUM(F15:F17)</f>
        <v>56522</v>
      </c>
    </row>
    <row r="15" spans="1:6" s="108" customFormat="1" ht="12" customHeight="1">
      <c r="A15" s="107"/>
      <c r="B15" s="106" t="s">
        <v>66</v>
      </c>
      <c r="C15" s="8" t="s">
        <v>148</v>
      </c>
      <c r="D15" s="392">
        <v>21683</v>
      </c>
      <c r="E15" s="392">
        <v>32611</v>
      </c>
      <c r="F15" s="392">
        <v>32611</v>
      </c>
    </row>
    <row r="16" spans="1:6" s="108" customFormat="1" ht="12" customHeight="1">
      <c r="A16" s="107"/>
      <c r="B16" s="106" t="s">
        <v>67</v>
      </c>
      <c r="C16" s="7" t="s">
        <v>149</v>
      </c>
      <c r="D16" s="392"/>
      <c r="E16" s="392"/>
      <c r="F16" s="392"/>
    </row>
    <row r="17" spans="1:6" s="108" customFormat="1" ht="12" customHeight="1" thickBot="1">
      <c r="A17" s="107"/>
      <c r="B17" s="106" t="s">
        <v>68</v>
      </c>
      <c r="C17" s="7" t="s">
        <v>125</v>
      </c>
      <c r="D17" s="392">
        <v>25190</v>
      </c>
      <c r="E17" s="392">
        <v>23911</v>
      </c>
      <c r="F17" s="392">
        <v>23911</v>
      </c>
    </row>
    <row r="18" spans="1:6" s="108" customFormat="1" ht="12" customHeight="1" thickBot="1">
      <c r="A18" s="110" t="s">
        <v>5</v>
      </c>
      <c r="B18" s="111"/>
      <c r="C18" s="111" t="s">
        <v>26</v>
      </c>
      <c r="D18" s="87"/>
      <c r="E18" s="87"/>
      <c r="F18" s="87"/>
    </row>
    <row r="19" spans="1:6" s="104" customFormat="1" ht="12" customHeight="1" thickBot="1">
      <c r="A19" s="110" t="s">
        <v>6</v>
      </c>
      <c r="B19" s="101"/>
      <c r="C19" s="111" t="s">
        <v>150</v>
      </c>
      <c r="D19" s="391">
        <f>SUM(D20:D22)</f>
        <v>0</v>
      </c>
      <c r="E19" s="391">
        <f>SUM(E20:E22)</f>
        <v>0</v>
      </c>
      <c r="F19" s="391">
        <f>SUM(F20:F22)</f>
        <v>0</v>
      </c>
    </row>
    <row r="20" spans="1:6" s="104" customFormat="1" ht="12" customHeight="1">
      <c r="A20" s="151"/>
      <c r="B20" s="106" t="s">
        <v>56</v>
      </c>
      <c r="C20" s="115" t="s">
        <v>151</v>
      </c>
      <c r="D20" s="370"/>
      <c r="E20" s="370"/>
      <c r="F20" s="370"/>
    </row>
    <row r="21" spans="1:6" s="104" customFormat="1" ht="12" customHeight="1">
      <c r="A21" s="137"/>
      <c r="B21" s="106" t="s">
        <v>57</v>
      </c>
      <c r="C21" s="34" t="s">
        <v>152</v>
      </c>
      <c r="D21" s="373"/>
      <c r="E21" s="373"/>
      <c r="F21" s="373"/>
    </row>
    <row r="22" spans="1:6" s="104" customFormat="1" ht="12" customHeight="1" thickBot="1">
      <c r="A22" s="152"/>
      <c r="B22" s="109" t="s">
        <v>58</v>
      </c>
      <c r="C22" s="35" t="s">
        <v>27</v>
      </c>
      <c r="D22" s="376"/>
      <c r="E22" s="376"/>
      <c r="F22" s="376"/>
    </row>
    <row r="23" spans="1:6" s="104" customFormat="1" ht="14.25" customHeight="1" thickBot="1">
      <c r="A23" s="110"/>
      <c r="B23" s="153"/>
      <c r="C23" s="154" t="s">
        <v>153</v>
      </c>
      <c r="D23" s="113">
        <f>+D9+D14+D18+D19</f>
        <v>46993</v>
      </c>
      <c r="E23" s="113">
        <f>+E9+E14+E18+E19</f>
        <v>60896</v>
      </c>
      <c r="F23" s="113">
        <f>+F9+F14+F18+F19</f>
        <v>56772</v>
      </c>
    </row>
    <row r="24" spans="1:6" s="104" customFormat="1" ht="12" customHeight="1" thickBot="1">
      <c r="A24" s="97" t="s">
        <v>7</v>
      </c>
      <c r="B24" s="112"/>
      <c r="C24" s="111" t="s">
        <v>154</v>
      </c>
      <c r="D24" s="367">
        <f>+D25+D26</f>
        <v>0</v>
      </c>
      <c r="E24" s="367">
        <f>+E25+E26</f>
        <v>0</v>
      </c>
      <c r="F24" s="367">
        <f>+F25+F26</f>
        <v>0</v>
      </c>
    </row>
    <row r="25" spans="1:6" s="104" customFormat="1" ht="12" customHeight="1">
      <c r="A25" s="105"/>
      <c r="B25" s="114" t="s">
        <v>59</v>
      </c>
      <c r="C25" s="115" t="s">
        <v>48</v>
      </c>
      <c r="D25" s="382"/>
      <c r="E25" s="382"/>
      <c r="F25" s="382"/>
    </row>
    <row r="26" spans="1:6" s="104" customFormat="1" ht="12" customHeight="1" thickBot="1">
      <c r="A26" s="116"/>
      <c r="B26" s="117" t="s">
        <v>60</v>
      </c>
      <c r="C26" s="118" t="s">
        <v>137</v>
      </c>
      <c r="D26" s="393"/>
      <c r="E26" s="393"/>
      <c r="F26" s="393"/>
    </row>
    <row r="27" spans="1:6" s="108" customFormat="1" ht="12" customHeight="1" thickBot="1">
      <c r="A27" s="119" t="s">
        <v>8</v>
      </c>
      <c r="B27" s="120"/>
      <c r="C27" s="111" t="s">
        <v>120</v>
      </c>
      <c r="D27" s="87"/>
      <c r="E27" s="87"/>
      <c r="F27" s="87"/>
    </row>
    <row r="28" spans="1:6" s="108" customFormat="1" ht="15" customHeight="1" thickBot="1">
      <c r="A28" s="119"/>
      <c r="B28" s="121"/>
      <c r="C28" s="122" t="s">
        <v>15</v>
      </c>
      <c r="D28" s="123">
        <f>+D23+D24+D27</f>
        <v>46993</v>
      </c>
      <c r="E28" s="123">
        <f>+E23+E24+E27</f>
        <v>60896</v>
      </c>
      <c r="F28" s="123">
        <f>+F23+F24+F27</f>
        <v>56772</v>
      </c>
    </row>
    <row r="29" spans="1:6" s="108" customFormat="1" ht="15" customHeight="1">
      <c r="A29" s="124"/>
      <c r="B29" s="124"/>
      <c r="C29" s="125"/>
      <c r="D29" s="125"/>
      <c r="E29" s="125"/>
      <c r="F29" s="126"/>
    </row>
    <row r="30" spans="1:6" ht="13.5" thickBot="1">
      <c r="A30" s="127"/>
      <c r="B30" s="128"/>
      <c r="C30" s="128"/>
      <c r="D30" s="128"/>
      <c r="E30" s="128"/>
      <c r="F30" s="128"/>
    </row>
    <row r="31" spans="1:6" s="61" customFormat="1" ht="16.5" customHeight="1" thickBot="1">
      <c r="A31" s="129"/>
      <c r="B31" s="130"/>
      <c r="C31" s="131" t="s">
        <v>28</v>
      </c>
      <c r="D31" s="131"/>
      <c r="E31" s="131"/>
      <c r="F31" s="132"/>
    </row>
    <row r="32" spans="1:6" s="134" customFormat="1" ht="12" customHeight="1" thickBot="1">
      <c r="A32" s="110" t="s">
        <v>3</v>
      </c>
      <c r="B32" s="133"/>
      <c r="C32" s="27" t="s">
        <v>155</v>
      </c>
      <c r="D32" s="391">
        <f>SUM(D33:D40)</f>
        <v>46873</v>
      </c>
      <c r="E32" s="391">
        <f>SUM(E33:E40)</f>
        <v>60341</v>
      </c>
      <c r="F32" s="391">
        <f>SUM(F33:F40)</f>
        <v>56294</v>
      </c>
    </row>
    <row r="33" spans="1:6" ht="12" customHeight="1">
      <c r="A33" s="135"/>
      <c r="B33" s="136" t="s">
        <v>61</v>
      </c>
      <c r="C33" s="8" t="s">
        <v>18</v>
      </c>
      <c r="D33" s="394">
        <v>19852</v>
      </c>
      <c r="E33" s="394">
        <v>29683</v>
      </c>
      <c r="F33" s="394">
        <v>29234</v>
      </c>
    </row>
    <row r="34" spans="1:6" ht="12" customHeight="1">
      <c r="A34" s="137"/>
      <c r="B34" s="138" t="s">
        <v>62</v>
      </c>
      <c r="C34" s="7" t="s">
        <v>19</v>
      </c>
      <c r="D34" s="392">
        <v>5009</v>
      </c>
      <c r="E34" s="392">
        <v>7283</v>
      </c>
      <c r="F34" s="392">
        <v>7200</v>
      </c>
    </row>
    <row r="35" spans="1:6" ht="12" customHeight="1">
      <c r="A35" s="137"/>
      <c r="B35" s="138" t="s">
        <v>63</v>
      </c>
      <c r="C35" s="7" t="s">
        <v>82</v>
      </c>
      <c r="D35" s="392">
        <v>6264</v>
      </c>
      <c r="E35" s="392">
        <v>9286</v>
      </c>
      <c r="F35" s="392">
        <v>8889</v>
      </c>
    </row>
    <row r="36" spans="1:6" ht="12" customHeight="1">
      <c r="A36" s="137"/>
      <c r="B36" s="138" t="s">
        <v>64</v>
      </c>
      <c r="C36" s="7" t="s">
        <v>126</v>
      </c>
      <c r="D36" s="392">
        <v>15748</v>
      </c>
      <c r="E36" s="392">
        <v>14079</v>
      </c>
      <c r="F36" s="392">
        <v>10961</v>
      </c>
    </row>
    <row r="37" spans="1:6" ht="12" customHeight="1">
      <c r="A37" s="137"/>
      <c r="B37" s="138" t="s">
        <v>98</v>
      </c>
      <c r="C37" s="7" t="s">
        <v>79</v>
      </c>
      <c r="D37" s="392"/>
      <c r="E37" s="392"/>
      <c r="F37" s="392"/>
    </row>
    <row r="38" spans="1:6" ht="12" customHeight="1">
      <c r="A38" s="137"/>
      <c r="B38" s="138" t="s">
        <v>65</v>
      </c>
      <c r="C38" s="7" t="s">
        <v>70</v>
      </c>
      <c r="D38" s="392"/>
      <c r="E38" s="392">
        <v>10</v>
      </c>
      <c r="F38" s="392">
        <v>10</v>
      </c>
    </row>
    <row r="39" spans="1:6" ht="12" customHeight="1">
      <c r="A39" s="137"/>
      <c r="B39" s="138" t="s">
        <v>135</v>
      </c>
      <c r="C39" s="7" t="s">
        <v>76</v>
      </c>
      <c r="D39" s="392"/>
      <c r="E39" s="392"/>
      <c r="F39" s="392"/>
    </row>
    <row r="40" spans="1:6" ht="12" customHeight="1" thickBot="1">
      <c r="A40" s="137"/>
      <c r="B40" s="138" t="s">
        <v>136</v>
      </c>
      <c r="C40" s="7" t="s">
        <v>77</v>
      </c>
      <c r="D40" s="392"/>
      <c r="E40" s="392"/>
      <c r="F40" s="392"/>
    </row>
    <row r="41" spans="1:6" ht="12" customHeight="1" thickBot="1">
      <c r="A41" s="110" t="s">
        <v>4</v>
      </c>
      <c r="B41" s="133"/>
      <c r="C41" s="27" t="s">
        <v>156</v>
      </c>
      <c r="D41" s="391">
        <f>SUM(D42:D47)</f>
        <v>0</v>
      </c>
      <c r="E41" s="391">
        <f>SUM(E42:E47)</f>
        <v>555</v>
      </c>
      <c r="F41" s="391">
        <f>SUM(F42:F47)</f>
        <v>475</v>
      </c>
    </row>
    <row r="42" spans="1:6" s="134" customFormat="1" ht="12" customHeight="1">
      <c r="A42" s="135"/>
      <c r="B42" s="136" t="s">
        <v>66</v>
      </c>
      <c r="C42" s="8" t="s">
        <v>158</v>
      </c>
      <c r="D42" s="394"/>
      <c r="E42" s="394"/>
      <c r="F42" s="394"/>
    </row>
    <row r="43" spans="1:6" s="134" customFormat="1" ht="12" customHeight="1">
      <c r="A43" s="135"/>
      <c r="B43" s="138" t="s">
        <v>67</v>
      </c>
      <c r="C43" s="8" t="s">
        <v>127</v>
      </c>
      <c r="D43" s="394"/>
      <c r="E43" s="394">
        <v>555</v>
      </c>
      <c r="F43" s="394">
        <v>475</v>
      </c>
    </row>
    <row r="44" spans="1:6" s="134" customFormat="1" ht="12" customHeight="1">
      <c r="A44" s="135"/>
      <c r="B44" s="138" t="s">
        <v>68</v>
      </c>
      <c r="C44" s="8" t="s">
        <v>50</v>
      </c>
      <c r="D44" s="394"/>
      <c r="E44" s="394"/>
      <c r="F44" s="394"/>
    </row>
    <row r="45" spans="1:6" ht="12" customHeight="1">
      <c r="A45" s="137"/>
      <c r="B45" s="138" t="s">
        <v>69</v>
      </c>
      <c r="C45" s="7" t="s">
        <v>80</v>
      </c>
      <c r="D45" s="392"/>
      <c r="E45" s="392"/>
      <c r="F45" s="392"/>
    </row>
    <row r="46" spans="1:6" ht="12" customHeight="1">
      <c r="A46" s="137"/>
      <c r="B46" s="138" t="s">
        <v>138</v>
      </c>
      <c r="C46" s="7" t="s">
        <v>72</v>
      </c>
      <c r="D46" s="392"/>
      <c r="E46" s="392"/>
      <c r="F46" s="392"/>
    </row>
    <row r="47" spans="1:6" ht="12" customHeight="1" thickBot="1">
      <c r="A47" s="137"/>
      <c r="B47" s="138" t="s">
        <v>157</v>
      </c>
      <c r="C47" s="7" t="s">
        <v>71</v>
      </c>
      <c r="D47" s="392"/>
      <c r="E47" s="392"/>
      <c r="F47" s="392"/>
    </row>
    <row r="48" spans="1:6" ht="12" customHeight="1" thickBot="1">
      <c r="A48" s="110" t="s">
        <v>5</v>
      </c>
      <c r="B48" s="133"/>
      <c r="C48" s="133" t="s">
        <v>159</v>
      </c>
      <c r="D48" s="87"/>
      <c r="E48" s="87"/>
      <c r="F48" s="87"/>
    </row>
    <row r="49" spans="1:6" ht="12" customHeight="1" thickBot="1">
      <c r="A49" s="110"/>
      <c r="B49" s="133"/>
      <c r="C49" s="154" t="s">
        <v>160</v>
      </c>
      <c r="D49" s="103">
        <f>+D41+D32+D48</f>
        <v>46873</v>
      </c>
      <c r="E49" s="103">
        <f>+E41+E32+E48</f>
        <v>60896</v>
      </c>
      <c r="F49" s="103">
        <f>+F41+F32+F48</f>
        <v>56769</v>
      </c>
    </row>
    <row r="50" spans="1:6" ht="12" customHeight="1" thickBot="1">
      <c r="A50" s="110" t="s">
        <v>6</v>
      </c>
      <c r="B50" s="133"/>
      <c r="C50" s="133" t="s">
        <v>117</v>
      </c>
      <c r="D50" s="87"/>
      <c r="E50" s="87"/>
      <c r="F50" s="87"/>
    </row>
    <row r="51" spans="1:6" ht="15" customHeight="1" thickBot="1">
      <c r="A51" s="110"/>
      <c r="B51" s="139"/>
      <c r="C51" s="140" t="s">
        <v>32</v>
      </c>
      <c r="D51" s="59">
        <f>+D50+D49</f>
        <v>46873</v>
      </c>
      <c r="E51" s="59">
        <f>+E50+E49</f>
        <v>60896</v>
      </c>
      <c r="F51" s="59">
        <f>+F50+F49</f>
        <v>56769</v>
      </c>
    </row>
    <row r="52" spans="1:6" ht="13.5" thickBot="1">
      <c r="A52" s="141"/>
      <c r="B52" s="142"/>
      <c r="C52" s="142"/>
      <c r="D52" s="142"/>
      <c r="E52" s="142"/>
      <c r="F52" s="142"/>
    </row>
    <row r="53" spans="1:6" ht="15" customHeight="1" thickBot="1">
      <c r="A53" s="143" t="s">
        <v>139</v>
      </c>
      <c r="B53" s="144"/>
      <c r="C53" s="145"/>
      <c r="D53" s="146">
        <v>8</v>
      </c>
      <c r="E53" s="146">
        <v>12</v>
      </c>
      <c r="F53" s="146">
        <v>11</v>
      </c>
    </row>
    <row r="54" spans="1:6" ht="14.25" customHeight="1" thickBot="1">
      <c r="A54" s="143" t="s">
        <v>140</v>
      </c>
      <c r="B54" s="144"/>
      <c r="C54" s="145"/>
      <c r="D54" s="146"/>
      <c r="E54" s="146"/>
      <c r="F54" s="146"/>
    </row>
    <row r="55" spans="1:6">
      <c r="F55" s="157"/>
    </row>
  </sheetData>
  <sheetProtection formatCells="0"/>
  <mergeCells count="8">
    <mergeCell ref="F5:F6"/>
    <mergeCell ref="A6:B6"/>
    <mergeCell ref="D6:E6"/>
    <mergeCell ref="A2:B2"/>
    <mergeCell ref="A3:B3"/>
    <mergeCell ref="C2:E2"/>
    <mergeCell ref="C3:E3"/>
    <mergeCell ref="C5:C6"/>
  </mergeCells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topLeftCell="A25" workbookViewId="0">
      <selection activeCell="E25" sqref="E25"/>
    </sheetView>
  </sheetViews>
  <sheetFormatPr defaultRowHeight="12.75"/>
  <cols>
    <col min="1" max="1" width="7" style="295" customWidth="1"/>
    <col min="2" max="2" width="32.6640625" style="142" customWidth="1"/>
    <col min="3" max="7" width="11.83203125" style="142" customWidth="1"/>
    <col min="8" max="16384" width="9.33203125" style="142"/>
  </cols>
  <sheetData>
    <row r="1" spans="1:7" ht="14.25" thickBot="1">
      <c r="G1" s="232" t="s">
        <v>33</v>
      </c>
    </row>
    <row r="2" spans="1:7" ht="17.25" customHeight="1" thickBot="1">
      <c r="A2" s="477" t="s">
        <v>1</v>
      </c>
      <c r="B2" s="479" t="s">
        <v>202</v>
      </c>
      <c r="C2" s="479" t="s">
        <v>203</v>
      </c>
      <c r="D2" s="479" t="s">
        <v>204</v>
      </c>
      <c r="E2" s="473" t="s">
        <v>205</v>
      </c>
      <c r="F2" s="473"/>
      <c r="G2" s="474"/>
    </row>
    <row r="3" spans="1:7" s="298" customFormat="1" ht="57.75" customHeight="1" thickBot="1">
      <c r="A3" s="478"/>
      <c r="B3" s="480"/>
      <c r="C3" s="480"/>
      <c r="D3" s="480"/>
      <c r="E3" s="296" t="s">
        <v>21</v>
      </c>
      <c r="F3" s="296" t="s">
        <v>206</v>
      </c>
      <c r="G3" s="297" t="s">
        <v>207</v>
      </c>
    </row>
    <row r="4" spans="1:7" s="300" customFormat="1" ht="15" customHeight="1" thickBot="1">
      <c r="A4" s="97">
        <v>1</v>
      </c>
      <c r="B4" s="299">
        <v>2</v>
      </c>
      <c r="C4" s="299">
        <v>3</v>
      </c>
      <c r="D4" s="299">
        <v>4</v>
      </c>
      <c r="E4" s="299" t="s">
        <v>208</v>
      </c>
      <c r="F4" s="299">
        <v>6</v>
      </c>
      <c r="G4" s="294">
        <v>7</v>
      </c>
    </row>
    <row r="5" spans="1:7" ht="15" customHeight="1">
      <c r="A5" s="301" t="s">
        <v>3</v>
      </c>
      <c r="B5" s="302" t="s">
        <v>241</v>
      </c>
      <c r="C5" s="303">
        <v>20</v>
      </c>
      <c r="D5" s="303">
        <v>157</v>
      </c>
      <c r="E5" s="304">
        <f t="shared" ref="E5:E29" si="0">C5+D5</f>
        <v>177</v>
      </c>
      <c r="F5" s="303">
        <v>177</v>
      </c>
      <c r="G5" s="23"/>
    </row>
    <row r="6" spans="1:7" ht="15" customHeight="1">
      <c r="A6" s="305" t="s">
        <v>4</v>
      </c>
      <c r="B6" s="306"/>
      <c r="C6" s="24"/>
      <c r="D6" s="24"/>
      <c r="E6" s="304">
        <f t="shared" si="0"/>
        <v>0</v>
      </c>
      <c r="F6" s="24"/>
      <c r="G6" s="21"/>
    </row>
    <row r="7" spans="1:7" ht="15" customHeight="1">
      <c r="A7" s="305" t="s">
        <v>5</v>
      </c>
      <c r="B7" s="306"/>
      <c r="C7" s="24"/>
      <c r="D7" s="24"/>
      <c r="E7" s="304">
        <f t="shared" si="0"/>
        <v>0</v>
      </c>
      <c r="F7" s="24"/>
      <c r="G7" s="21"/>
    </row>
    <row r="8" spans="1:7" ht="15" customHeight="1">
      <c r="A8" s="305" t="s">
        <v>6</v>
      </c>
      <c r="B8" s="306"/>
      <c r="C8" s="24"/>
      <c r="D8" s="24"/>
      <c r="E8" s="304">
        <f t="shared" si="0"/>
        <v>0</v>
      </c>
      <c r="F8" s="24"/>
      <c r="G8" s="21"/>
    </row>
    <row r="9" spans="1:7" ht="15" customHeight="1">
      <c r="A9" s="305" t="s">
        <v>7</v>
      </c>
      <c r="B9" s="306"/>
      <c r="C9" s="24"/>
      <c r="D9" s="24"/>
      <c r="E9" s="304">
        <f t="shared" si="0"/>
        <v>0</v>
      </c>
      <c r="F9" s="24"/>
      <c r="G9" s="21"/>
    </row>
    <row r="10" spans="1:7" ht="15" customHeight="1">
      <c r="A10" s="305" t="s">
        <v>8</v>
      </c>
      <c r="B10" s="306"/>
      <c r="C10" s="24"/>
      <c r="D10" s="24"/>
      <c r="E10" s="304">
        <f t="shared" si="0"/>
        <v>0</v>
      </c>
      <c r="F10" s="24"/>
      <c r="G10" s="21"/>
    </row>
    <row r="11" spans="1:7" ht="15" customHeight="1">
      <c r="A11" s="305" t="s">
        <v>9</v>
      </c>
      <c r="B11" s="306"/>
      <c r="C11" s="24"/>
      <c r="D11" s="24"/>
      <c r="E11" s="304">
        <f t="shared" si="0"/>
        <v>0</v>
      </c>
      <c r="F11" s="24"/>
      <c r="G11" s="21"/>
    </row>
    <row r="12" spans="1:7" ht="15" customHeight="1">
      <c r="A12" s="305" t="s">
        <v>10</v>
      </c>
      <c r="B12" s="306"/>
      <c r="C12" s="24"/>
      <c r="D12" s="24"/>
      <c r="E12" s="304">
        <f t="shared" si="0"/>
        <v>0</v>
      </c>
      <c r="F12" s="24"/>
      <c r="G12" s="21"/>
    </row>
    <row r="13" spans="1:7" ht="15" customHeight="1">
      <c r="A13" s="305" t="s">
        <v>11</v>
      </c>
      <c r="B13" s="306"/>
      <c r="C13" s="24"/>
      <c r="D13" s="24"/>
      <c r="E13" s="304">
        <f t="shared" si="0"/>
        <v>0</v>
      </c>
      <c r="F13" s="24"/>
      <c r="G13" s="21"/>
    </row>
    <row r="14" spans="1:7" ht="15" customHeight="1">
      <c r="A14" s="305" t="s">
        <v>12</v>
      </c>
      <c r="B14" s="306"/>
      <c r="C14" s="24"/>
      <c r="D14" s="24"/>
      <c r="E14" s="304">
        <f t="shared" si="0"/>
        <v>0</v>
      </c>
      <c r="F14" s="24"/>
      <c r="G14" s="21"/>
    </row>
    <row r="15" spans="1:7" ht="15" customHeight="1">
      <c r="A15" s="305" t="s">
        <v>13</v>
      </c>
      <c r="B15" s="306"/>
      <c r="C15" s="24"/>
      <c r="D15" s="24"/>
      <c r="E15" s="304">
        <f t="shared" si="0"/>
        <v>0</v>
      </c>
      <c r="F15" s="24"/>
      <c r="G15" s="21"/>
    </row>
    <row r="16" spans="1:7" ht="15" customHeight="1">
      <c r="A16" s="305" t="s">
        <v>14</v>
      </c>
      <c r="B16" s="306"/>
      <c r="C16" s="24"/>
      <c r="D16" s="24"/>
      <c r="E16" s="304">
        <f t="shared" si="0"/>
        <v>0</v>
      </c>
      <c r="F16" s="24"/>
      <c r="G16" s="21"/>
    </row>
    <row r="17" spans="1:7" ht="15" customHeight="1">
      <c r="A17" s="305" t="s">
        <v>161</v>
      </c>
      <c r="B17" s="306"/>
      <c r="C17" s="24"/>
      <c r="D17" s="24"/>
      <c r="E17" s="304">
        <f t="shared" si="0"/>
        <v>0</v>
      </c>
      <c r="F17" s="24"/>
      <c r="G17" s="21"/>
    </row>
    <row r="18" spans="1:7" ht="15" customHeight="1">
      <c r="A18" s="305" t="s">
        <v>162</v>
      </c>
      <c r="B18" s="306"/>
      <c r="C18" s="24"/>
      <c r="D18" s="24"/>
      <c r="E18" s="304">
        <f t="shared" si="0"/>
        <v>0</v>
      </c>
      <c r="F18" s="24"/>
      <c r="G18" s="21"/>
    </row>
    <row r="19" spans="1:7" ht="15" customHeight="1">
      <c r="A19" s="305" t="s">
        <v>163</v>
      </c>
      <c r="B19" s="306"/>
      <c r="C19" s="24"/>
      <c r="D19" s="24"/>
      <c r="E19" s="304">
        <f t="shared" si="0"/>
        <v>0</v>
      </c>
      <c r="F19" s="24"/>
      <c r="G19" s="21"/>
    </row>
    <row r="20" spans="1:7" ht="15" customHeight="1">
      <c r="A20" s="305" t="s">
        <v>164</v>
      </c>
      <c r="B20" s="306"/>
      <c r="C20" s="24"/>
      <c r="D20" s="24"/>
      <c r="E20" s="304">
        <f t="shared" si="0"/>
        <v>0</v>
      </c>
      <c r="F20" s="24"/>
      <c r="G20" s="21"/>
    </row>
    <row r="21" spans="1:7" ht="15" customHeight="1">
      <c r="A21" s="305" t="s">
        <v>165</v>
      </c>
      <c r="B21" s="306"/>
      <c r="C21" s="24"/>
      <c r="D21" s="24"/>
      <c r="E21" s="304">
        <f t="shared" si="0"/>
        <v>0</v>
      </c>
      <c r="F21" s="24"/>
      <c r="G21" s="21"/>
    </row>
    <row r="22" spans="1:7" ht="15" customHeight="1">
      <c r="A22" s="305" t="s">
        <v>166</v>
      </c>
      <c r="B22" s="306"/>
      <c r="C22" s="24"/>
      <c r="D22" s="24"/>
      <c r="E22" s="304">
        <f t="shared" si="0"/>
        <v>0</v>
      </c>
      <c r="F22" s="24"/>
      <c r="G22" s="21"/>
    </row>
    <row r="23" spans="1:7" ht="15" customHeight="1">
      <c r="A23" s="305" t="s">
        <v>167</v>
      </c>
      <c r="B23" s="306"/>
      <c r="C23" s="24"/>
      <c r="D23" s="24"/>
      <c r="E23" s="304">
        <f t="shared" si="0"/>
        <v>0</v>
      </c>
      <c r="F23" s="24"/>
      <c r="G23" s="21"/>
    </row>
    <row r="24" spans="1:7" ht="15" customHeight="1">
      <c r="A24" s="305" t="s">
        <v>168</v>
      </c>
      <c r="B24" s="306"/>
      <c r="C24" s="24"/>
      <c r="D24" s="24"/>
      <c r="E24" s="304">
        <f t="shared" si="0"/>
        <v>0</v>
      </c>
      <c r="F24" s="24"/>
      <c r="G24" s="21"/>
    </row>
    <row r="25" spans="1:7" ht="15" customHeight="1">
      <c r="A25" s="305" t="s">
        <v>169</v>
      </c>
      <c r="B25" s="306"/>
      <c r="C25" s="24"/>
      <c r="D25" s="24"/>
      <c r="E25" s="304">
        <f t="shared" si="0"/>
        <v>0</v>
      </c>
      <c r="F25" s="24"/>
      <c r="G25" s="21"/>
    </row>
    <row r="26" spans="1:7" ht="15" customHeight="1">
      <c r="A26" s="305" t="s">
        <v>170</v>
      </c>
      <c r="B26" s="306"/>
      <c r="C26" s="24"/>
      <c r="D26" s="24"/>
      <c r="E26" s="304">
        <f t="shared" si="0"/>
        <v>0</v>
      </c>
      <c r="F26" s="24"/>
      <c r="G26" s="21"/>
    </row>
    <row r="27" spans="1:7" ht="15" customHeight="1">
      <c r="A27" s="305" t="s">
        <v>171</v>
      </c>
      <c r="B27" s="306"/>
      <c r="C27" s="24"/>
      <c r="D27" s="24"/>
      <c r="E27" s="304">
        <f t="shared" si="0"/>
        <v>0</v>
      </c>
      <c r="F27" s="24"/>
      <c r="G27" s="21"/>
    </row>
    <row r="28" spans="1:7" ht="15" customHeight="1">
      <c r="A28" s="305" t="s">
        <v>172</v>
      </c>
      <c r="B28" s="306"/>
      <c r="C28" s="24"/>
      <c r="D28" s="24"/>
      <c r="E28" s="304">
        <f t="shared" si="0"/>
        <v>0</v>
      </c>
      <c r="F28" s="24"/>
      <c r="G28" s="21"/>
    </row>
    <row r="29" spans="1:7" ht="15" customHeight="1">
      <c r="A29" s="305" t="s">
        <v>209</v>
      </c>
      <c r="B29" s="306"/>
      <c r="C29" s="24"/>
      <c r="D29" s="24"/>
      <c r="E29" s="304">
        <f t="shared" si="0"/>
        <v>0</v>
      </c>
      <c r="F29" s="24"/>
      <c r="G29" s="21"/>
    </row>
    <row r="30" spans="1:7" ht="15" customHeight="1">
      <c r="A30" s="305" t="s">
        <v>210</v>
      </c>
      <c r="B30" s="306"/>
      <c r="C30" s="24"/>
      <c r="D30" s="24"/>
      <c r="E30" s="304"/>
      <c r="F30" s="24"/>
      <c r="G30" s="21"/>
    </row>
    <row r="31" spans="1:7" ht="15" customHeight="1">
      <c r="A31" s="305" t="s">
        <v>211</v>
      </c>
      <c r="B31" s="306"/>
      <c r="C31" s="24"/>
      <c r="D31" s="24"/>
      <c r="E31" s="304">
        <f>C31+D31</f>
        <v>0</v>
      </c>
      <c r="F31" s="24"/>
      <c r="G31" s="21"/>
    </row>
    <row r="32" spans="1:7" ht="15" customHeight="1">
      <c r="A32" s="305" t="s">
        <v>212</v>
      </c>
      <c r="B32" s="306"/>
      <c r="C32" s="24"/>
      <c r="D32" s="24"/>
      <c r="E32" s="304">
        <f>C32+D32</f>
        <v>0</v>
      </c>
      <c r="F32" s="24"/>
      <c r="G32" s="21"/>
    </row>
    <row r="33" spans="1:7" ht="15" customHeight="1">
      <c r="A33" s="305" t="s">
        <v>213</v>
      </c>
      <c r="B33" s="306"/>
      <c r="C33" s="24"/>
      <c r="D33" s="24"/>
      <c r="E33" s="304">
        <f>C33+D33</f>
        <v>0</v>
      </c>
      <c r="F33" s="24"/>
      <c r="G33" s="21"/>
    </row>
    <row r="34" spans="1:7" ht="15" customHeight="1">
      <c r="A34" s="305" t="s">
        <v>214</v>
      </c>
      <c r="B34" s="306"/>
      <c r="C34" s="24"/>
      <c r="D34" s="24"/>
      <c r="E34" s="304">
        <f>C34+D34</f>
        <v>0</v>
      </c>
      <c r="F34" s="24"/>
      <c r="G34" s="21"/>
    </row>
    <row r="35" spans="1:7" ht="15" customHeight="1" thickBot="1">
      <c r="A35" s="305" t="s">
        <v>215</v>
      </c>
      <c r="B35" s="307"/>
      <c r="C35" s="25"/>
      <c r="D35" s="25"/>
      <c r="E35" s="304">
        <f>C35+D35</f>
        <v>0</v>
      </c>
      <c r="F35" s="25"/>
      <c r="G35" s="22"/>
    </row>
    <row r="36" spans="1:7" ht="15" customHeight="1" thickBot="1">
      <c r="A36" s="475" t="s">
        <v>132</v>
      </c>
      <c r="B36" s="476"/>
      <c r="C36" s="58">
        <f>SUM(C5:C35)</f>
        <v>20</v>
      </c>
      <c r="D36" s="58">
        <f>SUM(D5:D35)</f>
        <v>157</v>
      </c>
      <c r="E36" s="58">
        <f>SUM(E5:E35)</f>
        <v>177</v>
      </c>
      <c r="F36" s="58">
        <f>SUM(F5:F35)</f>
        <v>177</v>
      </c>
      <c r="G36" s="59">
        <f>SUM(G5:G35)</f>
        <v>0</v>
      </c>
    </row>
  </sheetData>
  <sheetProtection sheet="1" objects="1" scenarios="1"/>
  <mergeCells count="6">
    <mergeCell ref="E2:G2"/>
    <mergeCell ref="A36:B36"/>
    <mergeCell ref="A2:A3"/>
    <mergeCell ref="B2:B3"/>
    <mergeCell ref="C2:C3"/>
    <mergeCell ref="D2:D3"/>
  </mergeCells>
  <phoneticPr fontId="20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7. melléklet a ....../2014. (......) önkormányzati határozathoz&amp;"Times New Roman CE,Dőlt"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56"/>
  <sheetViews>
    <sheetView topLeftCell="A4" zoomScale="120" zoomScaleNormal="120" workbookViewId="0">
      <selection activeCell="B6" sqref="B6"/>
    </sheetView>
  </sheetViews>
  <sheetFormatPr defaultRowHeight="15.75"/>
  <cols>
    <col min="1" max="1" width="8.5" style="40" customWidth="1"/>
    <col min="2" max="2" width="52.1640625" style="40" customWidth="1"/>
    <col min="3" max="3" width="9.6640625" style="40" customWidth="1"/>
    <col min="4" max="6" width="10.5" style="40" customWidth="1"/>
    <col min="7" max="7" width="17.5" style="40" customWidth="1"/>
    <col min="8" max="16384" width="9.33203125" style="40"/>
  </cols>
  <sheetData>
    <row r="1" spans="1:6" ht="31.5" customHeight="1">
      <c r="A1" s="445" t="s">
        <v>235</v>
      </c>
      <c r="B1" s="446"/>
      <c r="C1" s="446"/>
      <c r="D1" s="446"/>
      <c r="E1" s="446"/>
      <c r="F1" s="446"/>
    </row>
    <row r="2" spans="1:6" ht="15.95" customHeight="1">
      <c r="A2" s="39" t="s">
        <v>0</v>
      </c>
      <c r="B2" s="39"/>
      <c r="C2" s="39"/>
      <c r="D2" s="39"/>
      <c r="E2" s="39"/>
      <c r="F2" s="39"/>
    </row>
    <row r="3" spans="1:6" ht="9.75" customHeight="1" thickBot="1">
      <c r="A3" s="6"/>
      <c r="B3" s="6"/>
      <c r="C3" s="6"/>
      <c r="D3" s="6"/>
      <c r="E3" s="6"/>
      <c r="F3" s="70"/>
    </row>
    <row r="4" spans="1:6" ht="14.25" customHeight="1">
      <c r="A4" s="447" t="s">
        <v>1</v>
      </c>
      <c r="B4" s="449" t="s">
        <v>2</v>
      </c>
      <c r="C4" s="449" t="s">
        <v>224</v>
      </c>
      <c r="D4" s="451" t="s">
        <v>216</v>
      </c>
      <c r="E4" s="452"/>
      <c r="F4" s="453"/>
    </row>
    <row r="5" spans="1:6" ht="27" customHeight="1" thickBot="1">
      <c r="A5" s="448"/>
      <c r="B5" s="450"/>
      <c r="C5" s="450"/>
      <c r="D5" s="196" t="s">
        <v>173</v>
      </c>
      <c r="E5" s="196" t="s">
        <v>174</v>
      </c>
      <c r="F5" s="197" t="s">
        <v>175</v>
      </c>
    </row>
    <row r="6" spans="1:6" s="41" customFormat="1" ht="12" customHeight="1" thickBot="1">
      <c r="A6" s="30">
        <v>1</v>
      </c>
      <c r="B6" s="31">
        <v>2</v>
      </c>
      <c r="C6" s="158">
        <v>3</v>
      </c>
      <c r="D6" s="158">
        <v>4</v>
      </c>
      <c r="E6" s="158">
        <v>5</v>
      </c>
      <c r="F6" s="32">
        <v>6</v>
      </c>
    </row>
    <row r="7" spans="1:6" s="1" customFormat="1" ht="12" customHeight="1" thickBot="1">
      <c r="A7" s="19" t="s">
        <v>3</v>
      </c>
      <c r="B7" s="36" t="s">
        <v>90</v>
      </c>
      <c r="C7" s="178">
        <v>72087</v>
      </c>
      <c r="D7" s="178">
        <v>23067</v>
      </c>
      <c r="E7" s="178">
        <v>34938</v>
      </c>
      <c r="F7" s="168">
        <v>32171</v>
      </c>
    </row>
    <row r="8" spans="1:6" s="1" customFormat="1" ht="12" customHeight="1" thickBot="1">
      <c r="A8" s="18" t="s">
        <v>4</v>
      </c>
      <c r="B8" s="37" t="s">
        <v>91</v>
      </c>
      <c r="C8" s="42">
        <f>C9+C10+C11</f>
        <v>31596</v>
      </c>
      <c r="D8" s="42">
        <f>D9+D10+D11</f>
        <v>42123</v>
      </c>
      <c r="E8" s="42">
        <f>SUM(E9:E11)</f>
        <v>43913</v>
      </c>
      <c r="F8" s="42">
        <f>SUM(F9:F11)</f>
        <v>43913</v>
      </c>
    </row>
    <row r="9" spans="1:6" s="1" customFormat="1" ht="12" customHeight="1">
      <c r="A9" s="14" t="s">
        <v>66</v>
      </c>
      <c r="B9" s="8" t="s">
        <v>124</v>
      </c>
      <c r="C9" s="179"/>
      <c r="D9" s="179"/>
      <c r="E9" s="179"/>
      <c r="F9" s="169"/>
    </row>
    <row r="10" spans="1:6" s="1" customFormat="1" ht="12" customHeight="1">
      <c r="A10" s="13" t="s">
        <v>67</v>
      </c>
      <c r="B10" s="7" t="s">
        <v>125</v>
      </c>
      <c r="C10" s="180">
        <v>31596</v>
      </c>
      <c r="D10" s="180">
        <v>42123</v>
      </c>
      <c r="E10" s="180">
        <v>43747</v>
      </c>
      <c r="F10" s="170">
        <v>43747</v>
      </c>
    </row>
    <row r="11" spans="1:6" s="1" customFormat="1" ht="12" customHeight="1" thickBot="1">
      <c r="A11" s="13" t="s">
        <v>68</v>
      </c>
      <c r="B11" s="7" t="s">
        <v>81</v>
      </c>
      <c r="C11" s="180"/>
      <c r="D11" s="180"/>
      <c r="E11" s="180">
        <v>166</v>
      </c>
      <c r="F11" s="170">
        <v>166</v>
      </c>
    </row>
    <row r="12" spans="1:6" s="1" customFormat="1" ht="12" customHeight="1" thickBot="1">
      <c r="A12" s="18" t="s">
        <v>5</v>
      </c>
      <c r="B12" s="37" t="s">
        <v>92</v>
      </c>
      <c r="C12" s="42">
        <f>SUM(C13:C15)</f>
        <v>5561</v>
      </c>
      <c r="D12" s="42">
        <f>SUM(D13:D15)</f>
        <v>0</v>
      </c>
      <c r="E12" s="42">
        <f>SUM(E13:E15)</f>
        <v>0</v>
      </c>
      <c r="F12" s="166">
        <f>SUM(F13:F15)</f>
        <v>0</v>
      </c>
    </row>
    <row r="13" spans="1:6" s="1" customFormat="1" ht="12" customHeight="1">
      <c r="A13" s="14" t="s">
        <v>53</v>
      </c>
      <c r="B13" s="8" t="s">
        <v>46</v>
      </c>
      <c r="C13" s="179">
        <v>5561</v>
      </c>
      <c r="D13" s="179"/>
      <c r="E13" s="179"/>
      <c r="F13" s="169"/>
    </row>
    <row r="14" spans="1:6" s="1" customFormat="1" ht="12" customHeight="1">
      <c r="A14" s="12" t="s">
        <v>54</v>
      </c>
      <c r="B14" s="7" t="s">
        <v>45</v>
      </c>
      <c r="C14" s="181"/>
      <c r="D14" s="181"/>
      <c r="E14" s="181"/>
      <c r="F14" s="171"/>
    </row>
    <row r="15" spans="1:6" s="1" customFormat="1" ht="12" customHeight="1" thickBot="1">
      <c r="A15" s="15" t="s">
        <v>55</v>
      </c>
      <c r="B15" s="9" t="s">
        <v>47</v>
      </c>
      <c r="C15" s="182"/>
      <c r="D15" s="182"/>
      <c r="E15" s="182"/>
      <c r="F15" s="172"/>
    </row>
    <row r="16" spans="1:6" s="1" customFormat="1" ht="12" customHeight="1" thickBot="1">
      <c r="A16" s="18" t="s">
        <v>6</v>
      </c>
      <c r="B16" s="37" t="s">
        <v>94</v>
      </c>
      <c r="C16" s="42">
        <f>C17+C18+C19+C20</f>
        <v>12829</v>
      </c>
      <c r="D16" s="42">
        <f>D17+D18+D19+D20</f>
        <v>43478</v>
      </c>
      <c r="E16" s="42">
        <f>E17+E18+E19+E20</f>
        <v>39607</v>
      </c>
      <c r="F16" s="166">
        <f>F17+F18+F19+F20</f>
        <v>38631</v>
      </c>
    </row>
    <row r="17" spans="1:6" s="1" customFormat="1" ht="12" customHeight="1">
      <c r="A17" s="14" t="s">
        <v>56</v>
      </c>
      <c r="B17" s="33" t="s">
        <v>86</v>
      </c>
      <c r="C17" s="179">
        <v>7777</v>
      </c>
      <c r="D17" s="179">
        <v>5621</v>
      </c>
      <c r="E17" s="179">
        <v>22675</v>
      </c>
      <c r="F17" s="169">
        <v>22653</v>
      </c>
    </row>
    <row r="18" spans="1:6" s="1" customFormat="1" ht="12" customHeight="1">
      <c r="A18" s="13" t="s">
        <v>57</v>
      </c>
      <c r="B18" s="34" t="s">
        <v>87</v>
      </c>
      <c r="C18" s="180">
        <v>4902</v>
      </c>
      <c r="D18" s="180">
        <v>28429</v>
      </c>
      <c r="E18" s="180">
        <v>15419</v>
      </c>
      <c r="F18" s="170">
        <v>14651</v>
      </c>
    </row>
    <row r="19" spans="1:6" s="1" customFormat="1" ht="12" customHeight="1">
      <c r="A19" s="13" t="s">
        <v>58</v>
      </c>
      <c r="B19" s="34" t="s">
        <v>88</v>
      </c>
      <c r="C19" s="183"/>
      <c r="D19" s="183">
        <v>700</v>
      </c>
      <c r="E19" s="183"/>
      <c r="F19" s="173"/>
    </row>
    <row r="20" spans="1:6" s="1" customFormat="1" ht="12" customHeight="1" thickBot="1">
      <c r="A20" s="12" t="s">
        <v>78</v>
      </c>
      <c r="B20" s="35" t="s">
        <v>89</v>
      </c>
      <c r="C20" s="184">
        <v>150</v>
      </c>
      <c r="D20" s="184">
        <v>8728</v>
      </c>
      <c r="E20" s="184">
        <v>1513</v>
      </c>
      <c r="F20" s="174">
        <v>1327</v>
      </c>
    </row>
    <row r="21" spans="1:6" s="1" customFormat="1" ht="12" customHeight="1" thickBot="1">
      <c r="A21" s="18" t="s">
        <v>7</v>
      </c>
      <c r="B21" s="37" t="s">
        <v>100</v>
      </c>
      <c r="C21" s="347">
        <f>C22+C23</f>
        <v>0</v>
      </c>
      <c r="D21" s="347">
        <f>D22+D23</f>
        <v>0</v>
      </c>
      <c r="E21" s="347">
        <f>E22+E23</f>
        <v>0</v>
      </c>
      <c r="F21" s="348">
        <f>F22+F23</f>
        <v>0</v>
      </c>
    </row>
    <row r="22" spans="1:6" s="1" customFormat="1" ht="12" customHeight="1">
      <c r="A22" s="16" t="s">
        <v>59</v>
      </c>
      <c r="B22" s="10" t="s">
        <v>101</v>
      </c>
      <c r="C22" s="185"/>
      <c r="D22" s="185"/>
      <c r="E22" s="185"/>
      <c r="F22" s="175"/>
    </row>
    <row r="23" spans="1:6" s="1" customFormat="1" ht="12" customHeight="1" thickBot="1">
      <c r="A23" s="17" t="s">
        <v>60</v>
      </c>
      <c r="B23" s="8" t="s">
        <v>102</v>
      </c>
      <c r="C23" s="186"/>
      <c r="D23" s="186"/>
      <c r="E23" s="186"/>
      <c r="F23" s="176"/>
    </row>
    <row r="24" spans="1:6" s="1" customFormat="1" ht="12" customHeight="1" thickBot="1">
      <c r="A24" s="18" t="s">
        <v>8</v>
      </c>
      <c r="B24" s="38" t="s">
        <v>103</v>
      </c>
      <c r="C24" s="43">
        <f>C7+C8+C12+C16+C21</f>
        <v>122073</v>
      </c>
      <c r="D24" s="43">
        <f>D7+D8+D12+D16+D21</f>
        <v>108668</v>
      </c>
      <c r="E24" s="43">
        <f>E7+E8+E12+E16+E21</f>
        <v>118458</v>
      </c>
      <c r="F24" s="167">
        <f>F7+F8+F12+F16+F21</f>
        <v>114715</v>
      </c>
    </row>
    <row r="25" spans="1:6" s="1" customFormat="1" ht="12" customHeight="1" thickBot="1">
      <c r="A25" s="26" t="s">
        <v>9</v>
      </c>
      <c r="B25" s="37" t="s">
        <v>104</v>
      </c>
      <c r="C25" s="187"/>
      <c r="D25" s="187"/>
      <c r="E25" s="187">
        <v>72</v>
      </c>
      <c r="F25" s="177">
        <v>72</v>
      </c>
    </row>
    <row r="26" spans="1:6" s="1" customFormat="1" ht="12" customHeight="1" thickBot="1">
      <c r="A26" s="198" t="s">
        <v>105</v>
      </c>
      <c r="B26" s="36" t="s">
        <v>106</v>
      </c>
      <c r="C26" s="199"/>
      <c r="D26" s="349"/>
      <c r="E26" s="349"/>
      <c r="F26" s="350"/>
    </row>
    <row r="27" spans="1:6" s="1" customFormat="1" ht="24.75" customHeight="1" thickBot="1">
      <c r="A27" s="19" t="s">
        <v>11</v>
      </c>
      <c r="B27" s="200" t="s">
        <v>177</v>
      </c>
      <c r="C27" s="201">
        <f>+C24+C25+C26</f>
        <v>122073</v>
      </c>
      <c r="D27" s="201">
        <f>+D24+D25+D26</f>
        <v>108668</v>
      </c>
      <c r="E27" s="201">
        <f>+E24+E25+E26</f>
        <v>118530</v>
      </c>
      <c r="F27" s="206">
        <f>+F24+F25+F26</f>
        <v>114787</v>
      </c>
    </row>
    <row r="28" spans="1:6" s="1" customFormat="1" ht="12" customHeight="1" thickBot="1">
      <c r="A28" s="18" t="s">
        <v>12</v>
      </c>
      <c r="B28" s="37" t="s">
        <v>176</v>
      </c>
      <c r="C28" s="205"/>
      <c r="D28" s="205"/>
      <c r="E28" s="205"/>
      <c r="F28" s="207"/>
    </row>
    <row r="29" spans="1:6" s="1" customFormat="1" ht="12" customHeight="1" thickBot="1">
      <c r="A29" s="202" t="s">
        <v>13</v>
      </c>
      <c r="B29" s="203" t="s">
        <v>178</v>
      </c>
      <c r="C29" s="204">
        <f>+C27+C28</f>
        <v>122073</v>
      </c>
      <c r="D29" s="204">
        <f>+D27+D28</f>
        <v>108668</v>
      </c>
      <c r="E29" s="204">
        <f>+E27+E28</f>
        <v>118530</v>
      </c>
      <c r="F29" s="208">
        <f>+F27+F28</f>
        <v>114787</v>
      </c>
    </row>
    <row r="30" spans="1:6" s="1" customFormat="1" ht="9" customHeight="1">
      <c r="A30" s="5"/>
      <c r="B30" s="5"/>
      <c r="C30" s="5"/>
      <c r="D30" s="5"/>
      <c r="E30" s="5"/>
      <c r="F30" s="5"/>
    </row>
    <row r="31" spans="1:6" ht="12.95" customHeight="1">
      <c r="A31" s="454" t="s">
        <v>16</v>
      </c>
      <c r="B31" s="454"/>
      <c r="C31" s="454"/>
      <c r="D31" s="454"/>
      <c r="E31" s="454"/>
      <c r="F31" s="454"/>
    </row>
    <row r="32" spans="1:6" ht="8.25" customHeight="1" thickBot="1">
      <c r="A32" s="6"/>
      <c r="B32" s="6"/>
      <c r="C32" s="6"/>
      <c r="D32" s="6"/>
      <c r="E32" s="6"/>
      <c r="F32" s="70"/>
    </row>
    <row r="33" spans="1:6" ht="13.5" customHeight="1">
      <c r="A33" s="447" t="s">
        <v>1</v>
      </c>
      <c r="B33" s="449" t="s">
        <v>17</v>
      </c>
      <c r="C33" s="449" t="s">
        <v>224</v>
      </c>
      <c r="D33" s="451" t="s">
        <v>216</v>
      </c>
      <c r="E33" s="452"/>
      <c r="F33" s="453"/>
    </row>
    <row r="34" spans="1:6" ht="31.5" customHeight="1" thickBot="1">
      <c r="A34" s="448"/>
      <c r="B34" s="450"/>
      <c r="C34" s="450"/>
      <c r="D34" s="196" t="s">
        <v>173</v>
      </c>
      <c r="E34" s="196" t="s">
        <v>174</v>
      </c>
      <c r="F34" s="197" t="s">
        <v>175</v>
      </c>
    </row>
    <row r="35" spans="1:6" ht="12" customHeight="1" thickBot="1">
      <c r="A35" s="30">
        <v>1</v>
      </c>
      <c r="B35" s="31">
        <v>2</v>
      </c>
      <c r="C35" s="158">
        <v>3</v>
      </c>
      <c r="D35" s="158">
        <v>4</v>
      </c>
      <c r="E35" s="158">
        <v>5</v>
      </c>
      <c r="F35" s="32">
        <v>6</v>
      </c>
    </row>
    <row r="36" spans="1:6" s="41" customFormat="1" ht="12" customHeight="1" thickBot="1">
      <c r="A36" s="19" t="s">
        <v>3</v>
      </c>
      <c r="B36" s="28" t="s">
        <v>107</v>
      </c>
      <c r="C36" s="44">
        <f>SUM(C37:C42)</f>
        <v>89589</v>
      </c>
      <c r="D36" s="44">
        <f>SUM(D37:D42)</f>
        <v>47447</v>
      </c>
      <c r="E36" s="44">
        <f>SUM(E37:E42)</f>
        <v>64095</v>
      </c>
      <c r="F36" s="159">
        <f>SUM(F37:F42)</f>
        <v>57634</v>
      </c>
    </row>
    <row r="37" spans="1:6" ht="12" customHeight="1">
      <c r="A37" s="16" t="s">
        <v>61</v>
      </c>
      <c r="B37" s="10" t="s">
        <v>18</v>
      </c>
      <c r="C37" s="335">
        <v>13620</v>
      </c>
      <c r="D37" s="188">
        <v>11689</v>
      </c>
      <c r="E37" s="188">
        <v>14975</v>
      </c>
      <c r="F37" s="161">
        <v>14038</v>
      </c>
    </row>
    <row r="38" spans="1:6" ht="12" customHeight="1">
      <c r="A38" s="13" t="s">
        <v>62</v>
      </c>
      <c r="B38" s="7" t="s">
        <v>19</v>
      </c>
      <c r="C38" s="321">
        <v>2751</v>
      </c>
      <c r="D38" s="189">
        <v>2771</v>
      </c>
      <c r="E38" s="189">
        <v>3087</v>
      </c>
      <c r="F38" s="162">
        <v>2841</v>
      </c>
    </row>
    <row r="39" spans="1:6" ht="12" customHeight="1">
      <c r="A39" s="13" t="s">
        <v>63</v>
      </c>
      <c r="B39" s="7" t="s">
        <v>82</v>
      </c>
      <c r="C39" s="321">
        <v>31866</v>
      </c>
      <c r="D39" s="190">
        <v>25143</v>
      </c>
      <c r="E39" s="190">
        <v>34757</v>
      </c>
      <c r="F39" s="163">
        <v>30507</v>
      </c>
    </row>
    <row r="40" spans="1:6" ht="12" customHeight="1">
      <c r="A40" s="13" t="s">
        <v>64</v>
      </c>
      <c r="B40" s="11" t="s">
        <v>126</v>
      </c>
      <c r="C40" s="339">
        <v>41352</v>
      </c>
      <c r="D40" s="190">
        <v>5859</v>
      </c>
      <c r="E40" s="190">
        <v>8087</v>
      </c>
      <c r="F40" s="163">
        <v>7292</v>
      </c>
    </row>
    <row r="41" spans="1:6" ht="12" customHeight="1">
      <c r="A41" s="13" t="s">
        <v>98</v>
      </c>
      <c r="B41" s="7" t="s">
        <v>70</v>
      </c>
      <c r="C41" s="190"/>
      <c r="D41" s="190">
        <v>1985</v>
      </c>
      <c r="E41" s="190">
        <v>3189</v>
      </c>
      <c r="F41" s="163">
        <v>2956</v>
      </c>
    </row>
    <row r="42" spans="1:6" ht="12" customHeight="1" thickBot="1">
      <c r="A42" s="13" t="s">
        <v>65</v>
      </c>
      <c r="B42" s="20" t="s">
        <v>76</v>
      </c>
      <c r="C42" s="190"/>
      <c r="D42" s="190"/>
      <c r="E42" s="190"/>
      <c r="F42" s="163"/>
    </row>
    <row r="43" spans="1:6" ht="12" customHeight="1" thickBot="1">
      <c r="A43" s="18" t="s">
        <v>4</v>
      </c>
      <c r="B43" s="27" t="s">
        <v>83</v>
      </c>
      <c r="C43" s="45">
        <f>SUM(C44:C47)</f>
        <v>29606</v>
      </c>
      <c r="D43" s="45">
        <f>SUM(D44:D47)</f>
        <v>30916</v>
      </c>
      <c r="E43" s="45">
        <f>SUM(E44:E47)</f>
        <v>25409</v>
      </c>
      <c r="F43" s="160">
        <f>SUM(F44:F47)</f>
        <v>21918</v>
      </c>
    </row>
    <row r="44" spans="1:6" ht="12" customHeight="1">
      <c r="A44" s="14" t="s">
        <v>66</v>
      </c>
      <c r="B44" s="8" t="s">
        <v>108</v>
      </c>
      <c r="C44" s="191">
        <v>6999</v>
      </c>
      <c r="D44" s="191">
        <v>4457</v>
      </c>
      <c r="E44" s="191">
        <v>449</v>
      </c>
      <c r="F44" s="164">
        <v>229</v>
      </c>
    </row>
    <row r="45" spans="1:6" ht="12" customHeight="1">
      <c r="A45" s="14" t="s">
        <v>67</v>
      </c>
      <c r="B45" s="7" t="s">
        <v>127</v>
      </c>
      <c r="C45" s="189">
        <v>15364</v>
      </c>
      <c r="D45" s="189">
        <v>20009</v>
      </c>
      <c r="E45" s="189">
        <v>21274</v>
      </c>
      <c r="F45" s="162">
        <v>18320</v>
      </c>
    </row>
    <row r="46" spans="1:6" ht="12" customHeight="1">
      <c r="A46" s="14" t="s">
        <v>68</v>
      </c>
      <c r="B46" s="7" t="s">
        <v>72</v>
      </c>
      <c r="C46" s="189">
        <v>6943</v>
      </c>
      <c r="D46" s="189">
        <v>2669</v>
      </c>
      <c r="E46" s="189">
        <v>2986</v>
      </c>
      <c r="F46" s="162">
        <v>2669</v>
      </c>
    </row>
    <row r="47" spans="1:6" ht="12" customHeight="1" thickBot="1">
      <c r="A47" s="14" t="s">
        <v>69</v>
      </c>
      <c r="B47" s="7" t="s">
        <v>71</v>
      </c>
      <c r="C47" s="189">
        <v>300</v>
      </c>
      <c r="D47" s="189">
        <v>3781</v>
      </c>
      <c r="E47" s="189">
        <v>700</v>
      </c>
      <c r="F47" s="162">
        <v>700</v>
      </c>
    </row>
    <row r="48" spans="1:6" ht="12" customHeight="1" thickBot="1">
      <c r="A48" s="18" t="s">
        <v>5</v>
      </c>
      <c r="B48" s="27" t="s">
        <v>84</v>
      </c>
      <c r="C48" s="45">
        <f>SUM(C49:C50)</f>
        <v>0</v>
      </c>
      <c r="D48" s="45">
        <f>SUM(D49:D50)</f>
        <v>0</v>
      </c>
      <c r="E48" s="45">
        <f>SUM(E49:E50)</f>
        <v>0</v>
      </c>
      <c r="F48" s="160">
        <f>SUM(F49:F50)</f>
        <v>0</v>
      </c>
    </row>
    <row r="49" spans="1:6" ht="12" customHeight="1">
      <c r="A49" s="14" t="s">
        <v>53</v>
      </c>
      <c r="B49" s="8" t="s">
        <v>29</v>
      </c>
      <c r="C49" s="191"/>
      <c r="D49" s="191"/>
      <c r="E49" s="191"/>
      <c r="F49" s="164"/>
    </row>
    <row r="50" spans="1:6" ht="12" customHeight="1" thickBot="1">
      <c r="A50" s="13" t="s">
        <v>54</v>
      </c>
      <c r="B50" s="7" t="s">
        <v>30</v>
      </c>
      <c r="C50" s="189"/>
      <c r="D50" s="189"/>
      <c r="E50" s="189"/>
      <c r="F50" s="162"/>
    </row>
    <row r="51" spans="1:6" ht="12" customHeight="1" thickBot="1">
      <c r="A51" s="18" t="s">
        <v>6</v>
      </c>
      <c r="B51" s="27" t="s">
        <v>85</v>
      </c>
      <c r="C51" s="192"/>
      <c r="D51" s="192"/>
      <c r="E51" s="192"/>
      <c r="F51" s="165"/>
    </row>
    <row r="52" spans="1:6" ht="16.5" customHeight="1" thickBot="1">
      <c r="A52" s="18" t="s">
        <v>7</v>
      </c>
      <c r="B52" s="29" t="s">
        <v>109</v>
      </c>
      <c r="C52" s="45">
        <f>C36+C43+C48+C51</f>
        <v>119195</v>
      </c>
      <c r="D52" s="45">
        <f>D36+D43+D48+D51</f>
        <v>78363</v>
      </c>
      <c r="E52" s="45">
        <f>E36+E43+E48+E51</f>
        <v>89504</v>
      </c>
      <c r="F52" s="160">
        <f>F36+F43+F48+F51</f>
        <v>79552</v>
      </c>
    </row>
    <row r="53" spans="1:6" ht="13.5" customHeight="1" thickBot="1">
      <c r="A53" s="71" t="s">
        <v>8</v>
      </c>
      <c r="B53" s="211" t="s">
        <v>110</v>
      </c>
      <c r="C53" s="351">
        <v>3493</v>
      </c>
      <c r="D53" s="351"/>
      <c r="E53" s="351"/>
      <c r="F53" s="352"/>
    </row>
    <row r="54" spans="1:6" s="1" customFormat="1" ht="13.5" customHeight="1" thickBot="1">
      <c r="A54" s="18" t="s">
        <v>9</v>
      </c>
      <c r="B54" s="27" t="s">
        <v>179</v>
      </c>
      <c r="C54" s="45">
        <f>+C52+C53</f>
        <v>122688</v>
      </c>
      <c r="D54" s="45">
        <f>+D52+D53</f>
        <v>78363</v>
      </c>
      <c r="E54" s="45">
        <f>+E52+E53</f>
        <v>89504</v>
      </c>
      <c r="F54" s="160">
        <f>+F52+F53</f>
        <v>79552</v>
      </c>
    </row>
    <row r="55" spans="1:6" ht="13.5" customHeight="1" thickBot="1">
      <c r="A55" s="19" t="s">
        <v>10</v>
      </c>
      <c r="B55" s="28" t="s">
        <v>180</v>
      </c>
      <c r="C55" s="210"/>
      <c r="D55" s="210"/>
      <c r="E55" s="210"/>
      <c r="F55" s="209"/>
    </row>
    <row r="56" spans="1:6" ht="13.5" customHeight="1" thickBot="1">
      <c r="A56" s="18" t="s">
        <v>11</v>
      </c>
      <c r="B56" s="27" t="s">
        <v>181</v>
      </c>
      <c r="C56" s="45">
        <f>+C54+C55</f>
        <v>122688</v>
      </c>
      <c r="D56" s="45">
        <f>+D54+D55</f>
        <v>78363</v>
      </c>
      <c r="E56" s="45">
        <f>+E54+E55</f>
        <v>89504</v>
      </c>
      <c r="F56" s="160">
        <f>+F54+F55</f>
        <v>79552</v>
      </c>
    </row>
  </sheetData>
  <mergeCells count="10">
    <mergeCell ref="A33:A34"/>
    <mergeCell ref="B33:B34"/>
    <mergeCell ref="D33:F33"/>
    <mergeCell ref="C33:C34"/>
    <mergeCell ref="A1:F1"/>
    <mergeCell ref="A4:A5"/>
    <mergeCell ref="B4:B5"/>
    <mergeCell ref="D4:F4"/>
    <mergeCell ref="C4:C5"/>
    <mergeCell ref="A31:F31"/>
  </mergeCells>
  <phoneticPr fontId="20" type="noConversion"/>
  <printOptions horizontalCentered="1"/>
  <pageMargins left="0.78740157480314965" right="0.78740157480314965" top="1.0489583333333334" bottom="0.98425196850393704" header="0.78740157480314965" footer="0.78740157480314965"/>
  <pageSetup paperSize="9" scale="92" orientation="portrait" r:id="rId1"/>
  <headerFooter alignWithMargins="0">
    <oddHeader>&amp;R&amp;"Times New Roman CE,Félkövér dőlt"&amp;11 1. tájékoztató tábla a ....../2014. (......) önkormányzati határozathoz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1. mell</vt:lpstr>
      <vt:lpstr>1.1. mell</vt:lpstr>
      <vt:lpstr>2.1.mell </vt:lpstr>
      <vt:lpstr>2.2.mell</vt:lpstr>
      <vt:lpstr>3.sz.mell </vt:lpstr>
      <vt:lpstr>4. mell.</vt:lpstr>
      <vt:lpstr>5. mell</vt:lpstr>
      <vt:lpstr>6 .sz. mell</vt:lpstr>
      <vt:lpstr>1. tájékoztató tábla</vt:lpstr>
      <vt:lpstr>2. tájékoztató tábla</vt:lpstr>
      <vt:lpstr>3. tájékoztató tábla</vt:lpstr>
      <vt:lpstr>4. tájékoztató tábla</vt:lpstr>
      <vt:lpstr>'4. mell.'!Nyomtatási_cím</vt:lpstr>
      <vt:lpstr>'4. tájékoztató tábla'!Nyomtatási_cím</vt:lpstr>
      <vt:lpstr>'5. 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 Zsófia Rebeka</cp:lastModifiedBy>
  <cp:lastPrinted>2014-04-25T06:35:56Z</cp:lastPrinted>
  <dcterms:created xsi:type="dcterms:W3CDTF">1999-10-30T10:30:45Z</dcterms:created>
  <dcterms:modified xsi:type="dcterms:W3CDTF">2014-05-12T12:33:49Z</dcterms:modified>
</cp:coreProperties>
</file>